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rina\Google Drive\Education &amp; Profession\UCB Data Analytics\Homework\"/>
    </mc:Choice>
  </mc:AlternateContent>
  <bookViews>
    <workbookView xWindow="0" yWindow="0" windowWidth="20490" windowHeight="693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conclusion" sheetId="6" r:id="rId6"/>
  </sheets>
  <definedNames>
    <definedName name="_xlnm._FilterDatabase" localSheetId="0" hidden="1">Sheet1!$A$1:$T$4115</definedName>
    <definedName name="goal">Sheet1!$D$1:$D$4115</definedName>
    <definedName name="outcome">Sheet1!$F$1:$F$4115</definedName>
  </definedNames>
  <calcPr calcId="17102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C2" i="5"/>
  <c r="B2" i="5"/>
  <c r="D11" i="5"/>
  <c r="C13" i="5"/>
  <c r="C12" i="5"/>
  <c r="C11" i="5"/>
  <c r="C10" i="5"/>
  <c r="C9" i="5"/>
  <c r="C8" i="5"/>
  <c r="C7" i="5"/>
  <c r="C6" i="5"/>
  <c r="C5" i="5"/>
  <c r="C4" i="5"/>
  <c r="C3" i="5"/>
  <c r="D13" i="5"/>
  <c r="D12" i="5"/>
  <c r="D10" i="5"/>
  <c r="D9" i="5"/>
  <c r="D8" i="5"/>
  <c r="D7" i="5"/>
  <c r="D6" i="5"/>
  <c r="D5" i="5"/>
  <c r="D4" i="5"/>
  <c r="D3" i="5"/>
  <c r="B3" i="5"/>
  <c r="B13" i="5"/>
  <c r="B12" i="5"/>
  <c r="B11" i="5"/>
  <c r="B10" i="5"/>
  <c r="B9" i="5"/>
  <c r="E9" i="5" s="1"/>
  <c r="B8" i="5"/>
  <c r="B7" i="5"/>
  <c r="B6" i="5"/>
  <c r="B5" i="5"/>
  <c r="B4" i="5"/>
  <c r="E13" i="5" l="1"/>
  <c r="E2" i="5"/>
  <c r="F2" i="5" s="1"/>
  <c r="E11" i="5"/>
  <c r="E5" i="5"/>
  <c r="F5" i="5" s="1"/>
  <c r="F13" i="5"/>
  <c r="E12" i="5"/>
  <c r="E10" i="5"/>
  <c r="F9" i="5"/>
  <c r="G9" i="5"/>
  <c r="H9" i="5"/>
  <c r="E8" i="5"/>
  <c r="H8" i="5" s="1"/>
  <c r="E7" i="5"/>
  <c r="E6" i="5"/>
  <c r="E4" i="5"/>
  <c r="E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5" i="5" l="1"/>
  <c r="G5" i="5"/>
  <c r="G2" i="5"/>
  <c r="H2" i="5"/>
  <c r="F11" i="5"/>
  <c r="H11" i="5"/>
  <c r="G11" i="5"/>
  <c r="G13" i="5"/>
  <c r="H13" i="5"/>
  <c r="F12" i="5"/>
  <c r="G12" i="5"/>
  <c r="H12" i="5"/>
  <c r="G10" i="5"/>
  <c r="F10" i="5"/>
  <c r="H10" i="5"/>
  <c r="F8" i="5"/>
  <c r="G8" i="5"/>
  <c r="G7" i="5"/>
  <c r="F7" i="5"/>
  <c r="H7" i="5"/>
  <c r="G6" i="5"/>
  <c r="F6" i="5"/>
  <c r="H6" i="5"/>
  <c r="H4" i="5"/>
  <c r="F4" i="5"/>
  <c r="G4" i="5"/>
  <c r="G3" i="5"/>
  <c r="H3" i="5"/>
  <c r="F3" i="5"/>
  <c r="Q118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<sst xmlns="http://schemas.openxmlformats.org/spreadsheetml/2006/main" count="24821" uniqueCount="8402">
  <si>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</si>
  <si>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</si>
  <si>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</si>
  <si>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</si>
  <si>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</si>
  <si>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</si>
  <si>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</si>
  <si>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</si>
  <si>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</si>
  <si>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</si>
  <si>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</si>
  <si>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</si>
  <si>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</si>
  <si>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</si>
  <si>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</si>
  <si>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</si>
  <si>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</si>
  <si>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</si>
  <si>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</si>
  <si>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</si>
  <si>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</si>
  <si>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</si>
  <si>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</si>
  <si>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</si>
  <si>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</si>
  <si>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</si>
  <si>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</si>
  <si>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</si>
  <si>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</si>
  <si>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</si>
  <si>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</si>
  <si>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</si>
  <si>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</si>
  <si>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</si>
  <si>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</si>
  <si>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</si>
  <si>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</si>
  <si>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</si>
  <si>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</si>
  <si>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</si>
  <si>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</si>
  <si>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</si>
  <si>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</si>
  <si>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</si>
  <si>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</si>
  <si>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</si>
  <si>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</si>
  <si>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</si>
  <si>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</si>
  <si>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</si>
  <si>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</si>
  <si>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</si>
  <si>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</si>
  <si>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</si>
  <si>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</si>
  <si>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</si>
  <si>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</si>
  <si>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</si>
  <si>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</si>
  <si>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</si>
  <si>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</si>
  <si>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</si>
  <si>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</si>
  <si>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</si>
  <si>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</si>
  <si>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</si>
  <si>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</si>
  <si>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</si>
  <si>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</si>
  <si>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</si>
  <si>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</si>
  <si>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</si>
  <si>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</si>
  <si>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</si>
  <si>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</si>
  <si>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</si>
  <si>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</si>
  <si>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</si>
  <si>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</si>
  <si>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</si>
  <si>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</si>
  <si>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</si>
  <si>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</si>
  <si>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</si>
  <si>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</si>
  <si>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</si>
  <si>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</si>
  <si>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</si>
  <si>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</si>
  <si>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</si>
  <si>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</si>
  <si>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</si>
  <si>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</si>
  <si>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</si>
  <si>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</si>
  <si>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</si>
  <si>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</si>
  <si>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</si>
  <si>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</si>
  <si>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</si>
  <si>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</si>
  <si>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</si>
  <si>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</si>
  <si>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</si>
  <si>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</si>
  <si>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</si>
  <si>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</si>
  <si>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</si>
  <si>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</si>
  <si>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</si>
  <si>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</si>
  <si>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</si>
  <si>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</si>
  <si>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</si>
  <si>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</si>
  <si>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</si>
  <si>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</si>
  <si>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</si>
  <si>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</si>
  <si>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</si>
  <si>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</si>
  <si>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</si>
  <si>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</si>
  <si>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</si>
  <si>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</si>
  <si>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</si>
  <si>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</si>
  <si>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</si>
  <si>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</si>
  <si>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</si>
  <si>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</si>
  <si>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</si>
  <si>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</si>
  <si>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</si>
  <si>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</si>
  <si>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</si>
  <si>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</si>
  <si>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</si>
  <si>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</si>
  <si>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</si>
  <si>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</si>
  <si>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</si>
  <si>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</si>
  <si>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</si>
  <si>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</si>
  <si>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</si>
  <si>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</si>
  <si>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</si>
  <si>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</si>
  <si>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</si>
  <si>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</si>
  <si>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</si>
  <si>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</si>
  <si>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</si>
  <si>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</si>
  <si>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</si>
  <si>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</si>
  <si>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</si>
  <si>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</si>
  <si>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</si>
  <si>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</si>
  <si>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</si>
  <si>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</si>
  <si>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</si>
  <si>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</si>
  <si>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</si>
  <si>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</si>
  <si>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</si>
  <si>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</si>
  <si>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</si>
  <si>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</si>
  <si>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</si>
  <si>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</si>
  <si>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</si>
  <si>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</si>
  <si>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</si>
  <si>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</si>
  <si>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</si>
  <si>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</si>
  <si>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</si>
  <si>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</si>
  <si>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</si>
  <si>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</si>
  <si>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</si>
  <si>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</si>
  <si>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</si>
  <si>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</si>
  <si>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</si>
  <si>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</si>
  <si>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</si>
  <si>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</si>
  <si>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</si>
  <si>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</si>
  <si>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</si>
  <si>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</si>
  <si>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</si>
  <si>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</si>
  <si>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</si>
  <si>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</si>
  <si>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</si>
  <si>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</si>
  <si>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</si>
  <si>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</si>
  <si>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</si>
  <si>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</si>
  <si>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</si>
  <si>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</si>
  <si>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</si>
  <si>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</si>
  <si>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</si>
  <si>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</si>
  <si>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</si>
  <si>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</si>
  <si>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</si>
  <si>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</si>
  <si>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</si>
  <si>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</si>
  <si>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</si>
  <si>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</si>
  <si>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</si>
  <si>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</si>
  <si>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</si>
  <si>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</si>
  <si>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</si>
  <si>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</si>
  <si>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</si>
  <si>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</si>
  <si>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</si>
  <si>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</si>
  <si>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</si>
  <si>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</si>
  <si>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</si>
  <si>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</si>
  <si>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</si>
  <si>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</si>
  <si>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</si>
  <si>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</si>
  <si>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</si>
  <si>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</si>
  <si>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</si>
  <si>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</si>
  <si>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</si>
  <si>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</si>
  <si>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</si>
  <si>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</si>
  <si>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</si>
  <si>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</si>
  <si>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</si>
  <si>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</si>
  <si>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</si>
  <si>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</si>
  <si>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</si>
  <si>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</si>
  <si>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</si>
  <si>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</si>
  <si>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</si>
  <si>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</si>
  <si>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</si>
  <si>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</si>
  <si>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</si>
  <si>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</si>
  <si>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</si>
  <si>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</si>
  <si>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</si>
  <si>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</si>
  <si>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</si>
  <si>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</si>
  <si>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</si>
  <si>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</si>
  <si>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</si>
  <si>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</si>
  <si>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</si>
  <si>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</si>
  <si>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</si>
  <si>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</si>
  <si>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</si>
  <si>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</si>
  <si>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</si>
  <si>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</si>
  <si>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</si>
  <si>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</si>
  <si>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</si>
  <si>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</si>
  <si>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</si>
  <si>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</si>
  <si>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</si>
  <si>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</si>
  <si>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</si>
  <si>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</si>
  <si>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</si>
  <si>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</si>
  <si>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</si>
  <si>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</si>
  <si>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</si>
  <si>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</si>
  <si>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</si>
  <si>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</si>
  <si>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</si>
  <si>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</si>
  <si>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</si>
  <si>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</si>
  <si>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</si>
  <si>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</si>
  <si>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</si>
  <si>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</si>
  <si>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</si>
  <si>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</si>
  <si>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</si>
  <si>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</si>
  <si>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</si>
  <si>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</si>
  <si>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</si>
  <si>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</si>
  <si>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</si>
  <si>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</si>
  <si>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</si>
  <si>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</si>
  <si>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</si>
  <si>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</si>
  <si>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</si>
  <si>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</si>
  <si>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</si>
  <si>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</si>
  <si>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</si>
  <si>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</si>
  <si>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</si>
  <si>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</si>
  <si>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</si>
  <si>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</si>
  <si>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</si>
  <si>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</si>
  <si>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</si>
  <si>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</si>
  <si>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</si>
  <si>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</si>
  <si>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</si>
  <si>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</si>
  <si>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</si>
  <si>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</si>
  <si>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</si>
  <si>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</si>
  <si>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</si>
  <si>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</si>
  <si>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</si>
  <si>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</si>
  <si>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</si>
  <si>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</si>
  <si>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</si>
  <si>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</si>
  <si>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</si>
  <si>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</si>
  <si>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</si>
  <si>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</si>
  <si>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</si>
  <si>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</si>
  <si>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</si>
  <si>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</si>
  <si>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</si>
  <si>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</si>
  <si>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</si>
  <si>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</si>
  <si>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</si>
  <si>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</si>
  <si>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</si>
  <si>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</si>
  <si>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</si>
  <si>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</si>
  <si>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</si>
  <si>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</si>
  <si>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</si>
  <si>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</si>
  <si>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</si>
  <si>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</si>
  <si>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</si>
  <si>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</si>
  <si>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</si>
  <si>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</si>
  <si>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</si>
  <si>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</si>
  <si>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</si>
  <si>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</si>
  <si>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</si>
  <si>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</si>
  <si>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</si>
  <si>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</si>
  <si>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</si>
  <si>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</si>
  <si>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</si>
  <si>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</si>
  <si>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</si>
  <si>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</si>
  <si>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</si>
  <si>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</si>
  <si>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</si>
  <si>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</si>
  <si>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</si>
  <si>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</si>
  <si>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</si>
  <si>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</si>
  <si>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</si>
  <si>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</si>
  <si>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</si>
  <si>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</si>
  <si>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</si>
  <si>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</si>
  <si>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</si>
  <si>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</si>
  <si>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</si>
  <si>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</si>
  <si>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</si>
  <si>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</si>
  <si>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</si>
  <si>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</si>
  <si>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</si>
  <si>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</si>
  <si>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</si>
  <si>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</si>
  <si>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</si>
  <si>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</si>
  <si>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</si>
  <si>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</si>
  <si>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</si>
  <si>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</si>
  <si>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</si>
  <si>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</si>
  <si>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</si>
  <si>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</si>
  <si>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</si>
  <si>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</si>
  <si>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</si>
  <si>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</si>
  <si>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</si>
  <si>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</si>
  <si>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</si>
  <si>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</si>
  <si>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</si>
  <si>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</si>
  <si>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</si>
  <si>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</si>
  <si>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</si>
  <si>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</si>
  <si>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</si>
  <si>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</si>
  <si>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</si>
  <si>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</si>
  <si>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</si>
  <si>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</si>
  <si>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</si>
  <si>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</si>
  <si>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</si>
  <si>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</si>
  <si>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</si>
  <si>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</si>
  <si>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</si>
  <si>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</si>
  <si>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</si>
  <si>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</si>
  <si>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</si>
  <si>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</si>
  <si>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</si>
  <si>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</si>
  <si>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</si>
  <si>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</si>
  <si>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</si>
  <si>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</si>
  <si>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</si>
  <si>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</si>
  <si>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</si>
  <si>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</si>
  <si>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</si>
  <si>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</si>
  <si>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</si>
  <si>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</si>
  <si>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</si>
  <si>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</si>
  <si>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</si>
  <si>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</si>
  <si>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</si>
  <si>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</si>
  <si>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</si>
  <si>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</si>
  <si>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</si>
  <si>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</si>
  <si>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</si>
  <si>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</si>
  <si>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</si>
  <si>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</si>
  <si>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</si>
  <si>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</si>
  <si>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</si>
  <si>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</si>
  <si>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</si>
  <si>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</si>
  <si>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</si>
  <si>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</si>
  <si>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</si>
  <si>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</si>
  <si>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</si>
  <si>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</si>
  <si>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</si>
  <si>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</si>
  <si>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</si>
  <si>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</si>
  <si>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</si>
  <si>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</si>
  <si>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</si>
  <si>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</si>
  <si>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</si>
  <si>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</si>
  <si>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</si>
  <si>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</si>
  <si>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</si>
  <si>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</si>
  <si>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</si>
  <si>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</si>
  <si>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</si>
  <si>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</si>
  <si>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</si>
  <si>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</si>
  <si>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</si>
  <si>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</si>
  <si>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</si>
  <si>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</si>
  <si>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</si>
  <si>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</si>
  <si>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</si>
  <si>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</si>
  <si>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</si>
  <si>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</si>
  <si>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</si>
  <si>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</si>
  <si>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</si>
  <si>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</si>
  <si>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</si>
  <si>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</si>
  <si>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</si>
  <si>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</si>
  <si>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</si>
  <si>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</si>
  <si>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</si>
  <si>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</si>
  <si>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</si>
  <si>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</si>
  <si>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</si>
  <si>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</si>
  <si>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</si>
  <si>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</si>
  <si>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</si>
  <si>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</si>
  <si>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</si>
  <si>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</si>
  <si>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</si>
  <si>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</si>
  <si>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</si>
  <si>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</si>
  <si>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</si>
  <si>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</si>
  <si>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</si>
  <si>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</si>
  <si>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</si>
  <si>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</si>
  <si>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</si>
  <si>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</si>
  <si>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</si>
  <si>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</si>
  <si>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</si>
  <si>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</si>
  <si>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</si>
  <si>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</si>
  <si>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</si>
  <si>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</si>
  <si>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</si>
  <si>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</si>
  <si>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</si>
  <si>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</si>
  <si>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</si>
  <si>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</si>
  <si>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</si>
  <si>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</si>
  <si>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</si>
  <si>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</si>
  <si>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</si>
  <si>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</si>
  <si>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</si>
  <si>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</si>
  <si>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</si>
  <si>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</si>
  <si>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</si>
  <si>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</si>
  <si>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</si>
  <si>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</si>
  <si>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</si>
  <si>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</si>
  <si>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</si>
  <si>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</si>
  <si>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</si>
  <si>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</si>
  <si>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</si>
  <si>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</si>
  <si>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</si>
  <si>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</si>
  <si>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</si>
  <si>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</si>
  <si>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</si>
  <si>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</si>
  <si>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</si>
  <si>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</si>
  <si>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</si>
  <si>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</si>
  <si>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</si>
  <si>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</si>
  <si>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</si>
  <si>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</si>
  <si>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</si>
  <si>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</si>
  <si>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</si>
  <si>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</si>
  <si>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</si>
  <si>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</si>
  <si>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</si>
  <si>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</si>
  <si>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</si>
  <si>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</si>
  <si>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</si>
  <si>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</si>
  <si>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</si>
  <si>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</si>
  <si>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</si>
  <si>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</si>
  <si>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</si>
  <si>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</si>
  <si>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</si>
  <si>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</si>
  <si>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</si>
  <si>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</si>
  <si>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</si>
  <si>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</si>
  <si>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</si>
  <si>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</si>
  <si>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</si>
  <si>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</si>
  <si>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</si>
  <si>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</si>
  <si>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</si>
  <si>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</si>
  <si>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</si>
  <si>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</si>
  <si>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</si>
  <si>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</si>
  <si>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</si>
  <si>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</si>
  <si>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</si>
  <si>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</si>
  <si>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</si>
  <si>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</si>
  <si>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</si>
  <si>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</si>
  <si>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</si>
  <si>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</si>
  <si>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</si>
  <si>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</si>
  <si>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</si>
  <si>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</si>
  <si>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</si>
  <si>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</si>
  <si>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</si>
  <si>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</si>
  <si>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</si>
  <si>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</si>
  <si>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</si>
  <si>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</si>
  <si>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</si>
  <si>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</si>
  <si>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</si>
  <si>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</si>
  <si>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</si>
  <si>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</si>
  <si>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</si>
  <si>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</si>
  <si>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</si>
  <si>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</si>
  <si>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</si>
  <si>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</si>
  <si>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</si>
  <si>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</si>
  <si>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</si>
  <si>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</si>
  <si>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</si>
  <si>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</si>
  <si>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</si>
  <si>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</si>
  <si>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</si>
  <si>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</si>
  <si>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</si>
  <si>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</si>
  <si>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</si>
  <si>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</si>
  <si>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</si>
  <si>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</si>
  <si>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</si>
  <si>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</si>
  <si>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</si>
  <si>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</si>
  <si>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</si>
  <si>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</si>
  <si>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</si>
  <si>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</si>
  <si>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</si>
  <si>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</si>
  <si>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</si>
  <si>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</si>
  <si>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</si>
  <si>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</si>
  <si>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</si>
  <si>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</si>
  <si>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</si>
  <si>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</si>
  <si>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</si>
  <si>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</si>
  <si>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</si>
  <si>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</si>
  <si>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</si>
  <si>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</si>
  <si>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</si>
  <si>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</si>
  <si>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</si>
  <si>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</si>
  <si>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</si>
  <si>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</si>
  <si>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</si>
  <si>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</si>
  <si>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</si>
  <si>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</si>
  <si>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</si>
  <si>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</si>
  <si>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</si>
  <si>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</si>
  <si>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</si>
  <si>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</si>
  <si>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</si>
  <si>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</si>
  <si>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</si>
  <si>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</si>
  <si>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</si>
  <si>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</si>
  <si>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</si>
  <si>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</si>
  <si>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</si>
  <si>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</si>
  <si>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</si>
  <si>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</si>
  <si>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</si>
  <si>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</si>
  <si>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</si>
  <si>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</si>
  <si>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</si>
  <si>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</si>
  <si>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</si>
  <si>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</si>
  <si>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</si>
  <si>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</si>
  <si>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</si>
  <si>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</si>
  <si>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</si>
  <si>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</si>
  <si>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</si>
  <si>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</si>
  <si>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</si>
  <si>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</si>
  <si>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</si>
  <si>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</si>
  <si>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</si>
  <si>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</si>
  <si>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</si>
  <si>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</si>
  <si>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</si>
  <si>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</si>
  <si>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</si>
  <si>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</si>
  <si>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</si>
  <si>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</si>
  <si>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</si>
  <si>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</si>
  <si>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</si>
  <si>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</si>
  <si>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</si>
  <si>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</si>
  <si>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</si>
  <si>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</si>
  <si>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</si>
  <si>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</si>
  <si>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</si>
  <si>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</si>
  <si>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</si>
  <si>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</si>
  <si>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</si>
  <si>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</si>
  <si>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</si>
  <si>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</si>
  <si>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</si>
  <si>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</si>
  <si>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</si>
  <si>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</si>
  <si>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</si>
  <si>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</si>
  <si>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</si>
  <si>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</si>
  <si>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</si>
  <si>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</si>
  <si>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</si>
  <si>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</si>
  <si>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</si>
  <si>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</si>
  <si>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</si>
  <si>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</si>
  <si>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</si>
  <si>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</si>
  <si>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</si>
  <si>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</si>
  <si>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</si>
  <si>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</si>
  <si>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</si>
  <si>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</si>
  <si>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</si>
  <si>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</si>
  <si>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</si>
  <si>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</si>
  <si>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</si>
  <si>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</si>
  <si>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</si>
  <si>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</si>
  <si>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</si>
  <si>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</si>
  <si>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</si>
  <si>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</si>
  <si>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</si>
  <si>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</si>
  <si>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</si>
  <si>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</si>
  <si>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</si>
  <si>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</si>
  <si>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</si>
  <si>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</si>
  <si>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</si>
  <si>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</si>
  <si>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</si>
  <si>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</si>
  <si>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</si>
  <si>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</si>
  <si>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</si>
  <si>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</si>
  <si>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</si>
  <si>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</si>
  <si>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</si>
  <si>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</si>
  <si>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</si>
  <si>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</si>
  <si>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</si>
  <si>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</si>
  <si>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</si>
  <si>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</si>
  <si>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</si>
  <si>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</si>
  <si>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</si>
  <si>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</si>
  <si>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</si>
  <si>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</si>
  <si>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</si>
  <si>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</si>
  <si>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</si>
  <si>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</si>
  <si>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</si>
  <si>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</si>
  <si>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</si>
  <si>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</si>
  <si>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</si>
  <si>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</si>
  <si>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</si>
  <si>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</si>
  <si>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</si>
  <si>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</si>
  <si>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</si>
  <si>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</si>
  <si>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</si>
  <si>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</si>
  <si>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</si>
  <si>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</si>
  <si>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</si>
  <si>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</si>
  <si>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</si>
  <si>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</si>
  <si>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</si>
  <si>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</si>
  <si>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</si>
  <si>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</si>
  <si>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</si>
  <si>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</si>
  <si>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</si>
  <si>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</si>
  <si>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</si>
  <si>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</si>
  <si>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</si>
  <si>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</si>
  <si>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</si>
  <si>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</si>
  <si>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</si>
  <si>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</si>
  <si>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</si>
  <si>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</si>
  <si>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</si>
  <si>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</si>
  <si>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</si>
  <si>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</si>
  <si>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</si>
  <si>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</si>
  <si>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</si>
  <si>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</si>
  <si>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</si>
  <si>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</si>
  <si>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</si>
  <si>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</si>
  <si>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</si>
  <si>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</si>
  <si>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</si>
  <si>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</si>
  <si>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</si>
  <si>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</si>
  <si>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</si>
  <si>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</si>
  <si>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</si>
  <si>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</si>
  <si>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</si>
  <si>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</si>
  <si>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</si>
  <si>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</si>
  <si>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</si>
  <si>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</si>
  <si>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</si>
  <si>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</si>
  <si>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</si>
  <si>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</si>
  <si>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</si>
  <si>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</si>
  <si>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</si>
  <si>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</si>
  <si>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</si>
  <si>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</si>
  <si>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</si>
  <si>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</si>
  <si>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</si>
  <si>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</si>
  <si>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</si>
  <si>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</si>
  <si>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</si>
  <si>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</si>
  <si>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</si>
  <si>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</si>
  <si>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</si>
  <si>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</si>
  <si>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</si>
  <si>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</si>
  <si>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</si>
  <si>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</si>
  <si>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</si>
  <si>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</si>
  <si>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</si>
  <si>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</si>
  <si>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</si>
  <si>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</si>
  <si>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</si>
  <si>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</si>
  <si>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</si>
  <si>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</si>
  <si>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</si>
  <si>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</si>
  <si>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</si>
  <si>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</si>
  <si>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</si>
  <si>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</si>
  <si>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</si>
  <si>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</si>
  <si>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</si>
  <si>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</si>
  <si>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</si>
  <si>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</si>
  <si>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</si>
  <si>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</si>
  <si>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</si>
  <si>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</si>
  <si>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</si>
  <si>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</si>
  <si>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</si>
  <si>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</si>
  <si>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</si>
  <si>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</si>
  <si>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</si>
  <si>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</si>
  <si>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</si>
  <si>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</si>
  <si>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</si>
  <si>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</si>
  <si>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</si>
  <si>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</si>
  <si>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</si>
  <si>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</si>
  <si>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</si>
  <si>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</si>
  <si>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</si>
  <si>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</si>
  <si>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</si>
  <si>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</si>
  <si>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</si>
  <si>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</si>
  <si>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</si>
  <si>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</si>
  <si>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</si>
  <si>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</si>
  <si>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</si>
  <si>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</si>
  <si>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</si>
  <si>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</si>
  <si>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</si>
  <si>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</si>
  <si>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</si>
  <si>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</si>
  <si>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</si>
  <si>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</si>
  <si>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</si>
  <si>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</si>
  <si>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</si>
  <si>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</si>
  <si>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</si>
  <si>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</si>
  <si>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</si>
  <si>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</si>
  <si>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</si>
  <si>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</si>
  <si>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</si>
  <si>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</si>
  <si>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</si>
  <si>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</si>
  <si>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</si>
  <si>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</si>
  <si>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</si>
  <si>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</si>
  <si>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</si>
  <si>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</si>
  <si>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</si>
  <si>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</si>
  <si>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</si>
  <si>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</si>
  <si>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</si>
  <si>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</si>
  <si>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</si>
  <si>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</si>
  <si>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</si>
  <si>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</si>
  <si>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</si>
  <si>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</si>
  <si>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</si>
  <si>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</si>
  <si>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</si>
  <si>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</si>
  <si>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</si>
  <si>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</si>
  <si>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</si>
  <si>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</si>
  <si>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</si>
  <si>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</si>
  <si>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</si>
  <si>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</si>
  <si>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</si>
  <si>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</si>
  <si>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</si>
  <si>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</si>
  <si>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</si>
  <si>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</si>
  <si>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</si>
  <si>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</si>
  <si>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</si>
  <si>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</si>
  <si>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</si>
  <si>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</si>
  <si>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</si>
  <si>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</si>
  <si>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</si>
  <si>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</si>
  <si>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</si>
  <si>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</si>
  <si>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</si>
  <si>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</si>
  <si>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</si>
  <si>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</si>
  <si>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</si>
  <si>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</si>
  <si>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</si>
  <si>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</si>
  <si>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</si>
  <si>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</si>
  <si>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</si>
  <si>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</si>
  <si>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</si>
  <si>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</si>
  <si>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</si>
  <si>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</si>
  <si>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</si>
  <si>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</si>
  <si>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</si>
  <si>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</si>
  <si>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</si>
  <si>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</si>
  <si>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</si>
  <si>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</si>
  <si>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</si>
  <si>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</si>
  <si>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</si>
  <si>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</si>
  <si>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</si>
  <si>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</si>
  <si>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</si>
  <si>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</si>
  <si>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</si>
  <si>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</si>
  <si>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</si>
  <si>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</si>
  <si>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</si>
  <si>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</si>
  <si>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</si>
  <si>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</si>
  <si>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</si>
  <si>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</si>
  <si>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</si>
  <si>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</si>
  <si>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</si>
  <si>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</si>
  <si>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</si>
  <si>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</si>
  <si>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</si>
  <si>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</si>
  <si>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</si>
  <si>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</si>
  <si>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</si>
  <si>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</si>
  <si>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</si>
  <si>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</si>
  <si>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</si>
  <si>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</si>
  <si>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</si>
  <si>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</si>
  <si>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</si>
  <si>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</si>
  <si>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</si>
  <si>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</si>
  <si>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</si>
  <si>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</si>
  <si>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</si>
  <si>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</si>
  <si>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</si>
  <si>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</si>
  <si>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</si>
  <si>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</si>
  <si>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</si>
  <si>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</si>
  <si>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</si>
  <si>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</si>
  <si>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</si>
  <si>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</si>
  <si>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</si>
  <si>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</si>
  <si>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</si>
  <si>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</si>
  <si>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</si>
  <si>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</si>
  <si>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</si>
  <si>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</si>
  <si>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</si>
  <si>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</si>
  <si>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</si>
  <si>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</si>
  <si>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</si>
  <si>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</si>
  <si>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</si>
  <si>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</si>
  <si>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</si>
  <si>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</si>
  <si>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</si>
  <si>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</si>
  <si>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</si>
  <si>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</si>
  <si>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</si>
  <si>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</si>
  <si>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</si>
  <si>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</si>
  <si>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</si>
  <si>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</si>
  <si>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</si>
  <si>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</si>
  <si>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</si>
  <si>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</si>
  <si>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</si>
  <si>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</si>
  <si>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</si>
  <si>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</si>
  <si>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</si>
  <si>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</si>
  <si>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</si>
  <si>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</si>
  <si>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</si>
  <si>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</si>
  <si>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</si>
  <si>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</si>
  <si>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</si>
  <si>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</si>
  <si>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</si>
  <si>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</si>
  <si>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</si>
  <si>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</si>
  <si>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</si>
  <si>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</si>
  <si>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</si>
  <si>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</si>
  <si>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</si>
  <si>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</si>
  <si>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</si>
  <si>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</si>
  <si>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</si>
  <si>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</si>
  <si>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</si>
  <si>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</si>
  <si>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</si>
  <si>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</si>
  <si>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</si>
  <si>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</si>
  <si>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</si>
  <si>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</si>
  <si>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</si>
  <si>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</si>
  <si>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</si>
  <si>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</si>
  <si>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</si>
  <si>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</si>
  <si>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</si>
  <si>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</si>
  <si>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</si>
  <si>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</si>
  <si>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</si>
  <si>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</si>
  <si>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</si>
  <si>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</si>
  <si>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</si>
  <si>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</si>
  <si>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</si>
  <si>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</si>
  <si>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</si>
  <si>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</si>
  <si>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</si>
  <si>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</si>
  <si>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</si>
  <si>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</si>
  <si>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</si>
  <si>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</si>
  <si>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</si>
  <si>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</si>
  <si>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</si>
  <si>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</si>
  <si>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</si>
  <si>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</si>
  <si>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</si>
  <si>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</si>
  <si>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</si>
  <si>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</si>
  <si>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</si>
  <si>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</si>
  <si>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</si>
  <si>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</si>
  <si>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</si>
  <si>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</si>
  <si>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</si>
  <si>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</si>
  <si>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</si>
  <si>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</si>
  <si>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</si>
  <si>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</si>
  <si>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</si>
  <si>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</si>
  <si>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</si>
  <si>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</si>
  <si>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</si>
  <si>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</si>
  <si>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</si>
  <si>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</si>
  <si>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</si>
  <si>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</si>
  <si>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</si>
  <si>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</si>
  <si>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</si>
  <si>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</si>
  <si>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</si>
  <si>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</si>
  <si>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</si>
  <si>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</si>
  <si>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</si>
  <si>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</si>
  <si>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</si>
  <si>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</si>
  <si>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</si>
  <si>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</si>
  <si>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</si>
  <si>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</si>
  <si>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</si>
  <si>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</si>
  <si>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</si>
  <si>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</si>
  <si>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</si>
  <si>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</si>
  <si>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</si>
  <si>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</si>
  <si>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</si>
  <si>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</si>
  <si>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</si>
  <si>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</si>
  <si>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</si>
  <si>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</si>
  <si>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</si>
  <si>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</si>
  <si>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</si>
  <si>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</si>
  <si>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</si>
  <si>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</si>
  <si>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</si>
  <si>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</si>
  <si>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</si>
  <si>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</si>
  <si>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</si>
  <si>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</si>
  <si>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</si>
  <si>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</si>
  <si>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</si>
  <si>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</si>
  <si>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</si>
  <si>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</si>
  <si>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</si>
  <si>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</si>
  <si>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</si>
  <si>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</si>
  <si>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</si>
  <si>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</si>
  <si>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</si>
  <si>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</si>
  <si>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</si>
  <si>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</si>
  <si>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</si>
  <si>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</si>
  <si>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</si>
  <si>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</si>
  <si>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</si>
  <si>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</si>
  <si>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</si>
  <si>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</si>
  <si>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</si>
  <si>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</si>
  <si>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</si>
  <si>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</si>
  <si>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</si>
  <si>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</si>
  <si>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</si>
  <si>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</si>
  <si>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</si>
  <si>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</si>
  <si>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</si>
  <si>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</si>
  <si>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</si>
  <si>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</si>
  <si>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</si>
  <si>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</si>
  <si>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</si>
  <si>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</si>
  <si>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</si>
  <si>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</si>
  <si>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</si>
  <si>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</si>
  <si>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</si>
  <si>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</si>
  <si>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</si>
  <si>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</si>
  <si>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</si>
  <si>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</si>
  <si>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</si>
  <si>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</si>
  <si>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</si>
  <si>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</si>
  <si>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</si>
  <si>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</si>
  <si>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</si>
  <si>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</si>
  <si>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</si>
  <si>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</si>
  <si>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</si>
  <si>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</si>
  <si>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</si>
  <si>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</si>
  <si>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</si>
  <si>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</si>
  <si>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</si>
  <si>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</si>
  <si>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</si>
  <si>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</si>
  <si>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</si>
  <si>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</si>
  <si>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</si>
  <si>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</si>
  <si>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</si>
  <si>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</si>
  <si>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</si>
  <si>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</si>
  <si>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</si>
  <si>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</si>
  <si>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</si>
  <si>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</si>
  <si>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</si>
  <si>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</si>
  <si>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</si>
  <si>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</si>
  <si>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</si>
  <si>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</si>
  <si>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</si>
  <si>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</si>
  <si>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</si>
  <si>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</si>
  <si>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</si>
  <si>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</si>
  <si>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</si>
  <si>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</si>
  <si>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</si>
  <si>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</si>
  <si>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</si>
  <si>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</si>
  <si>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</si>
  <si>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</si>
  <si>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</si>
  <si>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</si>
  <si>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</si>
  <si>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</si>
  <si>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</si>
  <si>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</si>
  <si>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</si>
  <si>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</si>
  <si>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</si>
  <si>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</si>
  <si>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</si>
  <si>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</si>
  <si>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</si>
  <si>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</si>
  <si>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</si>
  <si>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</si>
  <si>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</si>
  <si>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</si>
  <si>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</si>
  <si>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</si>
  <si>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</si>
  <si>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</si>
  <si>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</si>
  <si>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</si>
  <si>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</si>
  <si>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</si>
  <si>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</si>
  <si>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</si>
  <si>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</si>
  <si>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</si>
  <si>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</si>
  <si>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</si>
  <si>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</si>
  <si>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</si>
  <si>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</si>
  <si>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</si>
  <si>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</si>
  <si>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</si>
  <si>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</si>
  <si>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</si>
  <si>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</si>
  <si>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</si>
  <si>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</si>
  <si>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</si>
  <si>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</si>
  <si>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</si>
  <si>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</si>
  <si>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</si>
  <si>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</si>
  <si>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</si>
  <si>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</si>
  <si>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</si>
  <si>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</si>
  <si>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</si>
  <si>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</si>
  <si>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</si>
  <si>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</si>
  <si>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</si>
  <si>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</si>
  <si>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</si>
  <si>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</si>
  <si>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</si>
  <si>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</si>
  <si>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</si>
  <si>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</si>
  <si>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</si>
  <si>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</si>
  <si>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</si>
  <si>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</si>
  <si>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</si>
  <si>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</si>
  <si>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</si>
  <si>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</si>
  <si>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</si>
  <si>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</si>
  <si>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</si>
  <si>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</si>
  <si>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</si>
  <si>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</si>
  <si>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</si>
  <si>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</si>
  <si>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</si>
  <si>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</si>
  <si>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</si>
  <si>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</si>
  <si>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</si>
  <si>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</si>
  <si>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</si>
  <si>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</si>
  <si>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</si>
  <si>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</si>
  <si>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</si>
  <si>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</si>
  <si>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</si>
  <si>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</si>
  <si>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</si>
  <si>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</si>
  <si>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</si>
  <si>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</si>
  <si>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</si>
  <si>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</si>
  <si>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</si>
  <si>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</si>
  <si>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</si>
  <si>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</si>
  <si>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</si>
  <si>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</si>
  <si>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</si>
  <si>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</si>
  <si>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</si>
  <si>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</si>
  <si>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</si>
  <si>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</si>
  <si>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</si>
  <si>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</si>
  <si>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</si>
  <si>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</si>
  <si>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</si>
  <si>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</si>
  <si>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</si>
  <si>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</si>
  <si>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</si>
  <si>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</si>
  <si>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</si>
  <si>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</si>
  <si>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</si>
  <si>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</si>
  <si>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</si>
  <si>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</si>
  <si>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</si>
  <si>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</si>
  <si>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</si>
  <si>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</si>
  <si>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</si>
  <si>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</si>
  <si>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</si>
  <si>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</si>
  <si>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</si>
  <si>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</si>
  <si>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</si>
  <si>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</si>
  <si>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</si>
  <si>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</si>
  <si>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</si>
  <si>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</si>
  <si>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</si>
  <si>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</si>
  <si>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</si>
  <si>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</si>
  <si>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</si>
  <si>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</si>
  <si>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</si>
  <si>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</si>
  <si>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</si>
  <si>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</si>
  <si>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</si>
  <si>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</si>
  <si>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</si>
  <si>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</si>
  <si>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</si>
  <si>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</si>
  <si>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</si>
  <si>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</si>
  <si>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</si>
  <si>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</si>
  <si>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</si>
  <si>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</si>
  <si>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</si>
  <si>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</si>
  <si>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</si>
  <si>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</si>
  <si>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</si>
  <si>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</si>
  <si>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</si>
  <si>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</si>
  <si>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</si>
  <si>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</si>
  <si>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</si>
  <si>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</si>
  <si>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</si>
  <si>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</si>
  <si>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</si>
  <si>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</si>
  <si>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</si>
  <si>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</si>
  <si>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</si>
  <si>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</si>
  <si>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</si>
  <si>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</si>
  <si>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</si>
  <si>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</si>
  <si>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</si>
  <si>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</si>
  <si>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</si>
  <si>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</si>
  <si>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</si>
  <si>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</si>
  <si>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</si>
  <si>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</si>
  <si>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</si>
  <si>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</si>
  <si>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</si>
  <si>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</si>
  <si>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</si>
  <si>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</si>
  <si>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</si>
  <si>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</si>
  <si>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</si>
  <si>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</si>
  <si>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</si>
  <si>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</si>
  <si>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</si>
  <si>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</si>
  <si>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</si>
  <si>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</si>
  <si>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</si>
  <si>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</si>
  <si>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</si>
  <si>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</si>
  <si>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</si>
  <si>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</si>
  <si>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</si>
  <si>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</si>
  <si>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</si>
  <si>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</si>
  <si>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</si>
  <si>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</si>
  <si>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</si>
  <si>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</si>
  <si>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</si>
  <si>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</si>
  <si>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</si>
  <si>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</si>
  <si>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</si>
  <si>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</si>
  <si>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</si>
  <si>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</si>
  <si>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</si>
  <si>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</si>
  <si>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</si>
  <si>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</si>
  <si>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</si>
  <si>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</si>
  <si>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</si>
  <si>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</si>
  <si>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</si>
  <si>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</si>
  <si>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</si>
  <si>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</si>
  <si>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</si>
  <si>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</si>
  <si>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</si>
  <si>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</si>
  <si>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</si>
  <si>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</si>
  <si>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</si>
  <si>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</si>
  <si>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</si>
  <si>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</si>
  <si>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</si>
  <si>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</si>
  <si>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</si>
  <si>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</si>
  <si>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</si>
  <si>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</si>
  <si>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</si>
  <si>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</si>
  <si>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</si>
  <si>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</si>
  <si>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</si>
  <si>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</si>
  <si>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</si>
  <si>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</si>
  <si>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</si>
  <si>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</si>
  <si>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</si>
  <si>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</si>
  <si>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</si>
  <si>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</si>
  <si>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</si>
  <si>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</si>
  <si>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</si>
  <si>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</si>
  <si>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</si>
  <si>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</si>
  <si>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</si>
  <si>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</si>
  <si>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</si>
  <si>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</si>
  <si>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</si>
  <si>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</si>
  <si>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</si>
  <si>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</si>
  <si>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</si>
  <si>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</si>
  <si>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</si>
  <si>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</si>
  <si>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</si>
  <si>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</si>
  <si>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</si>
  <si>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</si>
  <si>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</si>
  <si>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</si>
  <si>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</si>
  <si>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</si>
  <si>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</si>
  <si>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</si>
  <si>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</si>
  <si>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</si>
  <si>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</si>
  <si>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</si>
  <si>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</si>
  <si>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</si>
  <si>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</si>
  <si>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</si>
  <si>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</si>
  <si>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</si>
  <si>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</si>
  <si>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</si>
  <si>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</si>
  <si>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</si>
  <si>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</si>
  <si>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</si>
  <si>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</si>
  <si>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</si>
  <si>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</si>
  <si>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</si>
  <si>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</si>
  <si>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</si>
  <si>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</si>
  <si>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</si>
  <si>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</si>
  <si>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</si>
  <si>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</si>
  <si>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</si>
  <si>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</si>
  <si>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</si>
  <si>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</si>
  <si>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</si>
  <si>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</si>
  <si>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</si>
  <si>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</si>
  <si>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</si>
  <si>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</si>
  <si>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</si>
  <si>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</si>
  <si>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</si>
  <si>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</si>
  <si>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</si>
  <si>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</si>
  <si>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</si>
  <si>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</si>
  <si>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</si>
  <si>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</si>
  <si>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</si>
  <si>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</si>
  <si>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</si>
  <si>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</si>
  <si>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</si>
  <si>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</si>
  <si>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</si>
  <si>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</si>
  <si>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</si>
  <si>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</si>
  <si>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</si>
  <si>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</si>
  <si>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</si>
  <si>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</si>
  <si>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</si>
  <si>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</si>
  <si>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</si>
  <si>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</si>
  <si>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</si>
  <si>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</si>
  <si>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</si>
  <si>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</si>
  <si>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</si>
  <si>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</si>
  <si>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</si>
  <si>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</si>
  <si>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</si>
  <si>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</si>
  <si>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</si>
  <si>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</si>
  <si>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</si>
  <si>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</si>
  <si>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</si>
  <si>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</si>
  <si>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</si>
  <si>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</si>
  <si>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</si>
  <si>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</si>
  <si>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</si>
  <si>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</si>
  <si>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</si>
  <si>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</si>
  <si>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</si>
  <si>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</si>
  <si>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</si>
  <si>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</si>
  <si>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</si>
  <si>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</si>
  <si>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</si>
  <si>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</si>
  <si>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</si>
  <si>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</si>
  <si>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</si>
  <si>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</si>
  <si>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</si>
  <si>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</si>
  <si>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</si>
  <si>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</si>
  <si>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</si>
  <si>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</si>
  <si>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</si>
  <si>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</si>
  <si>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</si>
  <si>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</si>
  <si>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</si>
  <si>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</si>
  <si>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</si>
  <si>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</si>
  <si>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</si>
  <si>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</si>
  <si>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</si>
  <si>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</si>
  <si>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</si>
  <si>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</si>
  <si>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</si>
  <si>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</si>
  <si>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</si>
  <si>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</si>
  <si>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</si>
  <si>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</si>
  <si>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</si>
  <si>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</si>
  <si>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</si>
  <si>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</si>
  <si>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</si>
  <si>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</si>
  <si>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</si>
  <si>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</si>
  <si>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</si>
  <si>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</si>
  <si>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</si>
  <si>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</si>
  <si>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</si>
  <si>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</si>
  <si>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</si>
  <si>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</si>
  <si>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</si>
  <si>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</si>
  <si>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</si>
  <si>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</si>
  <si>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</si>
  <si>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</si>
  <si>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</si>
  <si>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</si>
  <si>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</si>
  <si>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</si>
  <si>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</si>
  <si>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</si>
  <si>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</si>
  <si>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</si>
  <si>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</si>
  <si>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</si>
  <si>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</si>
  <si>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</si>
  <si>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</si>
  <si>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</si>
  <si>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</si>
  <si>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</si>
  <si>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</si>
  <si>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</si>
  <si>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</si>
  <si>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</si>
  <si>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</si>
  <si>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</si>
  <si>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</si>
  <si>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</si>
  <si>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</si>
  <si>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</si>
  <si>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</si>
  <si>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</si>
  <si>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</si>
  <si>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</si>
  <si>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</si>
  <si>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</si>
  <si>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</si>
  <si>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</si>
  <si>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</si>
  <si>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</si>
  <si>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</si>
  <si>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</si>
  <si>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</si>
  <si>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</si>
  <si>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</si>
  <si>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</si>
  <si>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</si>
  <si>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</si>
  <si>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</si>
  <si>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</si>
  <si>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</si>
  <si>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</si>
  <si>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</si>
  <si>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</si>
  <si>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</si>
  <si>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</si>
  <si>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</si>
  <si>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</si>
  <si>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</si>
  <si>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</si>
  <si>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</si>
  <si>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</si>
  <si>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</si>
  <si>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</si>
  <si>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</si>
  <si>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</si>
  <si>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</si>
  <si>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</si>
  <si>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</si>
  <si>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</si>
  <si>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</si>
  <si>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</si>
  <si>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</si>
  <si>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</si>
  <si>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</si>
  <si>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</si>
  <si>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</si>
  <si>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</si>
  <si>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</si>
  <si>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</si>
  <si>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</si>
  <si>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</si>
  <si>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</si>
  <si>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</si>
  <si>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</si>
  <si>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</si>
  <si>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</si>
  <si>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</si>
  <si>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</si>
  <si>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</si>
  <si>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</si>
  <si>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</si>
  <si>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</si>
  <si>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</si>
  <si>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</si>
  <si>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</si>
  <si>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</si>
  <si>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</si>
  <si>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</si>
  <si>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</si>
  <si>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</si>
  <si>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</si>
  <si>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</si>
  <si>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</si>
  <si>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</si>
  <si>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</si>
  <si>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</si>
  <si>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</si>
  <si>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</si>
  <si>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</si>
  <si>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</si>
  <si>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</si>
  <si>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</si>
  <si>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</si>
  <si>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</si>
  <si>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</si>
  <si>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</si>
  <si>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</si>
  <si>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</si>
  <si>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</si>
  <si>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</si>
  <si>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</si>
  <si>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</si>
  <si>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</si>
  <si>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</si>
  <si>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</si>
  <si>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</si>
  <si>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</si>
  <si>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</si>
  <si>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</si>
  <si>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</si>
  <si>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</si>
  <si>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</si>
  <si>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</si>
  <si>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</si>
  <si>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</si>
  <si>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</si>
  <si>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</si>
  <si>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</si>
  <si>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</si>
  <si>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</si>
  <si>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</si>
  <si>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</si>
  <si>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</si>
  <si>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</si>
  <si>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</si>
  <si>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</si>
  <si>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</si>
  <si>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</si>
  <si>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</si>
  <si>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</si>
  <si>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</si>
  <si>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</si>
  <si>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</si>
  <si>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</si>
  <si>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</si>
  <si>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</si>
  <si>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</si>
  <si>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</si>
  <si>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</si>
  <si>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</si>
  <si>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</si>
  <si>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</si>
  <si>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</si>
  <si>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</si>
  <si>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</si>
  <si>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</si>
  <si>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</si>
  <si>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</si>
  <si>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</si>
  <si>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</si>
  <si>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</si>
  <si>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</si>
  <si>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</si>
  <si>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</si>
  <si>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</si>
  <si>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</si>
  <si>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</si>
  <si>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</si>
  <si>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</si>
  <si>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</si>
  <si>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</si>
  <si>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</si>
  <si>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</si>
  <si>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</si>
  <si>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</si>
  <si>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</si>
  <si>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</si>
  <si>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</si>
  <si>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</si>
  <si>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</si>
  <si>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</si>
  <si>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</si>
  <si>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</si>
  <si>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</si>
  <si>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</si>
  <si>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</si>
  <si>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</si>
  <si>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</si>
  <si>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</si>
  <si>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</si>
  <si>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</si>
  <si>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</si>
  <si>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</si>
  <si>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</si>
  <si>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</si>
  <si>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</si>
  <si>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</si>
  <si>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</si>
  <si>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</si>
  <si>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</si>
  <si>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</si>
  <si>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</si>
  <si>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</si>
  <si>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</si>
  <si>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</si>
  <si>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</si>
  <si>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</si>
  <si>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</si>
  <si>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</si>
  <si>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</si>
  <si>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</si>
  <si>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</si>
  <si>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</si>
  <si>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</si>
  <si>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</si>
  <si>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</si>
  <si>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</si>
  <si>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</si>
  <si>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</si>
  <si>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</si>
  <si>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</si>
  <si>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</si>
  <si>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</si>
  <si>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</si>
  <si>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</si>
  <si>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</si>
  <si>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</si>
  <si>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</si>
  <si>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</si>
  <si>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</si>
  <si>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</si>
  <si>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</si>
  <si>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</si>
  <si>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</si>
  <si>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</si>
  <si>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</si>
  <si>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</si>
  <si>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</si>
  <si>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</si>
  <si>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</si>
  <si>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</si>
  <si>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</si>
  <si>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</si>
  <si>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</si>
  <si>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</si>
  <si>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</si>
  <si>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</si>
  <si>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</si>
  <si>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</si>
  <si>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</si>
  <si>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</si>
  <si>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</si>
  <si>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</si>
  <si>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</si>
  <si>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</si>
  <si>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</si>
  <si>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</si>
  <si>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</si>
  <si>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</si>
  <si>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</si>
  <si>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</si>
  <si>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</si>
  <si>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</si>
  <si>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</si>
  <si>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</si>
  <si>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</si>
  <si>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</si>
  <si>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</si>
  <si>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</si>
  <si>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</si>
  <si>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</si>
  <si>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</si>
  <si>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</si>
  <si>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</si>
  <si>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</si>
  <si>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</si>
  <si>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</si>
  <si>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</si>
  <si>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</si>
  <si>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</si>
  <si>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</si>
  <si>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</si>
  <si>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</si>
  <si>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</si>
  <si>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</si>
  <si>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</si>
  <si>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</si>
  <si>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</si>
  <si>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</si>
  <si>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</si>
  <si>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</si>
  <si>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</si>
  <si>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</si>
  <si>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</si>
  <si>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</si>
  <si>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</si>
  <si>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</si>
  <si>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</si>
  <si>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</si>
  <si>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</si>
  <si>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</si>
  <si>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</si>
  <si>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</si>
  <si>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</si>
  <si>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</si>
  <si>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</si>
  <si>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</si>
  <si>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</si>
  <si>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</si>
  <si>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</si>
  <si>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</si>
  <si>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</si>
  <si>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</si>
  <si>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</si>
  <si>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</si>
  <si>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</si>
  <si>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</si>
  <si>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</si>
  <si>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</si>
  <si>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</si>
  <si>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</si>
  <si>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</si>
  <si>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</si>
  <si>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</si>
  <si>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</si>
  <si>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</si>
  <si>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</si>
  <si>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</si>
  <si>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</si>
  <si>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</si>
  <si>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</si>
  <si>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</si>
  <si>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</si>
  <si>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</si>
  <si>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</si>
  <si>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</si>
  <si>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</si>
  <si>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</si>
  <si>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</si>
  <si>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</si>
  <si>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</si>
  <si>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</si>
  <si>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</si>
  <si>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</si>
  <si>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</si>
  <si>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</si>
  <si>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</si>
  <si>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</si>
  <si>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</si>
  <si>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</si>
  <si>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</si>
  <si>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</si>
  <si>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</si>
  <si>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</si>
  <si>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</si>
  <si>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</si>
  <si>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</si>
  <si>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</si>
  <si>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</si>
  <si>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</si>
  <si>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</si>
  <si>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</si>
  <si>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</si>
  <si>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</si>
  <si>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</si>
  <si>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</si>
  <si>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</si>
  <si>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</si>
  <si>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</si>
  <si>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</si>
  <si>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</si>
  <si>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</si>
  <si>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</si>
  <si>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</si>
  <si>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</si>
  <si>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</si>
  <si>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</si>
  <si>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</si>
  <si>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</si>
  <si>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</si>
  <si>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</si>
  <si>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</si>
  <si>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</si>
  <si>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</si>
  <si>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</si>
  <si>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</si>
  <si>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</si>
  <si>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</si>
  <si>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</si>
  <si>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</si>
  <si>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</si>
  <si>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</si>
  <si>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</si>
  <si>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</si>
  <si>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</si>
  <si>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</si>
  <si>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</si>
  <si>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</si>
  <si>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</si>
  <si>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</si>
  <si>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</si>
  <si>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</si>
  <si>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</si>
  <si>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</si>
  <si>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</si>
  <si>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</si>
  <si>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</si>
  <si>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</si>
  <si>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</si>
  <si>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</si>
  <si>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</si>
  <si>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</si>
  <si>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</si>
  <si>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</si>
  <si>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</si>
  <si>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</si>
  <si>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</si>
  <si>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</si>
  <si>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</si>
  <si>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</si>
  <si>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</si>
  <si>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</si>
  <si>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</si>
  <si>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</si>
  <si>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</si>
  <si>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</si>
  <si>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</si>
  <si>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</si>
  <si>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</si>
  <si>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</si>
  <si>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</si>
  <si>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</si>
  <si>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</si>
  <si>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</si>
  <si>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</si>
  <si>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</si>
  <si>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</si>
  <si>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</si>
  <si>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</si>
  <si>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</si>
  <si>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</si>
  <si>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</si>
  <si>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</si>
  <si>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</si>
  <si>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</si>
  <si>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</si>
  <si>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</si>
  <si>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</si>
  <si>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</si>
  <si>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</si>
  <si>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</si>
  <si>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</si>
  <si>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</si>
  <si>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</si>
  <si>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</si>
  <si>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</si>
  <si>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</si>
  <si>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</si>
  <si>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</si>
  <si>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</si>
  <si>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</si>
  <si>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</si>
  <si>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</si>
  <si>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</si>
  <si>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</si>
  <si>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</si>
  <si>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</si>
  <si>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</si>
  <si>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</si>
  <si>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</si>
  <si>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</si>
  <si>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</si>
  <si>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</si>
  <si>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</si>
  <si>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</si>
  <si>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</si>
  <si>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</si>
  <si>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</si>
  <si>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</si>
  <si>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</si>
  <si>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</si>
  <si>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</si>
  <si>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</si>
  <si>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</si>
  <si>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</si>
  <si>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</si>
  <si>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</si>
  <si>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</si>
  <si>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</si>
  <si>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</si>
  <si>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</si>
  <si>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</si>
  <si>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</si>
  <si>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</si>
  <si>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</si>
  <si>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</si>
  <si>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</si>
  <si>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</si>
  <si>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</si>
  <si>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</si>
  <si>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</si>
  <si>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</si>
  <si>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</si>
  <si>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</si>
  <si>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</si>
  <si>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</si>
  <si>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</si>
  <si>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</si>
  <si>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</si>
  <si>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</si>
  <si>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</si>
  <si>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</si>
  <si>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</si>
  <si>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</si>
  <si>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</si>
  <si>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</si>
  <si>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</si>
  <si>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</si>
  <si>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</si>
  <si>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</si>
  <si>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</si>
  <si>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</si>
  <si>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</si>
  <si>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</si>
  <si>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</si>
  <si>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</si>
  <si>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</si>
  <si>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</si>
  <si>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</si>
  <si>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</si>
  <si>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</si>
  <si>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</si>
  <si>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</si>
  <si>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</si>
  <si>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</si>
  <si>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</si>
  <si>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</si>
  <si>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</si>
  <si>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</si>
  <si>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</si>
  <si>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</si>
  <si>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</si>
  <si>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</si>
  <si>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</si>
  <si>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</si>
  <si>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</si>
  <si>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</si>
  <si>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</si>
  <si>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</si>
  <si>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</si>
  <si>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</si>
  <si>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</si>
  <si>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</si>
  <si>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</si>
  <si>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</si>
  <si>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</si>
  <si>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</si>
  <si>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</si>
  <si>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</si>
  <si>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</si>
  <si>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</si>
  <si>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</si>
  <si>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</si>
  <si>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</si>
  <si>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</si>
  <si>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</si>
  <si>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</si>
  <si>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</si>
  <si>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</si>
  <si>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</si>
  <si>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</si>
  <si>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</si>
  <si>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</si>
  <si>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</si>
  <si>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</si>
  <si>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</si>
  <si>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</si>
  <si>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</si>
  <si>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</si>
  <si>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</si>
  <si>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</si>
  <si>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</si>
  <si>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</si>
  <si>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</si>
  <si>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</si>
  <si>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</si>
  <si>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</si>
  <si>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</si>
  <si>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</si>
  <si>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</si>
  <si>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</si>
  <si>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</si>
  <si>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</si>
  <si>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</si>
  <si>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</si>
  <si>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</si>
  <si>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</si>
  <si>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</si>
  <si>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</si>
  <si>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</si>
  <si>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</si>
  <si>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</si>
  <si>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</si>
  <si>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</si>
  <si>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</si>
  <si>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</si>
  <si>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</si>
  <si>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</si>
  <si>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</si>
  <si>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</si>
  <si>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</si>
  <si>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</si>
  <si>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</si>
  <si>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</si>
  <si>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</si>
  <si>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</si>
  <si>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</si>
  <si>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</si>
  <si>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</si>
  <si>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</si>
  <si>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</si>
  <si>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</si>
  <si>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</si>
  <si>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</si>
  <si>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</si>
  <si>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</si>
  <si>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</si>
  <si>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</si>
  <si>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</si>
  <si>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</si>
  <si>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</si>
  <si>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</si>
  <si>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</si>
  <si>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</si>
  <si>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</si>
  <si>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</si>
  <si>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</si>
  <si>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</si>
  <si>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</si>
  <si>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</si>
  <si>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</si>
  <si>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</si>
  <si>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</si>
  <si>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</si>
  <si>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</si>
  <si>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</si>
  <si>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</si>
  <si>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</si>
  <si>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</si>
  <si>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</si>
  <si>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</si>
  <si>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</si>
  <si>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</si>
  <si>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</si>
  <si>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</si>
  <si>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</si>
  <si>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</si>
  <si>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</si>
  <si>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</si>
  <si>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</si>
  <si>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</si>
  <si>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</si>
  <si>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</si>
  <si>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</si>
  <si>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</si>
  <si>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</si>
  <si>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</si>
  <si>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</si>
  <si>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</si>
  <si>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</si>
  <si>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</si>
  <si>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</si>
  <si>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</si>
  <si>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</si>
  <si>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</si>
  <si>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</si>
  <si>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</si>
  <si>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</si>
  <si>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</si>
  <si>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</si>
  <si>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</si>
  <si>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</si>
  <si>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</si>
  <si>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</si>
  <si>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</si>
  <si>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</si>
  <si>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</si>
  <si>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</si>
  <si>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</si>
  <si>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</si>
  <si>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</si>
  <si>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</si>
  <si>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</si>
  <si>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</si>
  <si>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</si>
  <si>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</si>
  <si>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</si>
  <si>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</si>
  <si>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</si>
  <si>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</si>
  <si>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</si>
  <si>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</si>
  <si>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</si>
  <si>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</si>
  <si>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</si>
  <si>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</si>
  <si>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</si>
  <si>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</si>
  <si>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</si>
  <si>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</si>
  <si>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</si>
  <si>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</si>
  <si>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</si>
  <si>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</si>
  <si>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</si>
  <si>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</si>
  <si>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</si>
  <si>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</si>
  <si>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</si>
  <si>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</si>
  <si>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</si>
  <si>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</si>
  <si>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</si>
  <si>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</si>
  <si>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</si>
  <si>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</si>
  <si>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</si>
  <si>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</si>
  <si>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</si>
  <si>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</si>
  <si>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</si>
  <si>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</si>
  <si>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</si>
  <si>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</si>
  <si>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</si>
  <si>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</si>
  <si>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</si>
  <si>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</si>
  <si>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</si>
  <si>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</si>
  <si>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</si>
  <si>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</si>
  <si>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</si>
  <si>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</si>
  <si>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</si>
  <si>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</si>
  <si>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</si>
  <si>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</si>
  <si>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</si>
  <si>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</si>
  <si>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</si>
  <si>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</si>
  <si>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</si>
  <si>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</si>
  <si>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</si>
  <si>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</si>
  <si>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</si>
  <si>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</si>
  <si>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</si>
  <si>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</si>
  <si>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</si>
  <si>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</si>
  <si>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</si>
  <si>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</si>
  <si>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</si>
  <si>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</si>
  <si>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</si>
  <si>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</si>
  <si>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</si>
  <si>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</si>
  <si>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</si>
  <si>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</si>
  <si>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</si>
  <si>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</si>
  <si>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</si>
  <si>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</si>
  <si>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</si>
  <si>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</si>
  <si>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</si>
  <si>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</si>
  <si>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</si>
  <si>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</si>
  <si>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</si>
  <si>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</si>
  <si>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</si>
  <si>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</si>
  <si>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</si>
  <si>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</si>
  <si>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</si>
  <si>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</si>
  <si>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</si>
  <si>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</si>
  <si>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</si>
  <si>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</si>
  <si>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</si>
  <si>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</si>
  <si>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</si>
  <si>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</si>
  <si>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</si>
  <si>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</si>
  <si>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</si>
  <si>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</si>
  <si>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</si>
  <si>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</si>
  <si>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</si>
  <si>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</si>
  <si>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</si>
  <si>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</si>
  <si>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</si>
  <si>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</si>
  <si>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</si>
  <si>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</si>
  <si>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</si>
  <si>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</si>
  <si>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</si>
  <si>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</si>
  <si>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</si>
  <si>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</si>
  <si>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</si>
  <si>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</si>
  <si>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</si>
  <si>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</si>
  <si>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</si>
  <si>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</si>
  <si>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</si>
  <si>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</si>
  <si>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</si>
  <si>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</si>
  <si>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</si>
  <si>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</si>
  <si>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</si>
  <si>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</si>
  <si>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</si>
  <si>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</si>
  <si>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</si>
  <si>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</si>
  <si>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</si>
  <si>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</si>
  <si>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</si>
  <si>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</si>
  <si>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</si>
  <si>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</si>
  <si>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</si>
  <si>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</si>
  <si>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</si>
  <si>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</si>
  <si>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</si>
  <si>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</si>
  <si>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</si>
  <si>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</si>
  <si>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</si>
  <si>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</si>
  <si>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</si>
  <si>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</si>
  <si>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</si>
  <si>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</si>
  <si>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</si>
  <si>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</si>
  <si>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</si>
  <si>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</si>
  <si>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</si>
  <si>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</si>
  <si>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</si>
  <si>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</si>
  <si>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</si>
  <si>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</si>
  <si>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</si>
  <si>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</si>
  <si>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</si>
  <si>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</si>
  <si>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</si>
  <si>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</si>
  <si>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</si>
  <si>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</si>
  <si>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</si>
  <si>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</si>
  <si>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</si>
  <si>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</si>
  <si>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</si>
  <si>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</si>
  <si>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</si>
  <si>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</si>
  <si>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</si>
  <si>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</si>
  <si>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</si>
  <si>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</si>
  <si>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</si>
  <si>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</si>
  <si>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</si>
  <si>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</si>
  <si>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</si>
  <si>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</si>
  <si>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</si>
  <si>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</si>
  <si>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</si>
  <si>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</si>
  <si>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</si>
  <si>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</si>
  <si>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</si>
  <si>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</si>
  <si>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</si>
  <si>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</si>
  <si>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</si>
  <si>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</si>
  <si>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</si>
  <si>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</si>
  <si>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</si>
  <si>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</si>
  <si>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</si>
  <si>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</si>
  <si>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</si>
  <si>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</si>
  <si>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</si>
  <si>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</si>
  <si>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</si>
  <si>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</si>
  <si>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</si>
  <si>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</si>
  <si>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</si>
  <si>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</si>
  <si>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</si>
  <si>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</si>
  <si>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</si>
  <si>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</si>
  <si>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</si>
  <si>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</si>
  <si>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</si>
  <si>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</si>
  <si>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</si>
  <si>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</si>
  <si>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</si>
  <si>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</si>
  <si>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</si>
  <si>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</si>
  <si>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</si>
  <si>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</si>
  <si>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</si>
  <si>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</si>
  <si>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</si>
  <si>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</si>
  <si>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</si>
  <si>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</si>
  <si>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</si>
  <si>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</si>
  <si>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</si>
  <si>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</si>
  <si>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</si>
  <si>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</si>
  <si>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</si>
  <si>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</si>
  <si>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</si>
  <si>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</si>
  <si>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</si>
  <si>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</si>
  <si>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</si>
  <si>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</si>
  <si>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</si>
  <si>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</si>
  <si>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</si>
  <si>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</si>
  <si>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</si>
  <si>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</si>
  <si>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</si>
  <si>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</si>
  <si>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</si>
  <si>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</si>
  <si>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</si>
  <si>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</si>
  <si>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</si>
  <si>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</si>
  <si>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</si>
  <si>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</si>
  <si>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</si>
  <si>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</si>
  <si>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</si>
  <si>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</si>
  <si>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</si>
  <si>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</si>
  <si>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</si>
  <si>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</si>
  <si>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</si>
  <si>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</si>
  <si>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</si>
  <si>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</si>
  <si>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</si>
  <si>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</si>
  <si>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</si>
  <si>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</si>
  <si>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</si>
  <si>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</si>
  <si>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</si>
  <si>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</si>
  <si>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</si>
  <si>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</si>
  <si>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</si>
  <si>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</si>
  <si>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</si>
  <si>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</si>
  <si>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</si>
  <si>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</si>
  <si>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</si>
  <si>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</si>
  <si>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</si>
  <si>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</si>
  <si>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</si>
  <si>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</si>
  <si>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</si>
  <si>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</si>
  <si>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</si>
  <si>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</si>
  <si>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</si>
  <si>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</si>
  <si>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</si>
  <si>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</si>
  <si>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</si>
  <si>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</si>
  <si>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</si>
  <si>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</si>
  <si>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</si>
  <si>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</si>
  <si>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</si>
  <si>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</si>
  <si>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</si>
  <si>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</si>
  <si>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</si>
  <si>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</si>
  <si>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</si>
  <si>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</si>
  <si>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</si>
  <si>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</si>
  <si>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</si>
  <si>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</si>
  <si>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</si>
  <si>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</si>
  <si>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</si>
  <si>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</si>
  <si>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</si>
  <si>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</si>
  <si>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</si>
  <si>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</si>
  <si>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</si>
  <si>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</si>
  <si>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</si>
  <si>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</si>
  <si>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</si>
  <si>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</si>
  <si>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</si>
  <si>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</si>
  <si>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</si>
  <si>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</si>
  <si>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</si>
  <si>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</si>
  <si>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</si>
  <si>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</si>
  <si>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</si>
  <si>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</si>
  <si>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</si>
  <si>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</si>
  <si>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</si>
  <si>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</si>
  <si>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</si>
  <si>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</si>
  <si>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</si>
  <si>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</si>
  <si>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</si>
  <si>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</si>
  <si>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</si>
  <si>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</si>
  <si>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</si>
  <si>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</si>
  <si>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</si>
  <si>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</si>
  <si>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</si>
  <si>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</si>
  <si>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</si>
  <si>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</si>
  <si>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</si>
  <si>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</si>
  <si>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</si>
  <si>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</si>
  <si>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</si>
  <si>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</si>
  <si>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</si>
  <si>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</si>
  <si>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</si>
  <si>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</si>
  <si>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</si>
  <si>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</si>
  <si>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</si>
  <si>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</si>
  <si>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</si>
  <si>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</si>
  <si>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</si>
  <si>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</si>
  <si>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</si>
  <si>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</si>
  <si>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</si>
  <si>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</si>
  <si>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</si>
  <si>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</si>
  <si>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</si>
  <si>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</si>
  <si>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</si>
  <si>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</si>
  <si>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</si>
  <si>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</si>
  <si>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</si>
  <si>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</si>
  <si>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</si>
  <si>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</si>
  <si>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</si>
  <si>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</si>
  <si>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</si>
  <si>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</si>
  <si>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</si>
  <si>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</si>
  <si>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</si>
  <si>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</si>
  <si>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</si>
  <si>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</si>
  <si>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</si>
  <si>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</si>
  <si>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</si>
  <si>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</si>
  <si>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</si>
  <si>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</si>
  <si>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</si>
  <si>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</si>
  <si>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</si>
  <si>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</si>
  <si>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</si>
  <si>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</si>
  <si>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</si>
  <si>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</si>
  <si>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</si>
  <si>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</si>
  <si>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</si>
  <si>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</si>
  <si>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</si>
  <si>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</si>
  <si>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</si>
  <si>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</si>
  <si>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</si>
  <si>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</si>
  <si>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</si>
  <si>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</si>
  <si>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</si>
  <si>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</si>
  <si>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</si>
  <si>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</si>
  <si>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</si>
  <si>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</si>
  <si>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</si>
  <si>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</si>
  <si>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</si>
  <si>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</si>
  <si>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</si>
  <si>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</si>
  <si>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</si>
  <si>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</si>
  <si>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</si>
  <si>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</si>
  <si>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</si>
  <si>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</si>
  <si>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</si>
  <si>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</si>
  <si>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</si>
  <si>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</si>
  <si>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</si>
  <si>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</si>
  <si>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</si>
  <si>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</si>
  <si>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</si>
  <si>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</si>
  <si>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</si>
  <si>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</si>
  <si>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</si>
  <si>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</si>
  <si>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</si>
  <si>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</si>
  <si>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</si>
  <si>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</si>
  <si>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</si>
  <si>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</si>
  <si>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</si>
  <si>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</si>
  <si>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</si>
  <si>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</si>
  <si>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</si>
  <si>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</si>
  <si>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</si>
  <si>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</si>
  <si>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</si>
  <si>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</si>
  <si>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</si>
  <si>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</si>
  <si>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</si>
  <si>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</si>
  <si>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</si>
  <si>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</si>
  <si>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</si>
  <si>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</si>
  <si>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</si>
  <si>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</si>
  <si>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</si>
  <si>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</si>
  <si>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</si>
  <si>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</si>
  <si>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</si>
  <si>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</si>
  <si>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</si>
  <si>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</si>
  <si>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</si>
  <si>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</si>
  <si>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</si>
  <si>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</si>
  <si>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</si>
  <si>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</si>
  <si>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</si>
  <si>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</si>
  <si>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</si>
  <si>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</si>
  <si>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</si>
  <si>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</si>
  <si>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</si>
  <si>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</si>
  <si>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</si>
  <si>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</si>
  <si>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</si>
  <si>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</si>
  <si>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</si>
  <si>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</si>
  <si>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</si>
  <si>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</si>
  <si>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</si>
  <si>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</si>
  <si>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</si>
  <si>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</si>
  <si>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</si>
  <si>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</si>
  <si>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</si>
  <si>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</si>
  <si>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</si>
  <si>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</si>
  <si>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</si>
  <si>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</si>
  <si>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</si>
  <si>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</si>
  <si>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</si>
  <si>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</si>
  <si>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</si>
  <si>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</si>
  <si>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</si>
  <si>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</si>
  <si>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</si>
  <si>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</si>
  <si>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</si>
  <si>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</si>
  <si>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</si>
  <si>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</si>
  <si>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</si>
  <si>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</si>
  <si>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</si>
  <si>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</si>
  <si>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</si>
  <si>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</si>
  <si>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</si>
  <si>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</si>
  <si>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</si>
  <si>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</si>
  <si>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</si>
  <si>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</si>
  <si>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</si>
  <si>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</si>
  <si>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</si>
  <si>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</si>
  <si>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</si>
  <si>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</si>
  <si>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</si>
  <si>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</si>
  <si>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</si>
  <si>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</si>
  <si>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</si>
  <si>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</si>
  <si>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</si>
  <si>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</si>
  <si>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</si>
  <si>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</si>
  <si>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</si>
  <si>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</si>
  <si>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</si>
  <si>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</si>
  <si>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</si>
  <si>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</si>
  <si>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</si>
  <si>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</si>
  <si>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</si>
  <si>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</si>
  <si>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</si>
  <si>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</si>
  <si>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</si>
  <si>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</si>
  <si>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</si>
  <si>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</si>
  <si>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</si>
  <si>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</si>
  <si>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</si>
  <si>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</si>
  <si>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</si>
  <si>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</si>
  <si>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</si>
  <si>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</si>
  <si>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</si>
  <si>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</si>
  <si>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</si>
  <si>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</si>
  <si>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</si>
  <si>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</si>
  <si>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</si>
  <si>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</si>
  <si>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</si>
  <si>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</si>
  <si>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</si>
  <si>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</si>
  <si>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</si>
  <si>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</si>
  <si>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</si>
  <si>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</si>
  <si>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</si>
  <si>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</si>
  <si>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</si>
  <si>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</si>
  <si>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</si>
  <si>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</si>
  <si>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</si>
  <si>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</si>
  <si>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</si>
  <si>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</si>
  <si>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</si>
  <si>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</si>
  <si>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</si>
  <si>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</si>
  <si>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</si>
  <si>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</si>
  <si>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</si>
  <si>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</si>
  <si>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</si>
  <si>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</si>
  <si>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</si>
  <si>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</si>
  <si>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</si>
  <si>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</si>
  <si>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</si>
  <si>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</si>
  <si>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</si>
  <si>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</si>
  <si>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</si>
  <si>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</si>
  <si>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</si>
  <si>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</si>
  <si>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</si>
  <si>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</si>
  <si>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</si>
  <si>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</si>
  <si>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</si>
  <si>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</si>
  <si>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</si>
  <si>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</si>
  <si>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</si>
  <si>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</si>
  <si>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</si>
  <si>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</si>
  <si>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</si>
  <si>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</si>
  <si>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</si>
  <si>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</si>
  <si>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</si>
  <si>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</si>
  <si>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</si>
  <si>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</si>
  <si>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</si>
  <si>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</si>
  <si>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</si>
  <si>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</si>
  <si>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</si>
  <si>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</si>
  <si>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</si>
  <si>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</si>
  <si>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</si>
  <si>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</si>
  <si>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</si>
  <si>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</si>
  <si>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</si>
  <si>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</si>
  <si>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</si>
  <si>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</si>
  <si>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</si>
  <si>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</si>
  <si>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</si>
  <si>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</si>
  <si>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</si>
  <si>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</si>
  <si>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</si>
  <si>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</si>
  <si>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</si>
  <si>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</si>
  <si>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</si>
  <si>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</si>
  <si>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</si>
  <si>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</si>
  <si>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</si>
  <si>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</si>
  <si>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</si>
  <si>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</si>
  <si>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</si>
  <si>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</si>
  <si>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</si>
  <si>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</si>
  <si>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</si>
  <si>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</si>
  <si>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</si>
  <si>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</si>
  <si>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</si>
  <si>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</si>
  <si>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</si>
  <si>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</si>
  <si>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</si>
  <si>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</si>
  <si>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</si>
  <si>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</si>
  <si>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</si>
  <si>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</si>
  <si>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</si>
  <si>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</si>
  <si>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</si>
  <si>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</si>
  <si>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</si>
  <si>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</si>
  <si>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</si>
  <si>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</si>
  <si>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</si>
  <si>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</si>
  <si>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</si>
  <si>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</si>
  <si>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</si>
  <si>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</si>
  <si>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</si>
  <si>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</si>
  <si>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</si>
  <si>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</si>
  <si>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</si>
  <si>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</si>
  <si>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</si>
  <si>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</si>
  <si>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</si>
  <si>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</si>
  <si>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</si>
  <si>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</si>
  <si>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</si>
  <si>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</si>
  <si>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</si>
  <si>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</si>
  <si>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</si>
  <si>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</si>
  <si>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</si>
  <si>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</si>
  <si>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</si>
  <si>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</si>
  <si>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</si>
  <si>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</si>
  <si>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</si>
  <si>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</si>
  <si>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</si>
  <si>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</si>
  <si>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</si>
  <si>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</si>
  <si>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</si>
  <si>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</si>
  <si>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</si>
  <si>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</si>
  <si>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</si>
  <si>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</si>
  <si>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</si>
  <si>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</si>
  <si>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</si>
  <si>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</si>
  <si>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</si>
  <si>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</si>
  <si>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</si>
  <si>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</si>
  <si>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</si>
  <si>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</si>
  <si>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</si>
  <si>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</si>
  <si>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</si>
  <si>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</si>
  <si>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</si>
  <si>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</si>
  <si>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</si>
  <si>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</si>
  <si>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</si>
  <si>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</si>
  <si>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</si>
  <si>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</si>
  <si>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</si>
  <si>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</si>
  <si>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</si>
  <si>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</si>
  <si>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</si>
  <si>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</si>
  <si>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</si>
  <si>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</si>
  <si>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</si>
  <si>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</si>
  <si>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</si>
  <si>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</si>
  <si>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</si>
  <si>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</si>
  <si>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</si>
  <si>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</si>
  <si>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</si>
  <si>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</si>
  <si>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</si>
  <si>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</si>
  <si>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</si>
  <si>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</si>
  <si>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</si>
  <si>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</si>
  <si>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</si>
  <si>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</si>
  <si>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</si>
  <si>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</si>
  <si>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</si>
  <si>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</si>
  <si>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</si>
  <si>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</si>
  <si>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</si>
  <si>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</si>
  <si>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</si>
  <si>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</si>
  <si>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</si>
  <si>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</si>
  <si>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</si>
  <si>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</si>
  <si>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</si>
  <si>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</si>
  <si>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</si>
  <si>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</si>
  <si>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</si>
  <si>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</si>
  <si>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</si>
  <si>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</si>
  <si>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</si>
  <si>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</si>
  <si>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</si>
  <si>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</si>
  <si>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</si>
  <si>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</si>
  <si>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</si>
  <si>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</si>
  <si>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</si>
  <si>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</si>
  <si>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</si>
  <si>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</si>
  <si>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</si>
  <si>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</si>
  <si>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</si>
  <si>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</si>
  <si>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</si>
  <si>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</si>
  <si>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</si>
  <si>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</si>
  <si>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</si>
  <si>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</si>
  <si>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</si>
  <si>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</si>
  <si>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</si>
  <si>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</si>
  <si>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</si>
  <si>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</si>
  <si>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</si>
  <si>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</si>
  <si>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</si>
  <si>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</si>
  <si>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</si>
  <si>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</si>
  <si>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</si>
  <si>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</si>
  <si>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</si>
  <si>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</si>
  <si>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</si>
  <si>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</si>
  <si>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</si>
  <si>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</si>
  <si>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</si>
  <si>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</si>
  <si>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</si>
  <si>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</si>
  <si>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</si>
  <si>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</si>
  <si>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</si>
  <si>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</si>
  <si>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</si>
  <si>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</si>
  <si>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</si>
  <si>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</si>
  <si>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</si>
  <si>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</si>
  <si>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</si>
  <si>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</si>
  <si>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</si>
  <si>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</si>
  <si>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</si>
  <si>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</si>
  <si>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</si>
  <si>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</si>
  <si>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</si>
  <si>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</si>
  <si>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</si>
  <si>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</si>
  <si>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</si>
  <si>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</si>
  <si>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</si>
  <si>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</si>
  <si>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</si>
  <si>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</si>
  <si>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</si>
  <si>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</si>
  <si>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</si>
  <si>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</si>
  <si>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</si>
  <si>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</si>
  <si>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</si>
  <si>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</si>
  <si>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</si>
  <si>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</si>
  <si>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</si>
  <si>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</si>
  <si>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</si>
  <si>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</si>
  <si>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</si>
  <si>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</si>
  <si>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</si>
  <si>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</si>
  <si>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</si>
  <si>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</si>
  <si>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</si>
  <si>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</si>
  <si>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</si>
  <si>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</si>
  <si>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</si>
  <si>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</si>
  <si>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</si>
  <si>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</si>
  <si>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</si>
  <si>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</si>
  <si>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</si>
  <si>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</si>
  <si>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</si>
  <si>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</si>
  <si>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</si>
  <si>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</si>
  <si>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</si>
  <si>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</si>
  <si>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</si>
  <si>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</si>
  <si>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</si>
  <si>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</si>
  <si>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</si>
  <si>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</si>
  <si>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</si>
  <si>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</si>
  <si>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</si>
  <si>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</si>
  <si>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</si>
  <si>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</si>
  <si>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</si>
  <si>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</si>
  <si>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</si>
  <si>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</si>
  <si>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</si>
  <si>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</si>
  <si>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</si>
  <si>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</si>
  <si>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</si>
  <si>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</si>
  <si>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</si>
  <si>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</si>
  <si>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</si>
  <si>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</si>
  <si>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</si>
  <si>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</si>
  <si>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</si>
  <si>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</si>
  <si>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</si>
  <si>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</si>
  <si>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</si>
  <si>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</si>
  <si>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</si>
  <si>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</si>
  <si>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</si>
  <si>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</si>
  <si>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</si>
  <si>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</si>
  <si>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</si>
  <si>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</si>
  <si>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</si>
  <si>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</si>
  <si>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</si>
  <si>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</si>
  <si>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</si>
  <si>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</si>
  <si>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</si>
  <si>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</si>
  <si>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</si>
  <si>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</si>
  <si>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</si>
  <si>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</si>
  <si>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</si>
  <si>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</si>
  <si>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</si>
  <si>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</si>
  <si>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</si>
  <si>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</si>
  <si>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</si>
  <si>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</si>
  <si>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</si>
  <si>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</si>
  <si>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</si>
  <si>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</si>
  <si>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</si>
  <si>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</si>
  <si>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</si>
  <si>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</si>
  <si>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</si>
  <si>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</si>
  <si>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</si>
  <si>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</si>
  <si>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</si>
  <si>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</si>
  <si>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</si>
  <si>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</si>
  <si>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</si>
  <si>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</si>
  <si>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</si>
  <si>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</si>
  <si>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</si>
  <si>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</si>
  <si>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</si>
  <si>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</si>
  <si>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</si>
  <si>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</si>
  <si>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</si>
  <si>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</si>
  <si>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</si>
  <si>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</si>
  <si>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</si>
  <si>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</si>
  <si>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</si>
  <si>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</si>
  <si>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</si>
  <si>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</si>
  <si>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</si>
  <si>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</si>
  <si>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</si>
  <si>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</si>
  <si>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</si>
  <si>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</si>
  <si>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</si>
  <si>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</si>
  <si>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</si>
  <si>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</si>
  <si>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</si>
  <si>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</si>
  <si>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</si>
  <si>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</si>
  <si>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</si>
  <si>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</si>
  <si>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</si>
  <si>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</si>
  <si>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</si>
  <si>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</si>
  <si>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</si>
  <si>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</si>
  <si>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</si>
  <si>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</si>
  <si>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</si>
  <si>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</si>
  <si>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</si>
  <si>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</si>
  <si>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</si>
  <si>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</si>
  <si>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</si>
  <si>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</si>
  <si>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</si>
  <si>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</si>
  <si>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</si>
  <si>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</si>
  <si>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</si>
  <si>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</si>
  <si>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</si>
  <si>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</si>
  <si>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</si>
  <si>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</si>
  <si>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</si>
  <si>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</si>
  <si>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</si>
  <si>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</si>
  <si>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</si>
  <si>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</si>
  <si>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</si>
  <si>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</si>
  <si>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</si>
  <si>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</si>
  <si>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</si>
  <si>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</si>
  <si>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</si>
  <si>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</si>
  <si>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</si>
  <si>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</si>
  <si>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</si>
  <si>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</si>
  <si>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</si>
  <si>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</si>
  <si>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</si>
  <si>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</si>
  <si>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</si>
  <si>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</si>
  <si>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</si>
  <si>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</si>
  <si>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</si>
  <si>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</si>
  <si>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</si>
  <si>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</si>
  <si>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</si>
  <si>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</si>
  <si>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</si>
  <si>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</si>
  <si>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</si>
  <si>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</si>
  <si>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</si>
  <si>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</si>
  <si>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</si>
  <si>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</si>
  <si>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</si>
  <si>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</si>
  <si>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</si>
  <si>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</si>
  <si>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</si>
  <si>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</si>
  <si>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</si>
  <si>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</si>
  <si>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</si>
  <si>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</si>
  <si>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</si>
  <si>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</si>
  <si>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</si>
  <si>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</si>
  <si>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</si>
  <si>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</si>
  <si>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</si>
  <si>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</si>
  <si>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</si>
  <si>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</si>
  <si>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</si>
  <si>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</si>
  <si>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</si>
  <si>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</si>
  <si>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</si>
  <si>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</si>
  <si>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</si>
  <si>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</si>
  <si>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</si>
  <si>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</si>
  <si>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</si>
  <si>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</si>
  <si>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</si>
  <si>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</si>
  <si>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</si>
  <si>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</si>
  <si>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</si>
  <si>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</si>
  <si>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</si>
  <si>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</si>
  <si>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</si>
  <si>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</si>
  <si>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</si>
  <si>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</si>
  <si>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</si>
  <si>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</si>
  <si>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</si>
  <si>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</si>
  <si>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</si>
  <si>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</si>
  <si>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</si>
  <si>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</si>
  <si>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</si>
  <si>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</si>
  <si>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</si>
  <si>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</si>
  <si>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</si>
  <si>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</si>
  <si>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</si>
  <si>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</si>
  <si>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</si>
  <si>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</si>
  <si>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</si>
  <si>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</si>
  <si>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</si>
  <si>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</si>
  <si>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</si>
  <si>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</si>
  <si>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</si>
  <si>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</si>
  <si>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</si>
  <si>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</si>
  <si>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</si>
  <si>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</si>
  <si>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</si>
  <si>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</si>
  <si>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</si>
  <si>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</si>
  <si>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</si>
  <si>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</si>
  <si>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</si>
  <si>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</si>
  <si>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</si>
  <si>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</si>
  <si>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</si>
  <si>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</si>
  <si>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</si>
  <si>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</si>
  <si>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</si>
  <si>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</si>
  <si>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</si>
  <si>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</si>
  <si>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</si>
  <si>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</si>
  <si>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</si>
  <si>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</si>
  <si>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</si>
  <si>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</si>
  <si>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</si>
  <si>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</si>
  <si>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</si>
  <si>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</si>
  <si>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</si>
  <si>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</si>
  <si>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</si>
  <si>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</si>
  <si>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</si>
  <si>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</si>
  <si>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</si>
  <si>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</si>
  <si>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</si>
  <si>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</si>
  <si>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</si>
  <si>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</si>
  <si>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</si>
  <si>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</si>
  <si>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</si>
  <si>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</si>
  <si>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</si>
  <si>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</si>
  <si>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</si>
  <si>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</si>
  <si>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</si>
  <si>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</si>
  <si>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</si>
  <si>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</si>
  <si>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</si>
  <si>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</si>
  <si>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</si>
  <si>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</si>
  <si>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</si>
  <si>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</si>
  <si>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</si>
  <si>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</si>
  <si>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</si>
  <si>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</si>
  <si>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</si>
  <si>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</si>
  <si>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</si>
  <si>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</si>
  <si>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</si>
  <si>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</si>
  <si>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</si>
  <si>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</si>
  <si>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</si>
  <si>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</si>
  <si>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</si>
  <si>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</si>
  <si>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</si>
  <si>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</si>
  <si>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</si>
  <si>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</si>
  <si>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</si>
  <si>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</si>
  <si>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</si>
  <si>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</si>
  <si>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</si>
  <si>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</si>
  <si>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</si>
  <si>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</si>
  <si>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</si>
  <si>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</si>
  <si>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</si>
  <si>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</si>
  <si>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</si>
  <si>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</si>
  <si>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</si>
  <si>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</si>
  <si>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</si>
  <si>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</si>
  <si>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</si>
  <si>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</si>
  <si>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</si>
  <si>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</si>
  <si>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</si>
  <si>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</si>
  <si>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</si>
  <si>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</si>
  <si>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</si>
  <si>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</si>
  <si>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</si>
  <si>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</si>
  <si>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</si>
  <si>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</si>
  <si>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</si>
  <si>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</si>
  <si>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</si>
  <si>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</si>
  <si>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</si>
  <si>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</si>
  <si>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</si>
  <si>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</si>
  <si>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</si>
  <si>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</si>
  <si>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</si>
  <si>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</si>
  <si>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</si>
  <si>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</si>
  <si>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</si>
  <si>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</si>
  <si>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</si>
  <si>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</si>
  <si>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</si>
  <si>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</si>
  <si>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</si>
  <si>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</si>
  <si>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</si>
  <si>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</si>
  <si>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</si>
  <si>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</si>
  <si>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</si>
  <si>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</si>
  <si>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</si>
  <si>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</si>
  <si>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</si>
  <si>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</si>
  <si>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</si>
  <si>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</si>
  <si>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</si>
  <si>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</si>
  <si>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</si>
  <si>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</si>
  <si>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</si>
  <si>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</si>
  <si>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</si>
  <si>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</si>
  <si>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</si>
  <si>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</si>
  <si>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</si>
  <si>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</si>
  <si>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</si>
  <si>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</si>
  <si>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</si>
  <si>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</si>
  <si>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</si>
  <si>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</si>
  <si>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</si>
  <si>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</si>
  <si>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</si>
  <si>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</si>
  <si>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</si>
  <si>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</si>
  <si>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</si>
  <si>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</si>
  <si>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</si>
  <si>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</si>
  <si>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</si>
  <si>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</si>
  <si>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</si>
  <si>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</si>
  <si>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</si>
  <si>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</si>
  <si>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</si>
  <si>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</si>
  <si>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</si>
  <si>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</si>
  <si>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</si>
  <si>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</si>
  <si>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</si>
  <si>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</si>
  <si>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</si>
  <si>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</si>
  <si>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</si>
  <si>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</si>
  <si>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</si>
  <si>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</si>
  <si>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</si>
  <si>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</si>
  <si>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</si>
  <si>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</si>
  <si>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</si>
  <si>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</si>
  <si>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</si>
  <si>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</si>
  <si>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</si>
  <si>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</si>
  <si>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</si>
  <si>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</si>
  <si>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</si>
  <si>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</si>
  <si>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</si>
  <si>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</si>
  <si>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</si>
  <si>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</si>
  <si>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</si>
  <si>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</si>
  <si>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</si>
  <si>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</si>
  <si>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</si>
  <si>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</si>
  <si>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</si>
  <si>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</si>
  <si>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</si>
  <si>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</si>
  <si>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</si>
  <si>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</si>
  <si>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</si>
  <si>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</si>
  <si>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</si>
  <si>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</si>
  <si>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</si>
  <si>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</si>
  <si>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</si>
  <si>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</si>
  <si>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</si>
  <si>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</si>
  <si>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</si>
  <si>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</si>
  <si>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</si>
  <si>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</si>
  <si>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</si>
  <si>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</si>
  <si>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</si>
  <si>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</si>
  <si>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</si>
  <si>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</si>
  <si>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</si>
  <si>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</si>
  <si>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</si>
  <si>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</si>
  <si>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</si>
  <si>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</si>
  <si>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</si>
  <si>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</si>
  <si>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</si>
  <si>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</si>
  <si>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</si>
  <si>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</si>
  <si>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</si>
  <si>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</si>
  <si>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</si>
  <si>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</si>
  <si>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</si>
  <si>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</si>
  <si>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</si>
  <si>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</si>
  <si>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</si>
  <si>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</si>
  <si>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</si>
  <si>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</si>
  <si>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</si>
  <si>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</si>
  <si>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</si>
  <si>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</si>
  <si>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</si>
  <si>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</si>
  <si>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</si>
  <si>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</si>
  <si>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</si>
  <si>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</si>
  <si>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</si>
  <si>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</si>
  <si>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</si>
  <si>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</si>
  <si>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</si>
  <si>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</si>
  <si>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</si>
  <si>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</si>
  <si>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</si>
  <si>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</si>
  <si>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</si>
  <si>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</si>
  <si>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</si>
  <si>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</si>
  <si>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</si>
  <si>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</si>
  <si>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</si>
  <si>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</si>
  <si>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</si>
  <si>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</si>
  <si>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</si>
  <si>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</si>
  <si>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</si>
  <si>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</si>
  <si>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</si>
  <si>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</si>
  <si>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</si>
  <si>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</si>
  <si>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</si>
  <si>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</si>
  <si>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</si>
  <si>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</si>
  <si>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</si>
  <si>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</si>
  <si>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</si>
  <si>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</si>
  <si>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</si>
  <si>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</si>
  <si>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</si>
  <si>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</si>
  <si>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</si>
  <si>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</si>
  <si>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</si>
  <si>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</si>
  <si>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</si>
  <si>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</si>
  <si>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</si>
  <si>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</si>
  <si>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</si>
  <si>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</si>
  <si>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</si>
  <si>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</si>
  <si>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</si>
  <si>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</si>
  <si>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</si>
  <si>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</si>
  <si>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</si>
  <si>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</si>
  <si>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</si>
  <si>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</si>
  <si>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</si>
  <si>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</si>
  <si>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</si>
  <si>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</si>
  <si>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</si>
  <si>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</si>
  <si>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</si>
  <si>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</si>
  <si>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</si>
  <si>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</si>
  <si>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</si>
  <si>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</si>
  <si>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</si>
  <si>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</si>
  <si>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</si>
  <si>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</si>
  <si>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</si>
  <si>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</si>
  <si>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</si>
  <si>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</si>
  <si>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</si>
  <si>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</si>
  <si>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</si>
  <si>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</si>
  <si>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</si>
  <si>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</si>
  <si>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</si>
  <si>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</si>
  <si>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</si>
  <si>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</si>
  <si>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</si>
  <si>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</si>
  <si>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</si>
  <si>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</si>
  <si>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</si>
  <si>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</si>
  <si>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</si>
  <si>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</si>
  <si>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</si>
  <si>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</si>
  <si>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</si>
  <si>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</si>
  <si>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</si>
  <si>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</si>
  <si>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</si>
  <si>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</si>
  <si>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</si>
  <si>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</si>
  <si>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</si>
  <si>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</si>
  <si>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</si>
  <si>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</si>
  <si>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</si>
  <si>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</si>
  <si>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</si>
  <si>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</si>
  <si>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</si>
  <si>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</si>
  <si>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</si>
  <si>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</si>
  <si>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</si>
  <si>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</si>
  <si>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</si>
  <si>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</si>
  <si>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</si>
  <si>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</si>
  <si>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</si>
  <si>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</si>
  <si>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</si>
  <si>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</si>
  <si>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</si>
  <si>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</si>
  <si>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</si>
  <si>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</si>
  <si>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</si>
  <si>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</si>
  <si>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</si>
  <si>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</si>
  <si>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</si>
  <si>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</si>
  <si>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</si>
  <si>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</si>
  <si>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</si>
  <si>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</si>
  <si>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</si>
  <si>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</si>
  <si>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</si>
  <si>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</si>
  <si>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</si>
  <si>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</si>
  <si>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</si>
  <si>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</si>
  <si>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</si>
  <si>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</si>
  <si>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</si>
  <si>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</si>
  <si>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</si>
  <si>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</si>
  <si>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</si>
  <si>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</si>
  <si>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</si>
  <si>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</si>
  <si>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</si>
  <si>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</si>
  <si>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</si>
  <si>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</si>
  <si>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</si>
  <si>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</si>
  <si>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</si>
  <si>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</si>
  <si>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</si>
  <si>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</si>
  <si>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</si>
  <si>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</si>
  <si>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</si>
  <si>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</si>
  <si>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</si>
  <si>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</si>
  <si>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</si>
  <si>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</si>
  <si>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</si>
  <si>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</si>
  <si>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</si>
  <si>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</si>
  <si>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</si>
  <si>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</si>
  <si>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</si>
  <si>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</si>
  <si>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</si>
  <si>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</si>
  <si>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</si>
  <si>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</si>
  <si>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</si>
  <si>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</si>
  <si>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</si>
  <si>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</si>
  <si>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</si>
  <si>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</si>
  <si>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</si>
  <si>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</si>
  <si>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</si>
  <si>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</si>
  <si>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</si>
  <si>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</si>
  <si>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</si>
  <si>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</si>
  <si>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</si>
  <si>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</si>
  <si>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</si>
  <si>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</si>
  <si>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</si>
  <si>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</si>
  <si>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</si>
  <si>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</si>
  <si>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</si>
  <si>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</si>
  <si>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</si>
  <si>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</si>
  <si>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</si>
  <si>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</si>
  <si>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</si>
  <si>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</si>
  <si>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</si>
  <si>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</si>
  <si>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</si>
  <si>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</si>
  <si>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</si>
  <si>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</si>
  <si>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</si>
  <si>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</si>
  <si>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</si>
  <si>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</si>
  <si>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</si>
  <si>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</si>
  <si>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</si>
  <si>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</si>
  <si>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</si>
  <si>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</si>
  <si>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</si>
  <si>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</si>
  <si>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</si>
  <si>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</si>
  <si>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</si>
  <si>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</si>
  <si>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</si>
  <si>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</si>
  <si>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</si>
  <si>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</si>
  <si>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</si>
  <si>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</si>
  <si>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</si>
  <si>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</si>
  <si>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</si>
  <si>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</si>
  <si>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</si>
  <si>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</si>
  <si>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</si>
  <si>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</si>
  <si>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</si>
  <si>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</si>
  <si>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</si>
  <si>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</si>
  <si>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</si>
  <si>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</si>
  <si>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</si>
  <si>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</si>
  <si>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</si>
  <si>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</si>
  <si>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</si>
  <si>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</si>
  <si>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</si>
  <si>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</si>
  <si>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</si>
  <si>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</si>
  <si>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</si>
  <si>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</si>
  <si>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</si>
  <si>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</si>
  <si>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</si>
  <si>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</si>
  <si>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</si>
  <si>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</si>
  <si>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</si>
  <si>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</si>
  <si>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</si>
  <si>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</si>
  <si>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</si>
  <si>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</si>
  <si>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</si>
  <si>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</si>
  <si>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</si>
  <si>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</si>
  <si>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</si>
  <si>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</si>
  <si>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</si>
  <si>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</si>
  <si>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</si>
  <si>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</si>
  <si>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</si>
  <si>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</si>
  <si>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</si>
  <si>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</si>
  <si>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</si>
  <si>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</si>
  <si>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</si>
  <si>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</si>
  <si>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</si>
  <si>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</si>
  <si>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</si>
  <si>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</si>
  <si>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</si>
  <si>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</si>
  <si>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</si>
  <si>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</si>
  <si>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</si>
  <si>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</si>
  <si>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</si>
  <si>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</si>
  <si>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</si>
  <si>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</si>
  <si>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</si>
  <si>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</si>
  <si>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</si>
  <si>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</si>
  <si>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</si>
  <si>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</si>
  <si>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</si>
  <si>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</si>
  <si>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</si>
  <si>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</si>
  <si>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</si>
  <si>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</si>
  <si>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</si>
  <si>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</si>
  <si>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</si>
  <si>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</si>
  <si>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</si>
  <si>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</si>
  <si>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</si>
  <si>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</si>
  <si>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</si>
  <si>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</si>
  <si>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</si>
  <si>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</si>
  <si>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</si>
  <si>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</si>
  <si>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</si>
  <si>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</si>
  <si>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</si>
  <si>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</si>
  <si>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</si>
  <si>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</si>
  <si>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</si>
  <si>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</si>
  <si>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</si>
  <si>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</si>
  <si>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</si>
  <si>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</si>
  <si>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</si>
  <si>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</si>
  <si>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</si>
  <si>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</si>
  <si>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</si>
  <si>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</si>
  <si>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</si>
  <si>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</si>
  <si>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</si>
  <si>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</si>
  <si>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</si>
  <si>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</si>
  <si>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</si>
  <si>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</si>
  <si>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</si>
  <si>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</si>
  <si>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</si>
  <si>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</si>
  <si>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</si>
  <si>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</si>
  <si>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</si>
  <si>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</si>
  <si>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</si>
  <si>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</si>
  <si>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</si>
  <si>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</si>
  <si>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</si>
  <si>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</si>
  <si>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</si>
  <si>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</si>
  <si>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</si>
  <si>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</si>
  <si>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</si>
  <si>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</si>
  <si>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</si>
  <si>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</si>
  <si>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</si>
  <si>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</si>
  <si>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</si>
  <si>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</si>
  <si>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</si>
  <si>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</si>
  <si>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</si>
  <si>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</si>
  <si>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</si>
  <si>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</si>
  <si>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</si>
  <si>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</si>
  <si>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</si>
  <si>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</si>
  <si>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</si>
  <si>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</si>
  <si>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</si>
  <si>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</si>
  <si>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</si>
  <si>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</si>
  <si>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</si>
  <si>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</si>
  <si>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</si>
  <si>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</si>
  <si>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</si>
  <si>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</si>
  <si>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</si>
  <si>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</si>
  <si>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</si>
  <si>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</si>
  <si>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</si>
  <si>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</si>
  <si>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</si>
  <si>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</si>
  <si>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</si>
  <si>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</si>
  <si>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</si>
  <si>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</si>
  <si>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</si>
  <si>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</si>
  <si>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</si>
  <si>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</si>
  <si>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</si>
  <si>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</si>
  <si>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</si>
  <si>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</si>
  <si>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</si>
  <si>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</si>
  <si>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</si>
  <si>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</si>
  <si>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</si>
  <si>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</si>
  <si>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</si>
  <si>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</si>
  <si>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</si>
  <si>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</si>
  <si>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</si>
  <si>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</si>
  <si>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</si>
  <si>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</si>
  <si>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</si>
  <si>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</si>
  <si>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</si>
  <si>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</si>
  <si>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</si>
  <si>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</si>
  <si>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</si>
  <si>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</si>
  <si>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</si>
  <si>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</si>
  <si>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</si>
  <si>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</si>
  <si>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</si>
  <si>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</si>
  <si>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</si>
  <si>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</si>
  <si>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</si>
  <si>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</si>
  <si>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</si>
  <si>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</si>
  <si>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</si>
  <si>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</si>
  <si>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</si>
  <si>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</si>
  <si>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</si>
  <si>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</si>
  <si>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</si>
  <si>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</si>
  <si>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</si>
  <si>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</si>
  <si>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</si>
  <si>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</si>
  <si>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</si>
  <si>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</si>
  <si>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</si>
  <si>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</si>
  <si>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</si>
  <si>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</si>
  <si>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</si>
  <si>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</si>
  <si>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</si>
  <si>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</si>
  <si>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</si>
  <si>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</si>
  <si>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</si>
  <si>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</si>
  <si>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</si>
  <si>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</si>
  <si>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</si>
  <si>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</si>
  <si>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</si>
  <si>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</si>
  <si>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</si>
  <si>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</si>
  <si>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</si>
  <si>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</si>
  <si>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</si>
  <si>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</si>
  <si>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</si>
  <si>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</si>
  <si>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</si>
  <si>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</si>
  <si>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</si>
  <si>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</si>
  <si>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</si>
  <si>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</si>
  <si>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</si>
  <si>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</si>
  <si>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</si>
  <si>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</si>
  <si>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</si>
  <si>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</si>
  <si>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</si>
  <si>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</si>
  <si>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</si>
  <si>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</si>
  <si>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</si>
  <si>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</si>
  <si>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</si>
  <si>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</si>
  <si>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</si>
  <si>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</si>
  <si>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</si>
  <si>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</si>
  <si>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</si>
  <si>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</si>
  <si>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</si>
  <si>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</si>
  <si>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</si>
  <si>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</si>
  <si>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</si>
  <si>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</si>
  <si>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</si>
  <si>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</si>
  <si>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</si>
  <si>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</si>
  <si>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</si>
  <si>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</si>
  <si>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</si>
  <si>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</si>
  <si>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</si>
  <si>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</si>
  <si>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</si>
  <si>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</si>
  <si>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</si>
  <si>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</si>
  <si>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</si>
  <si>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</si>
  <si>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</si>
  <si>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</si>
  <si>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</si>
  <si>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</si>
  <si>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</si>
  <si>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</si>
  <si>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</si>
  <si>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</si>
  <si>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</si>
  <si>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</si>
  <si>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</si>
  <si>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</si>
  <si>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</si>
  <si>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</si>
  <si>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</si>
  <si>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</si>
  <si>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</si>
  <si>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</si>
  <si>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</si>
  <si>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</si>
  <si>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</si>
  <si>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</si>
  <si>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</si>
  <si>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</si>
  <si>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</si>
  <si>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</si>
  <si>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</si>
  <si>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</si>
  <si>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</si>
  <si>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</si>
  <si>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</si>
  <si>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</si>
  <si>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</si>
  <si>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</si>
  <si>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</si>
  <si>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</si>
  <si>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</si>
  <si>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</si>
  <si>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</si>
  <si>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</si>
  <si>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</si>
  <si>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</si>
  <si>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</si>
  <si>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</si>
  <si>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</si>
  <si>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</si>
  <si>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</si>
  <si>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</si>
  <si>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</si>
  <si>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</si>
  <si>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</si>
  <si>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</si>
  <si>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</si>
  <si>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</si>
  <si>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</si>
  <si>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</si>
  <si>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</si>
  <si>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</si>
  <si>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</si>
  <si>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</si>
  <si>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</si>
  <si>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</si>
  <si>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</si>
  <si>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</si>
  <si>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</si>
  <si>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</si>
  <si>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</si>
  <si>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</si>
  <si>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</si>
  <si>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</si>
  <si>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</si>
  <si>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</si>
  <si>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</si>
  <si>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</si>
  <si>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</si>
  <si>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</si>
  <si>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</si>
  <si>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</si>
  <si>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</si>
  <si>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</si>
  <si>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</si>
  <si>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</si>
  <si>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</si>
  <si>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</si>
  <si>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</si>
  <si>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</si>
  <si>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</si>
  <si>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</si>
  <si>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</si>
  <si>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</si>
  <si>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</si>
  <si>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</si>
  <si>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</si>
  <si>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</si>
  <si>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</si>
  <si>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</si>
  <si>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</si>
  <si>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</si>
  <si>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</si>
  <si>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</si>
  <si>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</si>
  <si>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</si>
  <si>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</si>
  <si>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</si>
  <si>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</si>
  <si>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</si>
  <si>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</si>
  <si>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</si>
  <si>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</si>
  <si>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</si>
  <si>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</si>
  <si>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</si>
  <si>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</si>
  <si>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</si>
  <si>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</si>
  <si>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</si>
  <si>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</si>
  <si>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</si>
  <si>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</si>
  <si>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</si>
  <si>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</si>
  <si>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</si>
  <si>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</si>
  <si>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</si>
  <si>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</si>
  <si>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</si>
  <si>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</si>
  <si>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</si>
  <si>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</si>
  <si>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</si>
  <si>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</si>
  <si>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</si>
  <si>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</si>
  <si>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</si>
  <si>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</si>
  <si>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</si>
  <si>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</si>
  <si>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</si>
  <si>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</si>
  <si>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</si>
  <si>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</si>
  <si>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</si>
  <si>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</si>
  <si>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</si>
  <si>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</si>
  <si>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</si>
  <si>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</si>
  <si>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</si>
  <si>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</si>
  <si>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</si>
  <si>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</si>
  <si>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</si>
  <si>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</si>
  <si>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</si>
  <si>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</si>
  <si>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</si>
  <si>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</si>
  <si>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</si>
  <si>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</si>
  <si>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</si>
  <si>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</si>
  <si>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</si>
  <si>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</si>
  <si>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</si>
  <si>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</si>
  <si>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</si>
  <si>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</si>
  <si>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</si>
  <si>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</si>
  <si>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</si>
  <si>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</si>
  <si>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</si>
  <si>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</si>
  <si>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</si>
  <si>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</si>
  <si>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</si>
  <si>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</si>
  <si>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</si>
  <si>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</si>
  <si>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</si>
  <si>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</si>
  <si>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</si>
  <si>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</si>
  <si>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</si>
  <si>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</si>
  <si>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</si>
  <si>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</si>
  <si>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</si>
  <si>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</si>
  <si>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</si>
  <si>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</si>
  <si>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</si>
  <si>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</si>
  <si>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</si>
  <si>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</si>
  <si>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</si>
  <si>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</si>
  <si>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</si>
  <si>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</si>
  <si>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</si>
  <si>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</si>
  <si>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</si>
  <si>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</si>
  <si>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</si>
  <si>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</si>
  <si>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</si>
  <si>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</si>
  <si>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</si>
  <si>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</si>
  <si>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</si>
  <si>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</si>
  <si>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</si>
  <si>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</si>
  <si>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</si>
  <si>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</si>
  <si>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</si>
  <si>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</si>
  <si>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</si>
  <si>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</si>
  <si>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</si>
  <si>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</si>
  <si>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</si>
  <si>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</si>
  <si>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</si>
  <si>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</si>
  <si>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</si>
  <si>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</si>
  <si>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</si>
  <si>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</si>
  <si>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</si>
  <si>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</si>
  <si>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</si>
  <si>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</si>
  <si>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</si>
  <si>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</si>
  <si>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</si>
  <si>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</si>
  <si>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</si>
  <si>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</si>
  <si>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</si>
  <si>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</si>
  <si>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</si>
  <si>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</si>
  <si>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</si>
  <si>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</si>
  <si>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</si>
  <si>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</si>
  <si>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</si>
  <si>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</si>
  <si>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</si>
  <si>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</si>
  <si>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</si>
  <si>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</si>
  <si>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</si>
  <si>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</si>
  <si>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</si>
  <si>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</si>
  <si>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</si>
  <si>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</si>
  <si>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</si>
  <si>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</si>
  <si>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</si>
  <si>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</si>
  <si>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</si>
  <si>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</si>
  <si>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</si>
  <si>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</si>
  <si>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</si>
  <si>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</si>
  <si>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</si>
  <si>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</si>
  <si>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</si>
  <si>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</si>
  <si>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</si>
  <si>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</si>
  <si>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</si>
  <si>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</si>
  <si>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</si>
  <si>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</si>
  <si>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</si>
  <si>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</si>
  <si>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</si>
  <si>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</si>
  <si>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</si>
  <si>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</si>
  <si>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</si>
  <si>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</si>
  <si>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</si>
  <si>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</si>
  <si>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</si>
  <si>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</si>
  <si>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</si>
  <si>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</si>
  <si>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</si>
  <si>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</si>
  <si>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</si>
  <si>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</si>
  <si>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</si>
  <si>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</si>
  <si>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</si>
  <si>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</si>
  <si>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</si>
  <si>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</si>
  <si>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</si>
  <si>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</si>
  <si>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</si>
  <si>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</si>
  <si>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</si>
  <si>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</si>
  <si>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</si>
  <si>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</si>
  <si>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</si>
  <si>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</si>
  <si>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</si>
  <si>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</si>
  <si>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</si>
  <si>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</si>
  <si>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</si>
  <si>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</si>
  <si>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</si>
  <si>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</si>
  <si>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</si>
  <si>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</si>
  <si>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</si>
  <si>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</si>
  <si>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</si>
  <si>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</si>
  <si>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</si>
  <si>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</si>
  <si>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</si>
  <si>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</si>
  <si>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</si>
  <si>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</si>
  <si>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</si>
  <si>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</si>
  <si>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</si>
  <si>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</si>
  <si>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</si>
  <si>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</si>
  <si>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</si>
  <si>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</si>
  <si>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</si>
  <si>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</si>
  <si>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</si>
  <si>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</si>
  <si>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</si>
  <si>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</si>
  <si>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</si>
  <si>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</si>
  <si>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</si>
  <si>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</si>
  <si>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</si>
  <si>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</si>
  <si>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</si>
  <si>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</si>
  <si>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</si>
  <si>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</si>
  <si>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</si>
  <si>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</si>
  <si>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</si>
  <si>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</si>
  <si>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</si>
  <si>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</si>
  <si>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</si>
  <si>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</si>
  <si>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</si>
  <si>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</si>
  <si>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</si>
  <si>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</si>
  <si>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</si>
  <si>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</si>
  <si>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</si>
  <si>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</si>
  <si>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</si>
  <si>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</si>
  <si>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</si>
  <si>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</si>
  <si>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</si>
  <si>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</si>
  <si>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</si>
  <si>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</si>
  <si>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</si>
  <si>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</si>
  <si>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</si>
  <si>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</si>
  <si>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</si>
  <si>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</si>
  <si>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</si>
  <si>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</si>
  <si>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</si>
  <si>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</si>
  <si>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</si>
  <si>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</si>
  <si>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</si>
  <si>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</si>
  <si>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</si>
  <si>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</si>
  <si>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</si>
  <si>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</si>
  <si>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</si>
  <si>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</si>
  <si>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</si>
  <si>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</si>
  <si>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</si>
  <si>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</si>
  <si>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</si>
  <si>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</si>
  <si>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</si>
  <si>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</si>
  <si>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</si>
  <si>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</si>
  <si>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</si>
  <si>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</si>
  <si>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</si>
  <si>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</si>
  <si>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</si>
  <si>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</si>
  <si>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</si>
  <si>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</si>
  <si>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</si>
  <si>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</si>
  <si>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</si>
  <si>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</si>
  <si>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</si>
  <si>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</si>
  <si>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</si>
  <si>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</si>
  <si>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</si>
  <si>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</si>
  <si>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</si>
  <si>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</si>
  <si>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</si>
  <si>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</si>
  <si>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</si>
  <si>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</si>
  <si>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</si>
  <si>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</si>
  <si>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</si>
  <si>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</si>
  <si>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</si>
  <si>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</si>
  <si>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</si>
  <si>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</si>
  <si>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</si>
  <si>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</si>
  <si>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</si>
  <si>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</si>
  <si>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</si>
  <si>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</si>
  <si>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</si>
  <si>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</si>
  <si>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</si>
  <si>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</si>
  <si>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</si>
  <si>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</si>
  <si>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</si>
  <si>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</si>
  <si>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</si>
  <si>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</si>
  <si>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</si>
  <si>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</si>
  <si>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</si>
  <si>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</si>
  <si>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</si>
  <si>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</si>
  <si>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</si>
  <si>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</si>
  <si>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</si>
  <si>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</si>
  <si>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</si>
  <si>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</si>
  <si>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</si>
  <si>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</si>
  <si>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</si>
  <si>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</si>
  <si>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</si>
  <si>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</si>
  <si>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</si>
  <si>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</si>
  <si>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</si>
  <si>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</si>
  <si>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</si>
  <si>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</si>
  <si>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</si>
  <si>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</si>
  <si>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</si>
  <si>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</si>
  <si>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</si>
  <si>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</si>
  <si>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</si>
  <si>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</si>
  <si>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</si>
  <si>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</si>
  <si>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</si>
  <si>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</si>
  <si>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</si>
  <si>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</si>
  <si>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</si>
  <si>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</si>
  <si>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</si>
  <si>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</si>
  <si>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</si>
  <si>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</si>
  <si>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</si>
  <si>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</si>
  <si>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</si>
  <si>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</si>
  <si>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</si>
  <si>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</si>
  <si>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</si>
  <si>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</si>
  <si>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</si>
  <si>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</si>
  <si>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</si>
  <si>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</si>
  <si>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</si>
  <si>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</si>
  <si>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</si>
  <si>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</si>
  <si>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</si>
  <si>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</si>
  <si>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</si>
  <si>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</si>
  <si>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</si>
  <si>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</si>
  <si>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</si>
  <si>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</si>
  <si>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</si>
  <si>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</si>
  <si>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</si>
  <si>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</si>
  <si>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</si>
  <si>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</si>
  <si>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</si>
  <si>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</si>
  <si>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</si>
  <si>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</si>
  <si>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</si>
  <si>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</si>
  <si>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</si>
  <si>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</si>
  <si>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</si>
  <si>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</si>
  <si>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</si>
  <si>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</si>
  <si>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</si>
  <si>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</si>
  <si>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</si>
  <si>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</si>
  <si>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</si>
  <si>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</si>
  <si>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</si>
  <si>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</si>
  <si>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</si>
  <si>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</si>
  <si>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</si>
  <si>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</si>
  <si>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</si>
  <si>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</si>
  <si>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</si>
  <si>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</si>
  <si>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</si>
  <si>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</si>
  <si>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</si>
  <si>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</si>
  <si>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</si>
  <si>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</si>
  <si>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</si>
  <si>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</si>
  <si>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</si>
  <si>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</si>
  <si>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</si>
  <si>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</si>
  <si>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</si>
  <si>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</si>
  <si>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</si>
  <si>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</si>
  <si>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</si>
  <si>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</si>
  <si>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</si>
  <si>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</si>
  <si>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</si>
  <si>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</si>
  <si>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</si>
  <si>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</si>
  <si>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</si>
  <si>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</si>
  <si>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</si>
  <si>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</si>
  <si>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</si>
  <si>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</si>
  <si>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</si>
  <si>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</si>
  <si>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</si>
  <si>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</si>
  <si>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</si>
  <si>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</si>
  <si>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</si>
  <si>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</si>
  <si>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</si>
  <si>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</si>
  <si>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</si>
  <si>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</si>
  <si>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</si>
  <si>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</si>
  <si>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</si>
  <si>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</si>
  <si>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</si>
  <si>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</si>
  <si>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</si>
  <si>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</si>
  <si>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</si>
  <si>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</si>
  <si>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</si>
  <si>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</si>
  <si>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</si>
  <si>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</si>
  <si>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</si>
  <si>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</si>
  <si>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</si>
  <si>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</si>
  <si>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</si>
  <si>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</si>
  <si>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</si>
  <si>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</si>
  <si>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</si>
  <si>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</si>
  <si>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</si>
  <si>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</si>
  <si>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</si>
  <si>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</si>
  <si>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</si>
  <si>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</si>
  <si>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</si>
  <si>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</si>
  <si>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</si>
  <si>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</si>
  <si>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</si>
  <si>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</si>
  <si>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</si>
  <si>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</si>
  <si>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</si>
  <si>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</si>
  <si>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</si>
  <si>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</si>
  <si>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</si>
  <si>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</si>
  <si>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</si>
  <si>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</si>
  <si>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</si>
  <si>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</si>
  <si>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</si>
  <si>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</si>
  <si>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</si>
  <si>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</si>
  <si>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</si>
  <si>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</si>
  <si>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</si>
  <si>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</si>
  <si>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</si>
  <si>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</si>
  <si>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</si>
  <si>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</si>
  <si>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</si>
  <si>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</si>
  <si>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</si>
  <si>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</si>
  <si>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</si>
  <si>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</si>
  <si>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</si>
  <si>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</si>
  <si>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</si>
  <si>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</si>
  <si>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</si>
  <si>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</si>
  <si>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</si>
  <si>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</si>
  <si>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</si>
  <si>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</si>
  <si>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</si>
  <si>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</si>
  <si>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</si>
  <si>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</si>
  <si>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</si>
  <si>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</si>
  <si>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</si>
  <si>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</si>
  <si>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</si>
  <si>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</si>
  <si>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</si>
  <si>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</si>
  <si>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</si>
  <si>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</si>
  <si>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</si>
  <si>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</si>
  <si>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</si>
  <si>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</si>
  <si>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</si>
  <si>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</si>
  <si>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</si>
  <si>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</si>
  <si>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</si>
  <si>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</si>
  <si>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</si>
  <si>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</si>
  <si>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</si>
  <si>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</si>
  <si>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</si>
  <si>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</si>
  <si>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</si>
  <si>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</si>
  <si>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</si>
  <si>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</si>
  <si>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</si>
  <si>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</si>
  <si>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</si>
  <si>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</si>
  <si>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</si>
  <si>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</si>
  <si>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</si>
  <si>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</si>
  <si>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</si>
  <si>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</si>
  <si>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</si>
  <si>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</si>
  <si>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</si>
  <si>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</si>
  <si>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</si>
  <si>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</si>
  <si>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</si>
  <si>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</si>
  <si>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</si>
  <si>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</si>
  <si>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</si>
  <si>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</si>
  <si>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</si>
  <si>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</si>
  <si>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</si>
  <si>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</si>
  <si>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</si>
  <si>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</si>
  <si>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</si>
  <si>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</si>
  <si>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</si>
  <si>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</si>
  <si>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</si>
  <si>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</si>
  <si>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</si>
  <si>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</si>
  <si>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</si>
  <si>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</si>
  <si>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</si>
  <si>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</si>
  <si>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</si>
  <si>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</si>
  <si>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</si>
  <si>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</si>
  <si>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</si>
  <si>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</si>
  <si>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</si>
  <si>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</si>
  <si>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</si>
  <si>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</si>
  <si>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</si>
  <si>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</si>
  <si>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</si>
  <si>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</si>
  <si>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</si>
  <si>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</si>
  <si>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</si>
  <si>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</si>
  <si>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</si>
  <si>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</si>
  <si>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</si>
  <si>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</si>
  <si>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</si>
  <si>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</si>
  <si>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</si>
  <si>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</si>
  <si>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</si>
  <si>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</si>
  <si>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</si>
  <si>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</si>
  <si>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</si>
  <si>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</si>
  <si>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</si>
  <si>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</si>
  <si>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</si>
  <si>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</si>
  <si>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</si>
  <si>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</si>
  <si>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</si>
  <si>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</si>
  <si>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</si>
  <si>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</si>
  <si>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</si>
  <si>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</si>
  <si>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</si>
  <si>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</si>
  <si>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</si>
  <si>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</si>
  <si>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</si>
  <si>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</si>
  <si>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</si>
  <si>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</si>
  <si>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</si>
  <si>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</si>
  <si>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</si>
  <si>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</si>
  <si>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</si>
  <si>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</si>
  <si>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</si>
  <si>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</si>
  <si>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</si>
  <si>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</si>
  <si>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</si>
  <si>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</si>
  <si>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</si>
  <si>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</si>
  <si>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</si>
  <si>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</si>
  <si>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</si>
  <si>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</si>
  <si>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</si>
  <si>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</si>
  <si>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</si>
  <si>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</si>
  <si>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</si>
  <si>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</si>
  <si>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</si>
  <si>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</si>
  <si>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</si>
  <si>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</si>
  <si>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</si>
  <si>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</si>
  <si>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</si>
  <si>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</si>
  <si>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</si>
  <si>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</si>
  <si>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</si>
  <si>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</si>
  <si>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</si>
  <si>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</si>
  <si>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</si>
  <si>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</si>
  <si>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</si>
  <si>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</si>
  <si>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</si>
  <si>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</si>
  <si>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</si>
  <si>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</si>
  <si>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</si>
  <si>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</si>
  <si>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</si>
  <si>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</si>
  <si>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</si>
  <si>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</si>
  <si>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</si>
  <si>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</si>
  <si>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</si>
  <si>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</si>
  <si>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</si>
  <si>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</si>
  <si>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</si>
  <si>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</si>
  <si>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</si>
  <si>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</si>
  <si>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</si>
  <si>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</si>
  <si>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</si>
  <si>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</si>
  <si>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</si>
  <si>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</si>
  <si>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</si>
  <si>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</si>
  <si>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</si>
  <si>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</si>
  <si>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</si>
  <si>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</si>
  <si>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</si>
  <si>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</si>
  <si>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</si>
  <si>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</si>
  <si>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</si>
  <si>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</si>
  <si>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</si>
  <si>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</si>
  <si>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</si>
  <si>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</si>
  <si>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</si>
  <si>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</si>
  <si>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</si>
  <si>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</si>
  <si>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</si>
  <si>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</si>
  <si>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</si>
  <si>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</si>
  <si>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</si>
  <si>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</si>
  <si>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</si>
  <si>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</si>
  <si>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</si>
  <si>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</si>
  <si>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</si>
  <si>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</si>
  <si>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</si>
  <si>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</si>
  <si>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</si>
  <si>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</si>
  <si>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</si>
  <si>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</si>
  <si>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</si>
  <si>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</si>
  <si>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</si>
  <si>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</si>
  <si>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</si>
  <si>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</si>
  <si>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</si>
  <si>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</si>
  <si>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</si>
  <si>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</si>
  <si>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</si>
  <si>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</si>
  <si>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</si>
  <si>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</si>
  <si>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</si>
  <si>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</si>
  <si>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</si>
  <si>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</si>
  <si>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</si>
  <si>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</si>
  <si>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</si>
  <si>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</si>
  <si>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</si>
  <si>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</si>
  <si>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</si>
  <si>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</si>
  <si>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</si>
  <si>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</si>
  <si>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</si>
  <si>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</si>
  <si>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</si>
  <si>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</si>
  <si>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</si>
  <si>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</si>
  <si>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</si>
  <si>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</si>
  <si>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</si>
  <si>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</si>
  <si>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</si>
  <si>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</si>
  <si>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</si>
  <si>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</si>
  <si>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</si>
  <si>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</si>
  <si>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</si>
  <si>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</si>
  <si>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</si>
  <si>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</si>
  <si>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</si>
  <si>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</si>
  <si>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</si>
  <si>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</si>
  <si>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</si>
  <si>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</si>
  <si>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</si>
  <si>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</si>
  <si>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</si>
  <si>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</si>
  <si>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</si>
  <si>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</si>
  <si>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</si>
  <si>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</si>
  <si>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</si>
  <si>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</si>
  <si>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</si>
  <si>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</si>
  <si>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</si>
  <si>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</si>
  <si>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</si>
  <si>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</si>
  <si>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</si>
  <si>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</si>
  <si>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</si>
  <si>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</si>
  <si>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</si>
  <si>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</si>
  <si>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</si>
  <si>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</si>
  <si>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</si>
  <si>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</si>
  <si>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</si>
  <si>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</si>
  <si>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</si>
  <si>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</si>
  <si>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</si>
  <si>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</si>
  <si>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</si>
  <si>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</si>
  <si>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</si>
  <si>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</si>
  <si>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</si>
  <si>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</si>
  <si>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</si>
  <si>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</si>
  <si>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</si>
  <si>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</si>
  <si>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</si>
  <si>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</si>
  <si>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</si>
  <si>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</si>
  <si>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</si>
  <si>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</si>
  <si>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</si>
  <si>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</si>
  <si>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</si>
  <si>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</si>
  <si>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</si>
  <si>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</si>
  <si>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</si>
  <si>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</si>
  <si>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</si>
  <si>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</si>
  <si>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</si>
  <si>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</si>
  <si>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</si>
  <si>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</si>
  <si>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</si>
  <si>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</si>
  <si>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</si>
  <si>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</si>
  <si>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</si>
  <si>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</si>
  <si>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</si>
  <si>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</si>
  <si>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</si>
  <si>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</si>
  <si>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</si>
  <si>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</si>
  <si>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</si>
  <si>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</si>
  <si>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</si>
  <si>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</si>
  <si>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</si>
  <si>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</si>
  <si>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</si>
  <si>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</si>
  <si>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</si>
  <si>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</si>
  <si>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</si>
  <si>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</si>
  <si>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</si>
  <si>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</si>
  <si>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</si>
  <si>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</si>
  <si>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</si>
  <si>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</si>
  <si>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</si>
  <si>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</si>
  <si>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</si>
  <si>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</si>
  <si>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</si>
  <si>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</si>
  <si>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</si>
  <si>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</si>
  <si>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</si>
  <si>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</si>
  <si>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</si>
  <si>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</si>
  <si>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</si>
  <si>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</si>
  <si>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</si>
  <si>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</si>
  <si>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</si>
  <si>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</si>
  <si>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</si>
  <si>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</si>
  <si>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</si>
  <si>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</si>
  <si>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</si>
  <si>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</si>
  <si>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</si>
  <si>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</si>
  <si>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</si>
  <si>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</si>
  <si>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</si>
  <si>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</si>
  <si>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</si>
  <si>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</si>
  <si>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</si>
  <si>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</si>
  <si>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</si>
  <si>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</si>
  <si>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</si>
  <si>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</si>
  <si>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</si>
  <si>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</si>
  <si>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</si>
  <si>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</si>
  <si>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</si>
  <si>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</si>
  <si>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</si>
  <si>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</si>
  <si>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</si>
  <si>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</si>
  <si>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</si>
  <si>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</si>
  <si>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</si>
  <si>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</si>
  <si>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</si>
  <si>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</si>
  <si>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</si>
  <si>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</si>
  <si>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</si>
  <si>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</si>
  <si>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</si>
  <si>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</si>
  <si>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</si>
  <si>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</si>
  <si>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</si>
  <si>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</si>
  <si>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</si>
  <si>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</si>
  <si>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</si>
  <si>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</si>
  <si>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</si>
  <si>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</si>
  <si>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</si>
  <si>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</si>
  <si>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</si>
  <si>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</si>
  <si>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</si>
  <si>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</si>
  <si>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</si>
  <si>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</si>
  <si>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</si>
  <si>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</si>
  <si>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</si>
  <si>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</si>
  <si>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</si>
  <si>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</si>
  <si>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</si>
  <si>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</si>
  <si>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</si>
  <si>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</si>
  <si>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</si>
  <si>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</si>
  <si>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</si>
  <si>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</si>
  <si>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</si>
  <si>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</si>
  <si>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</si>
  <si>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</si>
  <si>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</si>
  <si>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</si>
  <si>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</si>
  <si>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</si>
  <si>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</si>
  <si>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</si>
  <si>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</si>
  <si>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</si>
  <si>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</si>
  <si>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</si>
  <si>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</si>
  <si>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</si>
  <si>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</si>
  <si>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</si>
  <si>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</si>
  <si>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</si>
  <si>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</si>
  <si>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</si>
  <si>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</si>
  <si>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</si>
  <si>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</si>
  <si>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</si>
  <si>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</si>
  <si>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</si>
  <si>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</si>
  <si>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</si>
  <si>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</si>
  <si>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</si>
  <si>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</si>
  <si>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</si>
  <si>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</si>
  <si>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</si>
  <si>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</si>
  <si>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</si>
  <si>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</si>
  <si>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</si>
  <si>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</si>
  <si>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</si>
  <si>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</si>
  <si>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</si>
  <si>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</si>
  <si>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</si>
  <si>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</si>
  <si>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</si>
  <si>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</si>
  <si>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</si>
  <si>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</si>
  <si>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</si>
  <si>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</si>
  <si>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</si>
  <si>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</si>
  <si>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</si>
  <si>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</si>
  <si>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</si>
  <si>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</si>
  <si>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</si>
  <si>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</si>
  <si>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</si>
  <si>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</si>
  <si>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</si>
  <si>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</si>
  <si>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</si>
  <si>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</si>
  <si>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</si>
  <si>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</si>
  <si>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</si>
  <si>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</si>
  <si>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</si>
  <si>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</si>
  <si>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</si>
  <si>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</si>
  <si>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</si>
  <si>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</si>
  <si>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</si>
  <si>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</si>
  <si>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</si>
  <si>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</si>
  <si>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</si>
  <si>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</si>
  <si>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</si>
  <si>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</si>
  <si>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</si>
  <si>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</si>
  <si>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</si>
  <si>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</si>
  <si>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</si>
  <si>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</si>
  <si>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</si>
  <si>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</si>
  <si>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</si>
  <si>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</si>
  <si>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</si>
  <si>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</si>
  <si>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</si>
  <si>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</si>
  <si>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</si>
  <si>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</si>
  <si>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</si>
  <si>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</si>
  <si>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</si>
  <si>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</si>
  <si>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</si>
  <si>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</si>
  <si>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</si>
  <si>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</si>
  <si>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</si>
  <si>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</si>
  <si>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</si>
  <si>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</si>
  <si>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</si>
  <si>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</si>
  <si>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</si>
  <si>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</si>
  <si>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</si>
  <si>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</si>
  <si>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</si>
  <si>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</si>
  <si>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</si>
  <si>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</si>
  <si>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</si>
  <si>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</si>
  <si>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</si>
  <si>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</si>
  <si>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</si>
  <si>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</si>
  <si>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</si>
  <si>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</si>
  <si>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</si>
  <si>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</si>
  <si>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</si>
  <si>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</si>
  <si>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</si>
  <si>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</si>
  <si>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</si>
  <si>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</si>
  <si>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</si>
  <si>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</si>
  <si>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</si>
  <si>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</si>
  <si>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</si>
  <si>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</si>
  <si>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</si>
  <si>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</si>
  <si>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</si>
  <si>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</si>
  <si>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</si>
  <si>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</si>
  <si>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</si>
  <si>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</si>
  <si>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</si>
  <si>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</si>
  <si>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</si>
  <si>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</si>
  <si>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</si>
  <si>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</si>
  <si>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</si>
  <si>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</si>
  <si>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</si>
  <si>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</si>
  <si>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</si>
  <si>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</si>
  <si>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</si>
  <si>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</si>
  <si>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</si>
  <si>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</si>
  <si>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</si>
  <si>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</si>
  <si>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</si>
  <si>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</si>
  <si>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</si>
  <si>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</si>
  <si>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</si>
  <si>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</si>
  <si>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</si>
  <si>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</si>
  <si>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</si>
  <si>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</si>
  <si>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</si>
  <si>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</si>
  <si>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</si>
  <si>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</si>
  <si>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</si>
  <si>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</si>
  <si>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</si>
  <si>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</si>
  <si>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</si>
  <si>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</si>
  <si>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</si>
  <si>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</si>
  <si>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</si>
  <si>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</si>
  <si>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</si>
  <si>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</si>
  <si>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</si>
  <si>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</si>
  <si>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</si>
  <si>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</si>
  <si>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</si>
  <si>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</si>
  <si>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</si>
  <si>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</si>
  <si>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</si>
  <si>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</si>
  <si>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</si>
  <si>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</si>
  <si>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</si>
  <si>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</si>
  <si>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</si>
  <si>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</si>
  <si>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</si>
  <si>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</si>
  <si>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</si>
  <si>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</si>
  <si>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</si>
  <si>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</si>
  <si>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</si>
  <si>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</si>
  <si>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</si>
  <si>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</si>
  <si>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</si>
  <si>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</si>
  <si>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</si>
  <si>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</si>
  <si>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</si>
  <si>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</si>
  <si>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</si>
  <si>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</si>
  <si>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</si>
  <si>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</si>
  <si>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</si>
  <si>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</si>
  <si>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</si>
  <si>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</si>
  <si>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</si>
  <si>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</si>
  <si>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</si>
  <si>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</si>
  <si>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</si>
  <si>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</si>
  <si>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</si>
  <si>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</si>
  <si>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</si>
  <si>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</si>
  <si>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</si>
  <si>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</si>
  <si>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</si>
  <si>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</si>
  <si>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</si>
  <si>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</si>
  <si>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</si>
  <si>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</si>
  <si>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</si>
  <si>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</si>
  <si>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</si>
  <si>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</si>
  <si>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</si>
  <si>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</si>
  <si>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</si>
  <si>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</si>
  <si>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</si>
  <si>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</si>
  <si>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</si>
  <si>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</si>
  <si>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</si>
  <si>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</si>
  <si>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</si>
  <si>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</si>
  <si>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</si>
  <si>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</si>
  <si>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</si>
  <si>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</si>
  <si>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</si>
  <si>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</si>
  <si>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</si>
  <si>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</si>
  <si>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</si>
  <si>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</si>
  <si>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</si>
  <si>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</si>
  <si>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</si>
  <si>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</si>
  <si>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</si>
  <si>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</si>
  <si>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</si>
  <si>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</si>
  <si>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</si>
  <si>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</si>
  <si>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</si>
  <si>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</si>
  <si>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</si>
  <si>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</si>
  <si>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</si>
  <si>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</si>
  <si>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</si>
  <si>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</si>
  <si>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</si>
  <si>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</si>
  <si>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</si>
  <si>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</si>
  <si>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</si>
  <si>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</si>
  <si>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</si>
  <si>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</si>
  <si>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</si>
  <si>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</si>
  <si>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</si>
  <si>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</si>
  <si>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</si>
  <si>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</si>
  <si>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</si>
  <si>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</si>
  <si>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</si>
  <si>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</si>
  <si>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</si>
  <si>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</si>
  <si>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</si>
  <si>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</si>
  <si>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</si>
  <si>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</si>
  <si>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</si>
  <si>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</si>
  <si>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</si>
  <si>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</si>
  <si>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</si>
  <si>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</si>
  <si>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</si>
  <si>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</si>
  <si>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</si>
  <si>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</si>
  <si>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</si>
  <si>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</si>
  <si>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</si>
  <si>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</si>
  <si>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</si>
  <si>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</si>
  <si>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</si>
  <si>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</si>
  <si>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</si>
  <si>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</si>
  <si>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</si>
  <si>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</si>
  <si>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</si>
  <si>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</si>
  <si>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</si>
  <si>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</si>
  <si>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</si>
  <si>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</si>
  <si>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</si>
  <si>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</si>
  <si>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</si>
  <si>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</si>
  <si>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</si>
  <si>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</si>
  <si>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</si>
  <si>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</si>
  <si>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</si>
  <si>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</si>
  <si>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</si>
  <si>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</si>
  <si>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</si>
  <si>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</si>
  <si>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</si>
  <si>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</si>
  <si>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</si>
  <si>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</si>
  <si>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</si>
  <si>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</si>
  <si>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</si>
  <si>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</si>
  <si>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</si>
  <si>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</si>
  <si>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</si>
  <si>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</si>
  <si>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</si>
  <si>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</si>
  <si>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</si>
  <si>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</si>
  <si>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</si>
  <si>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</si>
  <si>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</si>
  <si>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</si>
  <si>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</si>
  <si>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</si>
  <si>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</si>
  <si>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</si>
  <si>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</si>
  <si>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</si>
  <si>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</si>
  <si>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</si>
  <si>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</si>
  <si>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</si>
  <si>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</si>
  <si>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</si>
  <si>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</si>
  <si>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</si>
  <si>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</si>
  <si>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</si>
  <si>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</si>
  <si>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</si>
  <si>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</si>
  <si>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</si>
  <si>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</si>
  <si>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</si>
  <si>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</si>
  <si>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</si>
  <si>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</si>
  <si>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</si>
  <si>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</si>
  <si>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</si>
  <si>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</si>
  <si>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</si>
  <si>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</si>
  <si>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</si>
  <si>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</si>
  <si>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</si>
  <si>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</si>
  <si>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</si>
  <si>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</si>
  <si>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</si>
  <si>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</si>
  <si>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</si>
  <si>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</si>
  <si>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</si>
  <si>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</si>
  <si>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</si>
  <si>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</si>
  <si>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</si>
  <si>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</si>
  <si>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</si>
  <si>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</si>
  <si>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</si>
  <si>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</si>
  <si>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</si>
  <si>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</si>
  <si>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</si>
  <si>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</si>
  <si>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</si>
  <si>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</si>
  <si>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</si>
  <si>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</si>
  <si>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</si>
  <si>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</si>
  <si>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</si>
  <si>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</si>
  <si>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</si>
  <si>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</si>
  <si>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</si>
  <si>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</si>
  <si>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</si>
  <si>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</si>
  <si>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</si>
  <si>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</si>
  <si>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</si>
  <si>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</si>
  <si>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</si>
  <si>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</si>
  <si>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</si>
  <si>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</si>
  <si>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</si>
  <si>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</si>
  <si>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</si>
  <si>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</si>
  <si>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</si>
  <si>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</si>
  <si>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</si>
  <si>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</si>
  <si>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</si>
  <si>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</si>
  <si>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</si>
  <si>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</si>
  <si>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</si>
  <si>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</si>
  <si>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</si>
  <si>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</si>
  <si>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</si>
  <si>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</si>
  <si>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</si>
  <si>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</si>
  <si>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</si>
  <si>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</si>
  <si>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</si>
  <si>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</si>
  <si>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</si>
  <si>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</si>
  <si>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</si>
  <si>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</si>
  <si>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</si>
  <si>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</si>
  <si>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</si>
  <si>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</si>
  <si>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</si>
  <si>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</si>
  <si>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</si>
  <si>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</si>
  <si>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</si>
  <si>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</si>
  <si>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</si>
  <si>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</si>
  <si>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</si>
  <si>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</si>
  <si>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</si>
  <si>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</si>
  <si>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</si>
  <si>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</si>
  <si>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</si>
  <si>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</si>
  <si>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</si>
  <si>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</si>
  <si>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</si>
  <si>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</si>
  <si>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</si>
  <si>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</si>
  <si>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</si>
  <si>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</si>
  <si>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</si>
  <si>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</si>
  <si>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</si>
  <si>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</si>
  <si>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</si>
  <si>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</si>
  <si>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</si>
  <si>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</si>
  <si>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</si>
  <si>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</si>
  <si>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</si>
  <si>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</si>
  <si>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</si>
  <si>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</si>
  <si>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</si>
  <si>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</si>
  <si>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</si>
  <si>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</si>
  <si>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</si>
  <si>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</si>
  <si>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</si>
  <si>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</si>
  <si>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</si>
  <si>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</si>
  <si>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</si>
  <si>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</si>
  <si>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</si>
  <si>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</si>
  <si>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</si>
  <si>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</si>
  <si>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</si>
  <si>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</si>
  <si>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</si>
  <si>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</si>
  <si>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</si>
  <si>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</si>
  <si>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</si>
  <si>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</si>
  <si>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</si>
  <si>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</si>
  <si>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</si>
  <si>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</si>
  <si>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</si>
  <si>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</si>
  <si>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</si>
  <si>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</si>
  <si>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</si>
  <si>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</si>
  <si>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</si>
  <si>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</si>
  <si>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</si>
  <si>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</si>
  <si>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</si>
  <si>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</si>
  <si>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</si>
  <si>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</si>
  <si>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</si>
  <si>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</si>
  <si>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</si>
  <si>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</si>
  <si>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</si>
  <si>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</si>
  <si>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</si>
  <si>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</si>
  <si>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</si>
  <si>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</si>
  <si>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</si>
  <si>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</si>
  <si>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</si>
  <si>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</si>
  <si>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</si>
  <si>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</si>
  <si>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</si>
  <si>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</si>
  <si>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</si>
  <si>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</si>
  <si>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</si>
  <si>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</si>
  <si>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</si>
  <si>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</si>
  <si>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</si>
  <si>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</si>
  <si>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</si>
  <si>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</si>
  <si>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</si>
  <si>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</si>
  <si>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</si>
  <si>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</si>
  <si>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</si>
  <si>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</si>
  <si>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</si>
  <si>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</si>
  <si>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</si>
  <si>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</si>
  <si>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</si>
  <si>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</si>
  <si>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</si>
  <si>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</si>
  <si>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</si>
  <si>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</si>
  <si>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</si>
  <si>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</si>
  <si>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</si>
  <si>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</si>
  <si>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</si>
  <si>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</si>
  <si>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</si>
  <si>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</si>
  <si>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</si>
  <si>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</si>
  <si>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</si>
  <si>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</si>
  <si>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</si>
  <si>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</si>
  <si>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</si>
  <si>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</si>
  <si>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</si>
  <si>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</si>
  <si>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</si>
  <si>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</si>
  <si>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</si>
  <si>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</si>
  <si>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</si>
  <si>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</si>
  <si>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</si>
  <si>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</si>
  <si>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</si>
  <si>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</si>
  <si>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</si>
  <si>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</si>
  <si>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</si>
  <si>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</si>
  <si>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</si>
  <si>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</si>
  <si>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</si>
  <si>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</si>
  <si>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</si>
  <si>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</si>
  <si>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</si>
  <si>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</si>
  <si>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</si>
  <si>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</si>
  <si>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</si>
  <si>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</si>
  <si>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</si>
  <si>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</si>
  <si>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</si>
  <si>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</si>
  <si>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</si>
  <si>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</si>
  <si>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</si>
  <si>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</si>
  <si>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</si>
  <si>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</si>
  <si>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</si>
  <si>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</si>
  <si>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</si>
  <si>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</si>
  <si>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</si>
  <si>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</si>
  <si>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</si>
  <si>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</si>
  <si>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</si>
  <si>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</si>
  <si>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</si>
  <si>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</si>
  <si>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</si>
  <si>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</si>
  <si>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</si>
  <si>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</si>
  <si>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</si>
  <si>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</si>
  <si>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</si>
  <si>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</si>
  <si>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</si>
  <si>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</si>
  <si>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</si>
  <si>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</si>
  <si>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</si>
  <si>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</si>
  <si>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</si>
  <si>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</si>
  <si>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</si>
  <si>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</si>
  <si>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</si>
  <si>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</si>
  <si>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</si>
  <si>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</si>
  <si>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</si>
  <si>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</si>
  <si>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</si>
  <si>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</si>
  <si>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</si>
  <si>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</si>
  <si>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</si>
  <si>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</si>
  <si>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</si>
  <si>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</si>
  <si>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</si>
  <si>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</si>
  <si>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</si>
  <si>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</si>
  <si>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</si>
  <si>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</si>
  <si>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</si>
  <si>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</si>
  <si>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</si>
  <si>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</si>
  <si>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</si>
  <si>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</si>
  <si>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</si>
  <si>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</si>
  <si>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</si>
  <si>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</si>
  <si>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</si>
  <si>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</si>
  <si>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</si>
  <si>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</si>
  <si>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</si>
  <si>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</si>
  <si>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</si>
  <si>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</si>
  <si>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</si>
  <si>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</si>
  <si>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</si>
  <si>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</si>
  <si>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</si>
  <si>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</si>
  <si>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</si>
  <si>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</si>
  <si>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</si>
  <si>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</si>
  <si>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</si>
  <si>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</si>
  <si>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</si>
  <si>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</si>
  <si>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</si>
  <si>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</si>
  <si>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</si>
  <si>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</si>
  <si>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</si>
  <si>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</si>
  <si>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</si>
  <si>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</si>
  <si>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</si>
  <si>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</si>
  <si>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</si>
  <si>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</si>
  <si>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</si>
  <si>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</si>
  <si>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</si>
  <si>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</si>
  <si>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</si>
  <si>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</si>
  <si>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</si>
  <si>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</si>
  <si>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</si>
  <si>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</si>
  <si>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</si>
  <si>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</si>
  <si>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</si>
  <si>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</si>
  <si>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</si>
  <si>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</si>
  <si>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</si>
  <si>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</si>
  <si>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</si>
  <si>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</si>
  <si>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</si>
  <si>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</si>
  <si>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</si>
  <si>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</si>
  <si>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</si>
  <si>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</si>
  <si>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</si>
  <si>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</si>
  <si>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</si>
  <si>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</si>
  <si>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</si>
  <si>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</si>
  <si>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</si>
  <si>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</si>
  <si>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</si>
  <si>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</si>
  <si>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</si>
  <si>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</si>
  <si>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</si>
  <si>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</si>
  <si>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</si>
  <si>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</si>
  <si>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</si>
  <si>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</si>
  <si>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</si>
  <si>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</si>
  <si>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</si>
  <si>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</si>
  <si>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</si>
  <si>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</si>
  <si>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</si>
  <si>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</si>
  <si>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</si>
  <si>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</si>
  <si>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</si>
  <si>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</si>
  <si>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</si>
  <si>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</si>
  <si>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</si>
  <si>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</si>
  <si>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</si>
  <si>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</si>
  <si>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</si>
  <si>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</si>
  <si>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</si>
  <si>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</si>
  <si>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</si>
  <si>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</si>
  <si>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</si>
  <si>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</si>
  <si>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</si>
  <si>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</si>
  <si>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</si>
  <si>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</si>
  <si>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</si>
  <si>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</si>
  <si>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</si>
  <si>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</si>
  <si>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</si>
  <si>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</si>
  <si>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</si>
  <si>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</si>
  <si>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</si>
  <si>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</si>
  <si>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</si>
  <si>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</si>
  <si>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</si>
  <si>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</si>
  <si>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</si>
  <si>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</si>
  <si>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</si>
  <si>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</si>
  <si>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</si>
  <si>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</si>
  <si>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</si>
  <si>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</si>
  <si>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</si>
  <si>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</si>
  <si>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</si>
  <si>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</si>
  <si>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</si>
  <si>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</si>
  <si>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</si>
  <si>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</si>
  <si>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</si>
  <si>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</si>
  <si>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</si>
  <si>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</si>
  <si>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</si>
  <si>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</si>
  <si>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</si>
  <si>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</si>
  <si>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</si>
  <si>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</si>
  <si>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</si>
  <si>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</si>
  <si>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</si>
  <si>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</si>
  <si>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</si>
  <si>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</si>
  <si>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</si>
  <si>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</si>
  <si>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</si>
  <si>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</si>
  <si>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</si>
  <si>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</si>
  <si>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</si>
  <si>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</si>
  <si>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</si>
  <si>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</si>
  <si>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</si>
  <si>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</si>
  <si>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</si>
  <si>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</si>
  <si>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</si>
  <si>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</si>
  <si>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</si>
  <si>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</si>
  <si>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</si>
  <si>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</si>
  <si>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</si>
  <si>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</si>
  <si>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</si>
  <si>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</si>
  <si>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</si>
  <si>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</si>
  <si>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</si>
  <si>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</si>
  <si>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</si>
  <si>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</si>
  <si>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</si>
  <si>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</si>
  <si>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</si>
  <si>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</si>
  <si>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</si>
  <si>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</si>
  <si>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</si>
  <si>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</si>
  <si>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</si>
  <si>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</si>
  <si>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</si>
  <si>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</si>
  <si>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</si>
  <si>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</si>
  <si>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</si>
  <si>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</si>
  <si>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</si>
  <si>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</si>
  <si>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</si>
  <si>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</si>
  <si>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</si>
  <si>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</si>
  <si>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</si>
  <si>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</si>
  <si>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</si>
  <si>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</si>
  <si>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</si>
  <si>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</si>
  <si>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</si>
  <si>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</si>
  <si>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</si>
  <si>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</si>
  <si>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</si>
  <si>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</si>
  <si>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</si>
  <si>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</si>
  <si>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</si>
  <si>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</si>
  <si>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</si>
  <si>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</si>
  <si>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</si>
  <si>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</si>
  <si>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</si>
  <si>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</si>
  <si>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</si>
  <si>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</si>
  <si>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</si>
  <si>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</si>
  <si>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</si>
  <si>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</si>
  <si>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</si>
  <si>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</si>
  <si>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</si>
  <si>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</si>
  <si>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</si>
  <si>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</si>
  <si>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</si>
  <si>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</si>
  <si>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</si>
  <si>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</si>
  <si>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</si>
  <si>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</si>
  <si>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</si>
  <si>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</si>
  <si>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</si>
  <si>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</si>
  <si>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</si>
  <si>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</si>
  <si>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</si>
  <si>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</si>
  <si>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</si>
  <si>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</si>
  <si>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</si>
  <si>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</si>
  <si>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</si>
  <si>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</si>
  <si>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</si>
  <si>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</si>
  <si>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</si>
  <si>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</si>
  <si>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</si>
  <si>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</si>
  <si>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</si>
  <si>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</si>
  <si>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</si>
  <si>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</si>
  <si>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</si>
  <si>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</si>
  <si>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</si>
  <si>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</si>
  <si>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</si>
  <si>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</si>
  <si>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</si>
  <si>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</si>
  <si>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</si>
  <si>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</si>
  <si>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</si>
  <si>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</si>
  <si>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</si>
  <si>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</si>
  <si>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</si>
  <si>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</si>
  <si>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</si>
  <si>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</si>
  <si>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</si>
  <si>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</si>
  <si>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</si>
  <si>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</si>
  <si>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</si>
  <si>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</si>
  <si>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</si>
  <si>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</si>
  <si>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</si>
  <si>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</si>
  <si>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</si>
  <si>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</si>
  <si>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</si>
  <si>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</si>
  <si>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</si>
  <si>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</si>
  <si>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</si>
  <si>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</si>
  <si>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</si>
  <si>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</si>
  <si>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</si>
  <si>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</si>
  <si>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</si>
  <si>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</si>
  <si>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</si>
  <si>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</si>
  <si>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</si>
  <si>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</si>
  <si>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</si>
  <si>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</si>
  <si>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</si>
  <si>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</si>
  <si>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</si>
  <si>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</si>
  <si>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</si>
  <si>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</si>
  <si>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</si>
  <si>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</si>
  <si>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</si>
  <si>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</si>
  <si>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</si>
  <si>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</si>
  <si>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</si>
  <si>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</si>
  <si>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</si>
  <si>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</si>
  <si>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</si>
  <si>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</si>
  <si>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</si>
  <si>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</si>
  <si>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</si>
  <si>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</si>
  <si>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</si>
  <si>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</si>
  <si>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</si>
  <si>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</si>
  <si>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</si>
  <si>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</si>
  <si>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</si>
  <si>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</si>
  <si>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</si>
  <si>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</si>
  <si>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</si>
  <si>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</si>
  <si>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</si>
  <si>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</si>
  <si>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</si>
  <si>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</si>
  <si>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</si>
  <si>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</si>
  <si>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</si>
  <si>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</si>
  <si>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</si>
  <si>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</si>
  <si>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</si>
  <si>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</si>
  <si>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</si>
  <si>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</si>
  <si>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</si>
  <si>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</si>
  <si>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</si>
  <si>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</si>
  <si>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</si>
  <si>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</si>
  <si>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</si>
  <si>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</si>
  <si>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</si>
  <si>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</si>
  <si>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</si>
  <si>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</si>
  <si>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</si>
  <si>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</si>
  <si>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</si>
  <si>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</si>
  <si>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</si>
  <si>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</si>
  <si>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</si>
  <si>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</si>
  <si>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</si>
  <si>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</si>
  <si>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</si>
  <si>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</si>
  <si>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</si>
  <si>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</si>
  <si>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</si>
  <si>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</si>
  <si>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</si>
  <si>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</si>
  <si>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</si>
  <si>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</si>
  <si>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</si>
  <si>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</si>
  <si>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</si>
  <si>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</si>
  <si>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</si>
  <si>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</si>
  <si>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</si>
  <si>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</si>
  <si>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</si>
  <si>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</si>
  <si>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</si>
  <si>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</si>
  <si>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</si>
  <si>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</si>
  <si>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</si>
  <si>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</si>
  <si>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</si>
  <si>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</si>
  <si>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</si>
  <si>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</si>
  <si>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</si>
  <si>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</si>
  <si>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</si>
  <si>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</si>
  <si>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</si>
  <si>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</si>
  <si>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</si>
  <si>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</si>
  <si>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</si>
  <si>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</si>
  <si>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</si>
  <si>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</si>
  <si>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</si>
  <si>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</si>
  <si>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</si>
  <si>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</si>
  <si>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</si>
  <si>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</si>
  <si>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</si>
  <si>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</si>
  <si>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</si>
  <si>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</si>
  <si>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</si>
  <si>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</si>
  <si>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</si>
  <si>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</si>
  <si>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</si>
  <si>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</si>
  <si>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</si>
  <si>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</si>
  <si>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</si>
  <si>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</si>
  <si>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</si>
  <si>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</si>
  <si>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</si>
  <si>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</si>
  <si>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</si>
  <si>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</si>
  <si>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</si>
  <si>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</si>
  <si>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</si>
  <si>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</si>
  <si>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</si>
  <si>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</si>
  <si>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</si>
  <si>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</si>
  <si>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</si>
  <si>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</si>
  <si>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</si>
  <si>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</si>
  <si>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</si>
  <si>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</si>
  <si>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</si>
  <si>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</si>
  <si>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</si>
  <si>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</si>
  <si>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</si>
  <si>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</si>
  <si>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</si>
  <si>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</si>
  <si>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</si>
  <si>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</si>
  <si>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</si>
  <si>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</si>
  <si>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</si>
  <si>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</si>
  <si>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</si>
  <si>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</si>
  <si>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</si>
  <si>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</si>
  <si>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</si>
  <si>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</si>
  <si>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</si>
  <si>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</si>
  <si>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</si>
  <si>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</si>
  <si>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</si>
  <si>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</si>
  <si>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</si>
  <si>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</si>
  <si>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</si>
  <si>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</si>
  <si>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</si>
  <si>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</si>
  <si>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</si>
  <si>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</si>
  <si>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</si>
  <si>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</si>
  <si>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</si>
  <si>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</si>
  <si>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</si>
  <si>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</si>
  <si>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</si>
  <si>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</si>
  <si>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</si>
  <si>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</si>
  <si>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</si>
  <si>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</si>
  <si>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</si>
  <si>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</si>
  <si>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</si>
  <si>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</si>
  <si>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</si>
  <si>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</si>
  <si>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</si>
  <si>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</si>
  <si>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</si>
  <si>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</si>
  <si>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</si>
  <si>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</si>
  <si>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</si>
  <si>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</si>
  <si>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</si>
  <si>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</si>
  <si>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</si>
  <si>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</si>
  <si>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</si>
  <si>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</si>
  <si>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</si>
  <si>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</si>
  <si>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</si>
  <si>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</si>
  <si>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</si>
  <si>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</si>
  <si>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</si>
  <si>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</si>
  <si>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</si>
  <si>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</si>
  <si>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</si>
  <si>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</si>
  <si>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</si>
  <si>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</si>
  <si>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</si>
  <si>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</si>
  <si>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</si>
  <si>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</si>
  <si>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</si>
  <si>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</si>
  <si>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</si>
  <si>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</si>
  <si>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</si>
  <si>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</si>
  <si>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</si>
  <si>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</si>
  <si>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</si>
  <si>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</si>
  <si>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</si>
  <si>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</si>
  <si>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</si>
  <si>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</si>
  <si>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</si>
  <si>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</si>
  <si>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</si>
  <si>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</si>
  <si>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</si>
  <si>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</si>
  <si>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</si>
  <si>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</si>
  <si>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</si>
  <si>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</si>
  <si>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</si>
  <si>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</si>
  <si>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</si>
  <si>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</si>
  <si>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</si>
  <si>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</si>
  <si>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</si>
  <si>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</si>
  <si>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</si>
  <si>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</si>
  <si>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</si>
  <si>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</si>
  <si>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</si>
  <si>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</si>
  <si>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</si>
  <si>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</si>
  <si>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</si>
  <si>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</si>
  <si>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</si>
  <si>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</si>
  <si>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</si>
  <si>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</si>
  <si>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</si>
  <si>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</si>
  <si>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</si>
  <si>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</si>
  <si>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</si>
  <si>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</si>
  <si>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</si>
  <si>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</si>
  <si>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</si>
  <si>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</si>
  <si>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</si>
  <si>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</si>
  <si>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</si>
  <si>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</si>
  <si>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</si>
  <si>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</si>
  <si>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</si>
  <si>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</si>
  <si>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</si>
  <si>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</si>
  <si>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</si>
  <si>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</si>
  <si>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</si>
  <si>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</si>
  <si>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</si>
  <si>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</si>
  <si>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</si>
  <si>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</si>
  <si>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</si>
  <si>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</si>
  <si>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</si>
  <si>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</si>
  <si>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</si>
  <si>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</si>
  <si>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</si>
  <si>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</si>
  <si>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</si>
  <si>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</si>
  <si>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</si>
  <si>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</si>
  <si>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</si>
  <si>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</si>
  <si>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</si>
  <si>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</si>
  <si>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</si>
  <si>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</si>
  <si>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</si>
  <si>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</si>
  <si>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</si>
  <si>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</si>
  <si>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</si>
  <si>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</si>
  <si>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</si>
  <si>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</si>
  <si>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</si>
  <si>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</si>
  <si>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</si>
  <si>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</si>
  <si>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</si>
  <si>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</si>
  <si>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</si>
  <si>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</si>
  <si>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</si>
  <si>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</si>
  <si>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</si>
  <si>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</si>
  <si>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</si>
  <si>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</si>
  <si>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</si>
  <si>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</si>
  <si>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</si>
  <si>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</si>
  <si>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</si>
  <si>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</si>
  <si>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</si>
  <si>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</si>
  <si>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</si>
  <si>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</si>
  <si>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</si>
  <si>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</si>
  <si>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</si>
  <si>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</si>
  <si>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</si>
  <si>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</si>
  <si>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</si>
  <si>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</si>
  <si>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</si>
  <si>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</si>
  <si>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</si>
  <si>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</si>
  <si>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</si>
  <si>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</si>
  <si>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</si>
  <si>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</si>
  <si>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</si>
  <si>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</si>
  <si>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</si>
  <si>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</si>
  <si>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</si>
  <si>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</si>
  <si>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</si>
  <si>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</si>
  <si>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</si>
  <si>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</si>
  <si>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</si>
  <si>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</si>
  <si>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</si>
  <si>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</si>
  <si>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</si>
  <si>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</si>
  <si>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</si>
  <si>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</si>
  <si>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</si>
  <si>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</si>
  <si>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</si>
  <si>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</si>
  <si>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</si>
  <si>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</si>
  <si>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</si>
  <si>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</si>
  <si>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</si>
  <si>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</si>
  <si>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</si>
  <si>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</si>
  <si>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</si>
  <si>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</si>
  <si>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</si>
  <si>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</si>
  <si>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</si>
  <si>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</si>
  <si>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</si>
  <si>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</si>
  <si>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</si>
  <si>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</si>
  <si>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</si>
  <si>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</si>
  <si>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</si>
  <si>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</si>
  <si>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</si>
  <si>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</si>
  <si>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</si>
  <si>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</si>
  <si>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</si>
  <si>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</si>
  <si>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</si>
  <si>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</si>
  <si>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</si>
  <si>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</si>
  <si>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</si>
  <si>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</si>
  <si>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</si>
  <si>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</si>
  <si>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</si>
  <si>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</si>
  <si>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</si>
  <si>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</si>
  <si>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</si>
  <si>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</si>
  <si>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</si>
  <si>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</si>
  <si>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</si>
  <si>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</si>
  <si>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</si>
  <si>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</si>
  <si>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</si>
  <si>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</si>
  <si>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</si>
  <si>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</si>
  <si>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</si>
  <si>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</si>
  <si>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</si>
  <si>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</si>
  <si>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</si>
  <si>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</si>
  <si>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</si>
  <si>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</si>
  <si>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</si>
  <si>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</si>
  <si>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</si>
  <si>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</si>
  <si>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</si>
  <si>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</si>
  <si>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</si>
  <si>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</si>
  <si>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</si>
  <si>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</si>
  <si>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</si>
  <si>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</si>
  <si>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</si>
  <si>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</si>
  <si>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</si>
  <si>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</si>
  <si>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</si>
  <si>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</si>
  <si>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</si>
  <si>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</si>
  <si>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</si>
  <si>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</si>
  <si>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</si>
  <si>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</si>
  <si>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</si>
  <si>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</si>
  <si>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</si>
  <si>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</si>
  <si>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</si>
  <si>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</si>
  <si>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</si>
  <si>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</si>
  <si>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</si>
  <si>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</si>
  <si>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</si>
  <si>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</si>
  <si>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</si>
  <si>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</si>
  <si>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</si>
  <si>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</si>
  <si>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</si>
  <si>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</si>
  <si>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</si>
  <si>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</si>
  <si>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</si>
  <si>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</si>
  <si>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</si>
  <si>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</si>
  <si>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</si>
  <si>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</si>
  <si>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</si>
  <si>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</si>
  <si>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</si>
  <si>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</si>
  <si>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</si>
  <si>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</si>
  <si>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</si>
  <si>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</si>
  <si>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</si>
  <si>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</si>
  <si>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</si>
  <si>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</si>
  <si>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</si>
  <si>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</si>
  <si>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</si>
  <si>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</si>
  <si>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</si>
  <si>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</si>
  <si>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</si>
  <si>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</si>
  <si>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</si>
  <si>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</si>
  <si>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</si>
  <si>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</si>
  <si>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</si>
  <si>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</si>
  <si>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</si>
  <si>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</si>
  <si>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</si>
  <si>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</si>
  <si>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</si>
  <si>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</si>
  <si>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</si>
  <si>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</si>
  <si>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</si>
  <si>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</si>
  <si>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</si>
  <si>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</si>
  <si>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</si>
  <si>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</si>
  <si>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</si>
  <si>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</si>
  <si>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</si>
  <si>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</si>
  <si>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</si>
  <si>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</si>
  <si>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</si>
  <si>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</si>
  <si>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</si>
  <si>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</si>
  <si>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</si>
  <si>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</si>
  <si>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</si>
  <si>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</si>
  <si>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</si>
  <si>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</si>
  <si>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</si>
  <si>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</si>
  <si>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</si>
  <si>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</si>
  <si>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</si>
  <si>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</si>
  <si>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</si>
  <si>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</si>
  <si>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</si>
  <si>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</si>
  <si>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</si>
  <si>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</si>
  <si>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</si>
  <si>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</si>
  <si>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</si>
  <si>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</si>
  <si>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</si>
  <si>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</si>
  <si>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</si>
  <si>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</si>
  <si>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</si>
  <si>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</si>
  <si>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</si>
  <si>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</si>
  <si>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</si>
  <si>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</si>
  <si>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</si>
  <si>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</si>
  <si>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</si>
  <si>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</si>
  <si>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</si>
  <si>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</si>
  <si>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</si>
  <si>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</si>
  <si>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</si>
  <si>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</si>
  <si>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</si>
  <si>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</si>
  <si>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</si>
  <si>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</si>
  <si>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</si>
  <si>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</si>
  <si>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</si>
  <si>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</si>
  <si>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</si>
  <si>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</si>
  <si>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</si>
  <si>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</si>
  <si>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</si>
  <si>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</si>
  <si>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</si>
  <si>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</si>
  <si>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</si>
  <si>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</si>
  <si>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</si>
  <si>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</si>
  <si>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</si>
  <si>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</si>
  <si>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</si>
  <si>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</si>
  <si>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</si>
  <si>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</si>
  <si>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</si>
  <si>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</si>
  <si>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</si>
  <si>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</si>
  <si>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</si>
  <si>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</si>
  <si>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</si>
  <si>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</si>
  <si>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</si>
  <si>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</si>
  <si>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</si>
  <si>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</si>
  <si>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</si>
  <si>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</si>
  <si>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</si>
  <si>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</si>
  <si>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</si>
  <si>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</si>
  <si>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</si>
  <si>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</si>
  <si>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</si>
  <si>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</si>
  <si>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</si>
  <si>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</si>
  <si>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</si>
  <si>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</si>
  <si>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</si>
  <si>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</si>
  <si>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</si>
  <si>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</si>
  <si>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</si>
  <si>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</si>
  <si>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</si>
  <si>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</si>
  <si>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</si>
  <si>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</si>
  <si>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</si>
  <si>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</si>
  <si>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</si>
  <si>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</si>
  <si>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</si>
  <si>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</si>
  <si>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</si>
  <si>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</si>
  <si>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</si>
  <si>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</si>
  <si>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</si>
  <si>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</si>
  <si>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</si>
  <si>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</si>
  <si>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</si>
  <si>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</si>
  <si>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</si>
  <si>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</si>
  <si>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</si>
  <si>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</si>
  <si>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</si>
  <si>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</si>
  <si>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</si>
  <si>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</si>
  <si>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</si>
  <si>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</si>
  <si>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</si>
  <si>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</si>
  <si>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</si>
  <si>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</si>
  <si>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</si>
  <si>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</si>
  <si>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</si>
  <si>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</si>
  <si>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</si>
  <si>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</si>
  <si>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</si>
  <si>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</si>
  <si>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</si>
  <si>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</si>
  <si>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</si>
  <si>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</si>
  <si>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</si>
  <si>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</si>
  <si>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</si>
  <si>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</si>
  <si>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</si>
  <si>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</si>
  <si>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</si>
  <si>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</si>
  <si>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</si>
  <si>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</si>
  <si>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</si>
  <si>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</si>
  <si>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</si>
  <si>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</si>
  <si>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</si>
  <si>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</si>
  <si>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</si>
  <si>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</si>
  <si>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</si>
  <si>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</si>
  <si>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</si>
  <si>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</si>
  <si>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</si>
  <si>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</si>
  <si>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</si>
  <si>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</si>
  <si>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</si>
  <si>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</si>
  <si>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</si>
  <si>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</si>
  <si>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</si>
  <si>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</si>
  <si>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</si>
  <si>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</si>
  <si>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</si>
  <si>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</si>
  <si>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</si>
  <si>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</si>
  <si>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</si>
  <si>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</si>
  <si>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</si>
  <si>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</si>
  <si>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</si>
  <si>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</si>
  <si>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</si>
  <si>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</si>
  <si>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</si>
  <si>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</si>
  <si>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</si>
  <si>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</si>
  <si>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</si>
  <si>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</si>
  <si>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</si>
  <si>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</si>
  <si>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</si>
  <si>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</si>
  <si>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</si>
  <si>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</si>
  <si>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</si>
  <si>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</si>
  <si>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</si>
  <si>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</si>
  <si>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</si>
  <si>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</si>
  <si>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</si>
  <si>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</si>
  <si>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</si>
  <si>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</si>
  <si>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</si>
  <si>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</si>
  <si>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</si>
  <si>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</si>
  <si>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</si>
  <si>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</si>
  <si>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</si>
  <si>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</si>
  <si>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</si>
  <si>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</si>
  <si>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</si>
  <si>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</si>
  <si>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</si>
  <si>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</si>
  <si>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</si>
  <si>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</si>
  <si>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</si>
  <si>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</si>
  <si>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</si>
  <si>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</si>
  <si>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</si>
  <si>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</si>
  <si>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</si>
  <si>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</si>
  <si>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</si>
  <si>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</si>
  <si>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</si>
  <si>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</si>
  <si>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</si>
  <si>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</si>
  <si>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</si>
  <si>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</si>
  <si>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</si>
  <si>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</si>
  <si>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</si>
  <si>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</si>
  <si>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</si>
  <si>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</si>
  <si>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</si>
  <si>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</si>
  <si>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</si>
  <si>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</si>
  <si>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</si>
  <si>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</si>
  <si>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</si>
  <si>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</si>
  <si>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</si>
  <si>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</si>
  <si>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</si>
  <si>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</si>
  <si>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</si>
  <si>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</si>
  <si>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</si>
  <si>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</si>
  <si>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</si>
  <si>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</si>
  <si>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</si>
  <si>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</si>
  <si>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</si>
  <si>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</si>
  <si>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</si>
  <si>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</si>
  <si>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</si>
  <si>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</si>
  <si>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</si>
  <si>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</si>
  <si>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</si>
  <si>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</si>
  <si>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</si>
  <si>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</si>
  <si>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</si>
  <si>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</si>
  <si>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</si>
  <si>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</si>
  <si>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</si>
  <si>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</si>
  <si>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</si>
  <si>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</si>
  <si>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</si>
  <si>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</si>
  <si>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</si>
  <si>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</si>
  <si>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</si>
  <si>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</si>
  <si>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</si>
  <si>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</si>
  <si>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</si>
  <si>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</si>
  <si>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</si>
  <si>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</si>
  <si>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</si>
  <si>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</si>
  <si>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</si>
  <si>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</si>
  <si>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</si>
  <si>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</si>
  <si>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</si>
  <si>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</si>
  <si>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</si>
  <si>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</si>
  <si>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</si>
  <si>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</si>
  <si>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</si>
  <si>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</si>
  <si>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</si>
  <si>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</si>
  <si>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</si>
  <si>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</si>
  <si>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</si>
  <si>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</si>
  <si>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</si>
  <si>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</si>
  <si>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</si>
  <si>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</si>
  <si>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</si>
  <si>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</si>
  <si>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</si>
  <si>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</si>
  <si>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</si>
  <si>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</si>
  <si>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</si>
  <si>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</si>
  <si>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</si>
  <si>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</si>
  <si>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</si>
  <si>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</si>
  <si>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</si>
  <si>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</si>
  <si>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</si>
  <si>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</si>
  <si>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</si>
  <si>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</si>
  <si>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</si>
  <si>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</si>
  <si>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</si>
  <si>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</si>
  <si>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</si>
  <si>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</si>
  <si>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</si>
  <si>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</si>
  <si>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</si>
  <si>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</si>
  <si>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</si>
  <si>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</si>
  <si>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</si>
  <si>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</si>
  <si>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</si>
  <si>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</si>
  <si>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</si>
  <si>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</si>
  <si>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</si>
  <si>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</si>
  <si>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</si>
  <si>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</si>
  <si>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</si>
  <si>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</si>
  <si>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</si>
  <si>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</si>
  <si>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</si>
  <si>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</si>
  <si>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</si>
  <si>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</si>
  <si>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</si>
  <si>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</si>
  <si>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</si>
  <si>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</si>
  <si>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</si>
  <si>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</si>
  <si>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</si>
  <si>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</si>
  <si>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</si>
  <si>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</si>
  <si>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</si>
  <si>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</si>
  <si>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</si>
  <si>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</si>
  <si>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</si>
  <si>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</si>
  <si>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</si>
  <si>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</si>
  <si>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</si>
  <si>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</si>
  <si>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</si>
  <si>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</si>
  <si>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</si>
  <si>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</si>
  <si>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</si>
  <si>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</si>
  <si>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</si>
  <si>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</si>
  <si>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</si>
  <si>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</si>
  <si>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</si>
  <si>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</si>
  <si>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</si>
  <si>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</si>
  <si>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</si>
  <si>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</si>
  <si>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</si>
  <si>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</si>
  <si>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</si>
  <si>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</si>
  <si>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</si>
  <si>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</si>
  <si>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</si>
  <si>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</si>
  <si>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</si>
  <si>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</si>
  <si>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</si>
  <si>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</si>
  <si>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</si>
  <si>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</si>
  <si>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</si>
  <si>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</si>
  <si>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</si>
  <si>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</si>
  <si>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</si>
  <si>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</si>
  <si>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</si>
  <si>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</si>
  <si>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</si>
  <si>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</si>
  <si>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</si>
  <si>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</si>
  <si>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</si>
  <si>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</si>
  <si>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</si>
  <si>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</si>
  <si>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</si>
  <si>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</si>
  <si>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</si>
  <si>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</si>
  <si>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</si>
  <si>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</si>
  <si>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</si>
  <si>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</si>
  <si>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</si>
  <si>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</si>
  <si>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</si>
  <si>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</si>
  <si>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</si>
  <si>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</si>
  <si>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</si>
  <si>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</si>
  <si>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</si>
  <si>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</si>
  <si>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</si>
  <si>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</si>
  <si>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</si>
  <si>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</si>
  <si>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</si>
  <si>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</si>
  <si>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</si>
  <si>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</si>
  <si>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</si>
  <si>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</si>
  <si>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</si>
  <si>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</si>
  <si>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</si>
  <si>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</si>
  <si>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</si>
  <si>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</si>
  <si>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</si>
  <si>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</si>
  <si>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</si>
  <si>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</si>
  <si>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</si>
  <si>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</si>
  <si>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</si>
  <si>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</si>
  <si>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</si>
  <si>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</si>
  <si>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</si>
  <si>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</si>
  <si>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</si>
  <si>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</si>
  <si>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</si>
  <si>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</si>
  <si>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</si>
  <si>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</si>
  <si>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</si>
  <si>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</si>
  <si>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</si>
  <si>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</si>
  <si>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</si>
  <si>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</si>
  <si>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</si>
  <si>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</si>
  <si>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</si>
  <si>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</si>
  <si>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</si>
  <si>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</si>
  <si>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</si>
  <si>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</si>
  <si>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</si>
  <si>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</si>
  <si>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</si>
  <si>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</si>
  <si>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</si>
  <si>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</si>
  <si>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</si>
  <si>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</si>
  <si>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</si>
  <si>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</si>
  <si>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</si>
  <si>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</si>
  <si>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</si>
  <si>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</si>
  <si>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</si>
  <si>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</si>
  <si>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</si>
  <si>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</si>
  <si>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</si>
  <si>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</si>
  <si>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</si>
  <si>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</si>
  <si>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</si>
  <si>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</si>
  <si>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</si>
  <si>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</si>
  <si>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</si>
  <si>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</si>
  <si>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</si>
  <si>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</si>
  <si>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</si>
  <si>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</si>
  <si>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</si>
  <si>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</si>
  <si>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</si>
  <si>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</si>
  <si>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</si>
  <si>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</si>
  <si>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</si>
  <si>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</si>
  <si>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</si>
  <si>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</si>
  <si>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</si>
  <si>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</si>
  <si>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</si>
  <si>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</si>
  <si>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</si>
  <si>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</si>
  <si>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</si>
  <si>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</si>
  <si>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</si>
  <si>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</si>
  <si>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</si>
  <si>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</si>
  <si>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</si>
  <si>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</si>
  <si>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</si>
  <si>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</si>
  <si>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</si>
  <si>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</si>
  <si>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</si>
  <si>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</si>
  <si>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</si>
  <si>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</si>
  <si>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</si>
  <si>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</si>
  <si>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</si>
  <si>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</si>
  <si>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</si>
  <si>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</si>
  <si>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</si>
  <si>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</si>
  <si>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</si>
  <si>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</si>
  <si>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</si>
  <si>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</si>
  <si>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</si>
  <si>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</si>
  <si>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</si>
  <si>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</si>
  <si>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</si>
  <si>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</si>
  <si>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</si>
  <si>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</si>
  <si>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</si>
  <si>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</si>
  <si>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</si>
  <si>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</si>
  <si>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</si>
  <si>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</si>
  <si>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</si>
  <si>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</si>
  <si>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</si>
  <si>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</si>
  <si>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</si>
  <si>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</si>
  <si>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</si>
  <si>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</si>
  <si>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</si>
  <si>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</si>
  <si>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</si>
  <si>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</si>
  <si>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</si>
  <si>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</si>
  <si>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</si>
  <si>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</si>
  <si>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</si>
  <si>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</si>
  <si>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</si>
  <si>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</si>
  <si>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</si>
  <si>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</si>
  <si>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</si>
  <si>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</si>
  <si>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</si>
  <si>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</si>
  <si>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</si>
  <si>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</si>
  <si>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</si>
  <si>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</si>
  <si>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</si>
  <si>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</si>
  <si>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</si>
  <si>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</si>
  <si>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</si>
  <si>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</si>
  <si>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</si>
  <si>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</si>
  <si>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</si>
  <si>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</si>
  <si>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</si>
  <si>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</si>
  <si>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</si>
  <si>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</si>
  <si>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</si>
  <si>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</si>
  <si>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</si>
  <si>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</si>
  <si>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</si>
  <si>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</si>
  <si>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</si>
  <si>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</si>
  <si>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</si>
  <si>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</si>
  <si>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</si>
  <si>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</si>
  <si>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</si>
  <si>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</si>
  <si>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</si>
  <si>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</si>
  <si>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</si>
  <si>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</si>
  <si>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</si>
  <si>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</si>
  <si>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</si>
  <si>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</si>
  <si>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</si>
  <si>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</si>
  <si>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</si>
  <si>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</si>
  <si>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</si>
  <si>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</si>
  <si>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</si>
  <si>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</si>
  <si>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</si>
  <si>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</si>
  <si>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</si>
  <si>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</si>
  <si>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</si>
  <si>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</si>
  <si>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</si>
  <si>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</si>
  <si>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</si>
  <si>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</si>
  <si>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</si>
  <si>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</si>
  <si>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</si>
  <si>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</si>
  <si>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</si>
  <si>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</si>
  <si>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</si>
  <si>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</si>
  <si>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</si>
  <si>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</si>
  <si>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</si>
  <si>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</si>
  <si>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</si>
  <si>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</si>
  <si>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</si>
  <si>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</si>
  <si>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</si>
  <si>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</si>
  <si>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</si>
  <si>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</si>
  <si>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</si>
  <si>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</si>
  <si>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</si>
  <si>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</si>
  <si>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</si>
  <si>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</si>
  <si>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</si>
  <si>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</si>
  <si>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</si>
  <si>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</si>
  <si>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</si>
  <si>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</si>
  <si>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</si>
  <si>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</si>
  <si>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</si>
  <si>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</si>
  <si>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</si>
  <si>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</si>
  <si>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</si>
  <si>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</si>
  <si>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</si>
  <si>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</si>
  <si>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</si>
  <si>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</si>
  <si>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</si>
  <si>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</si>
  <si>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</si>
  <si>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</si>
  <si>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</si>
  <si>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</si>
  <si>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</si>
  <si>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</si>
  <si>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</si>
  <si>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</si>
  <si>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</si>
  <si>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</si>
  <si>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</si>
  <si>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</si>
  <si>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</si>
  <si>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</si>
  <si>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</si>
  <si>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</si>
  <si>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</si>
  <si>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</si>
  <si>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</si>
  <si>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</si>
  <si>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</si>
  <si>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</si>
  <si>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</si>
  <si>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</si>
  <si>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</si>
  <si>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</si>
  <si>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</si>
  <si>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</si>
  <si>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</si>
  <si>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</si>
  <si>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</si>
  <si>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</si>
  <si>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</si>
  <si>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</si>
  <si>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</si>
  <si>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</si>
  <si>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</si>
  <si>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</si>
  <si>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</si>
  <si>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</si>
  <si>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</si>
  <si>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</si>
  <si>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</si>
  <si>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</si>
  <si>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</si>
  <si>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</si>
  <si>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</si>
  <si>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</si>
  <si>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</si>
  <si>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</si>
  <si>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</si>
  <si>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</si>
  <si>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</si>
  <si>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</si>
  <si>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</si>
  <si>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</si>
  <si>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</si>
  <si>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</si>
  <si>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</si>
  <si>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</si>
  <si>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</si>
  <si>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</si>
  <si>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</si>
  <si>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</si>
  <si>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</si>
  <si>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</si>
  <si>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</si>
  <si>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</si>
  <si>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</si>
  <si>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</si>
  <si>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</si>
  <si>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</si>
  <si>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</si>
  <si>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</si>
  <si>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</si>
  <si>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</si>
  <si>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</si>
  <si>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</si>
  <si>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</si>
  <si>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</si>
  <si>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</si>
  <si>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</si>
  <si>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</si>
  <si>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</si>
  <si>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</si>
  <si>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</si>
  <si>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</si>
  <si>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</si>
  <si>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</si>
  <si>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</si>
  <si>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</si>
  <si>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</si>
  <si>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</si>
  <si>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</si>
  <si>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</si>
  <si>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</si>
  <si>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</si>
  <si>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</si>
  <si>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</si>
  <si>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</si>
  <si>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</si>
  <si>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</si>
  <si>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</si>
  <si>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</si>
  <si>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</si>
  <si>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</si>
  <si>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</si>
  <si>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</si>
  <si>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</si>
  <si>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</si>
  <si>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</si>
  <si>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</si>
  <si>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</si>
  <si>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</si>
  <si>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</si>
  <si>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</si>
  <si>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</si>
  <si>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</si>
  <si>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</si>
  <si>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</si>
  <si>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</si>
  <si>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</si>
  <si>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</si>
  <si>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</si>
  <si>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</si>
  <si>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</si>
  <si>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</si>
  <si>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</si>
  <si>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</si>
  <si>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</si>
  <si>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</si>
  <si>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</si>
  <si>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</si>
  <si>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</si>
  <si>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</si>
  <si>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</si>
  <si>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</si>
  <si>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</si>
  <si>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</si>
  <si>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</si>
  <si>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</si>
  <si>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</si>
  <si>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</si>
  <si>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</si>
  <si>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</si>
  <si>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</si>
  <si>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</si>
  <si>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</si>
  <si>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</si>
  <si>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</si>
  <si>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</si>
  <si>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</si>
  <si>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</si>
  <si>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</si>
  <si>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</si>
  <si>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</si>
  <si>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</si>
  <si>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</si>
  <si>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</si>
  <si>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</si>
  <si>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</si>
  <si>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</si>
  <si>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</si>
  <si>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</si>
  <si>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</si>
  <si>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</si>
  <si>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</si>
  <si>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</si>
  <si>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</si>
  <si>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</si>
  <si>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</si>
  <si>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</si>
  <si>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</si>
  <si>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</si>
  <si>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</si>
  <si>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</si>
  <si>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</si>
  <si>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</si>
  <si>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outcome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</si>
  <si>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</si>
  <si>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</si>
  <si>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</si>
  <si>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</si>
  <si>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</si>
  <si>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</si>
  <si>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</si>
  <si>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</si>
  <si>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</si>
  <si>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</si>
  <si>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</si>
  <si>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</si>
  <si>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</si>
  <si>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</si>
  <si>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</si>
  <si>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</si>
  <si>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</si>
  <si>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</si>
  <si>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</si>
  <si>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</si>
  <si>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</si>
  <si>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</si>
  <si>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</si>
  <si>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</si>
  <si>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</si>
  <si>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</si>
  <si>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</si>
  <si>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</si>
  <si>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</si>
  <si>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</si>
  <si>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</si>
  <si>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</si>
  <si>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</si>
  <si>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</si>
  <si>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</si>
  <si>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</si>
  <si>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</si>
  <si>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</si>
  <si>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</si>
  <si>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</si>
  <si>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</si>
  <si>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</si>
  <si>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</si>
  <si>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</si>
  <si>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</si>
  <si>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</si>
  <si>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</si>
  <si>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</si>
  <si>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</si>
  <si>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</si>
  <si>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</si>
  <si>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</si>
  <si>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</si>
  <si>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</si>
  <si>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</si>
  <si>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</si>
  <si>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</si>
  <si>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</si>
  <si>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</si>
  <si>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</si>
  <si>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</si>
  <si>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</si>
  <si>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</si>
  <si>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</si>
  <si>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</si>
  <si>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</si>
  <si>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/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</si>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</sst>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3" fillId="0" borderId="0" xfId="1" applyFont="1"/>
    <xf numFmtId="0" fontId="3" fillId="0" borderId="0" xfId="0" applyFont="1" applyFill="1"/>
    <xf numFmtId="9" fontId="3" fillId="0" borderId="0" xfId="1" applyFont="1" applyFill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[10-12-17_Lesson1.2_HW1_10-21-17_StarterBook.xlsx]Sheet2!PivotTable1</c:name>
    <c:fmtId val="8"/>
  </c:pivotSource>
  <c:chart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D-4E8A-A22C-2D201B179C8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D-4E8A-A22C-2D201B179C8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D-4E8A-A22C-2D201B179C8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ED-4E8A-A22C-2D201B17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3584"/>
        <c:axId val="483144896"/>
      </c:barChart>
      <c:catAx>
        <c:axId val="4831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4896"/>
        <c:crosses val="autoZero"/>
        <c:auto val="1"/>
        <c:lblAlgn val="ctr"/>
        <c:lblOffset val="100"/>
        <c:noMultiLvlLbl val="0"/>
      </c:catAx>
      <c:valAx>
        <c:axId val="4831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[10-12-17_Lesson1.2_HW1_10-21-17_StarterBook.xlsx]Sheet3!PivotTable2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6-4AA5-9E9A-553A06B72A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6-4AA5-9E9A-553A06B72A2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6-4AA5-9E9A-553A06B72A2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6-4115-9685-E4219CA3D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664720"/>
        <c:axId val="484665376"/>
      </c:barChart>
      <c:catAx>
        <c:axId val="4846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65376"/>
        <c:crosses val="autoZero"/>
        <c:auto val="1"/>
        <c:lblAlgn val="ctr"/>
        <c:lblOffset val="100"/>
        <c:noMultiLvlLbl val="0"/>
      </c:catAx>
      <c:valAx>
        <c:axId val="4846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[10-12-17_Lesson1.2_HW1_10-21-17_StarterBook.xlsx]Sheet4!PivotTable1</c:name>
    <c:fmtId val="5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B-4096-A0D5-7569042816E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B-4096-A0D5-7569042816E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B-4096-A0D5-75690428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59592"/>
        <c:axId val="488255984"/>
      </c:lineChart>
      <c:catAx>
        <c:axId val="48825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55984"/>
        <c:crosses val="autoZero"/>
        <c:auto val="1"/>
        <c:lblAlgn val="ctr"/>
        <c:lblOffset val="100"/>
        <c:noMultiLvlLbl val="0"/>
      </c:catAx>
      <c:valAx>
        <c:axId val="4882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5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2-4513-B622-6C1194286C8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2-4513-B622-6C1194286C8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2-4513-B622-6C1194286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27696"/>
        <c:axId val="564228680"/>
      </c:lineChart>
      <c:catAx>
        <c:axId val="56422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8680"/>
        <c:crosses val="autoZero"/>
        <c:auto val="1"/>
        <c:lblAlgn val="ctr"/>
        <c:lblOffset val="100"/>
        <c:noMultiLvlLbl val="0"/>
      </c:catAx>
      <c:valAx>
        <c:axId val="56422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0</xdr:rowOff>
    </xdr:from>
    <xdr:to>
      <xdr:col>17</xdr:col>
      <xdr:colOff>219075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B2CA7-1253-465D-8A12-1F2FD1B67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0</xdr:rowOff>
    </xdr:from>
    <xdr:to>
      <xdr:col>19</xdr:col>
      <xdr:colOff>19050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81E5D-CB8F-4B27-916F-F12E910A3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190501</xdr:colOff>
      <xdr:row>0</xdr:row>
      <xdr:rowOff>0</xdr:rowOff>
    </xdr:from>
    <xdr:to>
      <xdr:col>18</xdr:col>
      <xdr:colOff>361950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53598-9CCA-430C-8755-D0EA02D7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9525</xdr:rowOff>
    </xdr:from>
    <xdr:to>
      <xdr:col>7</xdr:col>
      <xdr:colOff>1314449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83D28-539E-4ED1-82CE-5C1BC4435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19051</xdr:colOff>
          <xdr:row>0</xdr:row>
          <xdr:rowOff>19050</xdr:rowOff>
        </xdr:from>
        <xdr:to>
          <xdr:col>1</xdr:col>
          <xdr:colOff>590550</xdr:colOff>
          <xdr:row>4</xdr:row>
          <xdr:rowOff>142875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5C1F6BD3-22DE-45B1-994D-27C7C7383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a" refreshedDate="43020.982157754632" createdVersion="6" refreshedVersion="6" minRefreshableVersion="3" recordCount="4114" xr:uid="{DE70EB12-8574-432A-A5A0-54D8B2FB94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a" refreshedDate="43021.94478888889" createdVersion="6" refreshedVersion="6" minRefreshableVersion="3" recordCount="4114" xr:uid="{CD441F9A-68C4-4A61-9B68-FE542DEF9AF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D2C48-77DB-4698-B6DC-F02AA8E088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countASubtotal="1">
      <items count="5">
        <item x="1"/>
        <item x="2"/>
        <item x="3"/>
        <item x="0"/>
        <item t="countA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66467-A4F3-4F74-AC6D-1A1AA274D8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name="Parent Category"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CB489-2282-40D1-8084-54999A99CF8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name="Parent Category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5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42578125" bestFit="1" customWidth="1"/>
    <col min="2" max="3" width="34.5703125" style="3" customWidth="1"/>
    <col min="4" max="4" width="10.85546875" bestFit="1" customWidth="1"/>
    <col min="5" max="5" width="12" bestFit="1" customWidth="1"/>
    <col min="6" max="6" width="10" bestFit="1" customWidth="1"/>
    <col min="7" max="7" width="7.7109375" bestFit="1" customWidth="1"/>
    <col min="8" max="8" width="8.5703125" bestFit="1" customWidth="1"/>
    <col min="9" max="10" width="12" bestFit="1" customWidth="1"/>
    <col min="11" max="11" width="9.5703125" bestFit="1" customWidth="1"/>
    <col min="12" max="12" width="17.140625" customWidth="1"/>
    <col min="13" max="13" width="8.85546875" bestFit="1" customWidth="1"/>
    <col min="14" max="14" width="28" bestFit="1" customWidth="1"/>
    <col min="15" max="15" width="14.85546875" bestFit="1" customWidth="1"/>
    <col min="16" max="16" width="16.5703125" bestFit="1" customWidth="1"/>
    <col min="17" max="17" width="20" bestFit="1" customWidth="1"/>
    <col min="18" max="18" width="17.85546875" bestFit="1" customWidth="1"/>
    <col min="19" max="19" width="23.42578125" bestFit="1" customWidth="1"/>
    <col min="20" max="20" width="22" bestFit="1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  <c r="V1" s="1"/>
      <c r="W1" s="1"/>
      <c r="X1" s="1"/>
      <c r="Y1" s="1"/>
    </row>
    <row r="2" spans="1:2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 s="6">
        <f>E2/L2</f>
        <v>63.917582417582416</v>
      </c>
      <c r="Q2" t="str">
        <f>LEFT(N2, FIND( "/", N2)-1)</f>
        <v>film &amp; video</v>
      </c>
      <c r="R2" t="str">
        <f>RIGHT(N2, LEN(N2)- FIND( "/", N2))</f>
        <v>television</v>
      </c>
      <c r="S2" s="10">
        <f>(((J2/60)/60)/24)+DATE(1970,1,1)+(-7/24)</f>
        <v>42176.715405092596</v>
      </c>
      <c r="T2" s="10">
        <f>(((I2/60)/60)/24)+DATE(1970,1,1)+(-7/24)</f>
        <v>42207.833333333336</v>
      </c>
    </row>
    <row r="3" spans="1:2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 FIND( "/", N3)-1)</f>
        <v>film &amp; video</v>
      </c>
      <c r="R3" t="str">
        <f t="shared" ref="R3:R66" si="3">RIGHT(N3, LEN(N3)- FIND( "/", N3))</f>
        <v>television</v>
      </c>
      <c r="S3" s="10">
        <f t="shared" ref="S3:S66" si="4">(((J3/60)/60)/24)+DATE(1970,1,1)+(-7/24)</f>
        <v>42766.308831018519</v>
      </c>
      <c r="T3" s="10">
        <f t="shared" ref="T3:T66" si="5">(((I3/60)/60)/24)+DATE(1970,1,1)+(-7/24)</f>
        <v>42796.308831018519</v>
      </c>
    </row>
    <row r="4" spans="1:25" ht="6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0">
        <f t="shared" si="5"/>
        <v>42415.410682870373</v>
      </c>
    </row>
    <row r="5" spans="1:25" ht="45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0">
        <f t="shared" si="5"/>
        <v>41858.223460648151</v>
      </c>
    </row>
    <row r="6" spans="1:25" ht="7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0">
        <f t="shared" si="5"/>
        <v>42357.542581018519</v>
      </c>
    </row>
    <row r="7" spans="1:25" ht="6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0">
        <f t="shared" si="5"/>
        <v>42579.940972222226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0">
        <f t="shared" si="5"/>
        <v>41803.780671296299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0">
        <f t="shared" si="5"/>
        <v>42555.755405092597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0">
        <f t="shared" si="5"/>
        <v>42475.583333333336</v>
      </c>
    </row>
    <row r="11" spans="1:25" ht="6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0">
        <f t="shared" si="5"/>
        <v>42476.811851851853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0">
        <f t="shared" si="5"/>
        <v>41814.776377314818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0">
        <f t="shared" si="5"/>
        <v>42603.833333333336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0">
        <f t="shared" si="5"/>
        <v>41835.833333333336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0">
        <f t="shared" si="5"/>
        <v>42544.560416666667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0">
        <f t="shared" si="5"/>
        <v>41833.290972222225</v>
      </c>
    </row>
    <row r="17" spans="1:20" ht="6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0">
        <f t="shared" si="5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0">
        <f t="shared" si="5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0">
        <f t="shared" si="5"/>
        <v>41947.481736111113</v>
      </c>
    </row>
    <row r="20" spans="1:20" ht="6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0">
        <f t="shared" si="5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0">
        <f t="shared" si="5"/>
        <v>42205.524699074078</v>
      </c>
    </row>
    <row r="22" spans="1:20" ht="6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0">
        <f t="shared" si="5"/>
        <v>42260.466574074082</v>
      </c>
    </row>
    <row r="23" spans="1:20" ht="6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0">
        <f t="shared" si="5"/>
        <v>41908.335520833338</v>
      </c>
    </row>
    <row r="24" spans="1:20" ht="45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0">
        <f t="shared" si="5"/>
        <v>42005.040972222225</v>
      </c>
    </row>
    <row r="25" spans="1:20" ht="6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0">
        <f t="shared" si="5"/>
        <v>42124.347222222226</v>
      </c>
    </row>
    <row r="26" spans="1:20" ht="45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0">
        <f t="shared" si="5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0">
        <f t="shared" si="5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0">
        <f t="shared" si="5"/>
        <v>41868.22388888889</v>
      </c>
    </row>
    <row r="29" spans="1:20" ht="6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0">
        <f t="shared" si="5"/>
        <v>41958.9147337963</v>
      </c>
    </row>
    <row r="30" spans="1:20" ht="4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0">
        <f t="shared" si="5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0">
        <f t="shared" si="5"/>
        <v>41842.381574074076</v>
      </c>
    </row>
    <row r="32" spans="1:20" ht="6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0">
        <f t="shared" si="5"/>
        <v>41872.001331018524</v>
      </c>
    </row>
    <row r="33" spans="1:20" ht="6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0">
        <f t="shared" si="5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0">
        <f t="shared" si="5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0">
        <f t="shared" si="5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0">
        <f t="shared" si="5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0">
        <f t="shared" si="5"/>
        <v>42121.708333333336</v>
      </c>
    </row>
    <row r="38" spans="1:20" ht="45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0">
        <f t="shared" si="5"/>
        <v>42097.973668981482</v>
      </c>
    </row>
    <row r="39" spans="1:20" ht="7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0">
        <f t="shared" si="5"/>
        <v>42062.401377314818</v>
      </c>
    </row>
    <row r="40" spans="1:20" ht="6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0">
        <f t="shared" si="5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0">
        <f t="shared" si="5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0">
        <f t="shared" si="5"/>
        <v>41808.875</v>
      </c>
    </row>
    <row r="43" spans="1:20" ht="7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0">
        <f t="shared" si="5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0">
        <f t="shared" si="5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0">
        <f t="shared" si="5"/>
        <v>41832.708333333336</v>
      </c>
    </row>
    <row r="46" spans="1:20" ht="7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0">
        <f t="shared" si="5"/>
        <v>41918.80714120371</v>
      </c>
    </row>
    <row r="47" spans="1:20" ht="6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0">
        <f t="shared" si="5"/>
        <v>42487.33225694445</v>
      </c>
    </row>
    <row r="48" spans="1:20" ht="6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0">
        <f t="shared" si="5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0">
        <f t="shared" si="5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0">
        <f t="shared" si="5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0">
        <f t="shared" si="5"/>
        <v>42300.884780092594</v>
      </c>
    </row>
    <row r="52" spans="1:20" ht="6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0">
        <f t="shared" si="5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0">
        <f t="shared" si="5"/>
        <v>42226.637002314819</v>
      </c>
    </row>
    <row r="54" spans="1:20" ht="6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0">
        <f t="shared" si="5"/>
        <v>41837.410254629634</v>
      </c>
    </row>
    <row r="55" spans="1:20" ht="45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0">
        <f t="shared" si="5"/>
        <v>41733.625</v>
      </c>
    </row>
    <row r="56" spans="1:20" ht="7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0">
        <f t="shared" si="5"/>
        <v>42363.421539351853</v>
      </c>
    </row>
    <row r="57" spans="1:20" ht="6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0">
        <f t="shared" si="5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0">
        <f t="shared" si="5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0">
        <f t="shared" si="5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0">
        <f t="shared" si="5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0">
        <f t="shared" si="5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0">
        <f t="shared" si="5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0">
        <f t="shared" si="5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0">
        <f t="shared" si="5"/>
        <v>41336.507847222223</v>
      </c>
    </row>
    <row r="65" spans="1:20" ht="6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0">
        <f t="shared" si="5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41432.726631944446</v>
      </c>
      <c r="T66" s="10">
        <f t="shared" si="5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 FIND( "/", N67)-1)</f>
        <v>film &amp; video</v>
      </c>
      <c r="R67" t="str">
        <f t="shared" ref="R67:R130" si="9">RIGHT(N67, LEN(N67)- FIND( "/", N67))</f>
        <v>shorts</v>
      </c>
      <c r="S67" s="10">
        <f t="shared" ref="S67:S130" si="10">(((J67/60)/60)/24)+DATE(1970,1,1)+(-7/24)</f>
        <v>41835.52956018519</v>
      </c>
      <c r="T67" s="10">
        <f t="shared" ref="T67:T130" si="11">(((I67/60)/60)/24)+DATE(1970,1,1)+(-7/24)</f>
        <v>41861.957638888889</v>
      </c>
    </row>
    <row r="68" spans="1:20" ht="45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0">
        <f t="shared" si="11"/>
        <v>42569.55810185185</v>
      </c>
    </row>
    <row r="69" spans="1:20" ht="6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0">
        <f t="shared" si="11"/>
        <v>41105.291712962964</v>
      </c>
    </row>
    <row r="70" spans="1:20" ht="7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0">
        <f t="shared" si="11"/>
        <v>41693.277673611112</v>
      </c>
    </row>
    <row r="71" spans="1:20" ht="7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0">
        <f t="shared" si="11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0">
        <f t="shared" si="11"/>
        <v>40790.604687500003</v>
      </c>
    </row>
    <row r="73" spans="1:20" ht="6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0">
        <f t="shared" si="11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0">
        <f t="shared" si="11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0">
        <f t="shared" si="11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0">
        <f t="shared" si="11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0">
        <f t="shared" si="11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0">
        <f t="shared" si="11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0">
        <f t="shared" si="11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0">
        <f t="shared" si="11"/>
        <v>42614.43890046297</v>
      </c>
    </row>
    <row r="81" spans="1:20" ht="6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0">
        <f t="shared" si="11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0">
        <f t="shared" si="11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0">
        <f t="shared" si="11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0">
        <f t="shared" si="11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0">
        <f t="shared" si="11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0">
        <f t="shared" si="11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0">
        <f t="shared" si="11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0">
        <f t="shared" si="11"/>
        <v>42365.306076388886</v>
      </c>
    </row>
    <row r="89" spans="1:20" ht="6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0">
        <f t="shared" si="11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0">
        <f t="shared" si="11"/>
        <v>41812.367256944446</v>
      </c>
    </row>
    <row r="91" spans="1:20" ht="6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0">
        <f t="shared" si="11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0">
        <f t="shared" si="11"/>
        <v>40736.005775462967</v>
      </c>
    </row>
    <row r="93" spans="1:20" ht="6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0">
        <f t="shared" si="11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0">
        <f t="shared" si="11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0">
        <f t="shared" si="11"/>
        <v>41093.583333333336</v>
      </c>
    </row>
    <row r="96" spans="1:20" ht="6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0">
        <f t="shared" si="11"/>
        <v>41736.426180555558</v>
      </c>
    </row>
    <row r="97" spans="1:20" ht="7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0">
        <f t="shared" si="11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0">
        <f t="shared" si="11"/>
        <v>40390.833333333336</v>
      </c>
    </row>
    <row r="99" spans="1:20" ht="6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0">
        <f t="shared" si="11"/>
        <v>40735.843541666669</v>
      </c>
    </row>
    <row r="100" spans="1:20" ht="6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0">
        <f t="shared" si="11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0">
        <f t="shared" si="11"/>
        <v>41661.61109953704</v>
      </c>
    </row>
    <row r="102" spans="1:20" ht="7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0">
        <f t="shared" si="11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0">
        <f t="shared" si="11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0">
        <f t="shared" si="11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0">
        <f t="shared" si="11"/>
        <v>41705.514236111114</v>
      </c>
    </row>
    <row r="106" spans="1:20" ht="45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0">
        <f t="shared" si="11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0">
        <f t="shared" si="11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0">
        <f t="shared" si="11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0">
        <f t="shared" si="11"/>
        <v>40657.690821759265</v>
      </c>
    </row>
    <row r="110" spans="1:20" ht="6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0">
        <f t="shared" si="11"/>
        <v>41425.321412037039</v>
      </c>
    </row>
    <row r="111" spans="1:20" ht="6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0">
        <f t="shared" si="11"/>
        <v>40599.734143518523</v>
      </c>
    </row>
    <row r="112" spans="1:20" ht="6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0">
        <f t="shared" si="11"/>
        <v>41591.957638888889</v>
      </c>
    </row>
    <row r="113" spans="1:20" ht="6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0">
        <f t="shared" si="11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0">
        <f t="shared" si="11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0">
        <f t="shared" si="11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0">
        <f t="shared" si="11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0">
        <f t="shared" si="11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0">
        <f t="shared" si="11"/>
        <v>40641.163831018523</v>
      </c>
    </row>
    <row r="119" spans="1:20" ht="7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0">
        <f t="shared" si="11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0">
        <f t="shared" si="11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0">
        <f t="shared" si="11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0">
        <f t="shared" si="11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0">
        <f t="shared" si="11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0">
        <f t="shared" si="11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0">
        <f t="shared" si="11"/>
        <v>41940.625</v>
      </c>
    </row>
    <row r="126" spans="1:20" ht="6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0">
        <f t="shared" si="11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0">
        <f t="shared" si="11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0">
        <f t="shared" si="11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0">
        <f t="shared" si="11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42627.936261574076</v>
      </c>
      <c r="T130" s="10">
        <f t="shared" si="11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 FIND( "/", N131)-1)</f>
        <v>film &amp; video</v>
      </c>
      <c r="R131" t="str">
        <f t="shared" ref="R131:R194" si="15">RIGHT(N131, LEN(N131)- FIND( "/", N131))</f>
        <v>science fiction</v>
      </c>
      <c r="S131" s="10">
        <f t="shared" ref="S131:S194" si="16">(((J131/60)/60)/24)+DATE(1970,1,1)+(-7/24)</f>
        <v>41882.645636574074</v>
      </c>
      <c r="T131" s="10">
        <f t="shared" ref="T131:T194" si="17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0">
        <f t="shared" si="17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0">
        <f t="shared" si="17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0">
        <f t="shared" si="17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0">
        <f t="shared" si="17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0">
        <f t="shared" si="17"/>
        <v>42251.416666666664</v>
      </c>
    </row>
    <row r="137" spans="1:20" ht="6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0">
        <f t="shared" si="17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0">
        <f t="shared" si="17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0">
        <f t="shared" si="17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0">
        <f t="shared" si="17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0">
        <f t="shared" si="17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0">
        <f t="shared" si="17"/>
        <v>42082.864953703705</v>
      </c>
    </row>
    <row r="143" spans="1:20" ht="6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0">
        <f t="shared" si="17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0">
        <f t="shared" si="17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0">
        <f t="shared" si="17"/>
        <v>42615.954861111117</v>
      </c>
    </row>
    <row r="146" spans="1:20" ht="6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0">
        <f t="shared" si="17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0">
        <f t="shared" si="17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0">
        <f t="shared" si="17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0">
        <f t="shared" si="17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0">
        <f t="shared" si="17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0">
        <f t="shared" si="17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0">
        <f t="shared" si="17"/>
        <v>42149.870162037041</v>
      </c>
    </row>
    <row r="153" spans="1:20" ht="7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0">
        <f t="shared" si="17"/>
        <v>42173.259155092594</v>
      </c>
    </row>
    <row r="154" spans="1:20" ht="45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0">
        <f t="shared" si="17"/>
        <v>41904.785879629635</v>
      </c>
    </row>
    <row r="155" spans="1:20" ht="6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0">
        <f t="shared" si="17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0">
        <f t="shared" si="17"/>
        <v>42158.255729166667</v>
      </c>
    </row>
    <row r="157" spans="1:20" ht="7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0">
        <f t="shared" si="17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0">
        <f t="shared" si="17"/>
        <v>41853.833287037043</v>
      </c>
    </row>
    <row r="159" spans="1:20" ht="6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0">
        <f t="shared" si="17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0">
        <f t="shared" si="17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0">
        <f t="shared" si="17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0">
        <f t="shared" si="17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0">
        <f t="shared" si="17"/>
        <v>41822.395775462966</v>
      </c>
    </row>
    <row r="164" spans="1:20" ht="6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0">
        <f t="shared" si="17"/>
        <v>41867.695833333339</v>
      </c>
    </row>
    <row r="165" spans="1:20" ht="7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0">
        <f t="shared" si="17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0">
        <f t="shared" si="17"/>
        <v>41901.471076388894</v>
      </c>
    </row>
    <row r="167" spans="1:20" ht="45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0">
        <f t="shared" si="17"/>
        <v>42381.367175925923</v>
      </c>
    </row>
    <row r="168" spans="1:20" ht="6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0">
        <f t="shared" si="17"/>
        <v>42750.784282407411</v>
      </c>
    </row>
    <row r="169" spans="1:20" ht="6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0">
        <f t="shared" si="17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0">
        <f t="shared" si="17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0">
        <f t="shared" si="17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0">
        <f t="shared" si="17"/>
        <v>42245.936111111114</v>
      </c>
    </row>
    <row r="173" spans="1:20" ht="6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0">
        <f t="shared" si="17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0">
        <f t="shared" si="17"/>
        <v>42082.061608796292</v>
      </c>
    </row>
    <row r="175" spans="1:20" ht="6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0">
        <f t="shared" si="17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0">
        <f t="shared" si="17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0">
        <f t="shared" si="17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0">
        <f t="shared" si="17"/>
        <v>42221.532395833339</v>
      </c>
    </row>
    <row r="179" spans="1:20" ht="45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0">
        <f t="shared" si="17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0">
        <f t="shared" si="17"/>
        <v>42334.705381944448</v>
      </c>
    </row>
    <row r="181" spans="1:20" ht="45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0">
        <f t="shared" si="17"/>
        <v>42432.788831018523</v>
      </c>
    </row>
    <row r="182" spans="1:20" ht="6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0">
        <f t="shared" si="17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0">
        <f t="shared" si="17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0">
        <f t="shared" si="17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0">
        <f t="shared" si="17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0">
        <f t="shared" si="17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0">
        <f t="shared" si="17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0">
        <f t="shared" si="17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0">
        <f t="shared" si="17"/>
        <v>42205.999305555561</v>
      </c>
    </row>
    <row r="190" spans="1:20" ht="7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0">
        <f t="shared" si="17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0">
        <f t="shared" si="17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0">
        <f t="shared" si="17"/>
        <v>42537.359328703707</v>
      </c>
    </row>
    <row r="193" spans="1:20" ht="6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0">
        <f t="shared" si="17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41899.500370370377</v>
      </c>
      <c r="T194" s="10">
        <f t="shared" si="17"/>
        <v>41929.500370370377</v>
      </c>
    </row>
    <row r="195" spans="1:20" ht="7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 FIND( "/", N195)-1)</f>
        <v>film &amp; video</v>
      </c>
      <c r="R195" t="str">
        <f t="shared" ref="R195:R258" si="21">RIGHT(N195, LEN(N195)- FIND( "/", N195))</f>
        <v>drama</v>
      </c>
      <c r="S195" s="10">
        <f t="shared" ref="S195:S258" si="22">(((J195/60)/60)/24)+DATE(1970,1,1)+(-7/24)</f>
        <v>41911.643125000002</v>
      </c>
      <c r="T195" s="10">
        <f t="shared" ref="T195:T258" si="23">(((I195/60)/60)/24)+DATE(1970,1,1)+(-7/24)</f>
        <v>41971.684791666667</v>
      </c>
    </row>
    <row r="196" spans="1:20" ht="6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0">
        <f t="shared" si="23"/>
        <v>42435.70521990741</v>
      </c>
    </row>
    <row r="197" spans="1:20" ht="6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0">
        <f t="shared" si="23"/>
        <v>42195.378842592596</v>
      </c>
    </row>
    <row r="198" spans="1:20" ht="6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0">
        <f t="shared" si="23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0">
        <f t="shared" si="23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0">
        <f t="shared" si="23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0">
        <f t="shared" si="23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0">
        <f t="shared" si="23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0">
        <f t="shared" si="23"/>
        <v>42043.526956018519</v>
      </c>
    </row>
    <row r="204" spans="1:20" ht="3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0">
        <f t="shared" si="23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0">
        <f t="shared" si="23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0">
        <f t="shared" si="23"/>
        <v>42586.291701388887</v>
      </c>
    </row>
    <row r="207" spans="1:20" ht="6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0">
        <f t="shared" si="23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0">
        <f t="shared" si="23"/>
        <v>42587.712766203702</v>
      </c>
    </row>
    <row r="209" spans="1:20" ht="6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0">
        <f t="shared" si="23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0">
        <f t="shared" si="23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0">
        <f t="shared" si="23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0">
        <f t="shared" si="23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0">
        <f t="shared" si="23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0">
        <f t="shared" si="23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0">
        <f t="shared" si="23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0">
        <f t="shared" si="23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0">
        <f t="shared" si="23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0">
        <f t="shared" si="23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0">
        <f t="shared" si="23"/>
        <v>42001.348946759266</v>
      </c>
    </row>
    <row r="220" spans="1:20" ht="7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0">
        <f t="shared" si="23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0">
        <f t="shared" si="23"/>
        <v>42460.999305555561</v>
      </c>
    </row>
    <row r="222" spans="1:20" ht="6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0">
        <f t="shared" si="23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0">
        <f t="shared" si="23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0">
        <f t="shared" si="23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0">
        <f t="shared" si="23"/>
        <v>42511.753472222226</v>
      </c>
    </row>
    <row r="226" spans="1:20" ht="7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0">
        <f t="shared" si="23"/>
        <v>42194.943587962967</v>
      </c>
    </row>
    <row r="227" spans="1:20" ht="6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0">
        <f t="shared" si="23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0">
        <f t="shared" si="23"/>
        <v>42155.103472222225</v>
      </c>
    </row>
    <row r="229" spans="1:20" ht="6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0">
        <f t="shared" si="23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0">
        <f t="shared" si="23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0">
        <f t="shared" si="23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0">
        <f t="shared" si="23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0">
        <f t="shared" si="23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0">
        <f t="shared" si="23"/>
        <v>42062.534097222226</v>
      </c>
    </row>
    <row r="235" spans="1:20" ht="6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0">
        <f t="shared" si="23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0">
        <f t="shared" si="23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0">
        <f t="shared" si="23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0">
        <f t="shared" si="23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0">
        <f t="shared" si="23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0">
        <f t="shared" si="23"/>
        <v>42734.083333333336</v>
      </c>
    </row>
    <row r="241" spans="1:20" ht="6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0">
        <f t="shared" si="23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0">
        <f t="shared" si="23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0">
        <f t="shared" si="23"/>
        <v>41994.4062962963</v>
      </c>
    </row>
    <row r="244" spans="1:20" ht="6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0">
        <f t="shared" si="23"/>
        <v>40897.201273148152</v>
      </c>
    </row>
    <row r="245" spans="1:20" ht="6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0">
        <f t="shared" si="23"/>
        <v>41691.755833333336</v>
      </c>
    </row>
    <row r="246" spans="1:20" ht="7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0">
        <f t="shared" si="23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0">
        <f t="shared" si="23"/>
        <v>41136.761400462965</v>
      </c>
    </row>
    <row r="248" spans="1:20" ht="6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0">
        <f t="shared" si="23"/>
        <v>40530.113483796296</v>
      </c>
    </row>
    <row r="249" spans="1:20" ht="7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0">
        <f t="shared" si="23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0">
        <f t="shared" si="23"/>
        <v>40915.48274305556</v>
      </c>
    </row>
    <row r="251" spans="1:20" ht="7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0">
        <f t="shared" si="23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0">
        <f t="shared" si="23"/>
        <v>41431.274201388893</v>
      </c>
    </row>
    <row r="253" spans="1:20" ht="6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0">
        <f t="shared" si="23"/>
        <v>41045.5</v>
      </c>
    </row>
    <row r="254" spans="1:20" ht="6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0">
        <f t="shared" si="23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0">
        <f t="shared" si="23"/>
        <v>40954.359201388892</v>
      </c>
    </row>
    <row r="256" spans="1:20" ht="6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0">
        <f t="shared" si="23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0">
        <f t="shared" si="23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41319.477627314816</v>
      </c>
      <c r="T258" s="10">
        <f t="shared" si="23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 FIND( "/", N259)-1)</f>
        <v>film &amp; video</v>
      </c>
      <c r="R259" t="str">
        <f t="shared" ref="R259:R322" si="27">RIGHT(N259, LEN(N259)- FIND( "/", N259))</f>
        <v>documentary</v>
      </c>
      <c r="S259" s="10">
        <f t="shared" ref="S259:S322" si="28">(((J259/60)/60)/24)+DATE(1970,1,1)+(-7/24)</f>
        <v>42479.335208333338</v>
      </c>
      <c r="T259" s="10">
        <f t="shared" ref="T259:T322" si="2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0">
        <f t="shared" si="29"/>
        <v>40711.760023148148</v>
      </c>
    </row>
    <row r="261" spans="1:20" ht="7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0">
        <f t="shared" si="2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0">
        <f t="shared" si="2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0">
        <f t="shared" si="29"/>
        <v>41067.329861111117</v>
      </c>
    </row>
    <row r="264" spans="1:20" ht="45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0">
        <f t="shared" si="2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0">
        <f t="shared" si="29"/>
        <v>41179.663124999999</v>
      </c>
    </row>
    <row r="266" spans="1:20" ht="7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0">
        <f t="shared" si="29"/>
        <v>41040.328645833339</v>
      </c>
    </row>
    <row r="267" spans="1:20" ht="7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0">
        <f t="shared" si="29"/>
        <v>40308.552777777782</v>
      </c>
    </row>
    <row r="268" spans="1:20" ht="7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0">
        <f t="shared" si="29"/>
        <v>40290.868750000001</v>
      </c>
    </row>
    <row r="269" spans="1:20" ht="6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0">
        <f t="shared" si="2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0">
        <f t="shared" si="2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0">
        <f t="shared" si="29"/>
        <v>42787.905347222222</v>
      </c>
    </row>
    <row r="272" spans="1:20" ht="6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0">
        <f t="shared" si="2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0">
        <f t="shared" si="2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0">
        <f t="shared" si="2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0">
        <f t="shared" si="2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0">
        <f t="shared" si="29"/>
        <v>41003.999305555561</v>
      </c>
    </row>
    <row r="277" spans="1:20" ht="6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0">
        <f t="shared" si="2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0">
        <f t="shared" si="2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0">
        <f t="shared" si="2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0">
        <f t="shared" si="29"/>
        <v>41193.749293981484</v>
      </c>
    </row>
    <row r="281" spans="1:20" ht="7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0">
        <f t="shared" si="2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0">
        <f t="shared" si="2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0">
        <f t="shared" si="29"/>
        <v>40035.518055555556</v>
      </c>
    </row>
    <row r="284" spans="1:20" ht="6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0">
        <f t="shared" si="2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0">
        <f t="shared" si="2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0">
        <f t="shared" si="29"/>
        <v>40929.446527777778</v>
      </c>
    </row>
    <row r="287" spans="1:20" ht="6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0">
        <f t="shared" si="2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0">
        <f t="shared" si="2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0">
        <f t="shared" si="29"/>
        <v>41214.875</v>
      </c>
    </row>
    <row r="290" spans="1:20" ht="7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0">
        <f t="shared" si="2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0">
        <f t="shared" si="2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0">
        <f t="shared" si="29"/>
        <v>40576.040972222225</v>
      </c>
    </row>
    <row r="293" spans="1:20" ht="6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0">
        <f t="shared" si="2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0">
        <f t="shared" si="2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0">
        <f t="shared" si="2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0">
        <f t="shared" si="2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0">
        <f t="shared" si="29"/>
        <v>41578.708333333336</v>
      </c>
    </row>
    <row r="298" spans="1:20" ht="6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0">
        <f t="shared" si="2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0">
        <f t="shared" si="2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0">
        <f t="shared" si="29"/>
        <v>41768.583333333336</v>
      </c>
    </row>
    <row r="301" spans="1:20" ht="7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0">
        <f t="shared" si="2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0">
        <f t="shared" si="29"/>
        <v>40657.668263888889</v>
      </c>
    </row>
    <row r="303" spans="1:20" ht="6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0">
        <f t="shared" si="29"/>
        <v>41352.404340277782</v>
      </c>
    </row>
    <row r="304" spans="1:20" ht="7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0">
        <f t="shared" si="29"/>
        <v>40963.565254629633</v>
      </c>
    </row>
    <row r="305" spans="1:20" ht="6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0">
        <f t="shared" si="29"/>
        <v>41061.779467592598</v>
      </c>
    </row>
    <row r="306" spans="1:20" ht="45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0">
        <f t="shared" si="2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0">
        <f t="shared" si="29"/>
        <v>40978.338530092595</v>
      </c>
    </row>
    <row r="308" spans="1:20" ht="45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0">
        <f t="shared" si="2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0">
        <f t="shared" si="2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0">
        <f t="shared" si="2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0">
        <f t="shared" si="29"/>
        <v>41155.45988425926</v>
      </c>
    </row>
    <row r="312" spans="1:20" ht="6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0">
        <f t="shared" si="29"/>
        <v>40835.791666666672</v>
      </c>
    </row>
    <row r="313" spans="1:20" ht="6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0">
        <f t="shared" si="29"/>
        <v>40909.040972222225</v>
      </c>
    </row>
    <row r="314" spans="1:20" ht="7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0">
        <f t="shared" si="29"/>
        <v>41378.586018518523</v>
      </c>
    </row>
    <row r="315" spans="1:20" ht="7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0">
        <f t="shared" si="2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0">
        <f t="shared" si="29"/>
        <v>41334.541527777779</v>
      </c>
    </row>
    <row r="317" spans="1:20" ht="6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0">
        <f t="shared" si="2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0">
        <f t="shared" si="2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0">
        <f t="shared" si="29"/>
        <v>41619.38521990741</v>
      </c>
    </row>
    <row r="320" spans="1:20" ht="6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0">
        <f t="shared" si="29"/>
        <v>41359.705451388894</v>
      </c>
    </row>
    <row r="321" spans="1:20" ht="7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0">
        <f t="shared" si="2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42331.259641203702</v>
      </c>
      <c r="T322" s="10">
        <f t="shared" si="29"/>
        <v>42360.666666666664</v>
      </c>
    </row>
    <row r="323" spans="1:20" ht="6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 FIND( "/", N323)-1)</f>
        <v>film &amp; video</v>
      </c>
      <c r="R323" t="str">
        <f t="shared" ref="R323:R386" si="33">RIGHT(N323, LEN(N323)- FIND( "/", N323))</f>
        <v>documentary</v>
      </c>
      <c r="S323" s="10">
        <f t="shared" ref="S323:S386" si="34">(((J323/60)/60)/24)+DATE(1970,1,1)+(-7/24)</f>
        <v>42647.15493055556</v>
      </c>
      <c r="T323" s="10">
        <f t="shared" ref="T323:T386" si="35">(((I323/60)/60)/24)+DATE(1970,1,1)+(-7/24)</f>
        <v>42682.196597222232</v>
      </c>
    </row>
    <row r="324" spans="1:20" ht="6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0">
        <f t="shared" si="35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0">
        <f t="shared" si="35"/>
        <v>42725.040972222225</v>
      </c>
    </row>
    <row r="326" spans="1:20" ht="6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0">
        <f t="shared" si="35"/>
        <v>42217.334583333337</v>
      </c>
    </row>
    <row r="327" spans="1:20" ht="6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0">
        <f t="shared" si="35"/>
        <v>42723.896215277775</v>
      </c>
    </row>
    <row r="328" spans="1:20" ht="6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0">
        <f t="shared" si="35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0">
        <f t="shared" si="35"/>
        <v>42085.041666666664</v>
      </c>
    </row>
    <row r="330" spans="1:20" ht="6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0">
        <f t="shared" si="35"/>
        <v>42308.875000000007</v>
      </c>
    </row>
    <row r="331" spans="1:20" ht="6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0">
        <f t="shared" si="35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0">
        <f t="shared" si="35"/>
        <v>41410.874305555561</v>
      </c>
    </row>
    <row r="333" spans="1:20" ht="6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0">
        <f t="shared" si="35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0">
        <f t="shared" si="35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0">
        <f t="shared" si="35"/>
        <v>42467.303136574075</v>
      </c>
    </row>
    <row r="336" spans="1:20" ht="7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0">
        <f t="shared" si="35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0">
        <f t="shared" si="35"/>
        <v>42132.625000000007</v>
      </c>
    </row>
    <row r="338" spans="1:20" ht="6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0">
        <f t="shared" si="35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0">
        <f t="shared" si="35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0">
        <f t="shared" si="35"/>
        <v>42615.750000000007</v>
      </c>
    </row>
    <row r="341" spans="1:20" ht="6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0">
        <f t="shared" si="35"/>
        <v>42123.46837962963</v>
      </c>
    </row>
    <row r="342" spans="1:20" ht="6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0">
        <f t="shared" si="35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0">
        <f t="shared" si="35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0">
        <f t="shared" si="35"/>
        <v>42489.489178240743</v>
      </c>
    </row>
    <row r="345" spans="1:20" ht="7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0">
        <f t="shared" si="35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0">
        <f t="shared" si="35"/>
        <v>42155.805555555555</v>
      </c>
    </row>
    <row r="347" spans="1:20" ht="6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0">
        <f t="shared" si="35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0">
        <f t="shared" si="35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0">
        <f t="shared" si="35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0">
        <f t="shared" si="35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0">
        <f t="shared" si="35"/>
        <v>42790.207268518519</v>
      </c>
    </row>
    <row r="352" spans="1:20" ht="6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0">
        <f t="shared" si="35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0">
        <f t="shared" si="35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0">
        <f t="shared" si="35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0">
        <f t="shared" si="35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0">
        <f t="shared" si="35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0">
        <f t="shared" si="35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0">
        <f t="shared" si="35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0">
        <f t="shared" si="35"/>
        <v>42117.930520833332</v>
      </c>
    </row>
    <row r="360" spans="1:20" ht="6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0">
        <f t="shared" si="35"/>
        <v>42536.333333333336</v>
      </c>
    </row>
    <row r="361" spans="1:20" ht="6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0">
        <f t="shared" si="35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0">
        <f t="shared" si="35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0">
        <f t="shared" si="35"/>
        <v>41965.751226851855</v>
      </c>
    </row>
    <row r="364" spans="1:20" ht="7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0">
        <f t="shared" si="35"/>
        <v>41858.708333333336</v>
      </c>
    </row>
    <row r="365" spans="1:20" ht="7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0">
        <f t="shared" si="35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0">
        <f t="shared" si="35"/>
        <v>41810.874305555561</v>
      </c>
    </row>
    <row r="367" spans="1:20" ht="6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0">
        <f t="shared" si="35"/>
        <v>41698.314803240741</v>
      </c>
    </row>
    <row r="368" spans="1:20" ht="6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0">
        <f t="shared" si="35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0">
        <f t="shared" si="35"/>
        <v>41394.915972222225</v>
      </c>
    </row>
    <row r="370" spans="1:20" ht="7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0">
        <f t="shared" si="35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0">
        <f t="shared" si="35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0">
        <f t="shared" si="35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0">
        <f t="shared" si="35"/>
        <v>41306.476145833338</v>
      </c>
    </row>
    <row r="374" spans="1:20" ht="45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0">
        <f t="shared" si="35"/>
        <v>42465.375000000007</v>
      </c>
    </row>
    <row r="375" spans="1:20" ht="6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0">
        <f t="shared" si="35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0">
        <f t="shared" si="35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0">
        <f t="shared" si="35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0">
        <f t="shared" si="35"/>
        <v>42607.161064814813</v>
      </c>
    </row>
    <row r="379" spans="1:20" ht="6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0">
        <f t="shared" si="35"/>
        <v>42322.000694444447</v>
      </c>
    </row>
    <row r="380" spans="1:20" ht="7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0">
        <f t="shared" si="35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0">
        <f t="shared" si="35"/>
        <v>41032.396666666667</v>
      </c>
    </row>
    <row r="382" spans="1:20" ht="7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0">
        <f t="shared" si="35"/>
        <v>42392.428148148152</v>
      </c>
    </row>
    <row r="383" spans="1:20" ht="6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0">
        <f t="shared" si="35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0">
        <f t="shared" si="35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0">
        <f t="shared" si="35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41980.490127314821</v>
      </c>
      <c r="T386" s="10">
        <f t="shared" si="35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 FIND( "/", N387)-1)</f>
        <v>film &amp; video</v>
      </c>
      <c r="R387" t="str">
        <f t="shared" ref="R387:R450" si="39">RIGHT(N387, LEN(N387)- FIND( "/", N387))</f>
        <v>documentary</v>
      </c>
      <c r="S387" s="10">
        <f t="shared" ref="S387:S450" si="40">(((J387/60)/60)/24)+DATE(1970,1,1)+(-7/24)</f>
        <v>41934.29283564815</v>
      </c>
      <c r="T387" s="10">
        <f t="shared" ref="T387:T450" si="41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0">
        <f t="shared" si="41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0">
        <f t="shared" si="41"/>
        <v>42230.958333333336</v>
      </c>
    </row>
    <row r="390" spans="1:20" ht="6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0">
        <f t="shared" si="41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0">
        <f t="shared" si="41"/>
        <v>41705.665972222225</v>
      </c>
    </row>
    <row r="392" spans="1:20" ht="6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0">
        <f t="shared" si="41"/>
        <v>42131.745046296295</v>
      </c>
    </row>
    <row r="393" spans="1:20" ht="6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0">
        <f t="shared" si="41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0">
        <f t="shared" si="41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0">
        <f t="shared" si="41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0">
        <f t="shared" si="41"/>
        <v>42477.484745370377</v>
      </c>
    </row>
    <row r="397" spans="1:20" ht="6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0">
        <f t="shared" si="41"/>
        <v>41026.605555555558</v>
      </c>
    </row>
    <row r="398" spans="1:20" ht="6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0">
        <f t="shared" si="41"/>
        <v>41097.273217592592</v>
      </c>
    </row>
    <row r="399" spans="1:20" ht="7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0">
        <f t="shared" si="41"/>
        <v>40421.863888888889</v>
      </c>
    </row>
    <row r="400" spans="1:20" ht="6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0">
        <f t="shared" si="41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0">
        <f t="shared" si="41"/>
        <v>42718.208333333336</v>
      </c>
    </row>
    <row r="402" spans="1:20" ht="6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0">
        <f t="shared" si="41"/>
        <v>41775.854166666672</v>
      </c>
    </row>
    <row r="403" spans="1:20" ht="7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0">
        <f t="shared" si="41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0">
        <f t="shared" si="41"/>
        <v>42313.289548611116</v>
      </c>
    </row>
    <row r="405" spans="1:20" ht="6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0">
        <f t="shared" si="41"/>
        <v>40765.005555555559</v>
      </c>
    </row>
    <row r="406" spans="1:20" ht="6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0">
        <f t="shared" si="41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0">
        <f t="shared" si="41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0">
        <f t="shared" si="41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0">
        <f t="shared" si="41"/>
        <v>40866.62094907408</v>
      </c>
    </row>
    <row r="410" spans="1:20" ht="6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0">
        <f t="shared" si="41"/>
        <v>41583.485995370371</v>
      </c>
    </row>
    <row r="411" spans="1:20" ht="6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0">
        <f t="shared" si="41"/>
        <v>42573.571111111109</v>
      </c>
    </row>
    <row r="412" spans="1:20" ht="6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0">
        <f t="shared" si="41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0">
        <f t="shared" si="41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0">
        <f t="shared" si="41"/>
        <v>41115.45113425926</v>
      </c>
    </row>
    <row r="415" spans="1:20" ht="6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0">
        <f t="shared" si="41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0">
        <f t="shared" si="41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0">
        <f t="shared" si="41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0">
        <f t="shared" si="41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0">
        <f t="shared" si="41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0">
        <f t="shared" si="41"/>
        <v>42207.990706018521</v>
      </c>
    </row>
    <row r="421" spans="1:20" ht="6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0">
        <f t="shared" si="41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0">
        <f t="shared" si="41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0">
        <f t="shared" si="41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0">
        <f t="shared" si="41"/>
        <v>41892.968715277777</v>
      </c>
    </row>
    <row r="425" spans="1:20" ht="6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0">
        <f t="shared" si="41"/>
        <v>41430.634606481486</v>
      </c>
    </row>
    <row r="426" spans="1:20" ht="6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0">
        <f t="shared" si="41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0">
        <f t="shared" si="41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0">
        <f t="shared" si="41"/>
        <v>42430.420300925929</v>
      </c>
    </row>
    <row r="429" spans="1:20" ht="7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0">
        <f t="shared" si="41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0">
        <f t="shared" si="41"/>
        <v>41806.625</v>
      </c>
    </row>
    <row r="431" spans="1:20" ht="7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0">
        <f t="shared" si="41"/>
        <v>40143.915972222225</v>
      </c>
    </row>
    <row r="432" spans="1:20" ht="6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0">
        <f t="shared" si="41"/>
        <v>41527.81559027778</v>
      </c>
    </row>
    <row r="433" spans="1:20" ht="6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0">
        <f t="shared" si="41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0">
        <f t="shared" si="41"/>
        <v>42298.434965277782</v>
      </c>
    </row>
    <row r="435" spans="1:20" ht="9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0">
        <f t="shared" si="41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0">
        <f t="shared" si="41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0">
        <f t="shared" si="41"/>
        <v>41530.455787037041</v>
      </c>
    </row>
    <row r="438" spans="1:20" ht="6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0">
        <f t="shared" si="41"/>
        <v>41486.070752314816</v>
      </c>
    </row>
    <row r="439" spans="1:20" ht="6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0">
        <f t="shared" si="41"/>
        <v>42651.026921296296</v>
      </c>
    </row>
    <row r="440" spans="1:20" ht="6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0">
        <f t="shared" si="41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0">
        <f t="shared" si="41"/>
        <v>41929.47011574074</v>
      </c>
    </row>
    <row r="442" spans="1:20" ht="6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0">
        <f t="shared" si="41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0">
        <f t="shared" si="41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0">
        <f t="shared" si="41"/>
        <v>42054.597025462965</v>
      </c>
    </row>
    <row r="445" spans="1:20" ht="6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0">
        <f t="shared" si="41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0">
        <f t="shared" si="41"/>
        <v>40954.615289351852</v>
      </c>
    </row>
    <row r="447" spans="1:20" ht="6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0">
        <f t="shared" si="41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0">
        <f t="shared" si="41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0">
        <f t="shared" si="41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41753.466377314813</v>
      </c>
      <c r="T450" s="10">
        <f t="shared" si="41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 FIND( "/", N451)-1)</f>
        <v>film &amp; video</v>
      </c>
      <c r="R451" t="str">
        <f t="shared" ref="R451:R514" si="45">RIGHT(N451, LEN(N451)- FIND( "/", N451))</f>
        <v>animation</v>
      </c>
      <c r="S451" s="10">
        <f t="shared" ref="S451:S514" si="46">(((J451/60)/60)/24)+DATE(1970,1,1)+(-7/24)</f>
        <v>41534.276446759264</v>
      </c>
      <c r="T451" s="10">
        <f t="shared" ref="T451:T514" si="47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0">
        <f t="shared" si="47"/>
        <v>41684.655092592591</v>
      </c>
    </row>
    <row r="453" spans="1:20" ht="7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0">
        <f t="shared" si="47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0">
        <f t="shared" si="47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0">
        <f t="shared" si="47"/>
        <v>42054.533321759263</v>
      </c>
    </row>
    <row r="456" spans="1:20" ht="6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0">
        <f t="shared" si="47"/>
        <v>41969.259722222225</v>
      </c>
    </row>
    <row r="457" spans="1:20" ht="7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0">
        <f t="shared" si="47"/>
        <v>41015.729861111111</v>
      </c>
    </row>
    <row r="458" spans="1:20" ht="7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0">
        <f t="shared" si="47"/>
        <v>41568.874305555561</v>
      </c>
    </row>
    <row r="459" spans="1:20" ht="7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0">
        <f t="shared" si="47"/>
        <v>41867.475833333338</v>
      </c>
    </row>
    <row r="460" spans="1:20" ht="6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0">
        <f t="shared" si="47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0">
        <f t="shared" si="47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0">
        <f t="shared" si="47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0">
        <f t="shared" si="47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0">
        <f t="shared" si="47"/>
        <v>40764.834965277783</v>
      </c>
    </row>
    <row r="465" spans="1:20" ht="6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0">
        <f t="shared" si="47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0">
        <f t="shared" si="47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0">
        <f t="shared" si="47"/>
        <v>41816.828402777777</v>
      </c>
    </row>
    <row r="468" spans="1:20" ht="6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0">
        <f t="shared" si="47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0">
        <f t="shared" si="47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0">
        <f t="shared" si="47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0">
        <f t="shared" si="47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0">
        <f t="shared" si="47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0">
        <f t="shared" si="47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0">
        <f t="shared" si="47"/>
        <v>41874.630995370375</v>
      </c>
    </row>
    <row r="475" spans="1:20" ht="6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0">
        <f t="shared" si="47"/>
        <v>41899.406469907408</v>
      </c>
    </row>
    <row r="476" spans="1:20" ht="6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0">
        <f t="shared" si="47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0">
        <f t="shared" si="47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0">
        <f t="shared" si="47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0">
        <f t="shared" si="47"/>
        <v>41047.543217592596</v>
      </c>
    </row>
    <row r="480" spans="1:20" ht="6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0">
        <f t="shared" si="47"/>
        <v>42095.577650462968</v>
      </c>
    </row>
    <row r="481" spans="1:20" ht="6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0">
        <f t="shared" si="47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0">
        <f t="shared" si="47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0">
        <f t="shared" si="47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0">
        <f t="shared" si="47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0">
        <f t="shared" si="47"/>
        <v>41302.90592592593</v>
      </c>
    </row>
    <row r="486" spans="1:20" ht="7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0">
        <f t="shared" si="47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0">
        <f t="shared" si="47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0">
        <f t="shared" si="47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0">
        <f t="shared" si="47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0">
        <f t="shared" si="47"/>
        <v>42743.762731481482</v>
      </c>
    </row>
    <row r="491" spans="1:20" ht="6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0">
        <f t="shared" si="47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0">
        <f t="shared" si="47"/>
        <v>41143.676909722228</v>
      </c>
    </row>
    <row r="493" spans="1:20" ht="6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0">
        <f t="shared" si="47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0">
        <f t="shared" si="47"/>
        <v>42655.743402777785</v>
      </c>
    </row>
    <row r="495" spans="1:20" ht="6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0">
        <f t="shared" si="47"/>
        <v>42144.434467592589</v>
      </c>
    </row>
    <row r="496" spans="1:20" ht="7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0">
        <f t="shared" si="47"/>
        <v>41822.833333333336</v>
      </c>
    </row>
    <row r="497" spans="1:20" ht="6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0">
        <f t="shared" si="47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0">
        <f t="shared" si="47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0">
        <f t="shared" si="47"/>
        <v>41997.916666666664</v>
      </c>
    </row>
    <row r="500" spans="1:20" ht="6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0">
        <f t="shared" si="47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0">
        <f t="shared" si="47"/>
        <v>40098.582638888889</v>
      </c>
    </row>
    <row r="502" spans="1:20" ht="7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0">
        <f t="shared" si="47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0">
        <f t="shared" si="47"/>
        <v>40732.942719907413</v>
      </c>
    </row>
    <row r="504" spans="1:20" ht="7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0">
        <f t="shared" si="47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0">
        <f t="shared" si="47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0">
        <f t="shared" si="47"/>
        <v>41009.650312500002</v>
      </c>
    </row>
    <row r="507" spans="1:20" ht="6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0">
        <f t="shared" si="47"/>
        <v>42362.806550925925</v>
      </c>
    </row>
    <row r="508" spans="1:20" ht="6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0">
        <f t="shared" si="47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0">
        <f t="shared" si="47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0">
        <f t="shared" si="47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0">
        <f t="shared" si="47"/>
        <v>42183.339930555558</v>
      </c>
    </row>
    <row r="512" spans="1:20" ht="6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0">
        <f t="shared" si="47"/>
        <v>42429.884710648148</v>
      </c>
    </row>
    <row r="513" spans="1:20" ht="6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0">
        <f t="shared" si="47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42649.450543981489</v>
      </c>
      <c r="T514" s="10">
        <f t="shared" si="47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 FIND( "/", N515)-1)</f>
        <v>film &amp; video</v>
      </c>
      <c r="R515" t="str">
        <f t="shared" ref="R515:R578" si="51">RIGHT(N515, LEN(N515)- FIND( "/", N515))</f>
        <v>animation</v>
      </c>
      <c r="S515" s="10">
        <f t="shared" ref="S515:S578" si="52">(((J515/60)/60)/24)+DATE(1970,1,1)+(-7/24)</f>
        <v>42552.362326388895</v>
      </c>
      <c r="T515" s="10">
        <f t="shared" ref="T515:T578" si="53">(((I515/60)/60)/24)+DATE(1970,1,1)+(-7/24)</f>
        <v>42597.000000000007</v>
      </c>
    </row>
    <row r="516" spans="1:20" ht="6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0">
        <f t="shared" si="53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0">
        <f t="shared" si="53"/>
        <v>42367.19908564815</v>
      </c>
    </row>
    <row r="518" spans="1:20" ht="45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0">
        <f t="shared" si="53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0">
        <f t="shared" si="53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0">
        <f t="shared" si="53"/>
        <v>42253.323611111111</v>
      </c>
    </row>
    <row r="521" spans="1:20" ht="6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0">
        <f t="shared" si="53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0">
        <f t="shared" si="53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0">
        <f t="shared" si="53"/>
        <v>42674.915972222225</v>
      </c>
    </row>
    <row r="524" spans="1:20" ht="6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0">
        <f t="shared" si="53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0">
        <f t="shared" si="53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0">
        <f t="shared" si="53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0">
        <f t="shared" si="53"/>
        <v>41895.109270833338</v>
      </c>
    </row>
    <row r="528" spans="1:20" ht="6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0">
        <f t="shared" si="53"/>
        <v>42223.416666666664</v>
      </c>
    </row>
    <row r="529" spans="1:20" ht="7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0">
        <f t="shared" si="53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0">
        <f t="shared" si="53"/>
        <v>42176.597222222226</v>
      </c>
    </row>
    <row r="531" spans="1:20" ht="7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0">
        <f t="shared" si="53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0">
        <f t="shared" si="53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0">
        <f t="shared" si="53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0">
        <f t="shared" si="53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0">
        <f t="shared" si="53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0">
        <f t="shared" si="53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0">
        <f t="shared" si="53"/>
        <v>42741.253530092588</v>
      </c>
    </row>
    <row r="538" spans="1:20" ht="7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0">
        <f t="shared" si="53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0">
        <f t="shared" si="53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0">
        <f t="shared" si="53"/>
        <v>42503.50304398148</v>
      </c>
    </row>
    <row r="541" spans="1:20" ht="6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0">
        <f t="shared" si="53"/>
        <v>42555.758182870377</v>
      </c>
    </row>
    <row r="542" spans="1:20" ht="7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0">
        <f t="shared" si="53"/>
        <v>42039.52553240741</v>
      </c>
    </row>
    <row r="543" spans="1:20" ht="6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0">
        <f t="shared" si="53"/>
        <v>42305.755023148151</v>
      </c>
    </row>
    <row r="544" spans="1:20" ht="6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0">
        <f t="shared" si="53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0">
        <f t="shared" si="53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0">
        <f t="shared" si="53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0">
        <f t="shared" si="53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0">
        <f t="shared" si="53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0">
        <f t="shared" si="53"/>
        <v>42410.404675925929</v>
      </c>
    </row>
    <row r="550" spans="1:20" ht="6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0">
        <f t="shared" si="53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0">
        <f t="shared" si="53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0">
        <f t="shared" si="53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0">
        <f t="shared" si="53"/>
        <v>42217.453472222223</v>
      </c>
    </row>
    <row r="554" spans="1:20" ht="6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0">
        <f t="shared" si="53"/>
        <v>42378.325185185189</v>
      </c>
    </row>
    <row r="555" spans="1:20" ht="6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0">
        <f t="shared" si="53"/>
        <v>41957.46980324074</v>
      </c>
    </row>
    <row r="556" spans="1:20" ht="7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0">
        <f t="shared" si="53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0">
        <f t="shared" si="53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0">
        <f t="shared" si="53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0">
        <f t="shared" si="53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0">
        <f t="shared" si="53"/>
        <v>42087.549826388895</v>
      </c>
    </row>
    <row r="561" spans="1:20" ht="7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0">
        <f t="shared" si="53"/>
        <v>42350.991435185184</v>
      </c>
    </row>
    <row r="562" spans="1:20" ht="6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0">
        <f t="shared" si="53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0">
        <f t="shared" si="53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0">
        <f t="shared" si="53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0">
        <f t="shared" si="53"/>
        <v>42051.778321759259</v>
      </c>
    </row>
    <row r="566" spans="1:20" ht="7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0">
        <f t="shared" si="53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0">
        <f t="shared" si="53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0">
        <f t="shared" si="53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0">
        <f t="shared" si="53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0">
        <f t="shared" si="53"/>
        <v>42385.166666666664</v>
      </c>
    </row>
    <row r="571" spans="1:20" ht="6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0">
        <f t="shared" si="53"/>
        <v>42370.555694444447</v>
      </c>
    </row>
    <row r="572" spans="1:20" ht="45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0">
        <f t="shared" si="53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0">
        <f t="shared" si="53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0">
        <f t="shared" si="53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0">
        <f t="shared" si="53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0">
        <f t="shared" si="53"/>
        <v>42662.151701388888</v>
      </c>
    </row>
    <row r="577" spans="1:20" ht="7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0">
        <f t="shared" si="53"/>
        <v>42168.400960648149</v>
      </c>
    </row>
    <row r="578" spans="1:20" ht="6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42031.18</v>
      </c>
      <c r="T578" s="10">
        <f t="shared" si="53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 FIND( "/", N579)-1)</f>
        <v>technology</v>
      </c>
      <c r="R579" t="str">
        <f t="shared" ref="R579:R642" si="57">RIGHT(N579, LEN(N579)- FIND( "/", N579))</f>
        <v>web</v>
      </c>
      <c r="S579" s="10">
        <f t="shared" ref="S579:S642" si="58">(((J579/60)/60)/24)+DATE(1970,1,1)+(-7/24)</f>
        <v>42450.297476851854</v>
      </c>
      <c r="T579" s="10">
        <f t="shared" ref="T579:T642" si="5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0">
        <f t="shared" si="5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0">
        <f t="shared" si="5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0">
        <f t="shared" si="5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0">
        <f t="shared" si="5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0">
        <f t="shared" si="5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0">
        <f t="shared" si="5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0">
        <f t="shared" si="5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0">
        <f t="shared" si="5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0">
        <f t="shared" si="59"/>
        <v>42050.562581018523</v>
      </c>
    </row>
    <row r="589" spans="1:20" ht="9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0">
        <f t="shared" si="5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0">
        <f t="shared" si="5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0">
        <f t="shared" si="5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0">
        <f t="shared" si="59"/>
        <v>42408.250694444447</v>
      </c>
    </row>
    <row r="593" spans="1:20" ht="6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0">
        <f t="shared" si="5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0">
        <f t="shared" si="59"/>
        <v>41975.940509259257</v>
      </c>
    </row>
    <row r="595" spans="1:20" ht="7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0">
        <f t="shared" si="5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0">
        <f t="shared" si="5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0">
        <f t="shared" si="5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0">
        <f t="shared" si="59"/>
        <v>42676.605231481481</v>
      </c>
    </row>
    <row r="599" spans="1:20" ht="6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0">
        <f t="shared" si="59"/>
        <v>42582.375000000007</v>
      </c>
    </row>
    <row r="600" spans="1:20" ht="45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0">
        <f t="shared" si="5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0">
        <f t="shared" si="5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0">
        <f t="shared" si="5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0">
        <f t="shared" si="59"/>
        <v>41999.566423611112</v>
      </c>
    </row>
    <row r="604" spans="1:20" ht="6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0">
        <f t="shared" si="59"/>
        <v>42173.502488425926</v>
      </c>
    </row>
    <row r="605" spans="1:20" ht="6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0">
        <f t="shared" si="59"/>
        <v>41865.347488425927</v>
      </c>
    </row>
    <row r="606" spans="1:20" ht="7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0">
        <f t="shared" si="5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0">
        <f t="shared" si="59"/>
        <v>42239.066064814811</v>
      </c>
    </row>
    <row r="608" spans="1:20" ht="7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0">
        <f t="shared" si="5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0">
        <f t="shared" si="5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0">
        <f t="shared" si="5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0">
        <f t="shared" si="5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0">
        <f t="shared" si="59"/>
        <v>42116.539189814815</v>
      </c>
    </row>
    <row r="613" spans="1:20" ht="7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0">
        <f t="shared" si="59"/>
        <v>42388.268946759265</v>
      </c>
    </row>
    <row r="614" spans="1:20" ht="45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0">
        <f t="shared" si="59"/>
        <v>42614.740115740737</v>
      </c>
    </row>
    <row r="615" spans="1:20" ht="7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0">
        <f t="shared" si="59"/>
        <v>42277.915972222225</v>
      </c>
    </row>
    <row r="616" spans="1:20" ht="6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0">
        <f t="shared" si="59"/>
        <v>42544.770138888889</v>
      </c>
    </row>
    <row r="617" spans="1:20" ht="6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0">
        <f t="shared" si="5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0">
        <f t="shared" si="59"/>
        <v>42791.084571759267</v>
      </c>
    </row>
    <row r="619" spans="1:20" ht="7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0">
        <f t="shared" si="5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0">
        <f t="shared" si="59"/>
        <v>42347.518553240741</v>
      </c>
    </row>
    <row r="621" spans="1:20" ht="45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0">
        <f t="shared" si="59"/>
        <v>41968.400347222225</v>
      </c>
    </row>
    <row r="622" spans="1:20" ht="6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0">
        <f t="shared" si="5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0">
        <f t="shared" si="59"/>
        <v>42558.696030092593</v>
      </c>
    </row>
    <row r="624" spans="1:20" ht="7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0">
        <f t="shared" si="5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0">
        <f t="shared" si="5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0">
        <f t="shared" si="5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0">
        <f t="shared" si="5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0">
        <f t="shared" si="5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0">
        <f t="shared" si="59"/>
        <v>42443.666666666664</v>
      </c>
    </row>
    <row r="630" spans="1:20" ht="6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0">
        <f t="shared" si="5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0">
        <f t="shared" si="5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0">
        <f t="shared" si="5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0">
        <f t="shared" si="5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0">
        <f t="shared" si="59"/>
        <v>42333.409317129634</v>
      </c>
    </row>
    <row r="635" spans="1:20" ht="6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0">
        <f t="shared" si="5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0">
        <f t="shared" si="5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0">
        <f t="shared" si="5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0">
        <f t="shared" si="5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0">
        <f t="shared" si="5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0">
        <f t="shared" si="59"/>
        <v>42819.259976851856</v>
      </c>
    </row>
    <row r="641" spans="1:20" ht="4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0">
        <f t="shared" si="5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42683.128645833342</v>
      </c>
      <c r="T642" s="10">
        <f t="shared" si="5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 FIND( "/", N643)-1)</f>
        <v>technology</v>
      </c>
      <c r="R643" t="str">
        <f t="shared" ref="R643:R706" si="63">RIGHT(N643, LEN(N643)- FIND( "/", N643))</f>
        <v>wearables</v>
      </c>
      <c r="S643" s="10">
        <f t="shared" ref="S643:S706" si="64">(((J643/60)/60)/24)+DATE(1970,1,1)+(-7/24)</f>
        <v>42199.278333333335</v>
      </c>
      <c r="T643" s="10">
        <f t="shared" ref="T643:T706" si="65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0">
        <f t="shared" si="65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0">
        <f t="shared" si="65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0">
        <f t="shared" si="65"/>
        <v>41940.75</v>
      </c>
    </row>
    <row r="647" spans="1:20" ht="45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0">
        <f t="shared" si="65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0">
        <f t="shared" si="65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0">
        <f t="shared" si="65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0">
        <f t="shared" si="65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0">
        <f t="shared" si="65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0">
        <f t="shared" si="65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0">
        <f t="shared" si="65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0">
        <f t="shared" si="65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0">
        <f t="shared" si="65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0">
        <f t="shared" si="65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0">
        <f t="shared" si="65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0">
        <f t="shared" si="65"/>
        <v>42477.471284722218</v>
      </c>
    </row>
    <row r="659" spans="1:20" ht="7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0">
        <f t="shared" si="65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0">
        <f t="shared" si="65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0">
        <f t="shared" si="65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0">
        <f t="shared" si="65"/>
        <v>41952.491655092599</v>
      </c>
    </row>
    <row r="663" spans="1:20" ht="6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0">
        <f t="shared" si="65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0">
        <f t="shared" si="65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0">
        <f t="shared" si="65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0">
        <f t="shared" si="65"/>
        <v>42107.374710648153</v>
      </c>
    </row>
    <row r="667" spans="1:20" ht="7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0">
        <f t="shared" si="65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0">
        <f t="shared" si="65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0">
        <f t="shared" si="65"/>
        <v>42672.081747685188</v>
      </c>
    </row>
    <row r="670" spans="1:20" ht="6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0">
        <f t="shared" si="65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0">
        <f t="shared" si="65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0">
        <f t="shared" si="65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0">
        <f t="shared" si="65"/>
        <v>42017.875000000007</v>
      </c>
    </row>
    <row r="674" spans="1:20" ht="7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0">
        <f t="shared" si="65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0">
        <f t="shared" si="65"/>
        <v>41883.548807870371</v>
      </c>
    </row>
    <row r="676" spans="1:20" ht="45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0">
        <f t="shared" si="65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0">
        <f t="shared" si="65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0">
        <f t="shared" si="65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0">
        <f t="shared" si="65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0">
        <f t="shared" si="65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0">
        <f t="shared" si="65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0">
        <f t="shared" si="65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0">
        <f t="shared" si="65"/>
        <v>42669.51393518519</v>
      </c>
    </row>
    <row r="684" spans="1:20" ht="6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0">
        <f t="shared" si="65"/>
        <v>42808.431967592602</v>
      </c>
    </row>
    <row r="685" spans="1:20" ht="7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0">
        <f t="shared" si="65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0">
        <f t="shared" si="65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0">
        <f t="shared" si="65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0">
        <f t="shared" si="65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0">
        <f t="shared" si="65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0">
        <f t="shared" si="65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0">
        <f t="shared" si="65"/>
        <v>42711.915972222225</v>
      </c>
    </row>
    <row r="692" spans="1:20" ht="45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0">
        <f t="shared" si="65"/>
        <v>42621.958333333336</v>
      </c>
    </row>
    <row r="693" spans="1:20" ht="6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0">
        <f t="shared" si="65"/>
        <v>42185.736643518518</v>
      </c>
    </row>
    <row r="694" spans="1:20" ht="7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0">
        <f t="shared" si="65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0">
        <f t="shared" si="65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0">
        <f t="shared" si="65"/>
        <v>42767.372210648151</v>
      </c>
    </row>
    <row r="697" spans="1:20" ht="7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0">
        <f t="shared" si="65"/>
        <v>41943.229398148149</v>
      </c>
    </row>
    <row r="698" spans="1:20" ht="45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0">
        <f t="shared" si="65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0">
        <f t="shared" si="65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0">
        <f t="shared" si="65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0">
        <f t="shared" si="65"/>
        <v>41600.375</v>
      </c>
    </row>
    <row r="702" spans="1:20" ht="7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0">
        <f t="shared" si="65"/>
        <v>42745.396770833337</v>
      </c>
    </row>
    <row r="703" spans="1:20" ht="7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0">
        <f t="shared" si="65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0">
        <f t="shared" si="65"/>
        <v>42698.476701388885</v>
      </c>
    </row>
    <row r="705" spans="1:20" ht="6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0">
        <f t="shared" si="65"/>
        <v>42766.688888888886</v>
      </c>
    </row>
    <row r="706" spans="1:20" ht="6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42725.901250000003</v>
      </c>
      <c r="T706" s="10">
        <f t="shared" si="65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 FIND( "/", N707)-1)</f>
        <v>technology</v>
      </c>
      <c r="R707" t="str">
        <f t="shared" ref="R707:R770" si="69">RIGHT(N707, LEN(N707)- FIND( "/", N707))</f>
        <v>wearables</v>
      </c>
      <c r="S707" s="10">
        <f t="shared" ref="S707:S770" si="70">(((J707/60)/60)/24)+DATE(1970,1,1)+(-7/24)</f>
        <v>42726.199976851851</v>
      </c>
      <c r="T707" s="10">
        <f t="shared" ref="T707:T770" si="71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0">
        <f t="shared" si="71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0">
        <f t="shared" si="71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0">
        <f t="shared" si="71"/>
        <v>41895.289351851854</v>
      </c>
    </row>
    <row r="711" spans="1:20" ht="45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0">
        <f t="shared" si="71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0">
        <f t="shared" si="71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0">
        <f t="shared" si="71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0">
        <f t="shared" si="71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0">
        <f t="shared" si="71"/>
        <v>42526.237638888888</v>
      </c>
    </row>
    <row r="716" spans="1:20" ht="6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0">
        <f t="shared" si="71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0">
        <f t="shared" si="71"/>
        <v>42312.840740740743</v>
      </c>
    </row>
    <row r="718" spans="1:20" ht="6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0">
        <f t="shared" si="71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0">
        <f t="shared" si="71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0">
        <f t="shared" si="71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0">
        <f t="shared" si="71"/>
        <v>42422.748564814821</v>
      </c>
    </row>
    <row r="722" spans="1:20" ht="6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0">
        <f t="shared" si="71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0">
        <f t="shared" si="71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0">
        <f t="shared" si="71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0">
        <f t="shared" si="71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0">
        <f t="shared" si="71"/>
        <v>40724.34679398148</v>
      </c>
    </row>
    <row r="727" spans="1:20" ht="6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0">
        <f t="shared" si="71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0">
        <f t="shared" si="71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0">
        <f t="shared" si="71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0">
        <f t="shared" si="71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0">
        <f t="shared" si="71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0">
        <f t="shared" si="71"/>
        <v>40884.453599537039</v>
      </c>
    </row>
    <row r="733" spans="1:20" ht="6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0">
        <f t="shared" si="71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0">
        <f t="shared" si="71"/>
        <v>41546.132650462961</v>
      </c>
    </row>
    <row r="735" spans="1:20" ht="7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0">
        <f t="shared" si="71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0">
        <f t="shared" si="71"/>
        <v>42132.916666666664</v>
      </c>
    </row>
    <row r="737" spans="1:20" ht="6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0">
        <f t="shared" si="71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0">
        <f t="shared" si="71"/>
        <v>41598.915972222225</v>
      </c>
    </row>
    <row r="739" spans="1:20" ht="7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0">
        <f t="shared" si="71"/>
        <v>41684.541666666672</v>
      </c>
    </row>
    <row r="740" spans="1:20" ht="45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0">
        <f t="shared" si="71"/>
        <v>41973.915972222225</v>
      </c>
    </row>
    <row r="741" spans="1:20" ht="7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0">
        <f t="shared" si="71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0">
        <f t="shared" si="71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0">
        <f t="shared" si="71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0">
        <f t="shared" si="71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0">
        <f t="shared" si="71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0">
        <f t="shared" si="71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0">
        <f t="shared" si="71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0">
        <f t="shared" si="71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0">
        <f t="shared" si="71"/>
        <v>42019.162499999999</v>
      </c>
    </row>
    <row r="750" spans="1:20" ht="6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0">
        <f t="shared" si="71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0">
        <f t="shared" si="71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0">
        <f t="shared" si="71"/>
        <v>41329.586481481485</v>
      </c>
    </row>
    <row r="753" spans="1:20" ht="6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0">
        <f t="shared" si="71"/>
        <v>40759.338831018518</v>
      </c>
    </row>
    <row r="754" spans="1:20" ht="7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0">
        <f t="shared" si="71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0">
        <f t="shared" si="71"/>
        <v>42049.298506944448</v>
      </c>
    </row>
    <row r="756" spans="1:20" ht="7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0">
        <f t="shared" si="71"/>
        <v>41279.457418981481</v>
      </c>
    </row>
    <row r="757" spans="1:20" ht="6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0">
        <f t="shared" si="71"/>
        <v>41413.736805555556</v>
      </c>
    </row>
    <row r="758" spans="1:20" ht="6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0">
        <f t="shared" si="71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0">
        <f t="shared" si="71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0">
        <f t="shared" si="71"/>
        <v>40459.544768518521</v>
      </c>
    </row>
    <row r="761" spans="1:20" ht="6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0">
        <f t="shared" si="71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0">
        <f t="shared" si="71"/>
        <v>42700.514039351852</v>
      </c>
    </row>
    <row r="763" spans="1:20" ht="6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0">
        <f t="shared" si="71"/>
        <v>41672.459791666668</v>
      </c>
    </row>
    <row r="764" spans="1:20" ht="6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0">
        <f t="shared" si="71"/>
        <v>42707.958333333336</v>
      </c>
    </row>
    <row r="765" spans="1:20" ht="6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0">
        <f t="shared" si="71"/>
        <v>41501.155185185184</v>
      </c>
    </row>
    <row r="766" spans="1:20" ht="6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0">
        <f t="shared" si="71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0">
        <f t="shared" si="71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0">
        <f t="shared" si="71"/>
        <v>42051.491701388892</v>
      </c>
    </row>
    <row r="769" spans="1:20" ht="9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0">
        <f t="shared" si="71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41593.915393518524</v>
      </c>
      <c r="T770" s="10">
        <f t="shared" si="71"/>
        <v>41623.915393518524</v>
      </c>
    </row>
    <row r="771" spans="1:20" ht="7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 FIND( "/", N771)-1)</f>
        <v>publishing</v>
      </c>
      <c r="R771" t="str">
        <f t="shared" ref="R771:R834" si="75">RIGHT(N771, LEN(N771)- FIND( "/", N771))</f>
        <v>fiction</v>
      </c>
      <c r="S771" s="10">
        <f t="shared" ref="S771:S834" si="76">(((J771/60)/60)/24)+DATE(1970,1,1)+(-7/24)</f>
        <v>41604.704791666671</v>
      </c>
      <c r="T771" s="10">
        <f t="shared" ref="T771:T834" si="77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0">
        <f t="shared" si="77"/>
        <v>41329.707974537043</v>
      </c>
    </row>
    <row r="773" spans="1:20" ht="6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0">
        <f t="shared" si="77"/>
        <v>42399.532430555562</v>
      </c>
    </row>
    <row r="774" spans="1:20" ht="7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0">
        <f t="shared" si="77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0">
        <f t="shared" si="77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0">
        <f t="shared" si="77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0">
        <f t="shared" si="77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0">
        <f t="shared" si="77"/>
        <v>42287.916666666664</v>
      </c>
    </row>
    <row r="779" spans="1:20" ht="7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0">
        <f t="shared" si="77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0">
        <f t="shared" si="77"/>
        <v>41759.41064814815</v>
      </c>
    </row>
    <row r="781" spans="1:20" ht="7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0">
        <f t="shared" si="77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0">
        <f t="shared" si="77"/>
        <v>40666.382233796299</v>
      </c>
    </row>
    <row r="783" spans="1:20" ht="6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0">
        <f t="shared" si="77"/>
        <v>41432.709189814821</v>
      </c>
    </row>
    <row r="784" spans="1:20" ht="6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0">
        <f t="shared" si="77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0">
        <f t="shared" si="77"/>
        <v>41026.625</v>
      </c>
    </row>
    <row r="786" spans="1:20" ht="7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0">
        <f t="shared" si="77"/>
        <v>41714.816192129634</v>
      </c>
    </row>
    <row r="787" spans="1:20" ht="7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0">
        <f t="shared" si="77"/>
        <v>41333.302256944444</v>
      </c>
    </row>
    <row r="788" spans="1:20" ht="6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0">
        <f t="shared" si="77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0">
        <f t="shared" si="77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0">
        <f t="shared" si="77"/>
        <v>41096.874305555561</v>
      </c>
    </row>
    <row r="791" spans="1:20" ht="6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0">
        <f t="shared" si="77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0">
        <f t="shared" si="77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0">
        <f t="shared" si="77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0">
        <f t="shared" si="77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0">
        <f t="shared" si="77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0">
        <f t="shared" si="77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0">
        <f t="shared" si="77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0">
        <f t="shared" si="77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0">
        <f t="shared" si="77"/>
        <v>41027.875</v>
      </c>
    </row>
    <row r="800" spans="1:20" ht="6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0">
        <f t="shared" si="77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0">
        <f t="shared" si="77"/>
        <v>41026.375532407408</v>
      </c>
    </row>
    <row r="802" spans="1:20" ht="6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0">
        <f t="shared" si="77"/>
        <v>41893.141828703709</v>
      </c>
    </row>
    <row r="803" spans="1:20" ht="6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0">
        <f t="shared" si="77"/>
        <v>40725.503703703704</v>
      </c>
    </row>
    <row r="804" spans="1:20" ht="7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0">
        <f t="shared" si="77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0">
        <f t="shared" si="77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0">
        <f t="shared" si="77"/>
        <v>40746.874305555561</v>
      </c>
    </row>
    <row r="807" spans="1:20" ht="6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0">
        <f t="shared" si="77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0">
        <f t="shared" si="77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0">
        <f t="shared" si="77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0">
        <f t="shared" si="77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0">
        <f t="shared" si="77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0">
        <f t="shared" si="77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0">
        <f t="shared" si="77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0">
        <f t="shared" si="77"/>
        <v>41334.290277777778</v>
      </c>
    </row>
    <row r="815" spans="1:20" ht="45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0">
        <f t="shared" si="77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0">
        <f t="shared" si="77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0">
        <f t="shared" si="77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0">
        <f t="shared" si="77"/>
        <v>41372.979166666672</v>
      </c>
    </row>
    <row r="819" spans="1:20" ht="6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0">
        <f t="shared" si="77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0">
        <f t="shared" si="77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0">
        <f t="shared" si="77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0">
        <f t="shared" si="77"/>
        <v>41798.916666666672</v>
      </c>
    </row>
    <row r="823" spans="1:20" ht="6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0">
        <f t="shared" si="77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0">
        <f t="shared" si="77"/>
        <v>41187.655671296299</v>
      </c>
    </row>
    <row r="825" spans="1:20" ht="6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0">
        <f t="shared" si="77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0">
        <f t="shared" si="77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0">
        <f t="shared" si="77"/>
        <v>41211.014861111114</v>
      </c>
    </row>
    <row r="828" spans="1:20" ht="6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0">
        <f t="shared" si="77"/>
        <v>40993.705208333333</v>
      </c>
    </row>
    <row r="829" spans="1:20" ht="7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0">
        <f t="shared" si="77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0">
        <f t="shared" si="77"/>
        <v>41085.39166666667</v>
      </c>
    </row>
    <row r="831" spans="1:20" ht="7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0">
        <f t="shared" si="77"/>
        <v>42564.509722222225</v>
      </c>
    </row>
    <row r="832" spans="1:20" ht="6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0">
        <f t="shared" si="77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0">
        <f t="shared" si="77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40869.383506944447</v>
      </c>
      <c r="T834" s="10">
        <f t="shared" si="77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 FIND( "/", N835)-1)</f>
        <v>music</v>
      </c>
      <c r="R835" t="str">
        <f t="shared" ref="R835:R898" si="81">RIGHT(N835, LEN(N835)- FIND( "/", N835))</f>
        <v>rock</v>
      </c>
      <c r="S835" s="10">
        <f t="shared" ref="S835:S898" si="82">(((J835/60)/60)/24)+DATE(1970,1,1)+(-7/24)</f>
        <v>41718.586516203708</v>
      </c>
      <c r="T835" s="10">
        <f t="shared" ref="T835:T898" si="83">(((I835/60)/60)/24)+DATE(1970,1,1)+(-7/24)</f>
        <v>41748.586516203708</v>
      </c>
    </row>
    <row r="836" spans="1:20" ht="7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0">
        <f t="shared" si="83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0">
        <f t="shared" si="83"/>
        <v>41047.833333333336</v>
      </c>
    </row>
    <row r="838" spans="1:20" ht="3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0">
        <f t="shared" si="83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0">
        <f t="shared" si="83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0">
        <f t="shared" si="83"/>
        <v>40925.606307870374</v>
      </c>
    </row>
    <row r="841" spans="1:20" ht="6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0">
        <f t="shared" si="83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0">
        <f t="shared" si="83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0">
        <f t="shared" si="83"/>
        <v>41953.588692129626</v>
      </c>
    </row>
    <row r="844" spans="1:20" ht="6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0">
        <f t="shared" si="83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0">
        <f t="shared" si="83"/>
        <v>42712.041666666664</v>
      </c>
    </row>
    <row r="846" spans="1:20" ht="7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0">
        <f t="shared" si="83"/>
        <v>41943.915972222225</v>
      </c>
    </row>
    <row r="847" spans="1:20" ht="6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0">
        <f t="shared" si="83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0">
        <f t="shared" si="83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0">
        <f t="shared" si="83"/>
        <v>42195.506666666675</v>
      </c>
    </row>
    <row r="850" spans="1:20" ht="6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0">
        <f t="shared" si="83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0">
        <f t="shared" si="83"/>
        <v>42078.815555555557</v>
      </c>
    </row>
    <row r="852" spans="1:20" ht="6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0">
        <f t="shared" si="83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0">
        <f t="shared" si="83"/>
        <v>42582.531250000007</v>
      </c>
    </row>
    <row r="854" spans="1:20" ht="45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0">
        <f t="shared" si="83"/>
        <v>42667.583333333336</v>
      </c>
    </row>
    <row r="855" spans="1:20" ht="6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0">
        <f t="shared" si="83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0">
        <f t="shared" si="83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0">
        <f t="shared" si="83"/>
        <v>42574.833530092597</v>
      </c>
    </row>
    <row r="858" spans="1:20" ht="7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0">
        <f t="shared" si="83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0">
        <f t="shared" si="83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0">
        <f t="shared" si="83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0">
        <f t="shared" si="83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0">
        <f t="shared" si="83"/>
        <v>41600.232789351852</v>
      </c>
    </row>
    <row r="863" spans="1:20" ht="6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0">
        <f t="shared" si="83"/>
        <v>42629.673657407409</v>
      </c>
    </row>
    <row r="864" spans="1:20" ht="6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0">
        <f t="shared" si="83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0">
        <f t="shared" si="83"/>
        <v>40950.825995370375</v>
      </c>
    </row>
    <row r="866" spans="1:20" ht="6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0">
        <f t="shared" si="83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0">
        <f t="shared" si="83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0">
        <f t="shared" si="83"/>
        <v>42063.340277777781</v>
      </c>
    </row>
    <row r="869" spans="1:20" ht="7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0">
        <f t="shared" si="83"/>
        <v>40147.915972222225</v>
      </c>
    </row>
    <row r="870" spans="1:20" ht="7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0">
        <f t="shared" si="83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0">
        <f t="shared" si="83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0">
        <f t="shared" si="83"/>
        <v>41517.730590277781</v>
      </c>
    </row>
    <row r="873" spans="1:20" ht="7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0">
        <f t="shared" si="83"/>
        <v>41607.311284722222</v>
      </c>
    </row>
    <row r="874" spans="1:20" ht="6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0">
        <f t="shared" si="83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0">
        <f t="shared" si="83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0">
        <f t="shared" si="83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0">
        <f t="shared" si="83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0">
        <f t="shared" si="83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0">
        <f t="shared" si="83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0">
        <f t="shared" si="83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0">
        <f t="shared" si="83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0">
        <f t="shared" si="83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0">
        <f t="shared" si="83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0">
        <f t="shared" si="83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0">
        <f t="shared" si="83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0">
        <f t="shared" si="83"/>
        <v>41040.813194444447</v>
      </c>
    </row>
    <row r="887" spans="1:20" ht="6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0">
        <f t="shared" si="83"/>
        <v>42734.649432870377</v>
      </c>
    </row>
    <row r="888" spans="1:20" ht="7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0">
        <f t="shared" si="83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0">
        <f t="shared" si="83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0">
        <f t="shared" si="83"/>
        <v>40786.958333333336</v>
      </c>
    </row>
    <row r="891" spans="1:20" ht="6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0">
        <f t="shared" si="83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0">
        <f t="shared" si="83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0">
        <f t="shared" si="83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0">
        <f t="shared" si="83"/>
        <v>40390.875</v>
      </c>
    </row>
    <row r="895" spans="1:20" ht="6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0">
        <f t="shared" si="83"/>
        <v>42095.564386574079</v>
      </c>
    </row>
    <row r="896" spans="1:20" ht="7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0">
        <f t="shared" si="83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0">
        <f t="shared" si="83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42218.581319444449</v>
      </c>
      <c r="T898" s="10">
        <f t="shared" si="83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 FIND( "/", N899)-1)</f>
        <v>music</v>
      </c>
      <c r="R899" t="str">
        <f t="shared" ref="R899:R962" si="87">RIGHT(N899, LEN(N899)- FIND( "/", N899))</f>
        <v>indie rock</v>
      </c>
      <c r="S899" s="10">
        <f t="shared" ref="S899:S962" si="88">(((J899/60)/60)/24)+DATE(1970,1,1)+(-7/24)</f>
        <v>41211.397083333337</v>
      </c>
      <c r="T899" s="10">
        <f t="shared" ref="T899:T962" si="8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0">
        <f t="shared" si="8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0">
        <f t="shared" si="8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0">
        <f t="shared" si="89"/>
        <v>42459.516226851854</v>
      </c>
    </row>
    <row r="903" spans="1:20" ht="7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0">
        <f t="shared" si="89"/>
        <v>40337.507638888892</v>
      </c>
    </row>
    <row r="904" spans="1:20" ht="7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0">
        <f t="shared" si="89"/>
        <v>41881.354166666672</v>
      </c>
    </row>
    <row r="905" spans="1:20" ht="6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0">
        <f t="shared" si="89"/>
        <v>41174.809027777781</v>
      </c>
    </row>
    <row r="906" spans="1:20" ht="6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0">
        <f t="shared" si="89"/>
        <v>42371.788622685192</v>
      </c>
    </row>
    <row r="907" spans="1:20" ht="6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0">
        <f t="shared" si="8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0">
        <f t="shared" si="8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0">
        <f t="shared" si="8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0">
        <f t="shared" si="8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0">
        <f t="shared" si="89"/>
        <v>41112.875</v>
      </c>
    </row>
    <row r="912" spans="1:20" ht="6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0">
        <f t="shared" si="8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0">
        <f t="shared" si="89"/>
        <v>41662.713483796302</v>
      </c>
    </row>
    <row r="914" spans="1:20" ht="6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0">
        <f t="shared" si="8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0">
        <f t="shared" si="89"/>
        <v>41033.847442129634</v>
      </c>
    </row>
    <row r="916" spans="1:20" ht="6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0">
        <f t="shared" si="8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0">
        <f t="shared" si="8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0">
        <f t="shared" si="8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0">
        <f t="shared" si="89"/>
        <v>41833.8125</v>
      </c>
    </row>
    <row r="920" spans="1:20" ht="7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0">
        <f t="shared" si="8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0">
        <f t="shared" si="89"/>
        <v>41262.350057870375</v>
      </c>
    </row>
    <row r="922" spans="1:20" ht="6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0">
        <f t="shared" si="8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0">
        <f t="shared" si="89"/>
        <v>40888.921018518522</v>
      </c>
    </row>
    <row r="924" spans="1:20" ht="6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0">
        <f t="shared" si="8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0">
        <f t="shared" si="8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0">
        <f t="shared" si="89"/>
        <v>41318.651261574079</v>
      </c>
    </row>
    <row r="927" spans="1:20" ht="6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0">
        <f t="shared" si="89"/>
        <v>41605.630914351852</v>
      </c>
    </row>
    <row r="928" spans="1:20" ht="7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0">
        <f t="shared" si="8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0">
        <f t="shared" si="8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0">
        <f t="shared" si="89"/>
        <v>41230.708333333336</v>
      </c>
    </row>
    <row r="931" spans="1:20" ht="6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0">
        <f t="shared" si="8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0">
        <f t="shared" si="89"/>
        <v>40354.605555555558</v>
      </c>
    </row>
    <row r="933" spans="1:20" ht="6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0">
        <f t="shared" si="8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0">
        <f t="shared" si="8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0">
        <f t="shared" si="8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0">
        <f t="shared" si="89"/>
        <v>41762.958333333336</v>
      </c>
    </row>
    <row r="937" spans="1:20" ht="7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0">
        <f t="shared" si="8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0">
        <f t="shared" si="89"/>
        <v>40926.541666666672</v>
      </c>
    </row>
    <row r="939" spans="1:20" ht="6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0">
        <f t="shared" si="8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0">
        <f t="shared" si="8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0">
        <f t="shared" si="89"/>
        <v>41455.540277777778</v>
      </c>
    </row>
    <row r="942" spans="1:20" ht="6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0">
        <f t="shared" si="8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0">
        <f t="shared" si="89"/>
        <v>42775.804918981485</v>
      </c>
    </row>
    <row r="944" spans="1:20" ht="7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0">
        <f t="shared" si="89"/>
        <v>42418.551620370366</v>
      </c>
    </row>
    <row r="945" spans="1:20" ht="45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0">
        <f t="shared" si="89"/>
        <v>42703.417881944442</v>
      </c>
    </row>
    <row r="946" spans="1:20" ht="6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0">
        <f t="shared" si="89"/>
        <v>42478.291666666664</v>
      </c>
    </row>
    <row r="947" spans="1:20" ht="6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0">
        <f t="shared" si="8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0">
        <f t="shared" si="8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0">
        <f t="shared" si="8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0">
        <f t="shared" si="89"/>
        <v>42441.536620370374</v>
      </c>
    </row>
    <row r="951" spans="1:20" ht="6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0">
        <f t="shared" si="89"/>
        <v>42420.75203703704</v>
      </c>
    </row>
    <row r="952" spans="1:20" ht="6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0">
        <f t="shared" si="89"/>
        <v>42386.459039351852</v>
      </c>
    </row>
    <row r="953" spans="1:20" ht="3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0">
        <f t="shared" si="89"/>
        <v>42525.361944444441</v>
      </c>
    </row>
    <row r="954" spans="1:20" ht="45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0">
        <f t="shared" si="89"/>
        <v>42692.363564814819</v>
      </c>
    </row>
    <row r="955" spans="1:20" ht="6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0">
        <f t="shared" si="89"/>
        <v>42028.872673611113</v>
      </c>
    </row>
    <row r="956" spans="1:20" ht="6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0">
        <f t="shared" si="89"/>
        <v>42236.542118055557</v>
      </c>
    </row>
    <row r="957" spans="1:20" ht="6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0">
        <f t="shared" si="89"/>
        <v>42626.003472222226</v>
      </c>
    </row>
    <row r="958" spans="1:20" ht="7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0">
        <f t="shared" si="89"/>
        <v>42120.580543981479</v>
      </c>
    </row>
    <row r="959" spans="1:20" ht="45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0">
        <f t="shared" si="89"/>
        <v>42691.302465277775</v>
      </c>
    </row>
    <row r="960" spans="1:20" ht="7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0">
        <f t="shared" si="8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0">
        <f t="shared" si="89"/>
        <v>42022.882696759261</v>
      </c>
    </row>
    <row r="962" spans="1:20" ht="6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42766.335127314822</v>
      </c>
      <c r="T962" s="10">
        <f t="shared" si="8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 FIND( "/", N963)-1)</f>
        <v>technology</v>
      </c>
      <c r="R963" t="str">
        <f t="shared" ref="R963:R1026" si="93">RIGHT(N963, LEN(N963)- FIND( "/", N963))</f>
        <v>wearables</v>
      </c>
      <c r="S963" s="10">
        <f t="shared" ref="S963:S1026" si="94">(((J963/60)/60)/24)+DATE(1970,1,1)+(-7/24)</f>
        <v>42740.402025462965</v>
      </c>
      <c r="T963" s="10">
        <f t="shared" ref="T963:T1026" si="95">(((I963/60)/60)/24)+DATE(1970,1,1)+(-7/24)</f>
        <v>42786.500000000007</v>
      </c>
    </row>
    <row r="964" spans="1:20" ht="7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0">
        <f t="shared" si="95"/>
        <v>42411.420752314814</v>
      </c>
    </row>
    <row r="965" spans="1:20" ht="45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0">
        <f t="shared" si="95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0">
        <f t="shared" si="95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0">
        <f t="shared" si="95"/>
        <v>42668.874305555561</v>
      </c>
    </row>
    <row r="968" spans="1:20" ht="6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0">
        <f t="shared" si="95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0">
        <f t="shared" si="95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0">
        <f t="shared" si="95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0">
        <f t="shared" si="95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0">
        <f t="shared" si="95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0">
        <f t="shared" si="95"/>
        <v>42156.417361111111</v>
      </c>
    </row>
    <row r="974" spans="1:20" ht="6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0">
        <f t="shared" si="95"/>
        <v>41885.999305555561</v>
      </c>
    </row>
    <row r="975" spans="1:20" ht="7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0">
        <f t="shared" si="95"/>
        <v>42316.764965277784</v>
      </c>
    </row>
    <row r="976" spans="1:20" ht="6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0">
        <f t="shared" si="95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0">
        <f t="shared" si="95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0">
        <f t="shared" si="95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0">
        <f t="shared" si="95"/>
        <v>42421.650428240748</v>
      </c>
    </row>
    <row r="980" spans="1:20" ht="6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0">
        <f t="shared" si="95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0">
        <f t="shared" si="95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0">
        <f t="shared" si="95"/>
        <v>41973.654189814821</v>
      </c>
    </row>
    <row r="983" spans="1:20" ht="7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0">
        <f t="shared" si="95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0">
        <f t="shared" si="95"/>
        <v>42645.461643518523</v>
      </c>
    </row>
    <row r="985" spans="1:20" ht="7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0">
        <f t="shared" si="95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0">
        <f t="shared" si="95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0">
        <f t="shared" si="95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0">
        <f t="shared" si="95"/>
        <v>42378.708333333336</v>
      </c>
    </row>
    <row r="989" spans="1:20" ht="6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0">
        <f t="shared" si="95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0">
        <f t="shared" si="95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0">
        <f t="shared" si="95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0">
        <f t="shared" si="95"/>
        <v>41885.492638888893</v>
      </c>
    </row>
    <row r="993" spans="1:20" ht="9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0">
        <f t="shared" si="95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0">
        <f t="shared" si="95"/>
        <v>42497.591655092598</v>
      </c>
    </row>
    <row r="995" spans="1:20" ht="6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0">
        <f t="shared" si="95"/>
        <v>42685.916666666664</v>
      </c>
    </row>
    <row r="996" spans="1:20" ht="9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0">
        <f t="shared" si="95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0">
        <f t="shared" si="95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0">
        <f t="shared" si="95"/>
        <v>41847.352083333339</v>
      </c>
    </row>
    <row r="999" spans="1:20" ht="4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0">
        <f t="shared" si="95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0">
        <f t="shared" si="95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0">
        <f t="shared" si="95"/>
        <v>41956.043055555558</v>
      </c>
    </row>
    <row r="1002" spans="1:20" ht="6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0">
        <f t="shared" si="95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0">
        <f t="shared" si="95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0">
        <f t="shared" si="95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0">
        <f t="shared" si="95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0">
        <f t="shared" si="95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0">
        <f t="shared" si="95"/>
        <v>42307.333136574074</v>
      </c>
    </row>
    <row r="1008" spans="1:20" ht="6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0">
        <f t="shared" si="95"/>
        <v>41985.007638888892</v>
      </c>
    </row>
    <row r="1009" spans="1:20" ht="6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0">
        <f t="shared" si="95"/>
        <v>42718.333599537036</v>
      </c>
    </row>
    <row r="1010" spans="1:20" ht="7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0">
        <f t="shared" si="95"/>
        <v>42732.517534722225</v>
      </c>
    </row>
    <row r="1011" spans="1:20" ht="7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0">
        <f t="shared" si="95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0">
        <f t="shared" si="95"/>
        <v>42617.832638888889</v>
      </c>
    </row>
    <row r="1013" spans="1:20" ht="6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0">
        <f t="shared" si="95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0">
        <f t="shared" si="95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0">
        <f t="shared" si="95"/>
        <v>42367.541666666664</v>
      </c>
    </row>
    <row r="1016" spans="1:20" ht="45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0">
        <f t="shared" si="95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0">
        <f t="shared" si="95"/>
        <v>42333.62841435185</v>
      </c>
    </row>
    <row r="1018" spans="1:20" ht="6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0">
        <f t="shared" si="95"/>
        <v>42466.773796296293</v>
      </c>
    </row>
    <row r="1019" spans="1:20" ht="7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0">
        <f t="shared" si="95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0">
        <f t="shared" si="95"/>
        <v>42565.200613425928</v>
      </c>
    </row>
    <row r="1021" spans="1:20" ht="6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0">
        <f t="shared" si="95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0">
        <f t="shared" si="95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0">
        <f t="shared" si="95"/>
        <v>42293.875000000007</v>
      </c>
    </row>
    <row r="1024" spans="1:20" ht="45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0">
        <f t="shared" si="95"/>
        <v>42141.35505787038</v>
      </c>
    </row>
    <row r="1025" spans="1:20" ht="6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0">
        <f t="shared" si="95"/>
        <v>42175.628020833341</v>
      </c>
    </row>
    <row r="1026" spans="1:20" ht="6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42370.288923611115</v>
      </c>
      <c r="T1026" s="10">
        <f t="shared" si="95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 FIND( "/", N1027)-1)</f>
        <v>music</v>
      </c>
      <c r="R1027" t="str">
        <f t="shared" ref="R1027:R1090" si="99">RIGHT(N1027, LEN(N1027)- FIND( "/", N1027))</f>
        <v>electronic music</v>
      </c>
      <c r="S1027" s="10">
        <f t="shared" ref="S1027:S1090" si="100">(((J1027/60)/60)/24)+DATE(1970,1,1)+(-7/24)</f>
        <v>42049.542094907411</v>
      </c>
      <c r="T1027" s="10">
        <f t="shared" ref="T1027:T1090" si="101">(((I1027/60)/60)/24)+DATE(1970,1,1)+(-7/24)</f>
        <v>42079.500428240739</v>
      </c>
    </row>
    <row r="1028" spans="1:20" ht="7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0">
        <f t="shared" si="101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0">
        <f t="shared" si="101"/>
        <v>41934.742442129631</v>
      </c>
    </row>
    <row r="1030" spans="1:20" ht="6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0">
        <f t="shared" si="101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0">
        <f t="shared" si="101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0">
        <f t="shared" si="101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0">
        <f t="shared" si="101"/>
        <v>42354.472337962965</v>
      </c>
    </row>
    <row r="1034" spans="1:20" ht="3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0">
        <f t="shared" si="101"/>
        <v>42544.375289351854</v>
      </c>
    </row>
    <row r="1035" spans="1:20" ht="7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0">
        <f t="shared" si="101"/>
        <v>42716.440740740749</v>
      </c>
    </row>
    <row r="1036" spans="1:20" ht="6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0">
        <f t="shared" si="101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0">
        <f t="shared" si="101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0">
        <f t="shared" si="101"/>
        <v>41281.041666666672</v>
      </c>
    </row>
    <row r="1039" spans="1:20" ht="7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0">
        <f t="shared" si="101"/>
        <v>42141.916666666664</v>
      </c>
    </row>
    <row r="1040" spans="1:20" ht="6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0">
        <f t="shared" si="101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0">
        <f t="shared" si="101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0">
        <f t="shared" si="101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0">
        <f t="shared" si="101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0">
        <f t="shared" si="101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0">
        <f t="shared" si="101"/>
        <v>42143.961284722223</v>
      </c>
    </row>
    <row r="1046" spans="1:20" ht="7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0">
        <f t="shared" si="101"/>
        <v>42068.560416666667</v>
      </c>
    </row>
    <row r="1047" spans="1:20" ht="6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0">
        <f t="shared" si="101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0">
        <f t="shared" si="101"/>
        <v>42364.55972222222</v>
      </c>
    </row>
    <row r="1049" spans="1:20" ht="6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0">
        <f t="shared" si="101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0">
        <f t="shared" si="101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0">
        <f t="shared" si="101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0">
        <f t="shared" si="101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0">
        <f t="shared" si="101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0">
        <f t="shared" si="101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0">
        <f t="shared" si="101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0">
        <f t="shared" si="101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0">
        <f t="shared" si="101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0">
        <f t="shared" si="101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0">
        <f t="shared" si="101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0">
        <f t="shared" si="101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0">
        <f t="shared" si="101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0">
        <f t="shared" si="101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0">
        <f t="shared" si="101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0">
        <f t="shared" si="101"/>
        <v>42563.515520833338</v>
      </c>
    </row>
    <row r="1065" spans="1:20" ht="7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0">
        <f t="shared" si="101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0">
        <f t="shared" si="101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0">
        <f t="shared" si="101"/>
        <v>41689.089375000003</v>
      </c>
    </row>
    <row r="1068" spans="1:20" ht="6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0">
        <f t="shared" si="101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0">
        <f t="shared" si="101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0">
        <f t="shared" si="101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0">
        <f t="shared" si="101"/>
        <v>41603.979849537041</v>
      </c>
    </row>
    <row r="1072" spans="1:20" ht="6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0">
        <f t="shared" si="101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0">
        <f t="shared" si="101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0">
        <f t="shared" si="101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0">
        <f t="shared" si="101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0">
        <f t="shared" si="101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0">
        <f t="shared" si="101"/>
        <v>41035.612453703703</v>
      </c>
    </row>
    <row r="1078" spans="1:20" ht="6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0">
        <f t="shared" si="101"/>
        <v>41893.086226851854</v>
      </c>
    </row>
    <row r="1079" spans="1:20" ht="6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0">
        <f t="shared" si="101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0">
        <f t="shared" si="101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0">
        <f t="shared" si="101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0">
        <f t="shared" si="101"/>
        <v>41769.846446759264</v>
      </c>
    </row>
    <row r="1083" spans="1:20" ht="6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0">
        <f t="shared" si="101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0">
        <f t="shared" si="101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0">
        <f t="shared" si="101"/>
        <v>41853.3678587963</v>
      </c>
    </row>
    <row r="1086" spans="1:20" ht="3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0">
        <f t="shared" si="101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0">
        <f t="shared" si="101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0">
        <f t="shared" si="101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0">
        <f t="shared" si="101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41723.507719907408</v>
      </c>
      <c r="T1090" s="10">
        <f t="shared" si="101"/>
        <v>41753.507719907408</v>
      </c>
    </row>
    <row r="1091" spans="1:20" ht="45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 FIND( "/", N1091)-1)</f>
        <v>games</v>
      </c>
      <c r="R1091" t="str">
        <f t="shared" ref="R1091:R1154" si="105">RIGHT(N1091, LEN(N1091)- FIND( "/", N1091))</f>
        <v>video games</v>
      </c>
      <c r="S1091" s="10">
        <f t="shared" ref="S1091:S1154" si="106">(((J1091/60)/60)/24)+DATE(1970,1,1)+(-7/24)</f>
        <v>42150.897858796299</v>
      </c>
      <c r="T1091" s="10">
        <f t="shared" ref="T1091:T1154" si="107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0">
        <f t="shared" si="107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0">
        <f t="shared" si="107"/>
        <v>42470.486944444441</v>
      </c>
    </row>
    <row r="1094" spans="1:20" ht="7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0">
        <f t="shared" si="107"/>
        <v>41279.734236111115</v>
      </c>
    </row>
    <row r="1095" spans="1:20" ht="6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0">
        <f t="shared" si="107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0">
        <f t="shared" si="107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0">
        <f t="shared" si="107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0">
        <f t="shared" si="107"/>
        <v>41915.854166666672</v>
      </c>
    </row>
    <row r="1099" spans="1:20" ht="6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0">
        <f t="shared" si="107"/>
        <v>41700.500891203708</v>
      </c>
    </row>
    <row r="1100" spans="1:20" ht="45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0">
        <f t="shared" si="107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0">
        <f t="shared" si="107"/>
        <v>42137.544768518521</v>
      </c>
    </row>
    <row r="1102" spans="1:20" ht="6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0">
        <f t="shared" si="107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0">
        <f t="shared" si="107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0">
        <f t="shared" si="107"/>
        <v>41616.957638888889</v>
      </c>
    </row>
    <row r="1105" spans="1:20" ht="6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0">
        <f t="shared" si="107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0">
        <f t="shared" si="107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0">
        <f t="shared" si="107"/>
        <v>41721.802395833336</v>
      </c>
    </row>
    <row r="1108" spans="1:20" ht="6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0">
        <f t="shared" si="107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0">
        <f t="shared" si="107"/>
        <v>41843.569722222222</v>
      </c>
    </row>
    <row r="1110" spans="1:20" ht="7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0">
        <f t="shared" si="107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0">
        <f t="shared" si="107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0">
        <f t="shared" si="107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0">
        <f t="shared" si="107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0">
        <f t="shared" si="107"/>
        <v>42023.062500000007</v>
      </c>
    </row>
    <row r="1115" spans="1:20" ht="7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0">
        <f t="shared" si="107"/>
        <v>41865.685416666667</v>
      </c>
    </row>
    <row r="1116" spans="1:20" ht="7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0">
        <f t="shared" si="107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0">
        <f t="shared" si="107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0">
        <f t="shared" si="107"/>
        <v>41069.555648148147</v>
      </c>
    </row>
    <row r="1119" spans="1:20" ht="6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0">
        <f t="shared" si="107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0">
        <f t="shared" si="107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0">
        <f t="shared" si="107"/>
        <v>41735.500740740747</v>
      </c>
    </row>
    <row r="1122" spans="1:20" ht="6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0">
        <f t="shared" si="107"/>
        <v>40844.581018518518</v>
      </c>
    </row>
    <row r="1123" spans="1:20" ht="6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0">
        <f t="shared" si="107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0">
        <f t="shared" si="107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0">
        <f t="shared" si="107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0">
        <f t="shared" si="107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0">
        <f t="shared" si="107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0">
        <f t="shared" si="107"/>
        <v>42565.035810185182</v>
      </c>
    </row>
    <row r="1129" spans="1:20" ht="7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0">
        <f t="shared" si="107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0">
        <f t="shared" si="107"/>
        <v>41858.357835648152</v>
      </c>
    </row>
    <row r="1131" spans="1:20" ht="6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0">
        <f t="shared" si="107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0">
        <f t="shared" si="107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0">
        <f t="shared" si="107"/>
        <v>42362.616527777784</v>
      </c>
    </row>
    <row r="1134" spans="1:20" ht="6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0">
        <f t="shared" si="107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0">
        <f t="shared" si="107"/>
        <v>41851.115520833337</v>
      </c>
    </row>
    <row r="1136" spans="1:20" ht="6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0">
        <f t="shared" si="107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0">
        <f t="shared" si="107"/>
        <v>42588.697847222218</v>
      </c>
    </row>
    <row r="1138" spans="1:20" ht="6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0">
        <f t="shared" si="107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0">
        <f t="shared" si="107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0">
        <f t="shared" si="107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0">
        <f t="shared" si="107"/>
        <v>42005.055856481478</v>
      </c>
    </row>
    <row r="1142" spans="1:20" ht="6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0">
        <f t="shared" si="107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0">
        <f t="shared" si="107"/>
        <v>42194.407986111117</v>
      </c>
    </row>
    <row r="1144" spans="1:20" ht="7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0">
        <f t="shared" si="107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0">
        <f t="shared" si="107"/>
        <v>42354.901921296296</v>
      </c>
    </row>
    <row r="1146" spans="1:20" ht="6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0">
        <f t="shared" si="107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0">
        <f t="shared" si="107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0">
        <f t="shared" si="107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0">
        <f t="shared" si="107"/>
        <v>41931.6803587963</v>
      </c>
    </row>
    <row r="1150" spans="1:20" ht="45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0">
        <f t="shared" si="107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0">
        <f t="shared" si="107"/>
        <v>42537.418587962966</v>
      </c>
    </row>
    <row r="1152" spans="1:20" ht="45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0">
        <f t="shared" si="107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0">
        <f t="shared" si="107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42109.417962962965</v>
      </c>
      <c r="T1154" s="10">
        <f t="shared" si="107"/>
        <v>42139.417962962965</v>
      </c>
    </row>
    <row r="1155" spans="1:20" ht="45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 FIND( "/", N1155)-1)</f>
        <v>food</v>
      </c>
      <c r="R1155" t="str">
        <f t="shared" ref="R1155:R1218" si="111">RIGHT(N1155, LEN(N1155)- FIND( "/", N1155))</f>
        <v>food trucks</v>
      </c>
      <c r="S1155" s="10">
        <f t="shared" ref="S1155:S1218" si="112">(((J1155/60)/60)/24)+DATE(1970,1,1)+(-7/24)</f>
        <v>42143.422511574077</v>
      </c>
      <c r="T1155" s="10">
        <f t="shared" ref="T1155:T1218" si="113">(((I1155/60)/60)/24)+DATE(1970,1,1)+(-7/24)</f>
        <v>42173.422511574077</v>
      </c>
    </row>
    <row r="1156" spans="1:20" ht="6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0">
        <f t="shared" si="113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0">
        <f t="shared" si="113"/>
        <v>41865.472314814819</v>
      </c>
    </row>
    <row r="1158" spans="1:20" ht="6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0">
        <f t="shared" si="113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0">
        <f t="shared" si="113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0">
        <f t="shared" si="113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0">
        <f t="shared" si="113"/>
        <v>42185.364583333336</v>
      </c>
    </row>
    <row r="1162" spans="1:20" ht="6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0">
        <f t="shared" si="113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0">
        <f t="shared" si="113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0">
        <f t="shared" si="113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0">
        <f t="shared" si="113"/>
        <v>41860.431944444448</v>
      </c>
    </row>
    <row r="1166" spans="1:20" ht="9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0">
        <f t="shared" si="113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0">
        <f t="shared" si="113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0">
        <f t="shared" si="113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0">
        <f t="shared" si="113"/>
        <v>41894.443229166667</v>
      </c>
    </row>
    <row r="1170" spans="1:20" ht="6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0">
        <f t="shared" si="113"/>
        <v>42634.762326388889</v>
      </c>
    </row>
    <row r="1171" spans="1:20" ht="6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0">
        <f t="shared" si="113"/>
        <v>42057.062071759261</v>
      </c>
    </row>
    <row r="1172" spans="1:20" ht="6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0">
        <f t="shared" si="113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0">
        <f t="shared" si="113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0">
        <f t="shared" si="113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0">
        <f t="shared" si="113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0">
        <f t="shared" si="113"/>
        <v>42498.550081018526</v>
      </c>
    </row>
    <row r="1177" spans="1:20" ht="6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0">
        <f t="shared" si="113"/>
        <v>42200.436793981484</v>
      </c>
    </row>
    <row r="1178" spans="1:20" ht="7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0">
        <f t="shared" si="113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0">
        <f t="shared" si="113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0">
        <f t="shared" si="113"/>
        <v>41867.614027777781</v>
      </c>
    </row>
    <row r="1181" spans="1:20" ht="6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0">
        <f t="shared" si="113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0">
        <f t="shared" si="113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0">
        <f t="shared" si="113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0">
        <f t="shared" si="113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0">
        <f t="shared" si="113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 s="6">
        <f t="shared" si="109"/>
        <v>61.562666666666665</v>
      </c>
      <c r="Q1186" t="str">
        <f>LEFT(N1186, FIND( "/", N1186)-1)</f>
        <v>photography</v>
      </c>
      <c r="R1186" t="str">
        <f t="shared" si="111"/>
        <v>photobooks</v>
      </c>
      <c r="S1186" s="10">
        <f t="shared" si="112"/>
        <v>42741.307997685188</v>
      </c>
      <c r="T1186" s="10">
        <f t="shared" si="113"/>
        <v>42772.307997685188</v>
      </c>
    </row>
    <row r="1187" spans="1:20" ht="7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0">
        <f t="shared" si="113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0">
        <f t="shared" si="113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0">
        <f t="shared" si="113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0">
        <f t="shared" si="113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0">
        <f t="shared" si="113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0">
        <f t="shared" si="113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0">
        <f t="shared" si="113"/>
        <v>42449.270370370366</v>
      </c>
    </row>
    <row r="1194" spans="1:20" ht="45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0">
        <f t="shared" si="113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0">
        <f t="shared" si="113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0">
        <f t="shared" si="113"/>
        <v>42102.196516203701</v>
      </c>
    </row>
    <row r="1197" spans="1:20" ht="7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0">
        <f t="shared" si="113"/>
        <v>42358.083333333336</v>
      </c>
    </row>
    <row r="1198" spans="1:20" ht="45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0">
        <f t="shared" si="113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0">
        <f t="shared" si="113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0">
        <f t="shared" si="113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0">
        <f t="shared" si="113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0">
        <f t="shared" si="113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0">
        <f t="shared" si="113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0">
        <f t="shared" si="113"/>
        <v>42181.997152777774</v>
      </c>
    </row>
    <row r="1205" spans="1:20" ht="6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0">
        <f t="shared" si="113"/>
        <v>42155.323229166672</v>
      </c>
    </row>
    <row r="1206" spans="1:20" ht="6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0">
        <f t="shared" si="113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0">
        <f t="shared" si="113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0">
        <f t="shared" si="113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0">
        <f t="shared" si="113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0">
        <f t="shared" si="113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0">
        <f t="shared" si="113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0">
        <f t="shared" si="113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0">
        <f t="shared" si="113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0">
        <f t="shared" si="113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0">
        <f t="shared" si="113"/>
        <v>42766.464120370372</v>
      </c>
    </row>
    <row r="1216" spans="1:20" ht="7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0">
        <f t="shared" si="113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0">
        <f t="shared" si="113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42247.324733796304</v>
      </c>
      <c r="T1218" s="10">
        <f t="shared" si="113"/>
        <v>42279.668750000004</v>
      </c>
    </row>
    <row r="1219" spans="1:20" ht="6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 FIND( "/", N1219)-1)</f>
        <v>photography</v>
      </c>
      <c r="R1219" t="str">
        <f t="shared" ref="R1219:R1282" si="117">RIGHT(N1219, LEN(N1219)- FIND( "/", N1219))</f>
        <v>photobooks</v>
      </c>
      <c r="S1219" s="10">
        <f t="shared" ref="S1219:S1282" si="118">(((J1219/60)/60)/24)+DATE(1970,1,1)+(-7/24)</f>
        <v>42535.517824074072</v>
      </c>
      <c r="T1219" s="10">
        <f t="shared" ref="T1219:T1282" si="11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0">
        <f t="shared" si="11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0">
        <f t="shared" si="119"/>
        <v>42663.170289351852</v>
      </c>
    </row>
    <row r="1222" spans="1:20" ht="6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0">
        <f t="shared" si="11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0">
        <f t="shared" si="11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0">
        <f t="shared" si="11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0">
        <f t="shared" si="119"/>
        <v>42683.927187500005</v>
      </c>
    </row>
    <row r="1226" spans="1:20" ht="45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0">
        <f t="shared" si="11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0">
        <f t="shared" si="119"/>
        <v>41569.614328703705</v>
      </c>
    </row>
    <row r="1228" spans="1:20" ht="6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0">
        <f t="shared" si="11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0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0">
        <f t="shared" si="119"/>
        <v>40814.437592592592</v>
      </c>
    </row>
    <row r="1231" spans="1:20" ht="7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0">
        <f t="shared" si="119"/>
        <v>41015.375</v>
      </c>
    </row>
    <row r="1232" spans="1:20" ht="6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0">
        <f t="shared" si="119"/>
        <v>40598.680902777778</v>
      </c>
    </row>
    <row r="1233" spans="1:20" ht="6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0">
        <f t="shared" si="11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0">
        <f t="shared" si="119"/>
        <v>41553.556365740747</v>
      </c>
    </row>
    <row r="1235" spans="1:20" ht="7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0">
        <f t="shared" si="119"/>
        <v>40960.657106481485</v>
      </c>
    </row>
    <row r="1236" spans="1:20" ht="6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0">
        <f t="shared" si="11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0">
        <f t="shared" si="11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0">
        <f t="shared" si="11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0">
        <f t="shared" si="11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0">
        <f t="shared" si="11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0">
        <f t="shared" si="11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0">
        <f t="shared" si="11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0">
        <f t="shared" si="119"/>
        <v>41945.957638888889</v>
      </c>
    </row>
    <row r="1244" spans="1:20" ht="7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0">
        <f t="shared" si="119"/>
        <v>40797.262500000004</v>
      </c>
    </row>
    <row r="1245" spans="1:20" ht="6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0">
        <f t="shared" si="11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0">
        <f t="shared" si="119"/>
        <v>41386.583333333336</v>
      </c>
    </row>
    <row r="1247" spans="1:20" ht="6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0">
        <f t="shared" si="11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0">
        <f t="shared" si="119"/>
        <v>40882.793391203704</v>
      </c>
    </row>
    <row r="1249" spans="1:20" ht="45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0">
        <f t="shared" si="11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0">
        <f t="shared" si="11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0">
        <f t="shared" si="119"/>
        <v>41097.449201388896</v>
      </c>
    </row>
    <row r="1252" spans="1:20" ht="7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0">
        <f t="shared" si="11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0">
        <f t="shared" si="119"/>
        <v>40811.522766203707</v>
      </c>
    </row>
    <row r="1254" spans="1:20" ht="6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0">
        <f t="shared" si="11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0">
        <f t="shared" si="11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0">
        <f t="shared" si="119"/>
        <v>40543.915972222225</v>
      </c>
    </row>
    <row r="1257" spans="1:20" ht="6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0">
        <f t="shared" si="11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0">
        <f t="shared" si="11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0">
        <f t="shared" si="119"/>
        <v>40635.752199074079</v>
      </c>
    </row>
    <row r="1260" spans="1:20" ht="6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0">
        <f t="shared" si="11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0">
        <f t="shared" si="119"/>
        <v>41798.874305555561</v>
      </c>
    </row>
    <row r="1262" spans="1:20" ht="6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0">
        <f t="shared" si="11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0">
        <f t="shared" si="11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0">
        <f t="shared" si="11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0">
        <f t="shared" si="11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0">
        <f t="shared" si="119"/>
        <v>41576.371331018519</v>
      </c>
    </row>
    <row r="1267" spans="1:20" ht="7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0">
        <f t="shared" si="11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0">
        <f t="shared" si="11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0">
        <f t="shared" si="11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0">
        <f t="shared" si="119"/>
        <v>41537.553784722222</v>
      </c>
    </row>
    <row r="1271" spans="1:20" ht="7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0">
        <f t="shared" si="11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0">
        <f t="shared" si="11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0">
        <f t="shared" si="119"/>
        <v>41591.433553240742</v>
      </c>
    </row>
    <row r="1274" spans="1:20" ht="7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0">
        <f t="shared" si="11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0">
        <f t="shared" si="119"/>
        <v>41882.43855324074</v>
      </c>
    </row>
    <row r="1276" spans="1:20" ht="6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0">
        <f t="shared" si="119"/>
        <v>41151.3984375</v>
      </c>
    </row>
    <row r="1277" spans="1:20" ht="6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0">
        <f t="shared" si="119"/>
        <v>41493.576238425929</v>
      </c>
    </row>
    <row r="1278" spans="1:20" ht="45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0">
        <f t="shared" si="11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0">
        <f t="shared" si="11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0">
        <f t="shared" si="11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0">
        <f t="shared" si="119"/>
        <v>41721.765856481485</v>
      </c>
    </row>
    <row r="1282" spans="1:20" ht="6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40513.465902777782</v>
      </c>
      <c r="T1282" s="10">
        <f t="shared" si="11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 FIND( "/", N1283)-1)</f>
        <v>music</v>
      </c>
      <c r="R1283" t="str">
        <f t="shared" ref="R1283:R1346" si="123">RIGHT(N1283, LEN(N1283)- FIND( "/", N1283))</f>
        <v>rock</v>
      </c>
      <c r="S1283" s="10">
        <f t="shared" ref="S1283:S1346" si="124">(((J1283/60)/60)/24)+DATE(1970,1,1)+(-7/24)</f>
        <v>41463.45180555556</v>
      </c>
      <c r="T1283" s="10">
        <f t="shared" ref="T1283:T1346" si="125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0">
        <f t="shared" si="125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0">
        <f t="shared" si="125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0">
        <f t="shared" si="125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0">
        <f t="shared" si="125"/>
        <v>42175.291377314818</v>
      </c>
    </row>
    <row r="1288" spans="1:20" ht="6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0">
        <f t="shared" si="125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0">
        <f t="shared" si="125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0">
        <f t="shared" si="125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0">
        <f t="shared" si="125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0">
        <f t="shared" si="125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0">
        <f t="shared" si="125"/>
        <v>42101.000000000007</v>
      </c>
    </row>
    <row r="1294" spans="1:20" ht="7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0">
        <f t="shared" si="125"/>
        <v>42283.665972222225</v>
      </c>
    </row>
    <row r="1295" spans="1:20" ht="7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0">
        <f t="shared" si="125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0">
        <f t="shared" si="125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0">
        <f t="shared" si="125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0">
        <f t="shared" si="125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0">
        <f t="shared" si="125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0">
        <f t="shared" si="125"/>
        <v>42488.389259259267</v>
      </c>
    </row>
    <row r="1301" spans="1:20" ht="6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0">
        <f t="shared" si="125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0">
        <f t="shared" si="125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0">
        <f t="shared" si="125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0">
        <f t="shared" si="125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0">
        <f t="shared" si="125"/>
        <v>42582.166666666664</v>
      </c>
    </row>
    <row r="1306" spans="1:20" ht="6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0">
        <f t="shared" si="125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0">
        <f t="shared" si="125"/>
        <v>42572.437500000007</v>
      </c>
    </row>
    <row r="1308" spans="1:20" ht="7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0">
        <f t="shared" si="125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0">
        <f t="shared" si="125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0">
        <f t="shared" si="125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0">
        <f t="shared" si="125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0">
        <f t="shared" si="125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0">
        <f t="shared" si="125"/>
        <v>42704.552303240744</v>
      </c>
    </row>
    <row r="1314" spans="1:20" ht="6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0">
        <f t="shared" si="125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0">
        <f t="shared" si="125"/>
        <v>42432.417986111112</v>
      </c>
    </row>
    <row r="1316" spans="1:20" ht="7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0">
        <f t="shared" si="125"/>
        <v>42664.378009259257</v>
      </c>
    </row>
    <row r="1317" spans="1:20" ht="45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0">
        <f t="shared" si="125"/>
        <v>42313.750000000007</v>
      </c>
    </row>
    <row r="1318" spans="1:20" ht="6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0">
        <f t="shared" si="125"/>
        <v>42428.670243055552</v>
      </c>
    </row>
    <row r="1319" spans="1:20" ht="7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0">
        <f t="shared" si="125"/>
        <v>42572.291666666664</v>
      </c>
    </row>
    <row r="1320" spans="1:20" ht="6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0">
        <f t="shared" si="125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0">
        <f t="shared" si="125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0">
        <f t="shared" si="125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0">
        <f t="shared" si="125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0">
        <f t="shared" si="125"/>
        <v>42145.36487268519</v>
      </c>
    </row>
    <row r="1325" spans="1:20" ht="7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0">
        <f t="shared" si="125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0">
        <f t="shared" si="125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0">
        <f t="shared" si="125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0">
        <f t="shared" si="125"/>
        <v>42019.50032407407</v>
      </c>
    </row>
    <row r="1329" spans="1:20" ht="6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0">
        <f t="shared" si="125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0">
        <f t="shared" si="125"/>
        <v>42657.351087962968</v>
      </c>
    </row>
    <row r="1331" spans="1:20" ht="6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0">
        <f t="shared" si="125"/>
        <v>41974.971585648149</v>
      </c>
    </row>
    <row r="1332" spans="1:20" ht="6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0">
        <f t="shared" si="125"/>
        <v>42552.875000000007</v>
      </c>
    </row>
    <row r="1333" spans="1:20" ht="6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0">
        <f t="shared" si="125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0">
        <f t="shared" si="125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0">
        <f t="shared" si="125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0">
        <f t="shared" si="125"/>
        <v>42440.482488425929</v>
      </c>
    </row>
    <row r="1337" spans="1:20" ht="7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0">
        <f t="shared" si="125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0">
        <f t="shared" si="125"/>
        <v>41990.57208333334</v>
      </c>
    </row>
    <row r="1339" spans="1:20" ht="6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0">
        <f t="shared" si="125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0">
        <f t="shared" si="125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0">
        <f t="shared" si="125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0">
        <f t="shared" si="125"/>
        <v>41866.303854166668</v>
      </c>
    </row>
    <row r="1343" spans="1:20" ht="7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0">
        <f t="shared" si="125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0">
        <f t="shared" si="125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0">
        <f t="shared" si="125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42522.498136574075</v>
      </c>
      <c r="T1346" s="10">
        <f t="shared" si="125"/>
        <v>42551.498136574075</v>
      </c>
    </row>
    <row r="1347" spans="1:20" ht="6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 FIND( "/", N1347)-1)</f>
        <v>publishing</v>
      </c>
      <c r="R1347" t="str">
        <f t="shared" ref="R1347:R1410" si="129">RIGHT(N1347, LEN(N1347)- FIND( "/", N1347))</f>
        <v>nonfiction</v>
      </c>
      <c r="S1347" s="10">
        <f t="shared" ref="S1347:S1410" si="130">(((J1347/60)/60)/24)+DATE(1970,1,1)+(-7/24)</f>
        <v>41799.522673611114</v>
      </c>
      <c r="T1347" s="10">
        <f t="shared" ref="T1347:T1410" si="131">(((I1347/60)/60)/24)+DATE(1970,1,1)+(-7/24)</f>
        <v>41834.522673611114</v>
      </c>
    </row>
    <row r="1348" spans="1:20" ht="6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0">
        <f t="shared" si="131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0">
        <f t="shared" si="131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0">
        <f t="shared" si="131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0">
        <f t="shared" si="131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0">
        <f t="shared" si="131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0">
        <f t="shared" si="131"/>
        <v>42412.448425925926</v>
      </c>
    </row>
    <row r="1354" spans="1:20" ht="7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0">
        <f t="shared" si="131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0">
        <f t="shared" si="131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0">
        <f t="shared" si="131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0">
        <f t="shared" si="131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0">
        <f t="shared" si="131"/>
        <v>41459.747222222228</v>
      </c>
    </row>
    <row r="1359" spans="1:20" ht="6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0">
        <f t="shared" si="131"/>
        <v>41333.957638888889</v>
      </c>
    </row>
    <row r="1360" spans="1:20" ht="6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0">
        <f t="shared" si="131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0">
        <f t="shared" si="131"/>
        <v>40730.523032407407</v>
      </c>
    </row>
    <row r="1362" spans="1:20" ht="4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0">
        <f t="shared" si="131"/>
        <v>41123.609027777777</v>
      </c>
    </row>
    <row r="1363" spans="1:20" ht="6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0">
        <f t="shared" si="131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0">
        <f t="shared" si="131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0">
        <f t="shared" si="131"/>
        <v>42415.040972222225</v>
      </c>
    </row>
    <row r="1366" spans="1:20" ht="7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0">
        <f t="shared" si="131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0">
        <f t="shared" si="131"/>
        <v>42079.399907407409</v>
      </c>
    </row>
    <row r="1368" spans="1:20" ht="3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0">
        <f t="shared" si="131"/>
        <v>41969.746099537042</v>
      </c>
    </row>
    <row r="1369" spans="1:20" ht="6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0">
        <f t="shared" si="131"/>
        <v>42321.752893518518</v>
      </c>
    </row>
    <row r="1370" spans="1:20" ht="6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0">
        <f t="shared" si="131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0">
        <f t="shared" si="131"/>
        <v>41740.302615740744</v>
      </c>
    </row>
    <row r="1372" spans="1:20" ht="45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0">
        <f t="shared" si="131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0">
        <f t="shared" si="131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0">
        <f t="shared" si="131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0">
        <f t="shared" si="131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0">
        <f t="shared" si="131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0">
        <f t="shared" si="131"/>
        <v>42749.774525462963</v>
      </c>
    </row>
    <row r="1378" spans="1:20" ht="45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0">
        <f t="shared" si="131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0">
        <f t="shared" si="131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0">
        <f t="shared" si="131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0">
        <f t="shared" si="131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0">
        <f t="shared" si="131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0">
        <f t="shared" si="131"/>
        <v>42732.922743055555</v>
      </c>
    </row>
    <row r="1384" spans="1:20" ht="6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0">
        <f t="shared" si="131"/>
        <v>41400.508518518523</v>
      </c>
    </row>
    <row r="1385" spans="1:20" ht="7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0">
        <f t="shared" si="131"/>
        <v>42726.783310185187</v>
      </c>
    </row>
    <row r="1386" spans="1:20" ht="6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0">
        <f t="shared" si="131"/>
        <v>42190.443541666667</v>
      </c>
    </row>
    <row r="1387" spans="1:20" ht="6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0">
        <f t="shared" si="131"/>
        <v>42489.21597222222</v>
      </c>
    </row>
    <row r="1388" spans="1:20" ht="45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0">
        <f t="shared" si="131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0">
        <f t="shared" si="131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0">
        <f t="shared" si="131"/>
        <v>42660.384722222225</v>
      </c>
    </row>
    <row r="1391" spans="1:20" ht="45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0">
        <f t="shared" si="131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0">
        <f t="shared" si="131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0">
        <f t="shared" si="131"/>
        <v>42237.915972222225</v>
      </c>
    </row>
    <row r="1394" spans="1:20" ht="6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0">
        <f t="shared" si="131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0">
        <f t="shared" si="131"/>
        <v>42583.3903125</v>
      </c>
    </row>
    <row r="1396" spans="1:20" ht="6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0">
        <f t="shared" si="131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0">
        <f t="shared" si="131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0">
        <f t="shared" si="131"/>
        <v>42048.706967592596</v>
      </c>
    </row>
    <row r="1399" spans="1:20" ht="6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0">
        <f t="shared" si="131"/>
        <v>42670.59652777778</v>
      </c>
    </row>
    <row r="1400" spans="1:20" ht="6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0">
        <f t="shared" si="131"/>
        <v>42556.582569444443</v>
      </c>
    </row>
    <row r="1401" spans="1:20" ht="6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0">
        <f t="shared" si="131"/>
        <v>41918.712650462963</v>
      </c>
    </row>
    <row r="1402" spans="1:20" ht="6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0">
        <f t="shared" si="131"/>
        <v>42532.937500000007</v>
      </c>
    </row>
    <row r="1403" spans="1:20" ht="7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0">
        <f t="shared" si="131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0">
        <f t="shared" si="131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0">
        <f t="shared" si="131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0">
        <f t="shared" si="131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0">
        <f t="shared" si="131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0">
        <f t="shared" si="131"/>
        <v>42350.125000000007</v>
      </c>
    </row>
    <row r="1409" spans="1:20" ht="6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0">
        <f t="shared" si="131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42291.580509259256</v>
      </c>
      <c r="T1410" s="10">
        <f t="shared" si="131"/>
        <v>42321.622175925928</v>
      </c>
    </row>
    <row r="1411" spans="1:20" ht="6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 FIND( "/", N1411)-1)</f>
        <v>publishing</v>
      </c>
      <c r="R1411" t="str">
        <f t="shared" ref="R1411:R1474" si="135">RIGHT(N1411, LEN(N1411)- FIND( "/", N1411))</f>
        <v>translations</v>
      </c>
      <c r="S1411" s="10">
        <f t="shared" ref="S1411:S1474" si="136">(((J1411/60)/60)/24)+DATE(1970,1,1)+(-7/24)</f>
        <v>41944.841840277782</v>
      </c>
      <c r="T1411" s="10">
        <f t="shared" ref="T1411:T1474" si="137">(((I1411/60)/60)/24)+DATE(1970,1,1)+(-7/24)</f>
        <v>42004.883506944447</v>
      </c>
    </row>
    <row r="1412" spans="1:20" ht="7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0">
        <f t="shared" si="137"/>
        <v>42524.02685185185</v>
      </c>
    </row>
    <row r="1413" spans="1:20" ht="7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0">
        <f t="shared" si="137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0">
        <f t="shared" si="137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0">
        <f t="shared" si="137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0">
        <f t="shared" si="137"/>
        <v>42737.961423611116</v>
      </c>
    </row>
    <row r="1417" spans="1:20" ht="6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0">
        <f t="shared" si="137"/>
        <v>42232.384155092594</v>
      </c>
    </row>
    <row r="1418" spans="1:20" ht="6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0">
        <f t="shared" si="137"/>
        <v>42329.676145833335</v>
      </c>
    </row>
    <row r="1419" spans="1:20" ht="6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0">
        <f t="shared" si="137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0">
        <f t="shared" si="137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0">
        <f t="shared" si="137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0">
        <f t="shared" si="137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0">
        <f t="shared" si="137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0">
        <f t="shared" si="137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0">
        <f t="shared" si="137"/>
        <v>42370.068645833337</v>
      </c>
    </row>
    <row r="1426" spans="1:20" ht="6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0">
        <f t="shared" si="137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0">
        <f t="shared" si="137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0">
        <f t="shared" si="137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0">
        <f t="shared" si="137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0">
        <f t="shared" si="137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0">
        <f t="shared" si="137"/>
        <v>42103.769004629627</v>
      </c>
    </row>
    <row r="1432" spans="1:20" ht="6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0">
        <f t="shared" si="137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0">
        <f t="shared" si="137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0">
        <f t="shared" si="137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0">
        <f t="shared" si="137"/>
        <v>42714.166666666664</v>
      </c>
    </row>
    <row r="1436" spans="1:20" ht="6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0">
        <f t="shared" si="137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0">
        <f t="shared" si="137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0">
        <f t="shared" si="137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0">
        <f t="shared" si="137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0">
        <f t="shared" si="137"/>
        <v>42487.288194444445</v>
      </c>
    </row>
    <row r="1441" spans="1:20" ht="6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0">
        <f t="shared" si="137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0">
        <f t="shared" si="137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0">
        <f t="shared" si="137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0">
        <f t="shared" si="137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0">
        <f t="shared" si="137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0">
        <f t="shared" si="137"/>
        <v>42259.581736111119</v>
      </c>
    </row>
    <row r="1447" spans="1:20" ht="7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0">
        <f t="shared" si="137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0">
        <f t="shared" si="137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0">
        <f t="shared" si="137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0">
        <f t="shared" si="137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0">
        <f t="shared" si="137"/>
        <v>42134.519733796296</v>
      </c>
    </row>
    <row r="1452" spans="1:20" ht="7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0">
        <f t="shared" si="137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0">
        <f t="shared" si="137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0">
        <f t="shared" si="137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0">
        <f t="shared" si="137"/>
        <v>42840.362812500003</v>
      </c>
    </row>
    <row r="1456" spans="1:20" ht="7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0">
        <f t="shared" si="137"/>
        <v>42484.624305555561</v>
      </c>
    </row>
    <row r="1457" spans="1:20" ht="7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0">
        <f t="shared" si="137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0">
        <f t="shared" si="137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0">
        <f t="shared" si="137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0">
        <f t="shared" si="137"/>
        <v>41861.875</v>
      </c>
    </row>
    <row r="1461" spans="1:20" ht="6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0">
        <f t="shared" si="137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0">
        <f t="shared" si="137"/>
        <v>41973.697916666664</v>
      </c>
    </row>
    <row r="1463" spans="1:20" ht="45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0">
        <f t="shared" si="137"/>
        <v>41932.708333333336</v>
      </c>
    </row>
    <row r="1464" spans="1:20" ht="45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0">
        <f t="shared" si="137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0">
        <f t="shared" si="137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0">
        <f t="shared" si="137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0">
        <f t="shared" si="137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0">
        <f t="shared" si="137"/>
        <v>42380.916666666664</v>
      </c>
    </row>
    <row r="1469" spans="1:20" ht="45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0">
        <f t="shared" si="137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0">
        <f t="shared" si="137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0">
        <f t="shared" si="137"/>
        <v>41320.306817129633</v>
      </c>
    </row>
    <row r="1472" spans="1:20" ht="7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0">
        <f t="shared" si="137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0">
        <f t="shared" si="137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41533.251192129632</v>
      </c>
      <c r="T1474" s="10">
        <f t="shared" si="137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 FIND( "/", N1475)-1)</f>
        <v>publishing</v>
      </c>
      <c r="R1475" t="str">
        <f t="shared" ref="R1475:R1538" si="141">RIGHT(N1475, LEN(N1475)- FIND( "/", N1475))</f>
        <v>radio &amp; podcasts</v>
      </c>
      <c r="S1475" s="10">
        <f t="shared" ref="S1475:S1538" si="142">(((J1475/60)/60)/24)+DATE(1970,1,1)+(-7/24)</f>
        <v>40939.687951388893</v>
      </c>
      <c r="T1475" s="10">
        <f t="shared" ref="T1475:T1538" si="143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0">
        <f t="shared" si="143"/>
        <v>41530.436249999999</v>
      </c>
    </row>
    <row r="1477" spans="1:20" ht="6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0">
        <f t="shared" si="143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0">
        <f t="shared" si="143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0">
        <f t="shared" si="143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0">
        <f t="shared" si="143"/>
        <v>41408.580011574079</v>
      </c>
    </row>
    <row r="1481" spans="1:20" ht="7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0">
        <f t="shared" si="143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0">
        <f t="shared" si="143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0">
        <f t="shared" si="143"/>
        <v>41580.631307870375</v>
      </c>
    </row>
    <row r="1484" spans="1:20" ht="60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0">
        <f t="shared" si="143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0">
        <f t="shared" si="143"/>
        <v>42572.901331018518</v>
      </c>
    </row>
    <row r="1486" spans="1:20" ht="3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0">
        <f t="shared" si="143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0">
        <f t="shared" si="143"/>
        <v>42175.504317129635</v>
      </c>
    </row>
    <row r="1488" spans="1:20" ht="7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0">
        <f t="shared" si="143"/>
        <v>42061.876863425925</v>
      </c>
    </row>
    <row r="1489" spans="1:20" ht="6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0">
        <f t="shared" si="143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0">
        <f t="shared" si="143"/>
        <v>41644.271527777782</v>
      </c>
    </row>
    <row r="1491" spans="1:20" ht="6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0">
        <f t="shared" si="143"/>
        <v>41228.361712962964</v>
      </c>
    </row>
    <row r="1492" spans="1:20" ht="6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0">
        <f t="shared" si="143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0">
        <f t="shared" si="143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0">
        <f t="shared" si="143"/>
        <v>40712.593125000007</v>
      </c>
    </row>
    <row r="1495" spans="1:20" ht="6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0">
        <f t="shared" si="143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0">
        <f t="shared" si="143"/>
        <v>42097.359722222223</v>
      </c>
    </row>
    <row r="1497" spans="1:20" ht="45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0">
        <f t="shared" si="143"/>
        <v>40782.498043981483</v>
      </c>
    </row>
    <row r="1498" spans="1:20" ht="6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0">
        <f t="shared" si="143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0">
        <f t="shared" si="143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0">
        <f t="shared" si="143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0">
        <f t="shared" si="143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0">
        <f t="shared" si="143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0">
        <f t="shared" si="143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0">
        <f t="shared" si="143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0">
        <f t="shared" si="143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0">
        <f t="shared" si="143"/>
        <v>41800.064583333333</v>
      </c>
    </row>
    <row r="1507" spans="1:20" ht="7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0">
        <f t="shared" si="143"/>
        <v>42451.542361111111</v>
      </c>
    </row>
    <row r="1508" spans="1:20" ht="6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0">
        <f t="shared" si="143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0">
        <f t="shared" si="143"/>
        <v>40313.048611111117</v>
      </c>
    </row>
    <row r="1510" spans="1:20" ht="6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0">
        <f t="shared" si="143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0">
        <f t="shared" si="143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0">
        <f t="shared" si="143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0">
        <f t="shared" si="143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0">
        <f t="shared" si="143"/>
        <v>42771.392812500002</v>
      </c>
    </row>
    <row r="1515" spans="1:20" ht="6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0">
        <f t="shared" si="143"/>
        <v>41836.345671296302</v>
      </c>
    </row>
    <row r="1516" spans="1:20" ht="6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0">
        <f t="shared" si="143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0">
        <f t="shared" si="143"/>
        <v>42444.920104166667</v>
      </c>
    </row>
    <row r="1518" spans="1:20" ht="6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0">
        <f t="shared" si="143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0">
        <f t="shared" si="143"/>
        <v>41978.958333333336</v>
      </c>
    </row>
    <row r="1520" spans="1:20" ht="45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0">
        <f t="shared" si="143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0">
        <f t="shared" si="143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0">
        <f t="shared" si="143"/>
        <v>41991.875000000007</v>
      </c>
    </row>
    <row r="1523" spans="1:20" ht="6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0">
        <f t="shared" si="143"/>
        <v>42527.87605324074</v>
      </c>
    </row>
    <row r="1524" spans="1:20" ht="7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0">
        <f t="shared" si="143"/>
        <v>41929.538645833338</v>
      </c>
    </row>
    <row r="1525" spans="1:20" ht="7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0">
        <f t="shared" si="143"/>
        <v>41995.708333333336</v>
      </c>
    </row>
    <row r="1526" spans="1:20" ht="6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0">
        <f t="shared" si="143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0">
        <f t="shared" si="143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0">
        <f t="shared" si="143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0">
        <f t="shared" si="143"/>
        <v>42808.267199074071</v>
      </c>
    </row>
    <row r="1530" spans="1:20" ht="45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0">
        <f t="shared" si="143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0">
        <f t="shared" si="143"/>
        <v>42082.295370370375</v>
      </c>
    </row>
    <row r="1532" spans="1:20" ht="7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0">
        <f t="shared" si="143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0">
        <f t="shared" si="143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0">
        <f t="shared" si="143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0">
        <f t="shared" si="143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0">
        <f t="shared" si="143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0">
        <f t="shared" si="143"/>
        <v>42513.625000000007</v>
      </c>
    </row>
    <row r="1538" spans="1:20" ht="7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42213.51053240741</v>
      </c>
      <c r="T1538" s="10">
        <f t="shared" si="143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 FIND( "/", N1539)-1)</f>
        <v>photography</v>
      </c>
      <c r="R1539" t="str">
        <f t="shared" ref="R1539:R1602" si="147">RIGHT(N1539, LEN(N1539)- FIND( "/", N1539))</f>
        <v>photobooks</v>
      </c>
      <c r="S1539" s="10">
        <f t="shared" ref="S1539:S1602" si="148">(((J1539/60)/60)/24)+DATE(1970,1,1)+(-7/24)</f>
        <v>42552.023460648146</v>
      </c>
      <c r="T1539" s="10">
        <f t="shared" ref="T1539:T1602" si="149">(((I1539/60)/60)/24)+DATE(1970,1,1)+(-7/24)</f>
        <v>42588.458333333336</v>
      </c>
    </row>
    <row r="1540" spans="1:20" ht="6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0">
        <f t="shared" si="14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0">
        <f t="shared" si="14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0">
        <f t="shared" si="149"/>
        <v>41968.760416666664</v>
      </c>
    </row>
    <row r="1543" spans="1:20" ht="6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0">
        <f t="shared" si="14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0">
        <f t="shared" si="149"/>
        <v>42185.704861111117</v>
      </c>
    </row>
    <row r="1545" spans="1:20" ht="6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0">
        <f t="shared" si="149"/>
        <v>41965.259652777779</v>
      </c>
    </row>
    <row r="1546" spans="1:20" ht="6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0">
        <f t="shared" si="14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0">
        <f t="shared" si="14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0">
        <f t="shared" si="149"/>
        <v>41898.921284722222</v>
      </c>
    </row>
    <row r="1549" spans="1:20" ht="6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0">
        <f t="shared" si="149"/>
        <v>42789.13520833334</v>
      </c>
    </row>
    <row r="1550" spans="1:20" ht="45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0">
        <f t="shared" si="149"/>
        <v>42316.632175925923</v>
      </c>
    </row>
    <row r="1551" spans="1:20" ht="6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0">
        <f t="shared" si="14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0">
        <f t="shared" si="14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0">
        <f t="shared" si="14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0">
        <f t="shared" si="149"/>
        <v>41912.874305555561</v>
      </c>
    </row>
    <row r="1555" spans="1:20" ht="6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0">
        <f t="shared" si="149"/>
        <v>42248.991284722222</v>
      </c>
    </row>
    <row r="1556" spans="1:20" ht="7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0">
        <f t="shared" si="14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0">
        <f t="shared" si="14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0">
        <f t="shared" si="149"/>
        <v>42554.861388888887</v>
      </c>
    </row>
    <row r="1559" spans="1:20" ht="6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0">
        <f t="shared" si="14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0">
        <f t="shared" si="14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0">
        <f t="shared" si="14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0">
        <f t="shared" si="14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0">
        <f t="shared" si="14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0">
        <f t="shared" si="149"/>
        <v>40148.743055555555</v>
      </c>
    </row>
    <row r="1565" spans="1:20" ht="6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0">
        <f t="shared" si="14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0">
        <f t="shared" si="14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0">
        <f t="shared" si="14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0">
        <f t="shared" si="14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0">
        <f t="shared" si="149"/>
        <v>41686.708333333336</v>
      </c>
    </row>
    <row r="1570" spans="1:20" ht="6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0">
        <f t="shared" si="14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0">
        <f t="shared" si="149"/>
        <v>41419.38789351852</v>
      </c>
    </row>
    <row r="1572" spans="1:20" ht="45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0">
        <f t="shared" si="149"/>
        <v>42468.480115740742</v>
      </c>
    </row>
    <row r="1573" spans="1:20" ht="7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0">
        <f t="shared" si="149"/>
        <v>42174.477812500008</v>
      </c>
    </row>
    <row r="1574" spans="1:20" ht="7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0">
        <f t="shared" si="14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0">
        <f t="shared" si="14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0">
        <f t="shared" si="14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0">
        <f t="shared" si="14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0">
        <f t="shared" si="14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0">
        <f t="shared" si="149"/>
        <v>41114.556111111116</v>
      </c>
    </row>
    <row r="1580" spans="1:20" ht="7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0">
        <f t="shared" si="14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0">
        <f t="shared" si="149"/>
        <v>41514.704756944448</v>
      </c>
    </row>
    <row r="1582" spans="1:20" ht="6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0">
        <f t="shared" si="14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0">
        <f t="shared" si="14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0">
        <f t="shared" si="14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0">
        <f t="shared" si="14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0">
        <f t="shared" si="14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0">
        <f t="shared" si="14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0">
        <f t="shared" si="149"/>
        <v>42098.771087962967</v>
      </c>
    </row>
    <row r="1589" spans="1:20" ht="7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0">
        <f t="shared" si="14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0">
        <f t="shared" si="14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0">
        <f t="shared" si="14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0">
        <f t="shared" si="14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0">
        <f t="shared" si="149"/>
        <v>42463.392835648156</v>
      </c>
    </row>
    <row r="1594" spans="1:20" ht="45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0">
        <f t="shared" si="14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0">
        <f t="shared" si="14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0">
        <f t="shared" si="149"/>
        <v>42505.38958333333</v>
      </c>
    </row>
    <row r="1597" spans="1:20" ht="6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0">
        <f t="shared" si="14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0">
        <f t="shared" si="149"/>
        <v>41986.180196759262</v>
      </c>
    </row>
    <row r="1599" spans="1:20" ht="6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0">
        <f t="shared" si="14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0">
        <f t="shared" si="14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0">
        <f t="shared" si="14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41790.765648148154</v>
      </c>
      <c r="T1602" s="10">
        <f t="shared" si="14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 FIND( "/", N1603)-1)</f>
        <v>music</v>
      </c>
      <c r="R1603" t="str">
        <f t="shared" ref="R1603:R1666" si="153">RIGHT(N1603, LEN(N1603)- FIND( "/", N1603))</f>
        <v>rock</v>
      </c>
      <c r="S1603" s="10">
        <f t="shared" ref="S1603:S1666" si="154">(((J1603/60)/60)/24)+DATE(1970,1,1)+(-7/24)</f>
        <v>40637.801307870373</v>
      </c>
      <c r="T1603" s="10">
        <f t="shared" ref="T1603:T1666" si="155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0">
        <f t="shared" si="155"/>
        <v>40830.666666666672</v>
      </c>
    </row>
    <row r="1605" spans="1:20" ht="6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0">
        <f t="shared" si="155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0">
        <f t="shared" si="155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0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0">
        <f t="shared" si="155"/>
        <v>40625.778217592597</v>
      </c>
    </row>
    <row r="1609" spans="1:20" ht="6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0">
        <f t="shared" si="155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0">
        <f t="shared" si="155"/>
        <v>41639.934722222228</v>
      </c>
    </row>
    <row r="1611" spans="1:20" ht="6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0">
        <f t="shared" si="155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0">
        <f t="shared" si="155"/>
        <v>41258.633217592593</v>
      </c>
    </row>
    <row r="1613" spans="1:20" ht="3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0">
        <f t="shared" si="155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0">
        <f t="shared" si="155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0">
        <f t="shared" si="155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0">
        <f t="shared" si="155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0">
        <f t="shared" si="155"/>
        <v>40889.800879629634</v>
      </c>
    </row>
    <row r="1618" spans="1:20" ht="6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0">
        <f t="shared" si="155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0">
        <f t="shared" si="155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0">
        <f t="shared" si="155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0">
        <f t="shared" si="155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0">
        <f t="shared" si="155"/>
        <v>41328.04791666667</v>
      </c>
    </row>
    <row r="1623" spans="1:20" ht="6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0">
        <f t="shared" si="155"/>
        <v>41056.874305555561</v>
      </c>
    </row>
    <row r="1624" spans="1:20" ht="6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0">
        <f t="shared" si="155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0">
        <f t="shared" si="155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0">
        <f t="shared" si="155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0">
        <f t="shared" si="155"/>
        <v>41163.40802083334</v>
      </c>
    </row>
    <row r="1628" spans="1:20" ht="6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0">
        <f t="shared" si="155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0">
        <f t="shared" si="155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0">
        <f t="shared" si="155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0">
        <f t="shared" si="155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0">
        <f t="shared" si="155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0">
        <f t="shared" si="155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0">
        <f t="shared" si="155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0">
        <f t="shared" si="155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0">
        <f t="shared" si="155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0">
        <f t="shared" si="155"/>
        <v>42562.577094907414</v>
      </c>
    </row>
    <row r="1638" spans="1:20" ht="6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0">
        <f t="shared" si="155"/>
        <v>40705.875</v>
      </c>
    </row>
    <row r="1639" spans="1:20" ht="6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0">
        <f t="shared" si="155"/>
        <v>40178.693750000006</v>
      </c>
    </row>
    <row r="1640" spans="1:20" ht="45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0">
        <f t="shared" si="155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0">
        <f t="shared" si="155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0">
        <f t="shared" si="155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0">
        <f t="shared" si="155"/>
        <v>41992.304907407415</v>
      </c>
    </row>
    <row r="1644" spans="1:20" ht="6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0">
        <f t="shared" si="155"/>
        <v>40707.732951388891</v>
      </c>
    </row>
    <row r="1645" spans="1:20" ht="45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0">
        <f t="shared" si="155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0">
        <f t="shared" si="155"/>
        <v>41234.809722222228</v>
      </c>
    </row>
    <row r="1647" spans="1:20" ht="6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0">
        <f t="shared" si="155"/>
        <v>41535.325694444444</v>
      </c>
    </row>
    <row r="1648" spans="1:20" ht="7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0">
        <f t="shared" si="155"/>
        <v>41865.465972222228</v>
      </c>
    </row>
    <row r="1649" spans="1:20" ht="6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0">
        <f t="shared" si="155"/>
        <v>41069.117789351854</v>
      </c>
    </row>
    <row r="1650" spans="1:20" ht="6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0">
        <f t="shared" si="155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0">
        <f t="shared" si="155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0">
        <f t="shared" si="155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0">
        <f t="shared" si="155"/>
        <v>40658.999305555561</v>
      </c>
    </row>
    <row r="1654" spans="1:20" ht="7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0">
        <f t="shared" si="155"/>
        <v>41602.242974537039</v>
      </c>
    </row>
    <row r="1655" spans="1:20" ht="6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0">
        <f t="shared" si="155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0">
        <f t="shared" si="155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0">
        <f t="shared" si="155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0">
        <f t="shared" si="155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0">
        <f t="shared" si="155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0">
        <f t="shared" si="155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0">
        <f t="shared" si="155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0">
        <f t="shared" si="155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0">
        <f t="shared" si="155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0">
        <f t="shared" si="155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0">
        <f t="shared" si="155"/>
        <v>42035.730405092596</v>
      </c>
    </row>
    <row r="1666" spans="1:20" ht="6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40939.47011574074</v>
      </c>
      <c r="T1666" s="10">
        <f t="shared" si="155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 FIND( "/", N1667)-1)</f>
        <v>music</v>
      </c>
      <c r="R1667" t="str">
        <f t="shared" ref="R1667:R1730" si="159">RIGHT(N1667, LEN(N1667)- FIND( "/", N1667))</f>
        <v>pop</v>
      </c>
      <c r="S1667" s="10">
        <f t="shared" ref="S1667:S1730" si="160">(((J1667/60)/60)/24)+DATE(1970,1,1)+(-7/24)</f>
        <v>40564.357789351852</v>
      </c>
      <c r="T1667" s="10">
        <f t="shared" ref="T1667:T1730" si="161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0">
        <f t="shared" si="161"/>
        <v>41360.91982638889</v>
      </c>
    </row>
    <row r="1669" spans="1:20" ht="6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0">
        <f t="shared" si="161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0">
        <f t="shared" si="161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0">
        <f t="shared" si="161"/>
        <v>42521.593472222223</v>
      </c>
    </row>
    <row r="1672" spans="1:20" ht="7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0">
        <f t="shared" si="161"/>
        <v>40363.875</v>
      </c>
    </row>
    <row r="1673" spans="1:20" ht="45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0">
        <f t="shared" si="161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0">
        <f t="shared" si="161"/>
        <v>41064.364930555559</v>
      </c>
    </row>
    <row r="1675" spans="1:20" ht="6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0">
        <f t="shared" si="161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0">
        <f t="shared" si="161"/>
        <v>42599.999305555561</v>
      </c>
    </row>
    <row r="1677" spans="1:20" ht="45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0">
        <f t="shared" si="161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0">
        <f t="shared" si="161"/>
        <v>41019.874305555561</v>
      </c>
    </row>
    <row r="1679" spans="1:20" ht="6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0">
        <f t="shared" si="161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0">
        <f t="shared" si="161"/>
        <v>41676.563321759262</v>
      </c>
    </row>
    <row r="1681" spans="1:20" ht="7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0">
        <f t="shared" si="161"/>
        <v>40745.777141203704</v>
      </c>
    </row>
    <row r="1682" spans="1:20" ht="45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0">
        <f t="shared" si="161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0">
        <f t="shared" si="161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0">
        <f t="shared" si="161"/>
        <v>42838.880324074074</v>
      </c>
    </row>
    <row r="1685" spans="1:20" ht="6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0">
        <f t="shared" si="161"/>
        <v>42832.490023148152</v>
      </c>
    </row>
    <row r="1686" spans="1:20" ht="45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0">
        <f t="shared" si="161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0">
        <f t="shared" si="161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0">
        <f t="shared" si="161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0">
        <f t="shared" si="161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0">
        <f t="shared" si="161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0">
        <f t="shared" si="161"/>
        <v>42810.609143518523</v>
      </c>
    </row>
    <row r="1692" spans="1:20" ht="6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0">
        <f t="shared" si="161"/>
        <v>42831.097708333335</v>
      </c>
    </row>
    <row r="1693" spans="1:20" ht="7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0">
        <f t="shared" si="161"/>
        <v>42827.750000000007</v>
      </c>
    </row>
    <row r="1694" spans="1:20" ht="6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0">
        <f t="shared" si="161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0">
        <f t="shared" si="161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0">
        <f t="shared" si="161"/>
        <v>42820.9</v>
      </c>
    </row>
    <row r="1697" spans="1:20" ht="7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0">
        <f t="shared" si="161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0">
        <f t="shared" si="161"/>
        <v>42825.736238425925</v>
      </c>
    </row>
    <row r="1699" spans="1:20" ht="6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0">
        <f t="shared" si="161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0">
        <f t="shared" si="161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0">
        <f t="shared" si="161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0">
        <f t="shared" si="161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0">
        <f t="shared" si="161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0">
        <f t="shared" si="161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0">
        <f t="shared" si="161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0">
        <f t="shared" si="161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0">
        <f t="shared" si="161"/>
        <v>42256.375000000007</v>
      </c>
    </row>
    <row r="1708" spans="1:20" ht="6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0">
        <f t="shared" si="161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0">
        <f t="shared" si="161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0">
        <f t="shared" si="161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0">
        <f t="shared" si="161"/>
        <v>41882.527083333334</v>
      </c>
    </row>
    <row r="1712" spans="1:20" ht="45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0">
        <f t="shared" si="161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0">
        <f t="shared" si="161"/>
        <v>41883.354560185187</v>
      </c>
    </row>
    <row r="1714" spans="1:20" ht="7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0">
        <f t="shared" si="161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0">
        <f t="shared" si="161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0">
        <f t="shared" si="161"/>
        <v>42125.626863425925</v>
      </c>
    </row>
    <row r="1717" spans="1:20" ht="6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0">
        <f t="shared" si="161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0">
        <f t="shared" si="161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0">
        <f t="shared" si="161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0">
        <f t="shared" si="161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0">
        <f t="shared" si="161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0">
        <f t="shared" si="161"/>
        <v>41952.533229166671</v>
      </c>
    </row>
    <row r="1723" spans="1:20" ht="6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0">
        <f t="shared" si="161"/>
        <v>42349.169710648152</v>
      </c>
    </row>
    <row r="1724" spans="1:20" ht="6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0">
        <f t="shared" si="161"/>
        <v>42462.715277777781</v>
      </c>
    </row>
    <row r="1725" spans="1:20" ht="7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0">
        <f t="shared" si="161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0">
        <f t="shared" si="161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0">
        <f t="shared" si="161"/>
        <v>41875.676493055558</v>
      </c>
    </row>
    <row r="1728" spans="1:20" ht="45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0">
        <f t="shared" si="161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0">
        <f t="shared" si="161"/>
        <v>42099.166666666664</v>
      </c>
    </row>
    <row r="1730" spans="1:20" ht="6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42268.334189814814</v>
      </c>
      <c r="T1730" s="10">
        <f t="shared" si="161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 FIND( "/", N1731)-1)</f>
        <v>music</v>
      </c>
      <c r="R1731" t="str">
        <f t="shared" ref="R1731:R1794" si="165">RIGHT(N1731, LEN(N1731)- FIND( "/", N1731))</f>
        <v>faith</v>
      </c>
      <c r="S1731" s="10">
        <f t="shared" ref="S1731:S1794" si="166">(((J1731/60)/60)/24)+DATE(1970,1,1)+(-7/24)</f>
        <v>42470.76048611111</v>
      </c>
      <c r="T1731" s="10">
        <f t="shared" ref="T1731:T1794" si="167">(((I1731/60)/60)/24)+DATE(1970,1,1)+(-7/24)</f>
        <v>42530.76048611111</v>
      </c>
    </row>
    <row r="1732" spans="1:20" ht="6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0">
        <f t="shared" si="167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0">
        <f t="shared" si="167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0">
        <f t="shared" si="167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0">
        <f t="shared" si="167"/>
        <v>42626.604166666664</v>
      </c>
    </row>
    <row r="1736" spans="1:20" ht="6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0">
        <f t="shared" si="167"/>
        <v>42131.74486111111</v>
      </c>
    </row>
    <row r="1737" spans="1:20" ht="6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0">
        <f t="shared" si="167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0">
        <f t="shared" si="167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0">
        <f t="shared" si="167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0">
        <f t="shared" si="167"/>
        <v>41914.582662037043</v>
      </c>
    </row>
    <row r="1741" spans="1:20" ht="6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0">
        <f t="shared" si="167"/>
        <v>42494.540879629632</v>
      </c>
    </row>
    <row r="1742" spans="1:20" ht="6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0">
        <f t="shared" si="167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0">
        <f t="shared" si="167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0">
        <f t="shared" si="167"/>
        <v>42742.583333333336</v>
      </c>
    </row>
    <row r="1745" spans="1:20" ht="6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0">
        <f t="shared" si="167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0">
        <f t="shared" si="167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0">
        <f t="shared" si="167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0">
        <f t="shared" si="167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0">
        <f t="shared" si="167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0">
        <f t="shared" si="167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0">
        <f t="shared" si="167"/>
        <v>42795.500000000007</v>
      </c>
    </row>
    <row r="1752" spans="1:20" ht="7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0">
        <f t="shared" si="167"/>
        <v>42479.54518518519</v>
      </c>
    </row>
    <row r="1753" spans="1:20" ht="45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0">
        <f t="shared" si="167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0">
        <f t="shared" si="167"/>
        <v>42656.961597222224</v>
      </c>
    </row>
    <row r="1755" spans="1:20" ht="6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0">
        <f t="shared" si="167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0">
        <f t="shared" si="167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0">
        <f t="shared" si="167"/>
        <v>42282.497233796297</v>
      </c>
    </row>
    <row r="1758" spans="1:20" ht="6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0">
        <f t="shared" si="167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0">
        <f t="shared" si="167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0">
        <f t="shared" si="167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0">
        <f t="shared" si="167"/>
        <v>42088.495706018519</v>
      </c>
    </row>
    <row r="1762" spans="1:20" ht="7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0">
        <f t="shared" si="167"/>
        <v>42425.380937500006</v>
      </c>
    </row>
    <row r="1763" spans="1:20" ht="45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0">
        <f t="shared" si="167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0">
        <f t="shared" si="167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0">
        <f t="shared" si="167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0">
        <f t="shared" si="167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0">
        <f t="shared" si="167"/>
        <v>41864.688796296301</v>
      </c>
    </row>
    <row r="1768" spans="1:20" ht="45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0">
        <f t="shared" si="167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0">
        <f t="shared" si="167"/>
        <v>41854.366712962968</v>
      </c>
    </row>
    <row r="1770" spans="1:20" ht="6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0">
        <f t="shared" si="167"/>
        <v>41909.26902777778</v>
      </c>
    </row>
    <row r="1771" spans="1:20" ht="6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0">
        <f t="shared" si="167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0">
        <f t="shared" si="167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0">
        <f t="shared" si="167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0">
        <f t="shared" si="167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0">
        <f t="shared" si="167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0">
        <f t="shared" si="167"/>
        <v>41972.332638888889</v>
      </c>
    </row>
    <row r="1777" spans="1:20" ht="6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0">
        <f t="shared" si="167"/>
        <v>41936.684722222228</v>
      </c>
    </row>
    <row r="1778" spans="1:20" ht="6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0">
        <f t="shared" si="167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0">
        <f t="shared" si="167"/>
        <v>42055.065428240741</v>
      </c>
    </row>
    <row r="1780" spans="1:20" ht="6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0">
        <f t="shared" si="167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0">
        <f t="shared" si="167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0">
        <f t="shared" si="167"/>
        <v>42553.309143518527</v>
      </c>
    </row>
    <row r="1783" spans="1:20" ht="7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0">
        <f t="shared" si="167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0">
        <f t="shared" si="167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0">
        <f t="shared" si="167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0">
        <f t="shared" si="167"/>
        <v>42034.850694444445</v>
      </c>
    </row>
    <row r="1787" spans="1:20" ht="6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0">
        <f t="shared" si="167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0">
        <f t="shared" si="167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0">
        <f t="shared" si="167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0">
        <f t="shared" si="167"/>
        <v>41943.656736111116</v>
      </c>
    </row>
    <row r="1791" spans="1:20" ht="6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0">
        <f t="shared" si="167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0">
        <f t="shared" si="167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0">
        <f t="shared" si="167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42188.739374999997</v>
      </c>
      <c r="T1794" s="10">
        <f t="shared" si="167"/>
        <v>42225.999305555561</v>
      </c>
    </row>
    <row r="1795" spans="1:20" ht="6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 FIND( "/", N1795)-1)</f>
        <v>photography</v>
      </c>
      <c r="R1795" t="str">
        <f t="shared" ref="R1795:R1858" si="171">RIGHT(N1795, LEN(N1795)- FIND( "/", N1795))</f>
        <v>photobooks</v>
      </c>
      <c r="S1795" s="10">
        <f t="shared" ref="S1795:S1858" si="172">(((J1795/60)/60)/24)+DATE(1970,1,1)+(-7/24)</f>
        <v>41940.600000000006</v>
      </c>
      <c r="T1795" s="10">
        <f t="shared" ref="T1795:T1858" si="173">(((I1795/60)/60)/24)+DATE(1970,1,1)+(-7/24)</f>
        <v>41970.64166666667</v>
      </c>
    </row>
    <row r="1796" spans="1:20" ht="7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0">
        <f t="shared" si="173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0">
        <f t="shared" si="173"/>
        <v>42657.375000000007</v>
      </c>
    </row>
    <row r="1798" spans="1:20" ht="7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0">
        <f t="shared" si="173"/>
        <v>42575.14775462963</v>
      </c>
    </row>
    <row r="1799" spans="1:20" ht="6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0">
        <f t="shared" si="173"/>
        <v>42719.277650462966</v>
      </c>
    </row>
    <row r="1800" spans="1:20" ht="6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0">
        <f t="shared" si="173"/>
        <v>42404.035104166665</v>
      </c>
    </row>
    <row r="1801" spans="1:20" ht="45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0">
        <f t="shared" si="173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0">
        <f t="shared" si="173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0">
        <f t="shared" si="173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0">
        <f t="shared" si="173"/>
        <v>42182.624305555561</v>
      </c>
    </row>
    <row r="1805" spans="1:20" ht="6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0">
        <f t="shared" si="173"/>
        <v>42048.779884259267</v>
      </c>
    </row>
    <row r="1806" spans="1:20" ht="6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0">
        <f t="shared" si="173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0">
        <f t="shared" si="173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0">
        <f t="shared" si="173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0">
        <f t="shared" si="173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0">
        <f t="shared" si="173"/>
        <v>42777.389236111114</v>
      </c>
    </row>
    <row r="1811" spans="1:20" ht="6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0">
        <f t="shared" si="173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0">
        <f t="shared" si="173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0">
        <f t="shared" si="173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0">
        <f t="shared" si="173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0">
        <f t="shared" si="173"/>
        <v>41859.597361111111</v>
      </c>
    </row>
    <row r="1816" spans="1:20" ht="6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0">
        <f t="shared" si="173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0">
        <f t="shared" si="173"/>
        <v>42186.615011574082</v>
      </c>
    </row>
    <row r="1818" spans="1:20" ht="6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0">
        <f t="shared" si="173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0">
        <f t="shared" si="173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0">
        <f t="shared" si="173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0">
        <f t="shared" si="173"/>
        <v>41850.460601851853</v>
      </c>
    </row>
    <row r="1822" spans="1:20" ht="7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0">
        <f t="shared" si="173"/>
        <v>42094.75104166667</v>
      </c>
    </row>
    <row r="1823" spans="1:20" ht="6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0">
        <f t="shared" si="173"/>
        <v>40971.027395833335</v>
      </c>
    </row>
    <row r="1824" spans="1:20" ht="45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0">
        <f t="shared" si="173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0">
        <f t="shared" si="173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0">
        <f t="shared" si="173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0">
        <f t="shared" si="173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0">
        <f t="shared" si="173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0">
        <f t="shared" si="173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0">
        <f t="shared" si="173"/>
        <v>41768.625</v>
      </c>
    </row>
    <row r="1831" spans="1:20" ht="6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0">
        <f t="shared" si="173"/>
        <v>40564.625</v>
      </c>
    </row>
    <row r="1832" spans="1:20" ht="6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0">
        <f t="shared" si="173"/>
        <v>41694.392442129632</v>
      </c>
    </row>
    <row r="1833" spans="1:20" ht="6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0">
        <f t="shared" si="173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0">
        <f t="shared" si="173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0">
        <f t="shared" si="173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0">
        <f t="shared" si="173"/>
        <v>42028.672395833339</v>
      </c>
    </row>
    <row r="1837" spans="1:20" ht="9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0">
        <f t="shared" si="173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0">
        <f t="shared" si="173"/>
        <v>41322.517696759263</v>
      </c>
    </row>
    <row r="1839" spans="1:20" ht="7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0">
        <f t="shared" si="173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0">
        <f t="shared" si="173"/>
        <v>40816.833333333336</v>
      </c>
    </row>
    <row r="1841" spans="1:20" ht="6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0">
        <f t="shared" si="173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0">
        <f t="shared" si="173"/>
        <v>41400.915972222225</v>
      </c>
    </row>
    <row r="1843" spans="1:20" ht="45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0">
        <f t="shared" si="173"/>
        <v>41778.915972222225</v>
      </c>
    </row>
    <row r="1844" spans="1:20" ht="6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0">
        <f t="shared" si="173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0">
        <f t="shared" si="173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0">
        <f t="shared" si="173"/>
        <v>40704.833333333336</v>
      </c>
    </row>
    <row r="1847" spans="1:20" ht="10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0">
        <f t="shared" si="173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0">
        <f t="shared" si="173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0">
        <f t="shared" si="173"/>
        <v>42114.944814814815</v>
      </c>
    </row>
    <row r="1850" spans="1:20" ht="6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0">
        <f t="shared" si="173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0">
        <f t="shared" si="173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0">
        <f t="shared" si="173"/>
        <v>41830.66782407408</v>
      </c>
    </row>
    <row r="1853" spans="1:20" ht="7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0">
        <f t="shared" si="173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0">
        <f t="shared" si="173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0">
        <f t="shared" si="173"/>
        <v>41226.810381944444</v>
      </c>
    </row>
    <row r="1856" spans="1:20" ht="6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0">
        <f t="shared" si="173"/>
        <v>41417.729594907411</v>
      </c>
    </row>
    <row r="1857" spans="1:20" ht="6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0">
        <f t="shared" si="173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41817.563333333332</v>
      </c>
      <c r="T1858" s="10">
        <f t="shared" si="173"/>
        <v>41838.563333333332</v>
      </c>
    </row>
    <row r="1859" spans="1:20" ht="6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 FIND( "/", N1859)-1)</f>
        <v>music</v>
      </c>
      <c r="R1859" t="str">
        <f t="shared" ref="R1859:R1922" si="177">RIGHT(N1859, LEN(N1859)- FIND( "/", N1859))</f>
        <v>rock</v>
      </c>
      <c r="S1859" s="10">
        <f t="shared" ref="S1859:S1922" si="178">(((J1859/60)/60)/24)+DATE(1970,1,1)+(-7/24)</f>
        <v>41864.477002314816</v>
      </c>
      <c r="T1859" s="10">
        <f t="shared" ref="T1859:T1922" si="17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0">
        <f t="shared" si="17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0">
        <f t="shared" si="17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0">
        <f t="shared" si="17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0">
        <f t="shared" si="179"/>
        <v>42030.008576388893</v>
      </c>
    </row>
    <row r="1864" spans="1:20" ht="6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0">
        <f t="shared" si="179"/>
        <v>42802.020833333336</v>
      </c>
    </row>
    <row r="1865" spans="1:20" ht="6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0">
        <f t="shared" si="179"/>
        <v>41802.505613425928</v>
      </c>
    </row>
    <row r="1866" spans="1:20" ht="7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0">
        <f t="shared" si="179"/>
        <v>41763.424768518518</v>
      </c>
    </row>
    <row r="1867" spans="1:20" ht="7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0">
        <f t="shared" si="17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0">
        <f t="shared" si="17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0">
        <f t="shared" si="17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0">
        <f t="shared" si="17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0">
        <f t="shared" si="179"/>
        <v>42738.711215277777</v>
      </c>
    </row>
    <row r="1872" spans="1:20" ht="6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0">
        <f t="shared" si="179"/>
        <v>42399.886805555558</v>
      </c>
    </row>
    <row r="1873" spans="1:20" ht="7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0">
        <f t="shared" si="17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0">
        <f t="shared" si="17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0">
        <f t="shared" si="179"/>
        <v>42193.406250000007</v>
      </c>
    </row>
    <row r="1876" spans="1:20" ht="7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0">
        <f t="shared" si="17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0">
        <f t="shared" si="179"/>
        <v>42588.607731481483</v>
      </c>
    </row>
    <row r="1878" spans="1:20" ht="6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0">
        <f t="shared" si="17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0">
        <f t="shared" si="179"/>
        <v>42063.737557870372</v>
      </c>
    </row>
    <row r="1880" spans="1:20" ht="7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0">
        <f t="shared" si="17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0">
        <f t="shared" si="179"/>
        <v>42443.316307870373</v>
      </c>
    </row>
    <row r="1882" spans="1:20" ht="45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0">
        <f t="shared" si="17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0">
        <f t="shared" si="17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0">
        <f t="shared" si="179"/>
        <v>41100.700000000004</v>
      </c>
    </row>
    <row r="1885" spans="1:20" ht="6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0">
        <f t="shared" si="17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0">
        <f t="shared" si="179"/>
        <v>41240.208333333336</v>
      </c>
    </row>
    <row r="1887" spans="1:20" ht="6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0">
        <f t="shared" si="179"/>
        <v>41131.625</v>
      </c>
    </row>
    <row r="1888" spans="1:20" ht="6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0">
        <f t="shared" si="17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0">
        <f t="shared" si="179"/>
        <v>42341.604166666664</v>
      </c>
    </row>
    <row r="1890" spans="1:20" ht="7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0">
        <f t="shared" si="17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0">
        <f t="shared" si="179"/>
        <v>41344.460023148153</v>
      </c>
    </row>
    <row r="1892" spans="1:20" ht="6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0">
        <f t="shared" si="179"/>
        <v>41258.494537037041</v>
      </c>
    </row>
    <row r="1893" spans="1:20" ht="7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0">
        <f t="shared" si="17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0">
        <f t="shared" si="179"/>
        <v>40701.34584490741</v>
      </c>
    </row>
    <row r="1895" spans="1:20" ht="6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0">
        <f t="shared" si="17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0">
        <f t="shared" si="17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0">
        <f t="shared" si="179"/>
        <v>42297.455115740748</v>
      </c>
    </row>
    <row r="1898" spans="1:20" ht="6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0">
        <f t="shared" si="17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0">
        <f t="shared" si="179"/>
        <v>41702.583333333336</v>
      </c>
    </row>
    <row r="1900" spans="1:20" ht="6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0">
        <f t="shared" si="17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0">
        <f t="shared" si="17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0">
        <f t="shared" si="17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0">
        <f t="shared" si="17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0">
        <f t="shared" si="17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0">
        <f t="shared" si="179"/>
        <v>42762.479062500002</v>
      </c>
    </row>
    <row r="1906" spans="1:20" ht="6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0">
        <f t="shared" si="17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0">
        <f t="shared" si="179"/>
        <v>41889.634189814817</v>
      </c>
    </row>
    <row r="1908" spans="1:20" ht="6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0">
        <f t="shared" si="179"/>
        <v>42544.379432870373</v>
      </c>
    </row>
    <row r="1909" spans="1:20" ht="6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0">
        <f t="shared" si="17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0">
        <f t="shared" si="17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0">
        <f t="shared" si="179"/>
        <v>41935.137488425928</v>
      </c>
    </row>
    <row r="1912" spans="1:20" ht="6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0">
        <f t="shared" si="17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0">
        <f t="shared" si="179"/>
        <v>41859.742291666669</v>
      </c>
    </row>
    <row r="1914" spans="1:20" ht="6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0">
        <f t="shared" si="179"/>
        <v>42158.93472222222</v>
      </c>
    </row>
    <row r="1915" spans="1:20" ht="45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0">
        <f t="shared" si="17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0">
        <f t="shared" si="17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0">
        <f t="shared" si="179"/>
        <v>41883.757199074076</v>
      </c>
    </row>
    <row r="1918" spans="1:20" ht="45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0">
        <f t="shared" si="17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0">
        <f t="shared" si="179"/>
        <v>42775.978391203702</v>
      </c>
    </row>
    <row r="1920" spans="1:20" ht="6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0">
        <f t="shared" si="17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0">
        <f t="shared" si="17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42270.584039351852</v>
      </c>
      <c r="T1922" s="10">
        <f t="shared" si="17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 FIND( "/", N1923)-1)</f>
        <v>music</v>
      </c>
      <c r="R1923" t="str">
        <f t="shared" ref="R1923:R1986" si="183">RIGHT(N1923, LEN(N1923)- FIND( "/", N1923))</f>
        <v>indie rock</v>
      </c>
      <c r="S1923" s="10">
        <f t="shared" ref="S1923:S1986" si="184">(((J1923/60)/60)/24)+DATE(1970,1,1)+(-7/24)</f>
        <v>41073.929895833338</v>
      </c>
      <c r="T1923" s="10">
        <f t="shared" ref="T1923:T1986" si="185">(((I1923/60)/60)/24)+DATE(1970,1,1)+(-7/24)</f>
        <v>41103.929895833338</v>
      </c>
    </row>
    <row r="1924" spans="1:20" ht="6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0">
        <f t="shared" si="185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0">
        <f t="shared" si="185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0">
        <f t="shared" si="185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0">
        <f t="shared" si="185"/>
        <v>41557.708333333336</v>
      </c>
    </row>
    <row r="1928" spans="1:20" ht="7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0">
        <f t="shared" si="185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0">
        <f t="shared" si="185"/>
        <v>40975.915972222225</v>
      </c>
    </row>
    <row r="1930" spans="1:20" ht="45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0">
        <f t="shared" si="185"/>
        <v>41401.356412037043</v>
      </c>
    </row>
    <row r="1931" spans="1:20" ht="6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0">
        <f t="shared" si="185"/>
        <v>40728.729930555557</v>
      </c>
    </row>
    <row r="1932" spans="1:20" ht="45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0">
        <f t="shared" si="185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0">
        <f t="shared" si="185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0">
        <f t="shared" si="185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0">
        <f t="shared" si="185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0">
        <f t="shared" si="185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0">
        <f t="shared" si="185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0">
        <f t="shared" si="185"/>
        <v>40882.957638888889</v>
      </c>
    </row>
    <row r="1939" spans="1:20" ht="6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0">
        <f t="shared" si="185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0">
        <f t="shared" si="185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0">
        <f t="shared" si="185"/>
        <v>41343.651712962965</v>
      </c>
    </row>
    <row r="1942" spans="1:20" ht="6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0">
        <f t="shared" si="185"/>
        <v>40708.874305555561</v>
      </c>
    </row>
    <row r="1943" spans="1:20" ht="7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0">
        <f t="shared" si="185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0">
        <f t="shared" si="185"/>
        <v>40728.536342592597</v>
      </c>
    </row>
    <row r="1945" spans="1:20" ht="6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0">
        <f t="shared" si="185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0">
        <f t="shared" si="185"/>
        <v>41760.292708333334</v>
      </c>
    </row>
    <row r="1947" spans="1:20" ht="6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0">
        <f t="shared" si="185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0">
        <f t="shared" si="185"/>
        <v>41748.816678240742</v>
      </c>
    </row>
    <row r="1949" spans="1:20" ht="7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0">
        <f t="shared" si="185"/>
        <v>40139.957638888889</v>
      </c>
    </row>
    <row r="1950" spans="1:20" ht="45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0">
        <f t="shared" si="185"/>
        <v>42527.418055555558</v>
      </c>
    </row>
    <row r="1951" spans="1:20" ht="6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0">
        <f t="shared" si="185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0">
        <f t="shared" si="185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0">
        <f t="shared" si="185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0">
        <f t="shared" si="185"/>
        <v>41563.314988425926</v>
      </c>
    </row>
    <row r="1955" spans="1:20" ht="6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0">
        <f t="shared" si="185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0">
        <f t="shared" si="185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0">
        <f t="shared" si="185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0">
        <f t="shared" si="185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0">
        <f t="shared" si="185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0">
        <f t="shared" si="185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0">
        <f t="shared" si="185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0">
        <f t="shared" si="185"/>
        <v>41994.071076388893</v>
      </c>
    </row>
    <row r="1963" spans="1:20" ht="6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0">
        <f t="shared" si="185"/>
        <v>41187.874305555561</v>
      </c>
    </row>
    <row r="1964" spans="1:20" ht="7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0">
        <f t="shared" si="185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0">
        <f t="shared" si="185"/>
        <v>41898.138125000005</v>
      </c>
    </row>
    <row r="1966" spans="1:20" ht="6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0">
        <f t="shared" si="185"/>
        <v>42481.981157407405</v>
      </c>
    </row>
    <row r="1967" spans="1:20" ht="6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0">
        <f t="shared" si="185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0">
        <f t="shared" si="185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0">
        <f t="shared" si="185"/>
        <v>41760.371863425928</v>
      </c>
    </row>
    <row r="1970" spans="1:20" ht="45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0">
        <f t="shared" si="185"/>
        <v>42707.33697916667</v>
      </c>
    </row>
    <row r="1971" spans="1:20" ht="7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0">
        <f t="shared" si="185"/>
        <v>42587.500787037039</v>
      </c>
    </row>
    <row r="1972" spans="1:20" ht="6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0">
        <f t="shared" si="185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0">
        <f t="shared" si="185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0">
        <f t="shared" si="185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0">
        <f t="shared" si="185"/>
        <v>42588.000000000007</v>
      </c>
    </row>
    <row r="1976" spans="1:20" ht="7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0">
        <f t="shared" si="185"/>
        <v>41505.04246527778</v>
      </c>
    </row>
    <row r="1977" spans="1:20" ht="45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0">
        <f t="shared" si="185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0">
        <f t="shared" si="185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0">
        <f t="shared" si="185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0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0">
        <f t="shared" si="185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0">
        <f t="shared" si="185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0">
        <f t="shared" si="185"/>
        <v>41829.433622685188</v>
      </c>
    </row>
    <row r="1984" spans="1:20" ht="6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0">
        <f t="shared" si="185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0">
        <f t="shared" si="185"/>
        <v>42615.000000000007</v>
      </c>
    </row>
    <row r="1986" spans="1:20" ht="7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41913.498622685183</v>
      </c>
      <c r="T1986" s="10">
        <f t="shared" si="185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 FIND( "/", N1987)-1)</f>
        <v>photography</v>
      </c>
      <c r="R1987" t="str">
        <f t="shared" ref="R1987:R2050" si="189">RIGHT(N1987, LEN(N1987)- FIND( "/", N1987))</f>
        <v>people</v>
      </c>
      <c r="S1987" s="10">
        <f t="shared" ref="S1987:S2050" si="190">(((J1987/60)/60)/24)+DATE(1970,1,1)+(-7/24)</f>
        <v>42555.407071759262</v>
      </c>
      <c r="T1987" s="10">
        <f t="shared" ref="T1987:T2050" si="191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0">
        <f t="shared" si="191"/>
        <v>42443.100497685191</v>
      </c>
    </row>
    <row r="1989" spans="1:20" ht="45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0">
        <f t="shared" si="191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0">
        <f t="shared" si="191"/>
        <v>42236.471550925933</v>
      </c>
    </row>
    <row r="1991" spans="1:20" ht="6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0">
        <f t="shared" si="191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0">
        <f t="shared" si="191"/>
        <v>42412.904305555559</v>
      </c>
    </row>
    <row r="1993" spans="1:20" ht="45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0">
        <f t="shared" si="191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0">
        <f t="shared" si="191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0">
        <f t="shared" si="191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0">
        <f t="shared" si="191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0">
        <f t="shared" si="191"/>
        <v>42201.610370370377</v>
      </c>
    </row>
    <row r="1998" spans="1:20" ht="7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0">
        <f t="shared" si="191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0">
        <f t="shared" si="191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0">
        <f t="shared" si="191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0">
        <f t="shared" si="191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0">
        <f t="shared" si="191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0">
        <f t="shared" si="191"/>
        <v>42167.541666666664</v>
      </c>
    </row>
    <row r="2004" spans="1:20" ht="6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0">
        <f t="shared" si="191"/>
        <v>42758.420636574076</v>
      </c>
    </row>
    <row r="2005" spans="1:20" ht="7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0">
        <f t="shared" si="191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0">
        <f t="shared" si="191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0">
        <f t="shared" si="191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0">
        <f t="shared" si="191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0">
        <f t="shared" si="191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0">
        <f t="shared" si="191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0">
        <f t="shared" si="191"/>
        <v>42697.073414351857</v>
      </c>
    </row>
    <row r="2012" spans="1:20" ht="45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0">
        <f t="shared" si="191"/>
        <v>42600.704756944448</v>
      </c>
    </row>
    <row r="2013" spans="1:20" ht="6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0">
        <f t="shared" si="191"/>
        <v>42380.666666666664</v>
      </c>
    </row>
    <row r="2014" spans="1:20" ht="6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0">
        <f t="shared" si="191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0">
        <f t="shared" si="191"/>
        <v>42559.66914351852</v>
      </c>
    </row>
    <row r="2016" spans="1:20" ht="6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0">
        <f t="shared" si="191"/>
        <v>41357.881238425929</v>
      </c>
    </row>
    <row r="2017" spans="1:20" ht="6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0">
        <f t="shared" si="191"/>
        <v>40795.585219907407</v>
      </c>
    </row>
    <row r="2018" spans="1:20" ht="45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0">
        <f t="shared" si="191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0">
        <f t="shared" si="191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0">
        <f t="shared" si="191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0">
        <f t="shared" si="191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0">
        <f t="shared" si="191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0">
        <f t="shared" si="191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0">
        <f t="shared" si="191"/>
        <v>42532.277453703711</v>
      </c>
    </row>
    <row r="2025" spans="1:20" ht="7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0">
        <f t="shared" si="191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0">
        <f t="shared" si="191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0">
        <f t="shared" si="191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0">
        <f t="shared" si="191"/>
        <v>41749.874305555561</v>
      </c>
    </row>
    <row r="2029" spans="1:20" ht="6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0">
        <f t="shared" si="191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0">
        <f t="shared" si="191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0">
        <f t="shared" si="191"/>
        <v>41877.730104166672</v>
      </c>
    </row>
    <row r="2032" spans="1:20" ht="6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0">
        <f t="shared" si="191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0">
        <f t="shared" si="191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0">
        <f t="shared" si="191"/>
        <v>42718.916666666664</v>
      </c>
    </row>
    <row r="2035" spans="1:20" ht="7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0">
        <f t="shared" si="191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0">
        <f t="shared" si="191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0">
        <f t="shared" si="191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0">
        <f t="shared" si="191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0">
        <f t="shared" si="191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0">
        <f t="shared" si="191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0">
        <f t="shared" si="191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0">
        <f t="shared" si="191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0">
        <f t="shared" si="191"/>
        <v>42684.275775462964</v>
      </c>
    </row>
    <row r="2044" spans="1:20" ht="6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0">
        <f t="shared" si="191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0">
        <f t="shared" si="191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0">
        <f t="shared" si="191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0">
        <f t="shared" si="191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0">
        <f t="shared" si="191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0">
        <f t="shared" si="191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41387.359849537039</v>
      </c>
      <c r="T2050" s="10">
        <f t="shared" si="191"/>
        <v>41417.359849537039</v>
      </c>
    </row>
    <row r="2051" spans="1:20" ht="3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 FIND( "/", N2051)-1)</f>
        <v>technology</v>
      </c>
      <c r="R2051" t="str">
        <f t="shared" ref="R2051:R2114" si="195">RIGHT(N2051, LEN(N2051)- FIND( "/", N2051))</f>
        <v>hardware</v>
      </c>
      <c r="S2051" s="10">
        <f t="shared" ref="S2051:S2114" si="196">(((J2051/60)/60)/24)+DATE(1970,1,1)+(-7/24)</f>
        <v>41575.235682870371</v>
      </c>
      <c r="T2051" s="10">
        <f t="shared" ref="T2051:T2114" si="197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0">
        <f t="shared" si="197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0">
        <f t="shared" si="197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0">
        <f t="shared" si="197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0">
        <f t="shared" si="197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0">
        <f t="shared" si="197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0">
        <f t="shared" si="197"/>
        <v>41975.875000000007</v>
      </c>
    </row>
    <row r="2058" spans="1:20" ht="6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0">
        <f t="shared" si="197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0">
        <f t="shared" si="197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0">
        <f t="shared" si="197"/>
        <v>42065.541666666664</v>
      </c>
    </row>
    <row r="2061" spans="1:20" ht="7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0">
        <f t="shared" si="197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0">
        <f t="shared" si="197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0">
        <f t="shared" si="197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0">
        <f t="shared" si="197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0">
        <f t="shared" si="197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0">
        <f t="shared" si="197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0">
        <f t="shared" si="197"/>
        <v>41633.042002314818</v>
      </c>
    </row>
    <row r="2068" spans="1:20" ht="6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0">
        <f t="shared" si="197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0">
        <f t="shared" si="197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0">
        <f t="shared" si="197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0">
        <f t="shared" si="197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0">
        <f t="shared" si="197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0">
        <f t="shared" si="197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0">
        <f t="shared" si="197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0">
        <f t="shared" si="197"/>
        <v>42132.376365740747</v>
      </c>
    </row>
    <row r="2076" spans="1:20" ht="45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0">
        <f t="shared" si="197"/>
        <v>42496.534513888888</v>
      </c>
    </row>
    <row r="2077" spans="1:20" ht="6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0">
        <f t="shared" si="197"/>
        <v>41480.389907407407</v>
      </c>
    </row>
    <row r="2078" spans="1:20" ht="45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0">
        <f t="shared" si="197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0">
        <f t="shared" si="197"/>
        <v>42160.583333333336</v>
      </c>
    </row>
    <row r="2080" spans="1:20" ht="6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0">
        <f t="shared" si="197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0">
        <f t="shared" si="197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0">
        <f t="shared" si="197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0">
        <f t="shared" si="197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0">
        <f t="shared" si="197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0">
        <f t="shared" si="197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0">
        <f t="shared" si="197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0">
        <f t="shared" si="197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0">
        <f t="shared" si="197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0">
        <f t="shared" si="197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0">
        <f t="shared" si="197"/>
        <v>40431.874305555561</v>
      </c>
    </row>
    <row r="2091" spans="1:20" ht="45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0">
        <f t="shared" si="197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0">
        <f t="shared" si="197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0">
        <f t="shared" si="197"/>
        <v>40603.541666666672</v>
      </c>
    </row>
    <row r="2094" spans="1:20" ht="6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0">
        <f t="shared" si="197"/>
        <v>40823.415879629632</v>
      </c>
    </row>
    <row r="2095" spans="1:20" ht="6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0">
        <f t="shared" si="197"/>
        <v>41265.604537037041</v>
      </c>
    </row>
    <row r="2096" spans="1:20" ht="7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0">
        <f t="shared" si="197"/>
        <v>40972.833333333336</v>
      </c>
    </row>
    <row r="2097" spans="1:20" ht="6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0">
        <f t="shared" si="197"/>
        <v>40818.441817129627</v>
      </c>
    </row>
    <row r="2098" spans="1:20" ht="6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0">
        <f t="shared" si="197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0">
        <f t="shared" si="197"/>
        <v>40878.334895833337</v>
      </c>
    </row>
    <row r="2100" spans="1:20" ht="6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0">
        <f t="shared" si="197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0">
        <f t="shared" si="197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0">
        <f t="shared" si="197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0">
        <f t="shared" si="197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0">
        <f t="shared" si="197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0">
        <f t="shared" si="197"/>
        <v>41222.504942129635</v>
      </c>
    </row>
    <row r="2106" spans="1:20" ht="6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0">
        <f t="shared" si="197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0">
        <f t="shared" si="197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0">
        <f t="shared" si="197"/>
        <v>41299.923310185186</v>
      </c>
    </row>
    <row r="2109" spans="1:20" ht="6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0">
        <f t="shared" si="197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0">
        <f t="shared" si="197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0">
        <f t="shared" si="197"/>
        <v>42190.416863425933</v>
      </c>
    </row>
    <row r="2112" spans="1:20" ht="4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0">
        <f t="shared" si="197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0">
        <f t="shared" si="197"/>
        <v>40769.75</v>
      </c>
    </row>
    <row r="2114" spans="1:20" ht="6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41365.636493055557</v>
      </c>
      <c r="T2114" s="10">
        <f t="shared" si="197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 FIND( "/", N2115)-1)</f>
        <v>music</v>
      </c>
      <c r="R2115" t="str">
        <f t="shared" ref="R2115:R2178" si="201">RIGHT(N2115, LEN(N2115)- FIND( "/", N2115))</f>
        <v>indie rock</v>
      </c>
      <c r="S2115" s="10">
        <f t="shared" ref="S2115:S2178" si="202">(((J2115/60)/60)/24)+DATE(1970,1,1)+(-7/24)</f>
        <v>41870.573796296296</v>
      </c>
      <c r="T2115" s="10">
        <f t="shared" ref="T2115:T2178" si="203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0">
        <f t="shared" si="203"/>
        <v>40520.915972222225</v>
      </c>
    </row>
    <row r="2117" spans="1:20" ht="6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0">
        <f t="shared" si="203"/>
        <v>40593.789363425931</v>
      </c>
    </row>
    <row r="2118" spans="1:20" ht="6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0">
        <f t="shared" si="203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0">
        <f t="shared" si="203"/>
        <v>42303.915972222225</v>
      </c>
    </row>
    <row r="2120" spans="1:20" ht="45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0">
        <f t="shared" si="203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0">
        <f t="shared" si="203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0">
        <f t="shared" si="203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0">
        <f t="shared" si="203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0">
        <f t="shared" si="203"/>
        <v>42742.008900462963</v>
      </c>
    </row>
    <row r="2125" spans="1:20" ht="7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0">
        <f t="shared" si="203"/>
        <v>40251.999305555561</v>
      </c>
    </row>
    <row r="2126" spans="1:20" ht="7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0">
        <f t="shared" si="203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0">
        <f t="shared" si="203"/>
        <v>42220.731863425928</v>
      </c>
    </row>
    <row r="2128" spans="1:20" ht="6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0">
        <f t="shared" si="203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0">
        <f t="shared" si="203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0">
        <f t="shared" si="203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0">
        <f t="shared" si="203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0">
        <f t="shared" si="203"/>
        <v>41866.794710648152</v>
      </c>
    </row>
    <row r="2133" spans="1:20" ht="6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0">
        <f t="shared" si="203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0">
        <f t="shared" si="203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0">
        <f t="shared" si="203"/>
        <v>40656.999305555561</v>
      </c>
    </row>
    <row r="2136" spans="1:20" ht="6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0">
        <f t="shared" si="203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0">
        <f t="shared" si="203"/>
        <v>41186.671678240738</v>
      </c>
    </row>
    <row r="2138" spans="1:20" ht="6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0">
        <f t="shared" si="203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0">
        <f t="shared" si="203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0">
        <f t="shared" si="203"/>
        <v>41586.763182870374</v>
      </c>
    </row>
    <row r="2141" spans="1:20" ht="7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0">
        <f t="shared" si="203"/>
        <v>42677.458425925928</v>
      </c>
    </row>
    <row r="2142" spans="1:20" ht="7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0">
        <f t="shared" si="203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0">
        <f t="shared" si="203"/>
        <v>41956.985636574078</v>
      </c>
    </row>
    <row r="2144" spans="1:20" ht="7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0">
        <f t="shared" si="203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0">
        <f t="shared" si="203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0">
        <f t="shared" si="203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0">
        <f t="shared" si="203"/>
        <v>41604.987430555557</v>
      </c>
    </row>
    <row r="2148" spans="1:20" ht="7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0">
        <f t="shared" si="203"/>
        <v>42411.38784722222</v>
      </c>
    </row>
    <row r="2149" spans="1:20" ht="3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0">
        <f t="shared" si="203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0">
        <f t="shared" si="203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0">
        <f t="shared" si="203"/>
        <v>40389.708333333336</v>
      </c>
    </row>
    <row r="2152" spans="1:20" ht="3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0">
        <f t="shared" si="203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0">
        <f t="shared" si="203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0">
        <f t="shared" si="203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0">
        <f t="shared" si="203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0">
        <f t="shared" si="203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0">
        <f t="shared" si="203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0">
        <f t="shared" si="203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0">
        <f t="shared" si="203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0">
        <f t="shared" si="203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0">
        <f t="shared" si="203"/>
        <v>40740.439513888887</v>
      </c>
    </row>
    <row r="2162" spans="1:20" ht="6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0">
        <f t="shared" si="203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0">
        <f t="shared" si="203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0">
        <f t="shared" si="203"/>
        <v>41844.474432870375</v>
      </c>
    </row>
    <row r="2165" spans="1:20" ht="6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0">
        <f t="shared" si="203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0">
        <f t="shared" si="203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0">
        <f t="shared" si="203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0">
        <f t="shared" si="203"/>
        <v>41978.588171296295</v>
      </c>
    </row>
    <row r="2169" spans="1:20" ht="45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0">
        <f t="shared" si="203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0">
        <f t="shared" si="203"/>
        <v>42775.916666666664</v>
      </c>
    </row>
    <row r="2171" spans="1:20" ht="7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0">
        <f t="shared" si="203"/>
        <v>42796.409155092595</v>
      </c>
    </row>
    <row r="2172" spans="1:20" ht="6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0">
        <f t="shared" si="203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0">
        <f t="shared" si="203"/>
        <v>42176.916666666664</v>
      </c>
    </row>
    <row r="2174" spans="1:20" ht="60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0">
        <f t="shared" si="203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0">
        <f t="shared" si="203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0">
        <f t="shared" si="203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0">
        <f t="shared" si="203"/>
        <v>42571.71743055556</v>
      </c>
    </row>
    <row r="2178" spans="1:20" ht="6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42096.341539351859</v>
      </c>
      <c r="T2178" s="10">
        <f t="shared" si="203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 FIND( "/", N2179)-1)</f>
        <v>music</v>
      </c>
      <c r="R2179" t="str">
        <f t="shared" ref="R2179:R2242" si="207">RIGHT(N2179, LEN(N2179)- FIND( "/", N2179))</f>
        <v>rock</v>
      </c>
      <c r="S2179" s="10">
        <f t="shared" ref="S2179:S2242" si="208">(((J2179/60)/60)/24)+DATE(1970,1,1)+(-7/24)</f>
        <v>42501.959108796298</v>
      </c>
      <c r="T2179" s="10">
        <f t="shared" ref="T2179:T2242" si="209">(((I2179/60)/60)/24)+DATE(1970,1,1)+(-7/24)</f>
        <v>42526.959108796298</v>
      </c>
    </row>
    <row r="2180" spans="1:20" ht="6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0">
        <f t="shared" si="20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0">
        <f t="shared" si="20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0">
        <f t="shared" si="20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0">
        <f t="shared" si="209"/>
        <v>42786.713576388887</v>
      </c>
    </row>
    <row r="2184" spans="1:20" ht="6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0">
        <f t="shared" si="20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0">
        <f t="shared" si="20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0">
        <f t="shared" si="20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0">
        <f t="shared" si="209"/>
        <v>41359.058321759265</v>
      </c>
    </row>
    <row r="2188" spans="1:20" ht="6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0">
        <f t="shared" si="20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0">
        <f t="shared" si="209"/>
        <v>42096.874305555561</v>
      </c>
    </row>
    <row r="2190" spans="1:20" ht="6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0">
        <f t="shared" si="20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0">
        <f t="shared" si="209"/>
        <v>42481.625000000007</v>
      </c>
    </row>
    <row r="2192" spans="1:20" ht="6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0">
        <f t="shared" si="209"/>
        <v>42451.999305555561</v>
      </c>
    </row>
    <row r="2193" spans="1:20" ht="7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0">
        <f t="shared" si="209"/>
        <v>42780.541979166672</v>
      </c>
    </row>
    <row r="2194" spans="1:20" ht="7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0">
        <f t="shared" si="20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0">
        <f t="shared" si="20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0">
        <f t="shared" si="20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0">
        <f t="shared" si="20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0">
        <f t="shared" si="209"/>
        <v>42706.000000000007</v>
      </c>
    </row>
    <row r="2199" spans="1:20" ht="6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0">
        <f t="shared" si="20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0">
        <f t="shared" si="20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0">
        <f t="shared" si="20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0">
        <f t="shared" si="20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0">
        <f t="shared" si="20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0">
        <f t="shared" si="20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0">
        <f t="shared" si="209"/>
        <v>42271.568078703705</v>
      </c>
    </row>
    <row r="2206" spans="1:20" ht="6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0">
        <f t="shared" si="209"/>
        <v>41342.019895833335</v>
      </c>
    </row>
    <row r="2207" spans="1:20" ht="6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0">
        <f t="shared" si="20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0">
        <f t="shared" si="209"/>
        <v>41014.965555555558</v>
      </c>
    </row>
    <row r="2209" spans="1:20" ht="6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0">
        <f t="shared" si="20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0">
        <f t="shared" si="20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0">
        <f t="shared" si="20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0">
        <f t="shared" si="20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0">
        <f t="shared" si="20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0">
        <f t="shared" si="20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0">
        <f t="shared" si="20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0">
        <f t="shared" si="20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0">
        <f t="shared" si="20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0">
        <f t="shared" si="20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0">
        <f t="shared" si="209"/>
        <v>42310.041666666664</v>
      </c>
    </row>
    <row r="2220" spans="1:20" ht="6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0">
        <f t="shared" si="209"/>
        <v>41149.708333333336</v>
      </c>
    </row>
    <row r="2221" spans="1:20" ht="6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0">
        <f t="shared" si="209"/>
        <v>42235.427222222228</v>
      </c>
    </row>
    <row r="2222" spans="1:20" ht="6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0">
        <f t="shared" si="209"/>
        <v>41481.768935185188</v>
      </c>
    </row>
    <row r="2223" spans="1:20" ht="6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0">
        <f t="shared" si="20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0">
        <f t="shared" si="209"/>
        <v>40936.495914351857</v>
      </c>
    </row>
    <row r="2225" spans="1:20" ht="7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0">
        <f t="shared" si="20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0">
        <f t="shared" si="20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0">
        <f t="shared" si="20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0">
        <f t="shared" si="20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0">
        <f t="shared" si="20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0">
        <f t="shared" si="20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0">
        <f t="shared" si="209"/>
        <v>41519.875</v>
      </c>
    </row>
    <row r="2232" spans="1:20" ht="7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0">
        <f t="shared" si="20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0">
        <f t="shared" si="209"/>
        <v>41449.916666666672</v>
      </c>
    </row>
    <row r="2234" spans="1:20" ht="6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0">
        <f t="shared" si="209"/>
        <v>41838.833333333336</v>
      </c>
    </row>
    <row r="2235" spans="1:20" ht="6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0">
        <f t="shared" si="209"/>
        <v>42351.708333333336</v>
      </c>
    </row>
    <row r="2236" spans="1:20" ht="6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0">
        <f t="shared" si="20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0">
        <f t="shared" si="20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0">
        <f t="shared" si="20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0">
        <f t="shared" si="209"/>
        <v>41955.040972222225</v>
      </c>
    </row>
    <row r="2240" spans="1:20" ht="4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0">
        <f t="shared" si="209"/>
        <v>42804.330046296302</v>
      </c>
    </row>
    <row r="2241" spans="1:20" ht="45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0">
        <f t="shared" si="209"/>
        <v>41608.876388888893</v>
      </c>
    </row>
    <row r="2242" spans="1:20" ht="6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42452.534074074072</v>
      </c>
      <c r="T2242" s="10">
        <f t="shared" si="20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 FIND( "/", N2243)-1)</f>
        <v>games</v>
      </c>
      <c r="R2243" t="str">
        <f t="shared" ref="R2243:R2306" si="213">RIGHT(N2243, LEN(N2243)- FIND( "/", N2243))</f>
        <v>tabletop games</v>
      </c>
      <c r="S2243" s="10">
        <f t="shared" ref="S2243:S2306" si="214">(((J2243/60)/60)/24)+DATE(1970,1,1)+(-7/24)</f>
        <v>42766.535879629628</v>
      </c>
      <c r="T2243" s="10">
        <f t="shared" ref="T2243:T2306" si="215">(((I2243/60)/60)/24)+DATE(1970,1,1)+(-7/24)</f>
        <v>42796.535879629628</v>
      </c>
    </row>
    <row r="2244" spans="1:20" ht="45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0">
        <f t="shared" si="215"/>
        <v>41604.834722222222</v>
      </c>
    </row>
    <row r="2245" spans="1:20" ht="7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0">
        <f t="shared" si="215"/>
        <v>42806.833333333336</v>
      </c>
    </row>
    <row r="2246" spans="1:20" ht="6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0">
        <f t="shared" si="215"/>
        <v>42659.562500000007</v>
      </c>
    </row>
    <row r="2247" spans="1:20" ht="6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0">
        <f t="shared" si="215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0">
        <f t="shared" si="215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0">
        <f t="shared" si="215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0">
        <f t="shared" si="215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0">
        <f t="shared" si="215"/>
        <v>41366.36996527778</v>
      </c>
    </row>
    <row r="2252" spans="1:20" ht="6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0">
        <f t="shared" si="215"/>
        <v>42706.755474537036</v>
      </c>
    </row>
    <row r="2253" spans="1:20" ht="6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0">
        <f t="shared" si="215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0">
        <f t="shared" si="215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0">
        <f t="shared" si="215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0">
        <f t="shared" si="215"/>
        <v>42759.356111111112</v>
      </c>
    </row>
    <row r="2257" spans="1:20" ht="45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0">
        <f t="shared" si="215"/>
        <v>42497.660312500004</v>
      </c>
    </row>
    <row r="2258" spans="1:20" ht="6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0">
        <f t="shared" si="215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0">
        <f t="shared" si="215"/>
        <v>42540.666666666664</v>
      </c>
    </row>
    <row r="2260" spans="1:20" ht="45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0">
        <f t="shared" si="215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0">
        <f t="shared" si="215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0">
        <f t="shared" si="215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0">
        <f t="shared" si="215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0">
        <f t="shared" si="215"/>
        <v>41960.708333333336</v>
      </c>
    </row>
    <row r="2265" spans="1:20" ht="6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0">
        <f t="shared" si="215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0">
        <f t="shared" si="215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0">
        <f t="shared" si="215"/>
        <v>42696.561423611114</v>
      </c>
    </row>
    <row r="2268" spans="1:20" ht="6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0">
        <f t="shared" si="215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0">
        <f t="shared" si="215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0">
        <f t="shared" si="215"/>
        <v>42805.790682870371</v>
      </c>
    </row>
    <row r="2271" spans="1:20" ht="6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0">
        <f t="shared" si="215"/>
        <v>42800.916666666664</v>
      </c>
    </row>
    <row r="2272" spans="1:20" ht="6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0">
        <f t="shared" si="215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0">
        <f t="shared" si="215"/>
        <v>42713.708379629628</v>
      </c>
    </row>
    <row r="2274" spans="1:20" ht="6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0">
        <f t="shared" si="215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0">
        <f t="shared" si="215"/>
        <v>42806.215763888897</v>
      </c>
    </row>
    <row r="2276" spans="1:20" ht="7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0">
        <f t="shared" si="215"/>
        <v>41693.208993055559</v>
      </c>
    </row>
    <row r="2277" spans="1:20" ht="6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0">
        <f t="shared" si="215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0">
        <f t="shared" si="215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0">
        <f t="shared" si="215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0">
        <f t="shared" si="215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0">
        <f t="shared" si="215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0">
        <f t="shared" si="215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0">
        <f t="shared" si="215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0">
        <f t="shared" si="215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0">
        <f t="shared" si="215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0">
        <f t="shared" si="215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0">
        <f t="shared" si="215"/>
        <v>41088.894016203703</v>
      </c>
    </row>
    <row r="2288" spans="1:20" ht="6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0">
        <f t="shared" si="215"/>
        <v>41522.874305555561</v>
      </c>
    </row>
    <row r="2289" spans="1:20" ht="6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0">
        <f t="shared" si="215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0">
        <f t="shared" si="215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0">
        <f t="shared" si="215"/>
        <v>41614.681944444448</v>
      </c>
    </row>
    <row r="2292" spans="1:20" ht="6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0">
        <f t="shared" si="215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0">
        <f t="shared" si="215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0">
        <f t="shared" si="215"/>
        <v>41017.405972222223</v>
      </c>
    </row>
    <row r="2295" spans="1:20" ht="45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0">
        <f t="shared" si="215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0">
        <f t="shared" si="215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0">
        <f t="shared" si="215"/>
        <v>41300.662685185183</v>
      </c>
    </row>
    <row r="2298" spans="1:20" ht="6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0">
        <f t="shared" si="215"/>
        <v>40962.440115740741</v>
      </c>
    </row>
    <row r="2299" spans="1:20" ht="45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0">
        <f t="shared" si="215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0">
        <f t="shared" si="215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0">
        <f t="shared" si="215"/>
        <v>40579.740844907406</v>
      </c>
    </row>
    <row r="2302" spans="1:20" ht="6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0">
        <f t="shared" si="215"/>
        <v>41088.435370370375</v>
      </c>
    </row>
    <row r="2303" spans="1:20" ht="45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0">
        <f t="shared" si="215"/>
        <v>41445.85527777778</v>
      </c>
    </row>
    <row r="2304" spans="1:20" ht="6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0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0">
        <f t="shared" si="215"/>
        <v>40889.861064814817</v>
      </c>
    </row>
    <row r="2306" spans="1:20" ht="6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40502.524201388893</v>
      </c>
      <c r="T2306" s="10">
        <f t="shared" si="215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 FIND( "/", N2307)-1)</f>
        <v>music</v>
      </c>
      <c r="R2307" t="str">
        <f t="shared" ref="R2307:R2370" si="219">RIGHT(N2307, LEN(N2307)- FIND( "/", N2307))</f>
        <v>indie rock</v>
      </c>
      <c r="S2307" s="10">
        <f t="shared" ref="S2307:S2370" si="220">(((J2307/60)/60)/24)+DATE(1970,1,1)+(-7/24)</f>
        <v>41834.403611111113</v>
      </c>
      <c r="T2307" s="10">
        <f t="shared" ref="T2307:T2370" si="221">(((I2307/60)/60)/24)+DATE(1970,1,1)+(-7/24)</f>
        <v>41859.458333333336</v>
      </c>
    </row>
    <row r="2308" spans="1:20" ht="6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0">
        <f t="shared" si="221"/>
        <v>40977.876493055555</v>
      </c>
    </row>
    <row r="2309" spans="1:20" ht="6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0">
        <f t="shared" si="221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0">
        <f t="shared" si="221"/>
        <v>41879.75</v>
      </c>
    </row>
    <row r="2311" spans="1:20" ht="6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0">
        <f t="shared" si="221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0">
        <f t="shared" si="221"/>
        <v>41354.460821759261</v>
      </c>
    </row>
    <row r="2313" spans="1:20" ht="6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0">
        <f t="shared" si="221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0">
        <f t="shared" si="221"/>
        <v>41747.666666666672</v>
      </c>
    </row>
    <row r="2315" spans="1:20" ht="45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0">
        <f t="shared" si="221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0">
        <f t="shared" si="221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0">
        <f t="shared" si="221"/>
        <v>41034.434525462966</v>
      </c>
    </row>
    <row r="2318" spans="1:20" ht="7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0">
        <f t="shared" si="221"/>
        <v>40156.475000000006</v>
      </c>
    </row>
    <row r="2319" spans="1:20" ht="6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0">
        <f t="shared" si="221"/>
        <v>40223.916666666672</v>
      </c>
    </row>
    <row r="2320" spans="1:20" ht="7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0">
        <f t="shared" si="221"/>
        <v>40081.874305555561</v>
      </c>
    </row>
    <row r="2321" spans="1:20" ht="6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0">
        <f t="shared" si="221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0">
        <f t="shared" si="221"/>
        <v>41731.483796296299</v>
      </c>
    </row>
    <row r="2323" spans="1:20" ht="6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0">
        <f t="shared" si="221"/>
        <v>42828.927094907405</v>
      </c>
    </row>
    <row r="2324" spans="1:20" ht="6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0">
        <f t="shared" si="221"/>
        <v>42834.562141203707</v>
      </c>
    </row>
    <row r="2325" spans="1:20" ht="6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0">
        <f t="shared" si="221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0">
        <f t="shared" si="221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0">
        <f t="shared" si="221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0">
        <f t="shared" si="221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0">
        <f t="shared" si="221"/>
        <v>41877.625462962969</v>
      </c>
    </row>
    <row r="2330" spans="1:20" ht="7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0">
        <f t="shared" si="221"/>
        <v>42169.490011574082</v>
      </c>
    </row>
    <row r="2331" spans="1:20" ht="6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0">
        <f t="shared" si="221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0">
        <f t="shared" si="221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0">
        <f t="shared" si="221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0">
        <f t="shared" si="221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0">
        <f t="shared" si="221"/>
        <v>41788.451388888891</v>
      </c>
    </row>
    <row r="2336" spans="1:20" ht="6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0">
        <f t="shared" si="221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0">
        <f t="shared" si="221"/>
        <v>41801.280590277784</v>
      </c>
    </row>
    <row r="2338" spans="1:20" ht="6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0">
        <f t="shared" si="221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0">
        <f t="shared" si="221"/>
        <v>41816.34887731482</v>
      </c>
    </row>
    <row r="2340" spans="1:20" ht="6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0">
        <f t="shared" si="221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0">
        <f t="shared" si="221"/>
        <v>42723.040972222225</v>
      </c>
    </row>
    <row r="2342" spans="1:20" ht="6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0">
        <f t="shared" si="221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0">
        <f t="shared" si="221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0">
        <f t="shared" si="221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0">
        <f t="shared" si="221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0">
        <f t="shared" si="221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0">
        <f t="shared" si="221"/>
        <v>42094.693749999999</v>
      </c>
    </row>
    <row r="2348" spans="1:20" ht="6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0">
        <f t="shared" si="221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0">
        <f t="shared" si="221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0">
        <f t="shared" si="221"/>
        <v>42420.640486111115</v>
      </c>
    </row>
    <row r="2351" spans="1:20" ht="6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0">
        <f t="shared" si="221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0">
        <f t="shared" si="221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0">
        <f t="shared" si="221"/>
        <v>42123.809479166674</v>
      </c>
    </row>
    <row r="2354" spans="1:20" ht="6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0">
        <f t="shared" si="221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0">
        <f t="shared" si="221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0">
        <f t="shared" si="221"/>
        <v>42014.431250000001</v>
      </c>
    </row>
    <row r="2357" spans="1:20" ht="6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0">
        <f t="shared" si="221"/>
        <v>42126.626574074071</v>
      </c>
    </row>
    <row r="2358" spans="1:20" ht="45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0">
        <f t="shared" si="221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0">
        <f t="shared" si="221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0">
        <f t="shared" si="221"/>
        <v>42034.73541666667</v>
      </c>
    </row>
    <row r="2361" spans="1:20" ht="6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0">
        <f t="shared" si="221"/>
        <v>42219.357916666668</v>
      </c>
    </row>
    <row r="2362" spans="1:20" ht="6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0">
        <f t="shared" si="221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0">
        <f t="shared" si="221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0">
        <f t="shared" si="221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0">
        <f t="shared" si="221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0">
        <f t="shared" si="221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0">
        <f t="shared" si="221"/>
        <v>42386.666666666664</v>
      </c>
    </row>
    <row r="2368" spans="1:20" ht="6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0">
        <f t="shared" si="221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0">
        <f t="shared" si="221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42063.430150462962</v>
      </c>
      <c r="T2370" s="10">
        <f t="shared" si="221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 FIND( "/", N2371)-1)</f>
        <v>technology</v>
      </c>
      <c r="R2371" t="str">
        <f t="shared" ref="R2371:R2434" si="225">RIGHT(N2371, LEN(N2371)- FIND( "/", N2371))</f>
        <v>web</v>
      </c>
      <c r="S2371" s="10">
        <f t="shared" ref="S2371:S2434" si="226">(((J2371/60)/60)/24)+DATE(1970,1,1)+(-7/24)</f>
        <v>42380.520960648151</v>
      </c>
      <c r="T2371" s="10">
        <f t="shared" ref="T2371:T2434" si="227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0">
        <f t="shared" si="227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0">
        <f t="shared" si="227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0">
        <f t="shared" si="227"/>
        <v>42117.777442129627</v>
      </c>
    </row>
    <row r="2375" spans="1:20" ht="45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0">
        <f t="shared" si="227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0">
        <f t="shared" si="227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0">
        <f t="shared" si="227"/>
        <v>42622.544409722228</v>
      </c>
    </row>
    <row r="2378" spans="1:20" ht="6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0">
        <f t="shared" si="227"/>
        <v>42348.63386574074</v>
      </c>
    </row>
    <row r="2379" spans="1:20" ht="6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0">
        <f t="shared" si="227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0">
        <f t="shared" si="227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0">
        <f t="shared" si="227"/>
        <v>42281.724722222229</v>
      </c>
    </row>
    <row r="2382" spans="1:20" ht="6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0">
        <f t="shared" si="227"/>
        <v>42278.501643518517</v>
      </c>
    </row>
    <row r="2383" spans="1:20" ht="6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0">
        <f t="shared" si="227"/>
        <v>42104.644074074073</v>
      </c>
    </row>
    <row r="2384" spans="1:20" ht="7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0">
        <f t="shared" si="227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0">
        <f t="shared" si="227"/>
        <v>42056.765127314815</v>
      </c>
    </row>
    <row r="2386" spans="1:20" ht="7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0">
        <f t="shared" si="227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0">
        <f t="shared" si="227"/>
        <v>42221.410092592596</v>
      </c>
    </row>
    <row r="2388" spans="1:20" ht="6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0">
        <f t="shared" si="227"/>
        <v>42014.546574074076</v>
      </c>
    </row>
    <row r="2389" spans="1:20" ht="7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0">
        <f t="shared" si="227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0">
        <f t="shared" si="227"/>
        <v>42019.520138888889</v>
      </c>
    </row>
    <row r="2391" spans="1:20" ht="7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0">
        <f t="shared" si="227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0">
        <f t="shared" si="227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0">
        <f t="shared" si="227"/>
        <v>42094.461157407415</v>
      </c>
    </row>
    <row r="2394" spans="1:20" ht="7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0">
        <f t="shared" si="227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0">
        <f t="shared" si="227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0">
        <f t="shared" si="227"/>
        <v>42061.070520833331</v>
      </c>
    </row>
    <row r="2397" spans="1:20" ht="6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0">
        <f t="shared" si="227"/>
        <v>42745.081250000003</v>
      </c>
    </row>
    <row r="2398" spans="1:20" ht="6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0">
        <f t="shared" si="227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0">
        <f t="shared" si="227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0">
        <f t="shared" si="227"/>
        <v>42187.624814814822</v>
      </c>
    </row>
    <row r="2401" spans="1:20" ht="6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0">
        <f t="shared" si="227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0">
        <f t="shared" si="227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0">
        <f t="shared" si="227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0">
        <f t="shared" si="227"/>
        <v>42137.388090277782</v>
      </c>
    </row>
    <row r="2405" spans="1:20" ht="6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0">
        <f t="shared" si="227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0">
        <f t="shared" si="227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0">
        <f t="shared" si="227"/>
        <v>42616.293692129628</v>
      </c>
    </row>
    <row r="2408" spans="1:20" ht="6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0">
        <f t="shared" si="227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0">
        <f t="shared" si="227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0">
        <f t="shared" si="227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0">
        <f t="shared" si="227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0">
        <f t="shared" si="227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0">
        <f t="shared" si="227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0">
        <f t="shared" si="227"/>
        <v>42700.486956018525</v>
      </c>
    </row>
    <row r="2415" spans="1:20" ht="6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0">
        <f t="shared" si="227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0">
        <f t="shared" si="227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0">
        <f t="shared" si="227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0">
        <f t="shared" si="227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0">
        <f t="shared" si="227"/>
        <v>41861.592442129629</v>
      </c>
    </row>
    <row r="2420" spans="1:20" ht="3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0">
        <f t="shared" si="227"/>
        <v>42087.523657407415</v>
      </c>
    </row>
    <row r="2421" spans="1:20" ht="7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0">
        <f t="shared" si="227"/>
        <v>42053.44663194444</v>
      </c>
    </row>
    <row r="2422" spans="1:20" ht="6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0">
        <f t="shared" si="227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0">
        <f t="shared" si="227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0">
        <f t="shared" si="227"/>
        <v>42074.391620370377</v>
      </c>
    </row>
    <row r="2425" spans="1:20" ht="6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0">
        <f t="shared" si="227"/>
        <v>42004.413078703707</v>
      </c>
    </row>
    <row r="2426" spans="1:20" ht="45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0">
        <f t="shared" si="227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0">
        <f t="shared" si="227"/>
        <v>42517.62777777778</v>
      </c>
    </row>
    <row r="2428" spans="1:20" ht="6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0">
        <f t="shared" si="227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0">
        <f t="shared" si="227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0">
        <f t="shared" si="227"/>
        <v>42075.450821759259</v>
      </c>
    </row>
    <row r="2431" spans="1:20" ht="7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0">
        <f t="shared" si="227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0">
        <f t="shared" si="227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0">
        <f t="shared" si="227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42040.927048611113</v>
      </c>
      <c r="T2434" s="10">
        <f t="shared" si="227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 FIND( "/", N2435)-1)</f>
        <v>food</v>
      </c>
      <c r="R2435" t="str">
        <f t="shared" ref="R2435:R2498" si="231">RIGHT(N2435, LEN(N2435)- FIND( "/", N2435))</f>
        <v>food trucks</v>
      </c>
      <c r="S2435" s="10">
        <f t="shared" ref="S2435:S2498" si="232">(((J2435/60)/60)/24)+DATE(1970,1,1)+(-7/24)</f>
        <v>42397.608136574076</v>
      </c>
      <c r="T2435" s="10">
        <f t="shared" ref="T2435:T2498" si="233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0">
        <f t="shared" si="233"/>
        <v>42219.894374999996</v>
      </c>
    </row>
    <row r="2437" spans="1:20" ht="6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0">
        <f t="shared" si="233"/>
        <v>42281.985949074071</v>
      </c>
    </row>
    <row r="2438" spans="1:20" ht="7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0">
        <f t="shared" si="233"/>
        <v>42398.32372685185</v>
      </c>
    </row>
    <row r="2439" spans="1:20" ht="6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0">
        <f t="shared" si="233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0">
        <f t="shared" si="233"/>
        <v>42345.665069444447</v>
      </c>
    </row>
    <row r="2441" spans="1:20" ht="7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0">
        <f t="shared" si="233"/>
        <v>42295.526956018519</v>
      </c>
    </row>
    <row r="2442" spans="1:20" ht="45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0">
        <f t="shared" si="233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0">
        <f t="shared" si="233"/>
        <v>42207.915972222225</v>
      </c>
    </row>
    <row r="2444" spans="1:20" ht="45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0">
        <f t="shared" si="233"/>
        <v>42082.333657407413</v>
      </c>
    </row>
    <row r="2445" spans="1:20" ht="7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0">
        <f t="shared" si="233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0">
        <f t="shared" si="233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0">
        <f t="shared" si="233"/>
        <v>42272.898391203707</v>
      </c>
    </row>
    <row r="2448" spans="1:20" ht="7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0">
        <f t="shared" si="233"/>
        <v>42700.352673611116</v>
      </c>
    </row>
    <row r="2449" spans="1:20" ht="7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0">
        <f t="shared" si="233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0">
        <f t="shared" si="233"/>
        <v>42612.941666666673</v>
      </c>
    </row>
    <row r="2451" spans="1:20" ht="6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0">
        <f t="shared" si="233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0">
        <f t="shared" si="233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0">
        <f t="shared" si="233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0">
        <f t="shared" si="233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0">
        <f t="shared" si="233"/>
        <v>42768.400567129633</v>
      </c>
    </row>
    <row r="2456" spans="1:20" ht="6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0">
        <f t="shared" si="233"/>
        <v>42804.909814814811</v>
      </c>
    </row>
    <row r="2457" spans="1:20" ht="6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0">
        <f t="shared" si="233"/>
        <v>42480.490162037044</v>
      </c>
    </row>
    <row r="2458" spans="1:20" ht="6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0">
        <f t="shared" si="233"/>
        <v>42791.669432870374</v>
      </c>
    </row>
    <row r="2459" spans="1:20" ht="6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0">
        <f t="shared" si="233"/>
        <v>42453.269166666672</v>
      </c>
    </row>
    <row r="2460" spans="1:20" ht="7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0">
        <f t="shared" si="233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0">
        <f t="shared" si="233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0">
        <f t="shared" si="233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0">
        <f t="shared" si="233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0">
        <f t="shared" si="233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0">
        <f t="shared" si="233"/>
        <v>41380.5</v>
      </c>
    </row>
    <row r="2466" spans="1:20" ht="6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0">
        <f t="shared" si="233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0">
        <f t="shared" si="233"/>
        <v>41175.42763888889</v>
      </c>
    </row>
    <row r="2468" spans="1:20" ht="6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0">
        <f t="shared" si="233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0">
        <f t="shared" si="233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0">
        <f t="shared" si="233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0">
        <f t="shared" si="233"/>
        <v>40582.138067129628</v>
      </c>
    </row>
    <row r="2472" spans="1:20" ht="6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0">
        <f t="shared" si="233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0">
        <f t="shared" si="233"/>
        <v>40933.701296296298</v>
      </c>
    </row>
    <row r="2474" spans="1:20" ht="7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0">
        <f t="shared" si="233"/>
        <v>40424.752083333333</v>
      </c>
    </row>
    <row r="2475" spans="1:20" ht="6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0">
        <f t="shared" si="233"/>
        <v>41223.498483796298</v>
      </c>
    </row>
    <row r="2476" spans="1:20" ht="7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0">
        <f t="shared" si="233"/>
        <v>40461.719629629632</v>
      </c>
    </row>
    <row r="2477" spans="1:20" ht="45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0">
        <f t="shared" si="233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0">
        <f t="shared" si="233"/>
        <v>41946.078356481485</v>
      </c>
    </row>
    <row r="2479" spans="1:20" ht="45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0">
        <f t="shared" si="233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0">
        <f t="shared" si="233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0">
        <f t="shared" si="233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0">
        <f t="shared" si="233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0">
        <f t="shared" si="233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0">
        <f t="shared" si="233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0">
        <f t="shared" si="233"/>
        <v>41030.416701388895</v>
      </c>
    </row>
    <row r="2486" spans="1:20" ht="7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0">
        <f t="shared" si="233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0">
        <f t="shared" si="233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0">
        <f t="shared" si="233"/>
        <v>41021.416388888894</v>
      </c>
    </row>
    <row r="2489" spans="1:20" ht="6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0">
        <f t="shared" si="233"/>
        <v>41055.791631944448</v>
      </c>
    </row>
    <row r="2490" spans="1:20" ht="7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0">
        <f t="shared" si="233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0">
        <f t="shared" si="233"/>
        <v>41403.398599537039</v>
      </c>
    </row>
    <row r="2492" spans="1:20" ht="6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0">
        <f t="shared" si="233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0">
        <f t="shared" si="233"/>
        <v>40558.785416666666</v>
      </c>
    </row>
    <row r="2494" spans="1:20" ht="45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0">
        <f t="shared" si="233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0">
        <f t="shared" si="233"/>
        <v>41392.876620370371</v>
      </c>
    </row>
    <row r="2496" spans="1:20" ht="6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0">
        <f t="shared" si="233"/>
        <v>41052.353518518517</v>
      </c>
    </row>
    <row r="2497" spans="1:20" ht="6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0">
        <f t="shared" si="233"/>
        <v>41066.654803240745</v>
      </c>
    </row>
    <row r="2498" spans="1:20" ht="45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41327.704768518524</v>
      </c>
      <c r="T2498" s="10">
        <f t="shared" si="233"/>
        <v>41362.663101851853</v>
      </c>
    </row>
    <row r="2499" spans="1:20" ht="6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 FIND( "/", N2499)-1)</f>
        <v>music</v>
      </c>
      <c r="R2499" t="str">
        <f t="shared" ref="R2499:R2562" si="237">RIGHT(N2499, LEN(N2499)- FIND( "/", N2499))</f>
        <v>indie rock</v>
      </c>
      <c r="S2499" s="10">
        <f t="shared" ref="S2499:S2562" si="238">(((J2499/60)/60)/24)+DATE(1970,1,1)+(-7/24)</f>
        <v>40730.587245370371</v>
      </c>
      <c r="T2499" s="10">
        <f t="shared" ref="T2499:T2562" si="239">(((I2499/60)/60)/24)+DATE(1970,1,1)+(-7/24)</f>
        <v>40760.587245370371</v>
      </c>
    </row>
    <row r="2500" spans="1:20" ht="6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0">
        <f t="shared" si="23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0">
        <f t="shared" si="239"/>
        <v>41274.458333333336</v>
      </c>
    </row>
    <row r="2502" spans="1:20" ht="6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0">
        <f t="shared" si="23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0">
        <f t="shared" si="23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0">
        <f t="shared" si="23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0">
        <f t="shared" si="23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0">
        <f t="shared" si="239"/>
        <v>41957.765439814822</v>
      </c>
    </row>
    <row r="2507" spans="1:20" ht="7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0">
        <f t="shared" si="23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0">
        <f t="shared" si="239"/>
        <v>42280.583333333336</v>
      </c>
    </row>
    <row r="2509" spans="1:20" ht="3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0">
        <f t="shared" si="23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0">
        <f t="shared" si="23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0">
        <f t="shared" si="23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0">
        <f t="shared" si="239"/>
        <v>42138.705694444441</v>
      </c>
    </row>
    <row r="2513" spans="1:20" ht="6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0">
        <f t="shared" si="239"/>
        <v>42401.155243055553</v>
      </c>
    </row>
    <row r="2514" spans="1:20" ht="6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0">
        <f t="shared" si="239"/>
        <v>41986.585196759261</v>
      </c>
    </row>
    <row r="2515" spans="1:20" ht="7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0">
        <f t="shared" si="23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0">
        <f t="shared" si="23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0">
        <f t="shared" si="23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0">
        <f t="shared" si="23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0">
        <f t="shared" si="239"/>
        <v>42082.469097222223</v>
      </c>
    </row>
    <row r="2520" spans="1:20" ht="6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0">
        <f t="shared" si="23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0">
        <f t="shared" si="23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0">
        <f t="shared" si="239"/>
        <v>42658.51458333333</v>
      </c>
    </row>
    <row r="2523" spans="1:20" ht="7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0">
        <f t="shared" si="239"/>
        <v>42290.676168981481</v>
      </c>
    </row>
    <row r="2524" spans="1:20" ht="7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0">
        <f t="shared" si="239"/>
        <v>42482.327777777777</v>
      </c>
    </row>
    <row r="2525" spans="1:20" ht="6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0">
        <f t="shared" si="23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0">
        <f t="shared" si="239"/>
        <v>41993.895833333336</v>
      </c>
    </row>
    <row r="2527" spans="1:20" ht="6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0">
        <f t="shared" si="239"/>
        <v>41088.552905092598</v>
      </c>
    </row>
    <row r="2528" spans="1:20" ht="6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0">
        <f t="shared" si="23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0">
        <f t="shared" si="23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0">
        <f t="shared" si="23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0">
        <f t="shared" si="239"/>
        <v>40992.747395833336</v>
      </c>
    </row>
    <row r="2532" spans="1:20" ht="6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0">
        <f t="shared" si="239"/>
        <v>42113.909722222226</v>
      </c>
    </row>
    <row r="2533" spans="1:20" ht="7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0">
        <f t="shared" si="23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0">
        <f t="shared" si="23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0">
        <f t="shared" si="23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0">
        <f t="shared" si="23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0">
        <f t="shared" si="23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0">
        <f t="shared" si="239"/>
        <v>41484.814421296302</v>
      </c>
    </row>
    <row r="2539" spans="1:20" ht="6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0">
        <f t="shared" si="23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0">
        <f t="shared" si="23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0">
        <f t="shared" si="23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0">
        <f t="shared" si="23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0">
        <f t="shared" si="239"/>
        <v>41543.15761574074</v>
      </c>
    </row>
    <row r="2544" spans="1:20" ht="6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0">
        <f t="shared" si="239"/>
        <v>41547.874305555561</v>
      </c>
    </row>
    <row r="2545" spans="1:20" ht="7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0">
        <f t="shared" si="23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0">
        <f t="shared" si="239"/>
        <v>41098.228807870371</v>
      </c>
    </row>
    <row r="2547" spans="1:20" ht="6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0">
        <f t="shared" si="239"/>
        <v>42061.729166666664</v>
      </c>
    </row>
    <row r="2548" spans="1:20" ht="6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0">
        <f t="shared" si="23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0">
        <f t="shared" si="23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0">
        <f t="shared" si="239"/>
        <v>42642.893750000003</v>
      </c>
    </row>
    <row r="2551" spans="1:20" ht="6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0">
        <f t="shared" si="23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0">
        <f t="shared" si="239"/>
        <v>42284.874305555561</v>
      </c>
    </row>
    <row r="2553" spans="1:20" ht="6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0">
        <f t="shared" si="23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0">
        <f t="shared" si="239"/>
        <v>42799.51829861111</v>
      </c>
    </row>
    <row r="2555" spans="1:20" ht="6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0">
        <f t="shared" si="23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0">
        <f t="shared" si="23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0">
        <f t="shared" si="23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0">
        <f t="shared" si="239"/>
        <v>41267.699733796297</v>
      </c>
    </row>
    <row r="2559" spans="1:20" ht="45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0">
        <f t="shared" si="23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0">
        <f t="shared" si="23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0">
        <f t="shared" si="23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42039.659421296303</v>
      </c>
      <c r="T2562" s="10">
        <f t="shared" si="23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 FIND( "/", N2563)-1)</f>
        <v>food</v>
      </c>
      <c r="R2563" t="str">
        <f t="shared" ref="R2563:R2626" si="243">RIGHT(N2563, LEN(N2563)- FIND( "/", N2563))</f>
        <v>food trucks</v>
      </c>
      <c r="S2563" s="10">
        <f t="shared" ref="S2563:S2626" si="244">(((J2563/60)/60)/24)+DATE(1970,1,1)+(-7/24)</f>
        <v>42260.23714120371</v>
      </c>
      <c r="T2563" s="10">
        <f t="shared" ref="T2563:T2626" si="245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0">
        <f t="shared" si="245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0">
        <f t="shared" si="245"/>
        <v>42214.847812500004</v>
      </c>
    </row>
    <row r="2566" spans="1:20" ht="6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0">
        <f t="shared" si="245"/>
        <v>41851.748831018522</v>
      </c>
    </row>
    <row r="2567" spans="1:20" ht="6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0">
        <f t="shared" si="245"/>
        <v>42499.576388888891</v>
      </c>
    </row>
    <row r="2568" spans="1:20" ht="6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0">
        <f t="shared" si="245"/>
        <v>41872.689212962963</v>
      </c>
    </row>
    <row r="2569" spans="1:20" ht="6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0">
        <f t="shared" si="245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0">
        <f t="shared" si="245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0">
        <f t="shared" si="245"/>
        <v>42263.813796296301</v>
      </c>
    </row>
    <row r="2572" spans="1:20" ht="6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0">
        <f t="shared" si="245"/>
        <v>42774.611516203709</v>
      </c>
    </row>
    <row r="2573" spans="1:20" ht="6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0">
        <f t="shared" si="245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0">
        <f t="shared" si="245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0">
        <f t="shared" si="245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0">
        <f t="shared" si="245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0">
        <f t="shared" si="245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0">
        <f t="shared" si="245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0">
        <f t="shared" si="245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0">
        <f t="shared" si="245"/>
        <v>42286.416666666664</v>
      </c>
    </row>
    <row r="2581" spans="1:20" ht="6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0">
        <f t="shared" si="245"/>
        <v>41897.538229166668</v>
      </c>
    </row>
    <row r="2582" spans="1:20" ht="6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0">
        <f t="shared" si="245"/>
        <v>42139.833333333336</v>
      </c>
    </row>
    <row r="2583" spans="1:20" ht="6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0">
        <f t="shared" si="245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0">
        <f t="shared" si="245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0">
        <f t="shared" si="245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0">
        <f t="shared" si="245"/>
        <v>42169.881585648152</v>
      </c>
    </row>
    <row r="2587" spans="1:20" ht="6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0">
        <f t="shared" si="245"/>
        <v>41825.671666666669</v>
      </c>
    </row>
    <row r="2588" spans="1:20" ht="45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0">
        <f t="shared" si="245"/>
        <v>42363.038611111115</v>
      </c>
    </row>
    <row r="2589" spans="1:20" ht="6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0">
        <f t="shared" si="245"/>
        <v>42368.383715277778</v>
      </c>
    </row>
    <row r="2590" spans="1:20" ht="7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0">
        <f t="shared" si="245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0">
        <f t="shared" si="245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0">
        <f t="shared" si="245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0">
        <f t="shared" si="245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0">
        <f t="shared" si="245"/>
        <v>41917.509502314817</v>
      </c>
    </row>
    <row r="2595" spans="1:20" ht="6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0">
        <f t="shared" si="245"/>
        <v>42119.553541666675</v>
      </c>
    </row>
    <row r="2596" spans="1:20" ht="6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0">
        <f t="shared" si="245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0">
        <f t="shared" si="245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0">
        <f t="shared" si="245"/>
        <v>41858.372789351852</v>
      </c>
    </row>
    <row r="2599" spans="1:20" ht="6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0">
        <f t="shared" si="245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0">
        <f t="shared" si="245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0">
        <f t="shared" si="245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0">
        <f t="shared" si="245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0">
        <f t="shared" si="245"/>
        <v>41164.874305555561</v>
      </c>
    </row>
    <row r="2604" spans="1:20" ht="6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0">
        <f t="shared" si="245"/>
        <v>41955.597222222226</v>
      </c>
    </row>
    <row r="2605" spans="1:20" ht="45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0">
        <f t="shared" si="245"/>
        <v>41631.620995370373</v>
      </c>
    </row>
    <row r="2606" spans="1:20" ht="6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0">
        <f t="shared" si="245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0">
        <f t="shared" si="245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0">
        <f t="shared" si="245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0">
        <f t="shared" si="245"/>
        <v>42227.791666666664</v>
      </c>
    </row>
    <row r="2610" spans="1:20" ht="6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0">
        <f t="shared" si="245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0">
        <f t="shared" si="245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0">
        <f t="shared" si="245"/>
        <v>42603.999305555561</v>
      </c>
    </row>
    <row r="2613" spans="1:20" ht="7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0">
        <f t="shared" si="245"/>
        <v>42737.665972222225</v>
      </c>
    </row>
    <row r="2614" spans="1:20" ht="6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0">
        <f t="shared" si="245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0">
        <f t="shared" si="245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0">
        <f t="shared" si="245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0">
        <f t="shared" si="245"/>
        <v>42490.208333333336</v>
      </c>
    </row>
    <row r="2618" spans="1:20" ht="6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0">
        <f t="shared" si="245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0">
        <f t="shared" si="245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0">
        <f t="shared" si="245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0">
        <f t="shared" si="245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0">
        <f t="shared" si="245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0">
        <f t="shared" si="245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0">
        <f t="shared" si="245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0">
        <f t="shared" si="245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41144.129884259266</v>
      </c>
      <c r="T2626" s="10">
        <f t="shared" si="245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 FIND( "/", N2627)-1)</f>
        <v>technology</v>
      </c>
      <c r="R2627" t="str">
        <f t="shared" ref="R2627:R2690" si="249">RIGHT(N2627, LEN(N2627)- FIND( "/", N2627))</f>
        <v>space exploration</v>
      </c>
      <c r="S2627" s="10">
        <f t="shared" ref="S2627:S2690" si="250">(((J2627/60)/60)/24)+DATE(1970,1,1)+(-7/24)</f>
        <v>42658.518611111118</v>
      </c>
      <c r="T2627" s="10">
        <f t="shared" ref="T2627:T2690" si="251">(((I2627/60)/60)/24)+DATE(1970,1,1)+(-7/24)</f>
        <v>42683.560277777775</v>
      </c>
    </row>
    <row r="2628" spans="1:20" ht="6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0">
        <f t="shared" si="251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0">
        <f t="shared" si="251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0">
        <f t="shared" si="251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0">
        <f t="shared" si="251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0">
        <f t="shared" si="251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0">
        <f t="shared" si="251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0">
        <f t="shared" si="251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0">
        <f t="shared" si="251"/>
        <v>41697.666666666672</v>
      </c>
    </row>
    <row r="2636" spans="1:20" ht="6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0">
        <f t="shared" si="251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0">
        <f t="shared" si="251"/>
        <v>42072.617604166669</v>
      </c>
    </row>
    <row r="2638" spans="1:20" ht="7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0">
        <f t="shared" si="251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0">
        <f t="shared" si="251"/>
        <v>42655.257812500007</v>
      </c>
    </row>
    <row r="2640" spans="1:20" ht="6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0">
        <f t="shared" si="251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0">
        <f t="shared" si="251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0">
        <f t="shared" si="251"/>
        <v>42162.86891203704</v>
      </c>
    </row>
    <row r="2643" spans="1:20" ht="45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0">
        <f t="shared" si="251"/>
        <v>41897.54791666667</v>
      </c>
    </row>
    <row r="2644" spans="1:20" ht="7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0">
        <f t="shared" si="251"/>
        <v>42565.997916666667</v>
      </c>
    </row>
    <row r="2645" spans="1:20" ht="7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0">
        <f t="shared" si="251"/>
        <v>42725.040972222225</v>
      </c>
    </row>
    <row r="2646" spans="1:20" ht="6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0">
        <f t="shared" si="251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0">
        <f t="shared" si="251"/>
        <v>41951.592627314814</v>
      </c>
    </row>
    <row r="2648" spans="1:20" ht="6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0">
        <f t="shared" si="251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0">
        <f t="shared" si="251"/>
        <v>42229.970127314817</v>
      </c>
    </row>
    <row r="2650" spans="1:20" ht="7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0">
        <f t="shared" si="251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0">
        <f t="shared" si="251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0">
        <f t="shared" si="251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0">
        <f t="shared" si="251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0">
        <f t="shared" si="251"/>
        <v>41982.867187500007</v>
      </c>
    </row>
    <row r="2655" spans="1:20" ht="6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0">
        <f t="shared" si="251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0">
        <f t="shared" si="251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0">
        <f t="shared" si="251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0">
        <f t="shared" si="251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0">
        <f t="shared" si="251"/>
        <v>42584.770833333336</v>
      </c>
    </row>
    <row r="2660" spans="1:20" ht="6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0">
        <f t="shared" si="251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0">
        <f t="shared" si="251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0">
        <f t="shared" si="251"/>
        <v>42332.463171296295</v>
      </c>
    </row>
    <row r="2663" spans="1:20" ht="6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0">
        <f t="shared" si="251"/>
        <v>41572.66678240741</v>
      </c>
    </row>
    <row r="2664" spans="1:20" ht="6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0">
        <f t="shared" si="251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0">
        <f t="shared" si="251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0">
        <f t="shared" si="251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0">
        <f t="shared" si="251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0">
        <f t="shared" si="251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0">
        <f t="shared" si="251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0">
        <f t="shared" si="251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0">
        <f t="shared" si="251"/>
        <v>42378.744166666671</v>
      </c>
    </row>
    <row r="2672" spans="1:20" ht="7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0">
        <f t="shared" si="251"/>
        <v>41848.728935185187</v>
      </c>
    </row>
    <row r="2673" spans="1:20" ht="6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0">
        <f t="shared" si="251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0">
        <f t="shared" si="251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0">
        <f t="shared" si="251"/>
        <v>41941.65625</v>
      </c>
    </row>
    <row r="2676" spans="1:20" ht="7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0">
        <f t="shared" si="251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0">
        <f t="shared" si="251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0">
        <f t="shared" si="251"/>
        <v>42512.333032407412</v>
      </c>
    </row>
    <row r="2679" spans="1:20" ht="6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0">
        <f t="shared" si="251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0">
        <f t="shared" si="251"/>
        <v>42271.506539351853</v>
      </c>
    </row>
    <row r="2681" spans="1:20" ht="7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0">
        <f t="shared" si="251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0">
        <f t="shared" si="251"/>
        <v>42465.878368055557</v>
      </c>
    </row>
    <row r="2683" spans="1:20" ht="6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0">
        <f t="shared" si="251"/>
        <v>41830.603587962964</v>
      </c>
    </row>
    <row r="2684" spans="1:20" ht="6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0">
        <f t="shared" si="251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0">
        <f t="shared" si="251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0">
        <f t="shared" si="251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0">
        <f t="shared" si="251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0">
        <f t="shared" si="251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0">
        <f t="shared" si="251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42027.827199074083</v>
      </c>
      <c r="T2690" s="10">
        <f t="shared" si="251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 FIND( "/", N2691)-1)</f>
        <v>food</v>
      </c>
      <c r="R2691" t="str">
        <f t="shared" ref="R2691:R2754" si="255">RIGHT(N2691, LEN(N2691)- FIND( "/", N2691))</f>
        <v>food trucks</v>
      </c>
      <c r="S2691" s="10">
        <f t="shared" ref="S2691:S2754" si="256">(((J2691/60)/60)/24)+DATE(1970,1,1)+(-7/24)</f>
        <v>42551.670023148145</v>
      </c>
      <c r="T2691" s="10">
        <f t="shared" ref="T2691:T2754" si="257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0">
        <f t="shared" si="257"/>
        <v>42157.813379629632</v>
      </c>
    </row>
    <row r="2693" spans="1:20" ht="45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0">
        <f t="shared" si="257"/>
        <v>42134.432372685187</v>
      </c>
    </row>
    <row r="2694" spans="1:20" ht="60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0">
        <f t="shared" si="257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0">
        <f t="shared" si="257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0">
        <f t="shared" si="257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0">
        <f t="shared" si="257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0">
        <f t="shared" si="257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0">
        <f t="shared" si="257"/>
        <v>42218.625000000007</v>
      </c>
    </row>
    <row r="2700" spans="1:20" ht="6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0">
        <f t="shared" si="257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0">
        <f t="shared" si="257"/>
        <v>41859.604895833334</v>
      </c>
    </row>
    <row r="2702" spans="1:20" ht="6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0">
        <f t="shared" si="257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0">
        <f t="shared" si="257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0">
        <f t="shared" si="257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0">
        <f t="shared" si="257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0">
        <f t="shared" si="257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0">
        <f t="shared" si="257"/>
        <v>42818.582847222227</v>
      </c>
    </row>
    <row r="2708" spans="1:20" ht="6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0">
        <f t="shared" si="257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0">
        <f t="shared" si="257"/>
        <v>41420.999305555561</v>
      </c>
    </row>
    <row r="2710" spans="1:20" ht="6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0">
        <f t="shared" si="257"/>
        <v>42572.406550925931</v>
      </c>
    </row>
    <row r="2711" spans="1:20" ht="6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0">
        <f t="shared" si="257"/>
        <v>42646.874305555561</v>
      </c>
    </row>
    <row r="2712" spans="1:20" ht="45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0">
        <f t="shared" si="257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0">
        <f t="shared" si="257"/>
        <v>41810.625694444447</v>
      </c>
    </row>
    <row r="2714" spans="1:20" ht="7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0">
        <f t="shared" si="257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0">
        <f t="shared" si="257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0">
        <f t="shared" si="257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0">
        <f t="shared" si="257"/>
        <v>42421.106805555559</v>
      </c>
    </row>
    <row r="2718" spans="1:20" ht="9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0">
        <f t="shared" si="257"/>
        <v>42285.041585648149</v>
      </c>
    </row>
    <row r="2719" spans="1:20" ht="7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0">
        <f t="shared" si="257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0">
        <f t="shared" si="257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0">
        <f t="shared" si="257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0">
        <f t="shared" si="257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0">
        <f t="shared" si="257"/>
        <v>41523.5</v>
      </c>
    </row>
    <row r="2724" spans="1:20" ht="7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0">
        <f t="shared" si="257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0">
        <f t="shared" si="257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0">
        <f t="shared" si="257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0">
        <f t="shared" si="257"/>
        <v>42795.452951388892</v>
      </c>
    </row>
    <row r="2728" spans="1:20" ht="3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0">
        <f t="shared" si="257"/>
        <v>42482.288321759261</v>
      </c>
    </row>
    <row r="2729" spans="1:20" ht="6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0">
        <f t="shared" si="257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0">
        <f t="shared" si="257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0">
        <f t="shared" si="257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0">
        <f t="shared" si="257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0">
        <f t="shared" si="257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0">
        <f t="shared" si="257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0">
        <f t="shared" si="257"/>
        <v>42103.939513888887</v>
      </c>
    </row>
    <row r="2736" spans="1:20" ht="7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0">
        <f t="shared" si="257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0">
        <f t="shared" si="257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0">
        <f t="shared" si="257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0">
        <f t="shared" si="257"/>
        <v>41654.5</v>
      </c>
    </row>
    <row r="2740" spans="1:20" ht="6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0">
        <f t="shared" si="257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0">
        <f t="shared" si="257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0">
        <f t="shared" si="257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0">
        <f t="shared" si="257"/>
        <v>41931.796527777777</v>
      </c>
    </row>
    <row r="2744" spans="1:20" ht="6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0">
        <f t="shared" si="257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0">
        <f t="shared" si="257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0">
        <f t="shared" si="257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0">
        <f t="shared" si="257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0">
        <f t="shared" si="257"/>
        <v>41880.489710648151</v>
      </c>
    </row>
    <row r="2749" spans="1:20" ht="6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0">
        <f t="shared" si="257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0">
        <f t="shared" si="257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0">
        <f t="shared" si="257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0">
        <f t="shared" si="257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0">
        <f t="shared" si="257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40855.473425925928</v>
      </c>
      <c r="T2754" s="10">
        <f t="shared" si="257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 FIND( "/", N2755)-1)</f>
        <v>publishing</v>
      </c>
      <c r="R2755" t="str">
        <f t="shared" ref="R2755:R2818" si="261">RIGHT(N2755, LEN(N2755)- FIND( "/", N2755))</f>
        <v>children's books</v>
      </c>
      <c r="S2755" s="10">
        <f t="shared" ref="S2755:S2818" si="262">(((J2755/60)/60)/24)+DATE(1970,1,1)+(-7/24)</f>
        <v>41117.6090625</v>
      </c>
      <c r="T2755" s="10">
        <f t="shared" ref="T2755:T2818" si="263">(((I2755/60)/60)/24)+DATE(1970,1,1)+(-7/24)</f>
        <v>41147.6090625</v>
      </c>
    </row>
    <row r="2756" spans="1:20" ht="6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0">
        <f t="shared" si="263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0">
        <f t="shared" si="263"/>
        <v>42102.499155092599</v>
      </c>
    </row>
    <row r="2758" spans="1:20" ht="6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0">
        <f t="shared" si="263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0">
        <f t="shared" si="263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0">
        <f t="shared" si="263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0">
        <f t="shared" si="263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0">
        <f t="shared" si="263"/>
        <v>41445.169652777782</v>
      </c>
    </row>
    <row r="2763" spans="1:20" ht="45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0">
        <f t="shared" si="263"/>
        <v>41276.771909722222</v>
      </c>
    </row>
    <row r="2764" spans="1:20" ht="6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0">
        <f t="shared" si="263"/>
        <v>40986.703645833339</v>
      </c>
    </row>
    <row r="2765" spans="1:20" ht="45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0">
        <f t="shared" si="263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0">
        <f t="shared" si="263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0">
        <f t="shared" si="263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0">
        <f t="shared" si="263"/>
        <v>40766.37636574074</v>
      </c>
    </row>
    <row r="2769" spans="1:20" ht="6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0">
        <f t="shared" si="263"/>
        <v>42232.667245370372</v>
      </c>
    </row>
    <row r="2770" spans="1:20" ht="6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0">
        <f t="shared" si="263"/>
        <v>40997.281516203708</v>
      </c>
    </row>
    <row r="2771" spans="1:20" ht="6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0">
        <f t="shared" si="263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0">
        <f t="shared" si="263"/>
        <v>41716.371875000004</v>
      </c>
    </row>
    <row r="2773" spans="1:20" ht="7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0">
        <f t="shared" si="263"/>
        <v>41306.416666666672</v>
      </c>
    </row>
    <row r="2774" spans="1:20" ht="6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0">
        <f t="shared" si="263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0">
        <f t="shared" si="263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0">
        <f t="shared" si="263"/>
        <v>41340.834814814814</v>
      </c>
    </row>
    <row r="2777" spans="1:20" ht="6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0">
        <f t="shared" si="263"/>
        <v>40892.721689814818</v>
      </c>
    </row>
    <row r="2778" spans="1:20" ht="7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0">
        <f t="shared" si="263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0">
        <f t="shared" si="263"/>
        <v>42202.377361111117</v>
      </c>
    </row>
    <row r="2780" spans="1:20" ht="7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0">
        <f t="shared" si="263"/>
        <v>41876.686412037037</v>
      </c>
    </row>
    <row r="2781" spans="1:20" ht="6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0">
        <f t="shared" si="263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0">
        <f t="shared" si="263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0">
        <f t="shared" si="263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0">
        <f t="shared" si="263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0">
        <f t="shared" si="263"/>
        <v>42117.24358796297</v>
      </c>
    </row>
    <row r="2786" spans="1:20" ht="6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0">
        <f t="shared" si="263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0">
        <f t="shared" si="263"/>
        <v>42587.583333333336</v>
      </c>
    </row>
    <row r="2788" spans="1:20" ht="45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0">
        <f t="shared" si="263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0">
        <f t="shared" si="263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0">
        <f t="shared" si="263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0">
        <f t="shared" si="263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0">
        <f t="shared" si="263"/>
        <v>42046.64702546296</v>
      </c>
    </row>
    <row r="2793" spans="1:20" ht="7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0">
        <f t="shared" si="263"/>
        <v>42621.875000000007</v>
      </c>
    </row>
    <row r="2794" spans="1:20" ht="6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0">
        <f t="shared" si="263"/>
        <v>42227.939340277779</v>
      </c>
    </row>
    <row r="2795" spans="1:20" ht="7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0">
        <f t="shared" si="263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0">
        <f t="shared" si="263"/>
        <v>42432.500000000007</v>
      </c>
    </row>
    <row r="2797" spans="1:20" ht="6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0">
        <f t="shared" si="263"/>
        <v>41796.666666666672</v>
      </c>
    </row>
    <row r="2798" spans="1:20" ht="6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0">
        <f t="shared" si="263"/>
        <v>41825.236435185187</v>
      </c>
    </row>
    <row r="2799" spans="1:20" ht="6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0">
        <f t="shared" si="263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0">
        <f t="shared" si="263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0">
        <f t="shared" si="263"/>
        <v>42538.375000000007</v>
      </c>
    </row>
    <row r="2802" spans="1:20" ht="6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0">
        <f t="shared" si="263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0">
        <f t="shared" si="263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0">
        <f t="shared" si="263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0">
        <f t="shared" si="263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0">
        <f t="shared" si="263"/>
        <v>41911.161921296298</v>
      </c>
    </row>
    <row r="2807" spans="1:20" ht="7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0">
        <f t="shared" si="263"/>
        <v>42238.213807870372</v>
      </c>
    </row>
    <row r="2808" spans="1:20" ht="6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0">
        <f t="shared" si="263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0">
        <f t="shared" si="263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0">
        <f t="shared" si="263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0">
        <f t="shared" si="263"/>
        <v>42459.318749999999</v>
      </c>
    </row>
    <row r="2812" spans="1:20" ht="6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0">
        <f t="shared" si="263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0">
        <f t="shared" si="263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0">
        <f t="shared" si="263"/>
        <v>42099.875000000007</v>
      </c>
    </row>
    <row r="2815" spans="1:20" ht="6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0">
        <f t="shared" si="263"/>
        <v>42718.450937499998</v>
      </c>
    </row>
    <row r="2816" spans="1:20" ht="6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0">
        <f t="shared" si="263"/>
        <v>42133.107812499999</v>
      </c>
    </row>
    <row r="2817" spans="1:20" ht="6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0">
        <f t="shared" si="263"/>
        <v>42589.48505787037</v>
      </c>
    </row>
    <row r="2818" spans="1:20" ht="6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42188.175833333335</v>
      </c>
      <c r="T2818" s="10">
        <f t="shared" si="263"/>
        <v>42218.375000000007</v>
      </c>
    </row>
    <row r="2819" spans="1:20" ht="7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 FIND( "/", N2819)-1)</f>
        <v>theater</v>
      </c>
      <c r="R2819" t="str">
        <f t="shared" ref="R2819:R2882" si="267">RIGHT(N2819, LEN(N2819)- FIND( "/", N2819))</f>
        <v>plays</v>
      </c>
      <c r="S2819" s="10">
        <f t="shared" ref="S2819:S2882" si="268">(((J2819/60)/60)/24)+DATE(1970,1,1)+(-7/24)</f>
        <v>42023.343310185192</v>
      </c>
      <c r="T2819" s="10">
        <f t="shared" ref="T2819:T2882" si="269">(((I2819/60)/60)/24)+DATE(1970,1,1)+(-7/24)</f>
        <v>42063.343310185192</v>
      </c>
    </row>
    <row r="2820" spans="1:20" ht="6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0">
        <f t="shared" si="26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0">
        <f t="shared" si="26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0">
        <f t="shared" si="269"/>
        <v>42425.708333333336</v>
      </c>
    </row>
    <row r="2823" spans="1:20" ht="7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0">
        <f t="shared" si="26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0">
        <f t="shared" si="26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0">
        <f t="shared" si="26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0">
        <f t="shared" si="26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0">
        <f t="shared" si="26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0">
        <f t="shared" si="26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0">
        <f t="shared" si="26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0">
        <f t="shared" si="26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0">
        <f t="shared" si="26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0">
        <f t="shared" si="26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0">
        <f t="shared" si="26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0">
        <f t="shared" si="269"/>
        <v>41966.625000000007</v>
      </c>
    </row>
    <row r="2835" spans="1:20" ht="3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0">
        <f t="shared" si="269"/>
        <v>42287.791666666664</v>
      </c>
    </row>
    <row r="2836" spans="1:20" ht="6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0">
        <f t="shared" si="269"/>
        <v>42034.668171296296</v>
      </c>
    </row>
    <row r="2837" spans="1:20" ht="6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0">
        <f t="shared" si="26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0">
        <f t="shared" si="269"/>
        <v>42783.915972222225</v>
      </c>
    </row>
    <row r="2839" spans="1:20" ht="7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0">
        <f t="shared" si="269"/>
        <v>42347.658379629633</v>
      </c>
    </row>
    <row r="2840" spans="1:20" ht="6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0">
        <f t="shared" si="26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0">
        <f t="shared" si="269"/>
        <v>41875.915972222225</v>
      </c>
    </row>
    <row r="2842" spans="1:20" ht="7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0">
        <f t="shared" si="26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0">
        <f t="shared" si="26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0">
        <f t="shared" si="26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0">
        <f t="shared" si="26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0">
        <f t="shared" si="269"/>
        <v>42739.25439814815</v>
      </c>
    </row>
    <row r="2847" spans="1:20" ht="6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0">
        <f t="shared" si="269"/>
        <v>42162.724918981483</v>
      </c>
    </row>
    <row r="2848" spans="1:20" ht="7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0">
        <f t="shared" si="26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0">
        <f t="shared" si="26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0">
        <f t="shared" si="26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0">
        <f t="shared" si="26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0">
        <f t="shared" si="26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0">
        <f t="shared" si="269"/>
        <v>42398.678472222229</v>
      </c>
    </row>
    <row r="2854" spans="1:20" ht="6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0">
        <f t="shared" si="26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0">
        <f t="shared" si="26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0">
        <f t="shared" si="26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0">
        <f t="shared" si="269"/>
        <v>42398.69027777778</v>
      </c>
    </row>
    <row r="2858" spans="1:20" ht="6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0">
        <f t="shared" si="269"/>
        <v>42224.606944444451</v>
      </c>
    </row>
    <row r="2859" spans="1:20" ht="7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0">
        <f t="shared" si="26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0">
        <f t="shared" si="26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0">
        <f t="shared" si="26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0">
        <f t="shared" si="26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0">
        <f t="shared" si="269"/>
        <v>42271.299166666671</v>
      </c>
    </row>
    <row r="2864" spans="1:20" ht="6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0">
        <f t="shared" si="26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0">
        <f t="shared" si="26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0">
        <f t="shared" si="26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0">
        <f t="shared" si="269"/>
        <v>42009.822442129633</v>
      </c>
    </row>
    <row r="2868" spans="1:20" ht="6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0">
        <f t="shared" si="26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0">
        <f t="shared" si="26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0">
        <f t="shared" si="26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0">
        <f t="shared" si="26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0">
        <f t="shared" si="269"/>
        <v>41775.897743055561</v>
      </c>
    </row>
    <row r="2873" spans="1:20" ht="6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0">
        <f t="shared" si="26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0">
        <f t="shared" si="26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0">
        <f t="shared" si="26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0">
        <f t="shared" si="26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0">
        <f t="shared" si="26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0">
        <f t="shared" si="269"/>
        <v>42201.452303240738</v>
      </c>
    </row>
    <row r="2879" spans="1:20" ht="7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0">
        <f t="shared" si="269"/>
        <v>42704.416666666664</v>
      </c>
    </row>
    <row r="2880" spans="1:20" ht="6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0">
        <f t="shared" si="26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0">
        <f t="shared" si="26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42192.614027777781</v>
      </c>
      <c r="T2882" s="10">
        <f t="shared" si="26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 FIND( "/", N2883)-1)</f>
        <v>theater</v>
      </c>
      <c r="R2883" t="str">
        <f t="shared" ref="R2883:R2946" si="273">RIGHT(N2883, LEN(N2883)- FIND( "/", N2883))</f>
        <v>plays</v>
      </c>
      <c r="S2883" s="10">
        <f t="shared" ref="S2883:S2946" si="274">(((J2883/60)/60)/24)+DATE(1970,1,1)+(-7/24)</f>
        <v>41916.305972222224</v>
      </c>
      <c r="T2883" s="10">
        <f t="shared" ref="T2883:T2946" si="275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0">
        <f t="shared" si="275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0">
        <f t="shared" si="275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0">
        <f t="shared" si="275"/>
        <v>41978.435590277782</v>
      </c>
    </row>
    <row r="2887" spans="1:20" ht="45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0">
        <f t="shared" si="275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0">
        <f t="shared" si="275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0">
        <f t="shared" si="275"/>
        <v>42015.135694444449</v>
      </c>
    </row>
    <row r="2890" spans="1:20" ht="7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0">
        <f t="shared" si="275"/>
        <v>41929.915972222225</v>
      </c>
    </row>
    <row r="2891" spans="1:20" ht="6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0">
        <f t="shared" si="275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0">
        <f t="shared" si="275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0">
        <f t="shared" si="275"/>
        <v>42475.550092592595</v>
      </c>
    </row>
    <row r="2894" spans="1:20" ht="6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0">
        <f t="shared" si="275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0">
        <f t="shared" si="275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0">
        <f t="shared" si="275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0">
        <f t="shared" si="275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0">
        <f t="shared" si="275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0">
        <f t="shared" si="275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0">
        <f t="shared" si="275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0">
        <f t="shared" si="275"/>
        <v>42574.786550925928</v>
      </c>
    </row>
    <row r="2902" spans="1:20" ht="7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0">
        <f t="shared" si="275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0">
        <f t="shared" si="275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0">
        <f t="shared" si="275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0">
        <f t="shared" si="275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0">
        <f t="shared" si="275"/>
        <v>41952.208333333336</v>
      </c>
    </row>
    <row r="2907" spans="1:20" ht="6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0">
        <f t="shared" si="275"/>
        <v>42619.765196759261</v>
      </c>
    </row>
    <row r="2908" spans="1:20" ht="7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0">
        <f t="shared" si="275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0">
        <f t="shared" si="275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0">
        <f t="shared" si="275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0">
        <f t="shared" si="275"/>
        <v>41968.531944444447</v>
      </c>
    </row>
    <row r="2912" spans="1:20" ht="6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0">
        <f t="shared" si="275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0">
        <f t="shared" si="275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0">
        <f t="shared" si="275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0">
        <f t="shared" si="275"/>
        <v>41888.631238425929</v>
      </c>
    </row>
    <row r="2916" spans="1:20" ht="45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0">
        <f t="shared" si="275"/>
        <v>42077.574004629634</v>
      </c>
    </row>
    <row r="2917" spans="1:20" ht="6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0">
        <f t="shared" si="275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0">
        <f t="shared" si="275"/>
        <v>41778.185057870374</v>
      </c>
    </row>
    <row r="2919" spans="1:20" ht="6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0">
        <f t="shared" si="275"/>
        <v>42262.942673611113</v>
      </c>
    </row>
    <row r="2920" spans="1:20" ht="6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0">
        <f t="shared" si="275"/>
        <v>42306.338043981486</v>
      </c>
    </row>
    <row r="2921" spans="1:20" ht="6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0">
        <f t="shared" si="275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0">
        <f t="shared" si="275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0">
        <f t="shared" si="275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0">
        <f t="shared" si="275"/>
        <v>42142.582488425927</v>
      </c>
    </row>
    <row r="2925" spans="1:20" ht="6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0">
        <f t="shared" si="275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0">
        <f t="shared" si="275"/>
        <v>42132.874305555561</v>
      </c>
    </row>
    <row r="2927" spans="1:20" ht="6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0">
        <f t="shared" si="275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0">
        <f t="shared" si="275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0">
        <f t="shared" si="275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0">
        <f t="shared" si="275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0">
        <f t="shared" si="275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0">
        <f t="shared" si="275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0">
        <f t="shared" si="275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0">
        <f t="shared" si="275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0">
        <f t="shared" si="275"/>
        <v>42525.664965277778</v>
      </c>
    </row>
    <row r="2936" spans="1:20" ht="6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0">
        <f t="shared" si="275"/>
        <v>41805.344490740747</v>
      </c>
    </row>
    <row r="2937" spans="1:20" ht="6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0">
        <f t="shared" si="275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0">
        <f t="shared" si="275"/>
        <v>41924.915972222225</v>
      </c>
    </row>
    <row r="2939" spans="1:20" ht="45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0">
        <f t="shared" si="275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0">
        <f t="shared" si="275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0">
        <f t="shared" si="275"/>
        <v>41878.75</v>
      </c>
    </row>
    <row r="2942" spans="1:20" ht="6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0">
        <f t="shared" si="275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0">
        <f t="shared" si="275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0">
        <f t="shared" si="275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0">
        <f t="shared" si="275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42132.622662037036</v>
      </c>
      <c r="T2946" s="10">
        <f t="shared" si="275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 FIND( "/", N2947)-1)</f>
        <v>theater</v>
      </c>
      <c r="R2947" t="str">
        <f t="shared" ref="R2947:R3010" si="279">RIGHT(N2947, LEN(N2947)- FIND( "/", N2947))</f>
        <v>spaces</v>
      </c>
      <c r="S2947" s="10">
        <f t="shared" ref="S2947:S3010" si="280">(((J2947/60)/60)/24)+DATE(1970,1,1)+(-7/24)</f>
        <v>42117.847916666673</v>
      </c>
      <c r="T2947" s="10">
        <f t="shared" ref="T2947:T3010" si="281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0">
        <f t="shared" si="281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0">
        <f t="shared" si="281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0">
        <f t="shared" si="281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0">
        <f t="shared" si="281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0">
        <f t="shared" si="281"/>
        <v>42392.073518518526</v>
      </c>
    </row>
    <row r="2953" spans="1:20" ht="7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0">
        <f t="shared" si="281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0">
        <f t="shared" si="281"/>
        <v>42659.875000000007</v>
      </c>
    </row>
    <row r="2955" spans="1:20" ht="6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0">
        <f t="shared" si="281"/>
        <v>42285.500243055554</v>
      </c>
    </row>
    <row r="2956" spans="1:20" ht="6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0">
        <f t="shared" si="281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0">
        <f t="shared" si="281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0">
        <f t="shared" si="281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0">
        <f t="shared" si="281"/>
        <v>42090.677916666667</v>
      </c>
    </row>
    <row r="2960" spans="1:20" ht="6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0">
        <f t="shared" si="281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0">
        <f t="shared" si="281"/>
        <v>42527.716724537044</v>
      </c>
    </row>
    <row r="2962" spans="1:20" ht="6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0">
        <f t="shared" si="281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0">
        <f t="shared" si="281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0">
        <f t="shared" si="281"/>
        <v>42063.999305555561</v>
      </c>
    </row>
    <row r="2965" spans="1:20" ht="7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0">
        <f t="shared" si="281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0">
        <f t="shared" si="281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0">
        <f t="shared" si="281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0">
        <f t="shared" si="281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0">
        <f t="shared" si="281"/>
        <v>42071.864490740743</v>
      </c>
    </row>
    <row r="2970" spans="1:20" ht="45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0">
        <f t="shared" si="281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0">
        <f t="shared" si="281"/>
        <v>42127.660416666673</v>
      </c>
    </row>
    <row r="2972" spans="1:20" ht="6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0">
        <f t="shared" si="281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0">
        <f t="shared" si="281"/>
        <v>41882.366643518522</v>
      </c>
    </row>
    <row r="2974" spans="1:20" ht="45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0">
        <f t="shared" si="281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0">
        <f t="shared" si="281"/>
        <v>42369.875000000007</v>
      </c>
    </row>
    <row r="2976" spans="1:20" ht="7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0">
        <f t="shared" si="281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0">
        <f t="shared" si="281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0">
        <f t="shared" si="281"/>
        <v>42442.208333333336</v>
      </c>
    </row>
    <row r="2979" spans="1:20" ht="7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0">
        <f t="shared" si="281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0">
        <f t="shared" si="281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0">
        <f t="shared" si="281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0">
        <f t="shared" si="281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0">
        <f t="shared" si="281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0">
        <f t="shared" si="281"/>
        <v>42411.395173611112</v>
      </c>
    </row>
    <row r="2985" spans="1:20" ht="6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0">
        <f t="shared" si="281"/>
        <v>41954.382361111115</v>
      </c>
    </row>
    <row r="2986" spans="1:20" ht="7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0">
        <f t="shared" si="281"/>
        <v>42605.98704861111</v>
      </c>
    </row>
    <row r="2987" spans="1:20" ht="7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0">
        <f t="shared" si="281"/>
        <v>42673.875000000007</v>
      </c>
    </row>
    <row r="2988" spans="1:20" ht="6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0">
        <f t="shared" si="281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0">
        <f t="shared" si="281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0">
        <f t="shared" si="281"/>
        <v>42541.070381944453</v>
      </c>
    </row>
    <row r="2991" spans="1:20" ht="3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0">
        <f t="shared" si="281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0">
        <f t="shared" si="281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0">
        <f t="shared" si="281"/>
        <v>42762.545486111114</v>
      </c>
    </row>
    <row r="2994" spans="1:20" ht="6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0">
        <f t="shared" si="281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0">
        <f t="shared" si="281"/>
        <v>42420.547071759262</v>
      </c>
    </row>
    <row r="2996" spans="1:20" ht="6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0">
        <f t="shared" si="281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0">
        <f t="shared" si="281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0">
        <f t="shared" si="281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0">
        <f t="shared" si="281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0">
        <f t="shared" si="281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0">
        <f t="shared" si="281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0">
        <f t="shared" si="281"/>
        <v>42766.458333333336</v>
      </c>
    </row>
    <row r="3003" spans="1:20" ht="6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0">
        <f t="shared" si="281"/>
        <v>42564.60395833334</v>
      </c>
    </row>
    <row r="3004" spans="1:20" ht="45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0">
        <f t="shared" si="281"/>
        <v>41269.544583333336</v>
      </c>
    </row>
    <row r="3005" spans="1:20" ht="7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0">
        <f t="shared" si="281"/>
        <v>42429.957638888889</v>
      </c>
    </row>
    <row r="3006" spans="1:20" ht="7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0">
        <f t="shared" si="281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0">
        <f t="shared" si="281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0">
        <f t="shared" si="281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0">
        <f t="shared" si="281"/>
        <v>42118.924571759264</v>
      </c>
    </row>
    <row r="3010" spans="1:20" ht="6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42359.920358796298</v>
      </c>
      <c r="T3010" s="10">
        <f t="shared" si="281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 FIND( "/", N3011)-1)</f>
        <v>theater</v>
      </c>
      <c r="R3011" t="str">
        <f t="shared" ref="R3011:R3074" si="285">RIGHT(N3011, LEN(N3011)- FIND( "/", N3011))</f>
        <v>spaces</v>
      </c>
      <c r="S3011" s="10">
        <f t="shared" ref="S3011:S3074" si="286">(((J3011/60)/60)/24)+DATE(1970,1,1)+(-7/24)</f>
        <v>41939.278240740743</v>
      </c>
      <c r="T3011" s="10">
        <f t="shared" ref="T3011:T3074" si="287">(((I3011/60)/60)/24)+DATE(1970,1,1)+(-7/24)</f>
        <v>41969.319907407415</v>
      </c>
    </row>
    <row r="3012" spans="1:20" ht="7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0">
        <f t="shared" si="287"/>
        <v>42056.540729166671</v>
      </c>
    </row>
    <row r="3013" spans="1:20" ht="6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0">
        <f t="shared" si="287"/>
        <v>42361.665972222225</v>
      </c>
    </row>
    <row r="3014" spans="1:20" ht="6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0">
        <f t="shared" si="287"/>
        <v>42045.411226851858</v>
      </c>
    </row>
    <row r="3015" spans="1:20" ht="6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0">
        <f t="shared" si="287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0">
        <f t="shared" si="287"/>
        <v>41947.916666666672</v>
      </c>
    </row>
    <row r="3017" spans="1:20" ht="6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0">
        <f t="shared" si="287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0">
        <f t="shared" si="287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0">
        <f t="shared" si="287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0">
        <f t="shared" si="287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0">
        <f t="shared" si="287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0">
        <f t="shared" si="287"/>
        <v>42230.554780092592</v>
      </c>
    </row>
    <row r="3023" spans="1:20" ht="6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0">
        <f t="shared" si="287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0">
        <f t="shared" si="287"/>
        <v>42609.662141203706</v>
      </c>
    </row>
    <row r="3025" spans="1:20" ht="7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0">
        <f t="shared" si="287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0">
        <f t="shared" si="287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0">
        <f t="shared" si="287"/>
        <v>41789.375</v>
      </c>
    </row>
    <row r="3028" spans="1:20" ht="7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0">
        <f t="shared" si="287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0">
        <f t="shared" si="287"/>
        <v>42083.37096064815</v>
      </c>
    </row>
    <row r="3030" spans="1:20" ht="45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0">
        <f t="shared" si="287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0">
        <f t="shared" si="287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0">
        <f t="shared" si="287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0">
        <f t="shared" si="287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0">
        <f t="shared" si="287"/>
        <v>42257.752997685187</v>
      </c>
    </row>
    <row r="3035" spans="1:20" ht="6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0">
        <f t="shared" si="287"/>
        <v>42599.818576388891</v>
      </c>
    </row>
    <row r="3036" spans="1:20" ht="9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0">
        <f t="shared" si="287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0">
        <f t="shared" si="287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0">
        <f t="shared" si="287"/>
        <v>41502.207638888889</v>
      </c>
    </row>
    <row r="3039" spans="1:20" ht="7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0">
        <f t="shared" si="287"/>
        <v>40452.915972222225</v>
      </c>
    </row>
    <row r="3040" spans="1:20" ht="6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0">
        <f t="shared" si="287"/>
        <v>42432.96061342593</v>
      </c>
    </row>
    <row r="3041" spans="1:20" ht="6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0">
        <f t="shared" si="287"/>
        <v>41637.040972222225</v>
      </c>
    </row>
    <row r="3042" spans="1:20" ht="6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0">
        <f t="shared" si="287"/>
        <v>42181.666666666664</v>
      </c>
    </row>
    <row r="3043" spans="1:20" ht="45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0">
        <f t="shared" si="287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0">
        <f t="shared" si="287"/>
        <v>42283.396377314821</v>
      </c>
    </row>
    <row r="3045" spans="1:20" ht="6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0">
        <f t="shared" si="287"/>
        <v>42109.826388888891</v>
      </c>
    </row>
    <row r="3046" spans="1:20" ht="6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0">
        <f t="shared" si="287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0">
        <f t="shared" si="287"/>
        <v>41872.864062500004</v>
      </c>
    </row>
    <row r="3048" spans="1:20" ht="7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0">
        <f t="shared" si="287"/>
        <v>41891.911111111112</v>
      </c>
    </row>
    <row r="3049" spans="1:20" ht="6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0">
        <f t="shared" si="287"/>
        <v>42487.261111111111</v>
      </c>
    </row>
    <row r="3050" spans="1:20" ht="7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0">
        <f t="shared" si="287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0">
        <f t="shared" si="287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0">
        <f t="shared" si="287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0">
        <f t="shared" si="287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0">
        <f t="shared" si="287"/>
        <v>42152.374305555561</v>
      </c>
    </row>
    <row r="3055" spans="1:20" ht="7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0">
        <f t="shared" si="287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0">
        <f t="shared" si="287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0">
        <f t="shared" si="287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0">
        <f t="shared" si="287"/>
        <v>41911.344722222224</v>
      </c>
    </row>
    <row r="3059" spans="1:20" ht="6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0">
        <f t="shared" si="287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0">
        <f t="shared" si="287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0">
        <f t="shared" si="287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0">
        <f t="shared" si="287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0">
        <f t="shared" si="287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0">
        <f t="shared" si="287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0">
        <f t="shared" si="287"/>
        <v>42665.631226851852</v>
      </c>
    </row>
    <row r="3066" spans="1:20" ht="45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0">
        <f t="shared" si="287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0">
        <f t="shared" si="287"/>
        <v>41849.763564814821</v>
      </c>
    </row>
    <row r="3068" spans="1:20" ht="6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0">
        <f t="shared" si="287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0">
        <f t="shared" si="287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0">
        <f t="shared" si="287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0">
        <f t="shared" si="287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0">
        <f t="shared" si="287"/>
        <v>42711.441770833335</v>
      </c>
    </row>
    <row r="3073" spans="1:20" ht="6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0">
        <f t="shared" si="287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42658.398865740739</v>
      </c>
      <c r="T3074" s="10">
        <f t="shared" si="287"/>
        <v>42672.781944444447</v>
      </c>
    </row>
    <row r="3075" spans="1:20" ht="6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FIND( "/", N3075)-1)</f>
        <v>theater</v>
      </c>
      <c r="R3075" t="str">
        <f t="shared" ref="R3075:R3138" si="291">RIGHT(N3075, LEN(N3075)- FIND( "/", N3075))</f>
        <v>spaces</v>
      </c>
      <c r="S3075" s="10">
        <f t="shared" ref="S3075:S3138" si="292">(((J3075/60)/60)/24)+DATE(1970,1,1)+(-7/24)</f>
        <v>42111.392361111117</v>
      </c>
      <c r="T3075" s="10">
        <f t="shared" ref="T3075:T3138" si="293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0">
        <f t="shared" si="293"/>
        <v>42439.279618055552</v>
      </c>
    </row>
    <row r="3077" spans="1:20" ht="6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0">
        <f t="shared" si="293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0">
        <f t="shared" si="293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0">
        <f t="shared" si="293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0">
        <f t="shared" si="293"/>
        <v>42060.84716435185</v>
      </c>
    </row>
    <row r="3081" spans="1:20" ht="6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0">
        <f t="shared" si="293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0">
        <f t="shared" si="293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0">
        <f t="shared" si="293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0">
        <f t="shared" si="293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0">
        <f t="shared" si="293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0">
        <f t="shared" si="293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0">
        <f t="shared" si="293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0">
        <f t="shared" si="293"/>
        <v>42233.379155092596</v>
      </c>
    </row>
    <row r="3089" spans="1:20" ht="7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0">
        <f t="shared" si="293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0">
        <f t="shared" si="293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0">
        <f t="shared" si="293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0">
        <f t="shared" si="293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0">
        <f t="shared" si="293"/>
        <v>42596.656747685185</v>
      </c>
    </row>
    <row r="3094" spans="1:20" ht="6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0">
        <f t="shared" si="293"/>
        <v>42292.625000000007</v>
      </c>
    </row>
    <row r="3095" spans="1:20" ht="7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0">
        <f t="shared" si="293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0">
        <f t="shared" si="293"/>
        <v>42267.504120370373</v>
      </c>
    </row>
    <row r="3097" spans="1:20" ht="6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0">
        <f t="shared" si="293"/>
        <v>42582.733564814822</v>
      </c>
    </row>
    <row r="3098" spans="1:20" ht="6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0">
        <f t="shared" si="293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0">
        <f t="shared" si="293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0">
        <f t="shared" si="293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0">
        <f t="shared" si="293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0">
        <f t="shared" si="293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0">
        <f t="shared" si="293"/>
        <v>42201.038888888892</v>
      </c>
    </row>
    <row r="3104" spans="1:20" ht="7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0">
        <f t="shared" si="293"/>
        <v>42605.048819444448</v>
      </c>
    </row>
    <row r="3105" spans="1:20" ht="45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0">
        <f t="shared" si="293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0">
        <f t="shared" si="293"/>
        <v>42037.791666666664</v>
      </c>
    </row>
    <row r="3107" spans="1:20" ht="6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0">
        <f t="shared" si="293"/>
        <v>41930.916666666672</v>
      </c>
    </row>
    <row r="3108" spans="1:20" ht="7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0">
        <f t="shared" si="293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0">
        <f t="shared" si="293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0">
        <f t="shared" si="293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0">
        <f t="shared" si="293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0">
        <f t="shared" si="293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0">
        <f t="shared" si="293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0">
        <f t="shared" si="293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0">
        <f t="shared" si="293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0">
        <f t="shared" si="293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0">
        <f t="shared" si="293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0">
        <f t="shared" si="293"/>
        <v>42095.223668981482</v>
      </c>
    </row>
    <row r="3119" spans="1:20" ht="6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0">
        <f t="shared" si="293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0">
        <f t="shared" si="293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0">
        <f t="shared" si="293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0">
        <f t="shared" si="293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0">
        <f t="shared" si="293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0">
        <f t="shared" si="293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0">
        <f t="shared" si="293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0">
        <f t="shared" si="293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0">
        <f t="shared" si="293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0">
        <f t="shared" si="293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0">
        <f t="shared" si="293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0">
        <f t="shared" si="293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0">
        <f t="shared" si="293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0">
        <f t="shared" si="293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0">
        <f t="shared" si="293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0">
        <f t="shared" si="293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0">
        <f t="shared" si="293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0">
        <f t="shared" si="293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0">
        <f t="shared" si="293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42789.170763888891</v>
      </c>
      <c r="T3138" s="10">
        <f t="shared" si="293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 FIND( "/", N3139)-1)</f>
        <v>theater</v>
      </c>
      <c r="R3139" t="str">
        <f t="shared" ref="R3139:R3202" si="297">RIGHT(N3139, LEN(N3139)- FIND( "/", N3139))</f>
        <v>plays</v>
      </c>
      <c r="S3139" s="10">
        <f t="shared" ref="S3139:S3202" si="298">(((J3139/60)/60)/24)+DATE(1970,1,1)+(-7/24)</f>
        <v>42807.593391203707</v>
      </c>
      <c r="T3139" s="10">
        <f t="shared" ref="T3139:T3202" si="2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0">
        <f t="shared" si="2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0">
        <f t="shared" si="2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0">
        <f t="shared" si="299"/>
        <v>42832.385451388887</v>
      </c>
    </row>
    <row r="3143" spans="1:20" ht="7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0">
        <f t="shared" si="299"/>
        <v>42841.541666666664</v>
      </c>
    </row>
    <row r="3144" spans="1:20" ht="6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0">
        <f t="shared" si="299"/>
        <v>42813.179849537039</v>
      </c>
    </row>
    <row r="3145" spans="1:20" ht="7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0">
        <f t="shared" si="2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0">
        <f t="shared" si="2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0">
        <f t="shared" si="2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0">
        <f t="shared" si="2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0">
        <f t="shared" si="2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0">
        <f t="shared" si="2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0">
        <f t="shared" si="299"/>
        <v>41249.791666666672</v>
      </c>
    </row>
    <row r="3152" spans="1:20" ht="7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0">
        <f t="shared" si="2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0">
        <f t="shared" si="299"/>
        <v>41892.548310185186</v>
      </c>
    </row>
    <row r="3154" spans="1:20" ht="6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0">
        <f t="shared" si="2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0">
        <f t="shared" si="2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0">
        <f t="shared" si="299"/>
        <v>41000.542337962965</v>
      </c>
    </row>
    <row r="3157" spans="1:20" ht="6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0">
        <f t="shared" si="299"/>
        <v>41263.207465277781</v>
      </c>
    </row>
    <row r="3158" spans="1:20" ht="7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0">
        <f t="shared" si="2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0">
        <f t="shared" si="2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0">
        <f t="shared" si="2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0">
        <f t="shared" si="299"/>
        <v>40926.666666666672</v>
      </c>
    </row>
    <row r="3162" spans="1:20" ht="6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0">
        <f t="shared" si="299"/>
        <v>41863.915972222225</v>
      </c>
    </row>
    <row r="3163" spans="1:20" ht="7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0">
        <f t="shared" si="2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0">
        <f t="shared" si="299"/>
        <v>41826.791666666672</v>
      </c>
    </row>
    <row r="3165" spans="1:20" ht="6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0">
        <f t="shared" si="2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0">
        <f t="shared" si="2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0">
        <f t="shared" si="2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0">
        <f t="shared" si="2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0">
        <f t="shared" si="299"/>
        <v>41852.884039351855</v>
      </c>
    </row>
    <row r="3170" spans="1:20" ht="6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0">
        <f t="shared" si="2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0">
        <f t="shared" si="2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0">
        <f t="shared" si="2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0">
        <f t="shared" si="299"/>
        <v>42496.316643518519</v>
      </c>
    </row>
    <row r="3174" spans="1:20" ht="6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0">
        <f t="shared" si="2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0">
        <f t="shared" si="2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0">
        <f t="shared" si="2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0">
        <f t="shared" si="2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0">
        <f t="shared" si="299"/>
        <v>41504.333333333336</v>
      </c>
    </row>
    <row r="3179" spans="1:20" ht="6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0">
        <f t="shared" si="2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0">
        <f t="shared" si="2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0">
        <f t="shared" si="299"/>
        <v>41400.410543981481</v>
      </c>
    </row>
    <row r="3182" spans="1:20" ht="6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0">
        <f t="shared" si="2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0">
        <f t="shared" si="299"/>
        <v>41805.375</v>
      </c>
    </row>
    <row r="3184" spans="1:20" ht="7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0">
        <f t="shared" si="2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0">
        <f t="shared" si="2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0">
        <f t="shared" si="2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0">
        <f t="shared" si="2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0">
        <f t="shared" si="299"/>
        <v>41898.583333333336</v>
      </c>
    </row>
    <row r="3189" spans="1:20" ht="7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0">
        <f t="shared" si="2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0">
        <f t="shared" si="2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0">
        <f t="shared" si="2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0">
        <f t="shared" si="299"/>
        <v>42712.901331018518</v>
      </c>
    </row>
    <row r="3193" spans="1:20" ht="6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0">
        <f t="shared" si="2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0">
        <f t="shared" si="299"/>
        <v>42063.625000000007</v>
      </c>
    </row>
    <row r="3195" spans="1:20" ht="6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0">
        <f t="shared" si="2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0">
        <f t="shared" si="2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0">
        <f t="shared" si="299"/>
        <v>42047.302569444444</v>
      </c>
    </row>
    <row r="3198" spans="1:20" ht="6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0">
        <f t="shared" si="2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0">
        <f t="shared" si="299"/>
        <v>42039.201597222222</v>
      </c>
    </row>
    <row r="3200" spans="1:20" ht="7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0">
        <f t="shared" si="2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0">
        <f t="shared" si="2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42460.028946759259</v>
      </c>
      <c r="T3202" s="10">
        <f t="shared" si="2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 FIND( "/", N3203)-1)</f>
        <v>theater</v>
      </c>
      <c r="R3203" t="str">
        <f t="shared" ref="R3203:R3266" si="303">RIGHT(N3203, LEN(N3203)- FIND( "/", N3203))</f>
        <v>musical</v>
      </c>
      <c r="S3203" s="10">
        <f t="shared" ref="S3203:S3266" si="304">(((J3203/60)/60)/24)+DATE(1970,1,1)+(-7/24)</f>
        <v>41861.475428240745</v>
      </c>
      <c r="T3203" s="10">
        <f t="shared" ref="T3203:T3266" si="305">(((I3203/60)/60)/24)+DATE(1970,1,1)+(-7/24)</f>
        <v>41882.475428240745</v>
      </c>
    </row>
    <row r="3204" spans="1:20" ht="6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0">
        <f t="shared" si="305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0">
        <f t="shared" si="305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0">
        <f t="shared" si="305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0">
        <f t="shared" si="305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0">
        <f t="shared" si="305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0">
        <f t="shared" si="305"/>
        <v>42116.944525462961</v>
      </c>
    </row>
    <row r="3210" spans="1:20" ht="6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0">
        <f t="shared" si="305"/>
        <v>41848.313391203708</v>
      </c>
    </row>
    <row r="3211" spans="1:20" ht="6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0">
        <f t="shared" si="305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0">
        <f t="shared" si="305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0">
        <f t="shared" si="305"/>
        <v>41865.791666666672</v>
      </c>
    </row>
    <row r="3214" spans="1:20" ht="45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0">
        <f t="shared" si="305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0">
        <f t="shared" si="305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0">
        <f t="shared" si="305"/>
        <v>42374.704861111117</v>
      </c>
    </row>
    <row r="3217" spans="1:20" ht="9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0">
        <f t="shared" si="305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0">
        <f t="shared" si="305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0">
        <f t="shared" si="305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0">
        <f t="shared" si="305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0">
        <f t="shared" si="305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0">
        <f t="shared" si="305"/>
        <v>42806.583333333336</v>
      </c>
    </row>
    <row r="3223" spans="1:20" ht="7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0">
        <f t="shared" si="305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0">
        <f t="shared" si="305"/>
        <v>42301.603472222225</v>
      </c>
    </row>
    <row r="3225" spans="1:20" ht="45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0">
        <f t="shared" si="305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0">
        <f t="shared" si="305"/>
        <v>42744.916666666664</v>
      </c>
    </row>
    <row r="3227" spans="1:20" ht="6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0">
        <f t="shared" si="305"/>
        <v>42524.583333333336</v>
      </c>
    </row>
    <row r="3228" spans="1:20" ht="6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0">
        <f t="shared" si="305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0">
        <f t="shared" si="305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0">
        <f t="shared" si="305"/>
        <v>42354.915972222225</v>
      </c>
    </row>
    <row r="3231" spans="1:20" ht="6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0">
        <f t="shared" si="305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0">
        <f t="shared" si="305"/>
        <v>41912.874305555561</v>
      </c>
    </row>
    <row r="3233" spans="1:20" ht="6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0">
        <f t="shared" si="305"/>
        <v>42476.652164351857</v>
      </c>
    </row>
    <row r="3234" spans="1:20" ht="6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0">
        <f t="shared" si="305"/>
        <v>42493.874305555561</v>
      </c>
    </row>
    <row r="3235" spans="1:20" ht="6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0">
        <f t="shared" si="305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0">
        <f t="shared" si="305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0">
        <f t="shared" si="305"/>
        <v>42552.056145833332</v>
      </c>
    </row>
    <row r="3238" spans="1:20" ht="7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0">
        <f t="shared" si="305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0">
        <f t="shared" si="305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0">
        <f t="shared" si="305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0">
        <f t="shared" si="305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0">
        <f t="shared" si="305"/>
        <v>42782.666666666664</v>
      </c>
    </row>
    <row r="3243" spans="1:20" ht="7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0">
        <f t="shared" si="305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0">
        <f t="shared" si="305"/>
        <v>41901.46402777778</v>
      </c>
    </row>
    <row r="3245" spans="1:20" ht="6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0">
        <f t="shared" si="305"/>
        <v>42285.708333333336</v>
      </c>
    </row>
    <row r="3246" spans="1:20" ht="6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0">
        <f t="shared" si="305"/>
        <v>42705.444236111114</v>
      </c>
    </row>
    <row r="3247" spans="1:20" ht="6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0">
        <f t="shared" si="305"/>
        <v>42166.791666666664</v>
      </c>
    </row>
    <row r="3248" spans="1:20" ht="6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0">
        <f t="shared" si="305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0">
        <f t="shared" si="305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0">
        <f t="shared" si="305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0">
        <f t="shared" si="305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0">
        <f t="shared" si="305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0">
        <f t="shared" si="305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0">
        <f t="shared" si="305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0">
        <f t="shared" si="305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0">
        <f t="shared" si="305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0">
        <f t="shared" si="305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0">
        <f t="shared" si="305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0">
        <f t="shared" si="305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0">
        <f t="shared" si="305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0">
        <f t="shared" si="305"/>
        <v>42643.874305555561</v>
      </c>
    </row>
    <row r="3262" spans="1:20" ht="6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0">
        <f t="shared" si="305"/>
        <v>42338.422662037039</v>
      </c>
    </row>
    <row r="3263" spans="1:20" ht="6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0">
        <f t="shared" si="305"/>
        <v>42201.433750000004</v>
      </c>
    </row>
    <row r="3264" spans="1:20" ht="45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0">
        <f t="shared" si="305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0">
        <f t="shared" si="305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42016.50854166667</v>
      </c>
      <c r="T3266" s="10">
        <f t="shared" si="305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 FIND( "/", N3267)-1)</f>
        <v>theater</v>
      </c>
      <c r="R3267" t="str">
        <f t="shared" ref="R3267:R3330" si="309">RIGHT(N3267, LEN(N3267)- FIND( "/", N3267))</f>
        <v>plays</v>
      </c>
      <c r="S3267" s="10">
        <f t="shared" ref="S3267:S3330" si="310">(((J3267/60)/60)/24)+DATE(1970,1,1)+(-7/24)</f>
        <v>42311.420312499999</v>
      </c>
      <c r="T3267" s="10">
        <f t="shared" ref="T3267:T3330" si="311">(((I3267/60)/60)/24)+DATE(1970,1,1)+(-7/24)</f>
        <v>42341.416666666664</v>
      </c>
    </row>
    <row r="3268" spans="1:20" ht="6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0">
        <f t="shared" si="311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0">
        <f t="shared" si="311"/>
        <v>42202.46597222222</v>
      </c>
    </row>
    <row r="3270" spans="1:20" ht="6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0">
        <f t="shared" si="311"/>
        <v>42606.612592592595</v>
      </c>
    </row>
    <row r="3271" spans="1:20" ht="6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0">
        <f t="shared" si="311"/>
        <v>42171.166666666664</v>
      </c>
    </row>
    <row r="3272" spans="1:20" ht="7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0">
        <f t="shared" si="311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0">
        <f t="shared" si="311"/>
        <v>41945.187210648153</v>
      </c>
    </row>
    <row r="3274" spans="1:20" ht="6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0">
        <f t="shared" si="311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0">
        <f t="shared" si="311"/>
        <v>42627.500000000007</v>
      </c>
    </row>
    <row r="3276" spans="1:20" ht="6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0">
        <f t="shared" si="311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0">
        <f t="shared" si="311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0">
        <f t="shared" si="311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0">
        <f t="shared" si="311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0">
        <f t="shared" si="311"/>
        <v>42154.556747685187</v>
      </c>
    </row>
    <row r="3281" spans="1:20" ht="7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0">
        <f t="shared" si="311"/>
        <v>42460.769201388895</v>
      </c>
    </row>
    <row r="3282" spans="1:20" ht="7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0">
        <f t="shared" si="311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0">
        <f t="shared" si="311"/>
        <v>42248.728067129632</v>
      </c>
    </row>
    <row r="3284" spans="1:20" ht="7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0">
        <f t="shared" si="311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0">
        <f t="shared" si="311"/>
        <v>42410.583333333336</v>
      </c>
    </row>
    <row r="3286" spans="1:20" ht="6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0">
        <f t="shared" si="311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0">
        <f t="shared" si="311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0">
        <f t="shared" si="311"/>
        <v>42597.548402777778</v>
      </c>
    </row>
    <row r="3289" spans="1:20" ht="45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0">
        <f t="shared" si="311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0">
        <f t="shared" si="311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0">
        <f t="shared" si="311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0">
        <f t="shared" si="311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0">
        <f t="shared" si="311"/>
        <v>42263.874305555561</v>
      </c>
    </row>
    <row r="3294" spans="1:20" ht="6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0">
        <f t="shared" si="311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0">
        <f t="shared" si="311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0">
        <f t="shared" si="311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0">
        <f t="shared" si="311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0">
        <f t="shared" si="311"/>
        <v>42330.625000000007</v>
      </c>
    </row>
    <row r="3299" spans="1:20" ht="6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0">
        <f t="shared" si="311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0">
        <f t="shared" si="311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0">
        <f t="shared" si="311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0">
        <f t="shared" si="311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0">
        <f t="shared" si="311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0">
        <f t="shared" si="311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0">
        <f t="shared" si="311"/>
        <v>42091.318101851859</v>
      </c>
    </row>
    <row r="3306" spans="1:20" ht="6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0">
        <f t="shared" si="311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0">
        <f t="shared" si="311"/>
        <v>42216.564212962963</v>
      </c>
    </row>
    <row r="3308" spans="1:20" ht="7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0">
        <f t="shared" si="311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0">
        <f t="shared" si="311"/>
        <v>42504.765497685185</v>
      </c>
    </row>
    <row r="3310" spans="1:20" ht="6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0">
        <f t="shared" si="311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0">
        <f t="shared" si="311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0">
        <f t="shared" si="311"/>
        <v>42283.636863425927</v>
      </c>
    </row>
    <row r="3313" spans="1:20" ht="6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0">
        <f t="shared" si="311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0">
        <f t="shared" si="311"/>
        <v>42685.625000000007</v>
      </c>
    </row>
    <row r="3315" spans="1:20" ht="6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0">
        <f t="shared" si="311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0">
        <f t="shared" si="311"/>
        <v>42132.545138888891</v>
      </c>
    </row>
    <row r="3317" spans="1:20" ht="6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0">
        <f t="shared" si="311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0">
        <f t="shared" si="311"/>
        <v>41859.287500000006</v>
      </c>
    </row>
    <row r="3319" spans="1:20" ht="6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0">
        <f t="shared" si="311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0">
        <f t="shared" si="311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0">
        <f t="shared" si="311"/>
        <v>42035.29381944445</v>
      </c>
    </row>
    <row r="3322" spans="1:20" ht="6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0">
        <f t="shared" si="311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0">
        <f t="shared" si="311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0">
        <f t="shared" si="311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0">
        <f t="shared" si="311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0">
        <f t="shared" si="311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0">
        <f t="shared" si="311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0">
        <f t="shared" si="311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0">
        <f t="shared" si="311"/>
        <v>42498.082939814813</v>
      </c>
    </row>
    <row r="3330" spans="1:20" ht="6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41822.283368055556</v>
      </c>
      <c r="T3330" s="10">
        <f t="shared" si="311"/>
        <v>41824.75</v>
      </c>
    </row>
    <row r="3331" spans="1:20" ht="6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 FIND( "/", N3331)-1)</f>
        <v>theater</v>
      </c>
      <c r="R3331" t="str">
        <f t="shared" ref="R3331:R3394" si="315">RIGHT(N3331, LEN(N3331)- FIND( "/", N3331))</f>
        <v>plays</v>
      </c>
      <c r="S3331" s="10">
        <f t="shared" ref="S3331:S3394" si="316">(((J3331/60)/60)/24)+DATE(1970,1,1)+(-7/24)</f>
        <v>41837.031342592592</v>
      </c>
      <c r="T3331" s="10">
        <f t="shared" ref="T3331:T3394" si="317">(((I3331/60)/60)/24)+DATE(1970,1,1)+(-7/24)</f>
        <v>41847.666666666672</v>
      </c>
    </row>
    <row r="3332" spans="1:20" ht="6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0">
        <f t="shared" si="317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0">
        <f t="shared" si="317"/>
        <v>42283.406087962961</v>
      </c>
    </row>
    <row r="3334" spans="1:20" ht="6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0">
        <f t="shared" si="317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0">
        <f t="shared" si="317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0">
        <f t="shared" si="317"/>
        <v>42215.229421296295</v>
      </c>
    </row>
    <row r="3337" spans="1:20" ht="7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0">
        <f t="shared" si="317"/>
        <v>41854.666666666672</v>
      </c>
    </row>
    <row r="3338" spans="1:20" ht="6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0">
        <f t="shared" si="317"/>
        <v>42465.065347222226</v>
      </c>
    </row>
    <row r="3339" spans="1:20" ht="6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0">
        <f t="shared" si="317"/>
        <v>41922.583333333336</v>
      </c>
    </row>
    <row r="3340" spans="1:20" ht="45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0">
        <f t="shared" si="317"/>
        <v>42790.283333333333</v>
      </c>
    </row>
    <row r="3341" spans="1:20" ht="6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0">
        <f t="shared" si="317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0">
        <f t="shared" si="317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0">
        <f t="shared" si="317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0">
        <f t="shared" si="317"/>
        <v>42094.915972222225</v>
      </c>
    </row>
    <row r="3345" spans="1:20" ht="6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0">
        <f t="shared" si="317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0">
        <f t="shared" si="317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0">
        <f t="shared" si="317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0">
        <f t="shared" si="317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0">
        <f t="shared" si="317"/>
        <v>42498.583333333336</v>
      </c>
    </row>
    <row r="3350" spans="1:20" ht="7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0">
        <f t="shared" si="317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0">
        <f t="shared" si="317"/>
        <v>42534.416666666664</v>
      </c>
    </row>
    <row r="3352" spans="1:20" ht="7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0">
        <f t="shared" si="317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0">
        <f t="shared" si="317"/>
        <v>41843.166666666672</v>
      </c>
    </row>
    <row r="3354" spans="1:20" ht="7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0">
        <f t="shared" si="317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0">
        <f t="shared" si="317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0">
        <f t="shared" si="317"/>
        <v>42305.875694444447</v>
      </c>
    </row>
    <row r="3357" spans="1:20" ht="6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0">
        <f t="shared" si="317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0">
        <f t="shared" si="317"/>
        <v>42566.523981481485</v>
      </c>
    </row>
    <row r="3359" spans="1:20" ht="7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0">
        <f t="shared" si="317"/>
        <v>41852.126273148147</v>
      </c>
    </row>
    <row r="3360" spans="1:20" ht="6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0">
        <f t="shared" si="317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0">
        <f t="shared" si="317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0">
        <f t="shared" si="317"/>
        <v>42718.374305555561</v>
      </c>
    </row>
    <row r="3363" spans="1:20" ht="7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0">
        <f t="shared" si="317"/>
        <v>41883.374305555561</v>
      </c>
    </row>
    <row r="3364" spans="1:20" ht="6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0">
        <f t="shared" si="317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0">
        <f t="shared" si="317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0">
        <f t="shared" si="317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0">
        <f t="shared" si="317"/>
        <v>42350.810092592597</v>
      </c>
    </row>
    <row r="3368" spans="1:20" ht="6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0">
        <f t="shared" si="317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0">
        <f t="shared" si="317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0">
        <f t="shared" si="317"/>
        <v>42004.916666666664</v>
      </c>
    </row>
    <row r="3371" spans="1:20" ht="6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0">
        <f t="shared" si="317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0">
        <f t="shared" si="317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0">
        <f t="shared" si="317"/>
        <v>42340.582928240743</v>
      </c>
    </row>
    <row r="3374" spans="1:20" ht="6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0">
        <f t="shared" si="317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0">
        <f t="shared" si="317"/>
        <v>42203.375000000007</v>
      </c>
    </row>
    <row r="3376" spans="1:20" ht="6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0">
        <f t="shared" si="317"/>
        <v>42305.440000000002</v>
      </c>
    </row>
    <row r="3377" spans="1:20" ht="6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0">
        <f t="shared" si="317"/>
        <v>41777.319131944445</v>
      </c>
    </row>
    <row r="3378" spans="1:20" ht="7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0">
        <f t="shared" si="317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0">
        <f t="shared" si="317"/>
        <v>42083.413888888892</v>
      </c>
    </row>
    <row r="3380" spans="1:20" ht="7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0">
        <f t="shared" si="317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0">
        <f t="shared" si="317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0">
        <f t="shared" si="317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0">
        <f t="shared" si="317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0">
        <f t="shared" si="317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0">
        <f t="shared" si="317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0">
        <f t="shared" si="317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0">
        <f t="shared" si="317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0">
        <f t="shared" si="317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0">
        <f t="shared" si="317"/>
        <v>41987.470925925933</v>
      </c>
    </row>
    <row r="3390" spans="1:20" ht="7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0">
        <f t="shared" si="317"/>
        <v>42173.169456018521</v>
      </c>
    </row>
    <row r="3391" spans="1:20" ht="6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0">
        <f t="shared" si="317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0">
        <f t="shared" si="317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0">
        <f t="shared" si="317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42446.553877314822</v>
      </c>
      <c r="T3394" s="10">
        <f t="shared" si="317"/>
        <v>42496.553877314822</v>
      </c>
    </row>
    <row r="3395" spans="1:20" ht="6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 FIND( "/", N3395)-1)</f>
        <v>theater</v>
      </c>
      <c r="R3395" t="str">
        <f t="shared" ref="R3395:R3458" si="321">RIGHT(N3395, LEN(N3395)- FIND( "/", N3395))</f>
        <v>plays</v>
      </c>
      <c r="S3395" s="10">
        <f t="shared" ref="S3395:S3458" si="322">(((J3395/60)/60)/24)+DATE(1970,1,1)+(-7/24)</f>
        <v>41923.629976851858</v>
      </c>
      <c r="T3395" s="10">
        <f t="shared" ref="T3395:T3458" si="323">(((I3395/60)/60)/24)+DATE(1970,1,1)+(-7/24)</f>
        <v>41948.740277777782</v>
      </c>
    </row>
    <row r="3396" spans="1:20" ht="7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0">
        <f t="shared" si="323"/>
        <v>41847.303761574076</v>
      </c>
    </row>
    <row r="3397" spans="1:20" ht="45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0">
        <f t="shared" si="323"/>
        <v>42154.465277777781</v>
      </c>
    </row>
    <row r="3398" spans="1:20" ht="6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0">
        <f t="shared" si="323"/>
        <v>41790.874305555561</v>
      </c>
    </row>
    <row r="3399" spans="1:20" ht="45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0">
        <f t="shared" si="323"/>
        <v>42418.625000000007</v>
      </c>
    </row>
    <row r="3400" spans="1:20" ht="7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0">
        <f t="shared" si="323"/>
        <v>41964.416666666664</v>
      </c>
    </row>
    <row r="3401" spans="1:20" ht="6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0">
        <f t="shared" si="323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0">
        <f t="shared" si="323"/>
        <v>41879.662199074075</v>
      </c>
    </row>
    <row r="3403" spans="1:20" ht="7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0">
        <f t="shared" si="323"/>
        <v>42223.432245370372</v>
      </c>
    </row>
    <row r="3404" spans="1:20" ht="6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0">
        <f t="shared" si="323"/>
        <v>42319.813194444447</v>
      </c>
    </row>
    <row r="3405" spans="1:20" ht="7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0">
        <f t="shared" si="323"/>
        <v>42180.170416666668</v>
      </c>
    </row>
    <row r="3406" spans="1:20" ht="7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0">
        <f t="shared" si="323"/>
        <v>42172.211828703708</v>
      </c>
    </row>
    <row r="3407" spans="1:20" ht="6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0">
        <f t="shared" si="323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0">
        <f t="shared" si="323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0">
        <f t="shared" si="323"/>
        <v>41826.130659722221</v>
      </c>
    </row>
    <row r="3410" spans="1:20" ht="6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0">
        <f t="shared" si="323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0">
        <f t="shared" si="323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0">
        <f t="shared" si="323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0">
        <f t="shared" si="323"/>
        <v>42284.731157407405</v>
      </c>
    </row>
    <row r="3414" spans="1:20" ht="6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0">
        <f t="shared" si="323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0">
        <f t="shared" si="323"/>
        <v>42062.915972222225</v>
      </c>
    </row>
    <row r="3416" spans="1:20" ht="6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0">
        <f t="shared" si="323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0">
        <f t="shared" si="323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0">
        <f t="shared" si="323"/>
        <v>42117.479166666664</v>
      </c>
    </row>
    <row r="3419" spans="1:20" ht="6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0">
        <f t="shared" si="323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0">
        <f t="shared" si="323"/>
        <v>41782.542905092596</v>
      </c>
    </row>
    <row r="3421" spans="1:20" ht="7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0">
        <f t="shared" si="323"/>
        <v>42466.604166666664</v>
      </c>
    </row>
    <row r="3422" spans="1:20" ht="6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0">
        <f t="shared" si="323"/>
        <v>42413.708333333336</v>
      </c>
    </row>
    <row r="3423" spans="1:20" ht="6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0">
        <f t="shared" si="323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0">
        <f t="shared" si="323"/>
        <v>42351.708333333336</v>
      </c>
    </row>
    <row r="3425" spans="1:20" ht="6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0">
        <f t="shared" si="323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0">
        <f t="shared" si="323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0">
        <f t="shared" si="323"/>
        <v>41916.325648148151</v>
      </c>
    </row>
    <row r="3428" spans="1:20" ht="6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0">
        <f t="shared" si="323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0">
        <f t="shared" si="323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0">
        <f t="shared" si="323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0">
        <f t="shared" si="323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0">
        <f t="shared" si="323"/>
        <v>41850.653946759259</v>
      </c>
    </row>
    <row r="3433" spans="1:20" ht="6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0">
        <f t="shared" si="323"/>
        <v>41869.43927083334</v>
      </c>
    </row>
    <row r="3434" spans="1:20" ht="6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0">
        <f t="shared" si="323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0">
        <f t="shared" si="323"/>
        <v>41806.833333333336</v>
      </c>
    </row>
    <row r="3436" spans="1:20" ht="7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0">
        <f t="shared" si="323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0">
        <f t="shared" si="323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0">
        <f t="shared" si="323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0">
        <f t="shared" si="323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0">
        <f t="shared" si="323"/>
        <v>42126.583333333336</v>
      </c>
    </row>
    <row r="3441" spans="1:20" ht="45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0">
        <f t="shared" si="323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0">
        <f t="shared" si="323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0">
        <f t="shared" si="323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0">
        <f t="shared" si="323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0">
        <f t="shared" si="323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0">
        <f t="shared" si="323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0">
        <f t="shared" si="323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0">
        <f t="shared" si="323"/>
        <v>42040.222222222226</v>
      </c>
    </row>
    <row r="3449" spans="1:20" ht="45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0">
        <f t="shared" si="323"/>
        <v>42447.555694444447</v>
      </c>
    </row>
    <row r="3450" spans="1:20" ht="6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0">
        <f t="shared" si="323"/>
        <v>41989.827418981484</v>
      </c>
    </row>
    <row r="3451" spans="1:20" ht="6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0">
        <f t="shared" si="323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0">
        <f t="shared" si="323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0">
        <f t="shared" si="323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0">
        <f t="shared" si="323"/>
        <v>41842.874305555561</v>
      </c>
    </row>
    <row r="3455" spans="1:20" ht="6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0">
        <f t="shared" si="323"/>
        <v>42595.686990740745</v>
      </c>
    </row>
    <row r="3456" spans="1:20" ht="7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0">
        <f t="shared" si="323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0">
        <f t="shared" si="323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41820.913969907408</v>
      </c>
      <c r="T3458" s="10">
        <f t="shared" si="323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 FIND( "/", N3459)-1)</f>
        <v>theater</v>
      </c>
      <c r="R3459" t="str">
        <f t="shared" ref="R3459:R3522" si="327">RIGHT(N3459, LEN(N3459)- FIND( "/", N3459))</f>
        <v>plays</v>
      </c>
      <c r="S3459" s="10">
        <f t="shared" ref="S3459:S3522" si="328">(((J3459/60)/60)/24)+DATE(1970,1,1)+(-7/24)</f>
        <v>42016.415011574078</v>
      </c>
      <c r="T3459" s="10">
        <f t="shared" ref="T3459:T3522" si="32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0">
        <f t="shared" si="32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0">
        <f t="shared" si="329"/>
        <v>42510.188194444447</v>
      </c>
    </row>
    <row r="3462" spans="1:20" ht="6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0">
        <f t="shared" si="32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0">
        <f t="shared" si="329"/>
        <v>42671.833333333336</v>
      </c>
    </row>
    <row r="3464" spans="1:20" ht="6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0">
        <f t="shared" si="329"/>
        <v>42195.458333333336</v>
      </c>
    </row>
    <row r="3465" spans="1:20" ht="6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0">
        <f t="shared" si="329"/>
        <v>42653.874305555561</v>
      </c>
    </row>
    <row r="3466" spans="1:20" ht="7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0">
        <f t="shared" si="329"/>
        <v>42604.838391203702</v>
      </c>
    </row>
    <row r="3467" spans="1:20" ht="6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0">
        <f t="shared" si="32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0">
        <f t="shared" si="32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0">
        <f t="shared" si="32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0">
        <f t="shared" si="32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0">
        <f t="shared" si="32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0">
        <f t="shared" si="32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0">
        <f t="shared" si="329"/>
        <v>41882.541666666672</v>
      </c>
    </row>
    <row r="3474" spans="1:20" ht="7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0">
        <f t="shared" si="329"/>
        <v>41948.957638888889</v>
      </c>
    </row>
    <row r="3475" spans="1:20" ht="7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0">
        <f t="shared" si="32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0">
        <f t="shared" si="329"/>
        <v>42571.209849537037</v>
      </c>
    </row>
    <row r="3477" spans="1:20" ht="6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0">
        <f t="shared" si="32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0">
        <f t="shared" si="329"/>
        <v>41938.833333333336</v>
      </c>
    </row>
    <row r="3479" spans="1:20" ht="6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0">
        <f t="shared" si="329"/>
        <v>42140.833333333336</v>
      </c>
    </row>
    <row r="3480" spans="1:20" ht="6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0">
        <f t="shared" si="329"/>
        <v>42079.583333333336</v>
      </c>
    </row>
    <row r="3481" spans="1:20" ht="6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0">
        <f t="shared" si="329"/>
        <v>41811.563425925924</v>
      </c>
    </row>
    <row r="3482" spans="1:20" ht="6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0">
        <f t="shared" si="32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0">
        <f t="shared" si="329"/>
        <v>42005.955879629626</v>
      </c>
    </row>
    <row r="3484" spans="1:20" ht="6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0">
        <f t="shared" si="329"/>
        <v>41826.479930555557</v>
      </c>
    </row>
    <row r="3485" spans="1:20" ht="6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0">
        <f t="shared" si="329"/>
        <v>41823.37709490741</v>
      </c>
    </row>
    <row r="3486" spans="1:20" ht="7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0">
        <f t="shared" si="32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0">
        <f t="shared" si="329"/>
        <v>42402.401388888895</v>
      </c>
    </row>
    <row r="3488" spans="1:20" ht="6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0">
        <f t="shared" si="32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0">
        <f t="shared" si="32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0">
        <f t="shared" si="32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0">
        <f t="shared" si="32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0">
        <f t="shared" si="329"/>
        <v>42473.510694444449</v>
      </c>
    </row>
    <row r="3493" spans="1:20" ht="7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0">
        <f t="shared" si="329"/>
        <v>42141.958148148151</v>
      </c>
    </row>
    <row r="3494" spans="1:20" ht="6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0">
        <f t="shared" si="32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0">
        <f t="shared" si="32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0">
        <f t="shared" si="32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0">
        <f t="shared" si="329"/>
        <v>41944.429166666669</v>
      </c>
    </row>
    <row r="3498" spans="1:20" ht="7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0">
        <f t="shared" si="32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0">
        <f t="shared" si="32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0">
        <f t="shared" si="32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0">
        <f t="shared" si="329"/>
        <v>42185.999305555561</v>
      </c>
    </row>
    <row r="3502" spans="1:20" ht="7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0">
        <f t="shared" si="329"/>
        <v>42435.915972222225</v>
      </c>
    </row>
    <row r="3503" spans="1:20" ht="6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0">
        <f t="shared" si="32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0">
        <f t="shared" si="329"/>
        <v>42444.874305555561</v>
      </c>
    </row>
    <row r="3505" spans="1:20" ht="6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0">
        <f t="shared" si="32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0">
        <f t="shared" si="329"/>
        <v>42327.498738425929</v>
      </c>
    </row>
    <row r="3507" spans="1:20" ht="10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0">
        <f t="shared" si="32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0">
        <f t="shared" si="32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0">
        <f t="shared" si="32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0">
        <f t="shared" si="32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0">
        <f t="shared" si="32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0">
        <f t="shared" si="329"/>
        <v>41822.329236111116</v>
      </c>
    </row>
    <row r="3513" spans="1:20" ht="6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0">
        <f t="shared" si="32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0">
        <f t="shared" si="329"/>
        <v>42117.203611111116</v>
      </c>
    </row>
    <row r="3515" spans="1:20" ht="7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0">
        <f t="shared" si="329"/>
        <v>41793.915972222225</v>
      </c>
    </row>
    <row r="3516" spans="1:20" ht="6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0">
        <f t="shared" si="329"/>
        <v>42036.915972222225</v>
      </c>
    </row>
    <row r="3517" spans="1:20" ht="6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0">
        <f t="shared" si="32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0">
        <f t="shared" si="32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0">
        <f t="shared" si="32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0">
        <f t="shared" si="329"/>
        <v>41914.306250000001</v>
      </c>
    </row>
    <row r="3521" spans="1:20" ht="6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0">
        <f t="shared" si="32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42227.532546296301</v>
      </c>
      <c r="T3522" s="10">
        <f t="shared" si="32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 FIND( "/", N3523)-1)</f>
        <v>theater</v>
      </c>
      <c r="R3523" t="str">
        <f t="shared" ref="R3523:R3586" si="333">RIGHT(N3523, LEN(N3523)- FIND( "/", N3523))</f>
        <v>plays</v>
      </c>
      <c r="S3523" s="10">
        <f t="shared" ref="S3523:S3586" si="334">(((J3523/60)/60)/24)+DATE(1970,1,1)+(-7/24)</f>
        <v>41881.06967592593</v>
      </c>
      <c r="T3523" s="10">
        <f t="shared" ref="T3523:T3586" si="335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0">
        <f t="shared" si="335"/>
        <v>42262.129166666673</v>
      </c>
    </row>
    <row r="3525" spans="1:20" ht="6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0">
        <f t="shared" si="335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0">
        <f t="shared" si="335"/>
        <v>41894.875</v>
      </c>
    </row>
    <row r="3527" spans="1:20" ht="6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0">
        <f t="shared" si="335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0">
        <f t="shared" si="335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0">
        <f t="shared" si="335"/>
        <v>42195.874305555561</v>
      </c>
    </row>
    <row r="3530" spans="1:20" ht="6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0">
        <f t="shared" si="335"/>
        <v>42753.209699074076</v>
      </c>
    </row>
    <row r="3531" spans="1:20" ht="7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0">
        <f t="shared" si="335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0">
        <f t="shared" si="335"/>
        <v>42470.541666666664</v>
      </c>
    </row>
    <row r="3533" spans="1:20" ht="3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0">
        <f t="shared" si="335"/>
        <v>42551.362662037041</v>
      </c>
    </row>
    <row r="3534" spans="1:20" ht="7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0">
        <f t="shared" si="335"/>
        <v>41899.874305555561</v>
      </c>
    </row>
    <row r="3535" spans="1:20" ht="7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0">
        <f t="shared" si="335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0">
        <f t="shared" si="335"/>
        <v>42278.333599537036</v>
      </c>
    </row>
    <row r="3537" spans="1:20" ht="6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0">
        <f t="shared" si="335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0">
        <f t="shared" si="335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0">
        <f t="shared" si="335"/>
        <v>41960.040972222225</v>
      </c>
    </row>
    <row r="3540" spans="1:20" ht="7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0">
        <f t="shared" si="335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0">
        <f t="shared" si="335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0">
        <f t="shared" si="335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0">
        <f t="shared" si="335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0">
        <f t="shared" si="335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0">
        <f t="shared" si="335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0">
        <f t="shared" si="335"/>
        <v>42070.540011574078</v>
      </c>
    </row>
    <row r="3547" spans="1:20" ht="7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0">
        <f t="shared" si="335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0">
        <f t="shared" si="335"/>
        <v>42094.874305555561</v>
      </c>
    </row>
    <row r="3549" spans="1:20" ht="6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0">
        <f t="shared" si="335"/>
        <v>42503.874305555561</v>
      </c>
    </row>
    <row r="3550" spans="1:20" ht="6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0">
        <f t="shared" si="335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0">
        <f t="shared" si="335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0">
        <f t="shared" si="335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0">
        <f t="shared" si="335"/>
        <v>41781.629861111112</v>
      </c>
    </row>
    <row r="3554" spans="1:20" ht="7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0">
        <f t="shared" si="335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0">
        <f t="shared" si="335"/>
        <v>42227.708333333336</v>
      </c>
    </row>
    <row r="3556" spans="1:20" ht="6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0">
        <f t="shared" si="335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0">
        <f t="shared" si="335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0">
        <f t="shared" si="335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0">
        <f t="shared" si="335"/>
        <v>41763.985081018523</v>
      </c>
    </row>
    <row r="3560" spans="1:20" ht="6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0">
        <f t="shared" si="335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0">
        <f t="shared" si="335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0">
        <f t="shared" si="335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0">
        <f t="shared" si="335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0">
        <f t="shared" si="335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0">
        <f t="shared" si="335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0">
        <f t="shared" si="335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0">
        <f t="shared" si="335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0">
        <f t="shared" si="335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0">
        <f t="shared" si="335"/>
        <v>42165.51902777778</v>
      </c>
    </row>
    <row r="3570" spans="1:20" ht="7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0">
        <f t="shared" si="335"/>
        <v>41899.449004629634</v>
      </c>
    </row>
    <row r="3571" spans="1:20" ht="6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0">
        <f t="shared" si="335"/>
        <v>42012.396944444445</v>
      </c>
    </row>
    <row r="3572" spans="1:20" ht="6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0">
        <f t="shared" si="335"/>
        <v>42004.000000000007</v>
      </c>
    </row>
    <row r="3573" spans="1:20" ht="6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0">
        <f t="shared" si="335"/>
        <v>41942.567280092597</v>
      </c>
    </row>
    <row r="3574" spans="1:20" ht="45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0">
        <f t="shared" si="335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0">
        <f t="shared" si="335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0">
        <f t="shared" si="335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0">
        <f t="shared" si="335"/>
        <v>42592.874305555561</v>
      </c>
    </row>
    <row r="3578" spans="1:20" ht="6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0">
        <f t="shared" si="335"/>
        <v>42709.299236111117</v>
      </c>
    </row>
    <row r="3579" spans="1:20" ht="6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0">
        <f t="shared" si="335"/>
        <v>42119.977777777785</v>
      </c>
    </row>
    <row r="3580" spans="1:20" ht="6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0">
        <f t="shared" si="335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0">
        <f t="shared" si="335"/>
        <v>42460.428888888891</v>
      </c>
    </row>
    <row r="3582" spans="1:20" ht="6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0">
        <f t="shared" si="335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0">
        <f t="shared" si="335"/>
        <v>41850.179513888892</v>
      </c>
    </row>
    <row r="3584" spans="1:20" ht="6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0">
        <f t="shared" si="335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0">
        <f t="shared" si="335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42168.024814814817</v>
      </c>
      <c r="T3586" s="10">
        <f t="shared" si="335"/>
        <v>42198.024814814817</v>
      </c>
    </row>
    <row r="3587" spans="1:20" ht="6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 FIND( "/", N3587)-1)</f>
        <v>theater</v>
      </c>
      <c r="R3587" t="str">
        <f t="shared" ref="R3587:R3650" si="339">RIGHT(N3587, LEN(N3587)- FIND( "/", N3587))</f>
        <v>plays</v>
      </c>
      <c r="S3587" s="10">
        <f t="shared" ref="S3587:S3650" si="340">(((J3587/60)/60)/24)+DATE(1970,1,1)+(-7/24)</f>
        <v>41964.42465277778</v>
      </c>
      <c r="T3587" s="10">
        <f t="shared" ref="T3587:T3650" si="341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0">
        <f t="shared" si="341"/>
        <v>42636.405902777777</v>
      </c>
    </row>
    <row r="3589" spans="1:20" ht="6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0">
        <f t="shared" si="341"/>
        <v>42548.500000000007</v>
      </c>
    </row>
    <row r="3590" spans="1:20" ht="6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0">
        <f t="shared" si="341"/>
        <v>42123.666666666664</v>
      </c>
    </row>
    <row r="3591" spans="1:20" ht="6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0">
        <f t="shared" si="341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0">
        <f t="shared" si="341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0">
        <f t="shared" si="341"/>
        <v>42027.915972222225</v>
      </c>
    </row>
    <row r="3594" spans="1:20" ht="6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0">
        <f t="shared" si="341"/>
        <v>42045.915972222225</v>
      </c>
    </row>
    <row r="3595" spans="1:20" ht="6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0">
        <f t="shared" si="341"/>
        <v>42009.55972222222</v>
      </c>
    </row>
    <row r="3596" spans="1:20" ht="7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0">
        <f t="shared" si="341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0">
        <f t="shared" si="341"/>
        <v>42075.999305555561</v>
      </c>
    </row>
    <row r="3598" spans="1:20" ht="6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0">
        <f t="shared" si="341"/>
        <v>41877.423402777778</v>
      </c>
    </row>
    <row r="3599" spans="1:20" ht="45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0">
        <f t="shared" si="341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0">
        <f t="shared" si="341"/>
        <v>41884.915972222225</v>
      </c>
    </row>
    <row r="3601" spans="1:20" ht="6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0">
        <f t="shared" si="341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0">
        <f t="shared" si="341"/>
        <v>42656.55745370371</v>
      </c>
    </row>
    <row r="3603" spans="1:20" ht="6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0">
        <f t="shared" si="341"/>
        <v>42020.706967592596</v>
      </c>
    </row>
    <row r="3604" spans="1:20" ht="7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0">
        <f t="shared" si="341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0">
        <f t="shared" si="341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0">
        <f t="shared" si="341"/>
        <v>42488.999305555561</v>
      </c>
    </row>
    <row r="3607" spans="1:20" ht="7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0">
        <f t="shared" si="341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0">
        <f t="shared" si="341"/>
        <v>42596.313159722224</v>
      </c>
    </row>
    <row r="3609" spans="1:20" ht="45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0">
        <f t="shared" si="341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0">
        <f t="shared" si="341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0">
        <f t="shared" si="341"/>
        <v>42459.658391203709</v>
      </c>
    </row>
    <row r="3612" spans="1:20" ht="6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0">
        <f t="shared" si="341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0">
        <f t="shared" si="341"/>
        <v>42102.078715277785</v>
      </c>
    </row>
    <row r="3614" spans="1:20" ht="6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0">
        <f t="shared" si="341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0">
        <f t="shared" si="341"/>
        <v>41818.298310185186</v>
      </c>
    </row>
    <row r="3616" spans="1:20" ht="6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0">
        <f t="shared" si="341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0">
        <f t="shared" si="341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0">
        <f t="shared" si="341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0">
        <f t="shared" si="341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0">
        <f t="shared" si="341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0">
        <f t="shared" si="341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0">
        <f t="shared" si="341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0">
        <f t="shared" si="341"/>
        <v>42643.583333333336</v>
      </c>
    </row>
    <row r="3624" spans="1:20" ht="45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0">
        <f t="shared" si="341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0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0">
        <f t="shared" si="341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0">
        <f t="shared" si="341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0">
        <f t="shared" si="341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0">
        <f t="shared" si="341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0">
        <f t="shared" si="341"/>
        <v>42351.583287037043</v>
      </c>
    </row>
    <row r="3631" spans="1:20" ht="7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0">
        <f t="shared" si="341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0">
        <f t="shared" si="341"/>
        <v>41972.597106481488</v>
      </c>
    </row>
    <row r="3633" spans="1:20" ht="7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0">
        <f t="shared" si="341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0">
        <f t="shared" si="341"/>
        <v>41966.645243055558</v>
      </c>
    </row>
    <row r="3635" spans="1:20" ht="6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0">
        <f t="shared" si="341"/>
        <v>42692.750000000007</v>
      </c>
    </row>
    <row r="3636" spans="1:20" ht="7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0">
        <f t="shared" si="341"/>
        <v>42748.874305555561</v>
      </c>
    </row>
    <row r="3637" spans="1:20" ht="45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0">
        <f t="shared" si="341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0">
        <f t="shared" si="341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0">
        <f t="shared" si="341"/>
        <v>42005.40896990741</v>
      </c>
    </row>
    <row r="3640" spans="1:20" ht="45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0">
        <f t="shared" si="341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0">
        <f t="shared" si="341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0">
        <f t="shared" si="341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0">
        <f t="shared" si="341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0">
        <f t="shared" si="341"/>
        <v>42338.416666666664</v>
      </c>
    </row>
    <row r="3645" spans="1:20" ht="6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0">
        <f t="shared" si="341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0">
        <f t="shared" si="341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0">
        <f t="shared" si="341"/>
        <v>42695.720347222225</v>
      </c>
    </row>
    <row r="3648" spans="1:20" ht="6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0">
        <f t="shared" si="341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0">
        <f t="shared" si="341"/>
        <v>42643.457488425927</v>
      </c>
    </row>
    <row r="3650" spans="1:20" ht="45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41887.000520833339</v>
      </c>
      <c r="T3650" s="10">
        <f t="shared" si="341"/>
        <v>41917.000520833339</v>
      </c>
    </row>
    <row r="3651" spans="1:20" ht="6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 FIND( "/", N3651)-1)</f>
        <v>theater</v>
      </c>
      <c r="R3651" t="str">
        <f t="shared" ref="R3651:R3714" si="345">RIGHT(N3651, LEN(N3651)- FIND( "/", N3651))</f>
        <v>plays</v>
      </c>
      <c r="S3651" s="10">
        <f t="shared" ref="S3651:S3714" si="346">(((J3651/60)/60)/24)+DATE(1970,1,1)+(-7/24)</f>
        <v>41780.421226851853</v>
      </c>
      <c r="T3651" s="10">
        <f t="shared" ref="T3651:T3714" si="347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0">
        <f t="shared" si="347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0">
        <f t="shared" si="347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0">
        <f t="shared" si="347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0">
        <f t="shared" si="347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0">
        <f t="shared" si="347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0">
        <f t="shared" si="347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0">
        <f t="shared" si="347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0">
        <f t="shared" si="347"/>
        <v>42522.612500000003</v>
      </c>
    </row>
    <row r="3660" spans="1:20" ht="45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0">
        <f t="shared" si="347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0">
        <f t="shared" si="347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0">
        <f t="shared" si="347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0">
        <f t="shared" si="347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0">
        <f t="shared" si="347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0">
        <f t="shared" si="347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0">
        <f t="shared" si="347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0">
        <f t="shared" si="347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0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0">
        <f t="shared" si="347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0">
        <f t="shared" si="347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0">
        <f t="shared" si="347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0">
        <f t="shared" si="347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0">
        <f t="shared" si="347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0">
        <f t="shared" si="347"/>
        <v>41908.654907407406</v>
      </c>
    </row>
    <row r="3675" spans="1:20" ht="6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0">
        <f t="shared" si="347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0">
        <f t="shared" si="347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0">
        <f t="shared" si="347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0">
        <f t="shared" si="347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0">
        <f t="shared" si="347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0">
        <f t="shared" si="347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0">
        <f t="shared" si="347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0">
        <f t="shared" si="347"/>
        <v>42648.162430555552</v>
      </c>
    </row>
    <row r="3683" spans="1:20" ht="7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0">
        <f t="shared" si="347"/>
        <v>42384.359837962962</v>
      </c>
    </row>
    <row r="3684" spans="1:20" ht="6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0">
        <f t="shared" si="347"/>
        <v>41805.999305555561</v>
      </c>
    </row>
    <row r="3685" spans="1:20" ht="6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0">
        <f t="shared" si="347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0">
        <f t="shared" si="347"/>
        <v>42248.888726851852</v>
      </c>
    </row>
    <row r="3687" spans="1:20" ht="6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0">
        <f t="shared" si="347"/>
        <v>41778.583333333336</v>
      </c>
    </row>
    <row r="3688" spans="1:20" ht="6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0">
        <f t="shared" si="347"/>
        <v>42244.874305555561</v>
      </c>
    </row>
    <row r="3689" spans="1:20" ht="7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0">
        <f t="shared" si="347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0">
        <f t="shared" si="347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0">
        <f t="shared" si="347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0">
        <f t="shared" si="347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0">
        <f t="shared" si="347"/>
        <v>42064.915972222225</v>
      </c>
    </row>
    <row r="3694" spans="1:20" ht="45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0">
        <f t="shared" si="347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0">
        <f t="shared" si="347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0">
        <f t="shared" si="347"/>
        <v>42526.791666666664</v>
      </c>
    </row>
    <row r="3697" spans="1:20" ht="7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0">
        <f t="shared" si="347"/>
        <v>42015.578819444447</v>
      </c>
    </row>
    <row r="3698" spans="1:20" ht="6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0">
        <f t="shared" si="347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0">
        <f t="shared" si="347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0">
        <f t="shared" si="347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0">
        <f t="shared" si="347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0">
        <f t="shared" si="347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0">
        <f t="shared" si="347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0">
        <f t="shared" si="347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0">
        <f t="shared" si="347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0">
        <f t="shared" si="347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0">
        <f t="shared" si="347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0">
        <f t="shared" si="347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0">
        <f t="shared" si="347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0">
        <f t="shared" si="347"/>
        <v>41823.850532407407</v>
      </c>
    </row>
    <row r="3711" spans="1:20" ht="6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0">
        <f t="shared" si="347"/>
        <v>41815.416041666671</v>
      </c>
    </row>
    <row r="3712" spans="1:20" ht="45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0">
        <f t="shared" si="347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0">
        <f t="shared" si="347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42133.880405092597</v>
      </c>
      <c r="T3714" s="10">
        <f t="shared" si="347"/>
        <v>42154.999305555561</v>
      </c>
    </row>
    <row r="3715" spans="1:20" ht="6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 FIND( "/", N3715)-1)</f>
        <v>theater</v>
      </c>
      <c r="R3715" t="str">
        <f t="shared" ref="R3715:R3778" si="351">RIGHT(N3715, LEN(N3715)- FIND( "/", N3715))</f>
        <v>plays</v>
      </c>
      <c r="S3715" s="10">
        <f t="shared" ref="S3715:S3778" si="352">(((J3715/60)/60)/24)+DATE(1970,1,1)+(-7/24)</f>
        <v>42505.44636574074</v>
      </c>
      <c r="T3715" s="10">
        <f t="shared" ref="T3715:T3778" si="353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0">
        <f t="shared" si="353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0">
        <f t="shared" si="353"/>
        <v>42094.244444444448</v>
      </c>
    </row>
    <row r="3718" spans="1:20" ht="6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0">
        <f t="shared" si="353"/>
        <v>42390.596168981479</v>
      </c>
    </row>
    <row r="3719" spans="1:20" ht="6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0">
        <f t="shared" si="353"/>
        <v>42133.574641203704</v>
      </c>
    </row>
    <row r="3720" spans="1:20" ht="6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0">
        <f t="shared" si="353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0">
        <f t="shared" si="353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0">
        <f t="shared" si="353"/>
        <v>42187.701458333337</v>
      </c>
    </row>
    <row r="3723" spans="1:20" ht="7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0">
        <f t="shared" si="353"/>
        <v>41948.686157407406</v>
      </c>
    </row>
    <row r="3724" spans="1:20" ht="7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0">
        <f t="shared" si="353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0">
        <f t="shared" si="353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0">
        <f t="shared" si="353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0">
        <f t="shared" si="353"/>
        <v>42418.604166666664</v>
      </c>
    </row>
    <row r="3728" spans="1:20" ht="6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0">
        <f t="shared" si="353"/>
        <v>42489.583333333336</v>
      </c>
    </row>
    <row r="3729" spans="1:20" ht="6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0">
        <f t="shared" si="353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0">
        <f t="shared" si="353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0">
        <f t="shared" si="353"/>
        <v>42085.871666666666</v>
      </c>
    </row>
    <row r="3732" spans="1:20" ht="6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0">
        <f t="shared" si="353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0">
        <f t="shared" si="353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0">
        <f t="shared" si="353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0">
        <f t="shared" si="353"/>
        <v>42112.645833333336</v>
      </c>
    </row>
    <row r="3736" spans="1:20" ht="7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0">
        <f t="shared" si="353"/>
        <v>42149.609907407408</v>
      </c>
    </row>
    <row r="3737" spans="1:20" ht="45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0">
        <f t="shared" si="353"/>
        <v>42152.401493055557</v>
      </c>
    </row>
    <row r="3738" spans="1:20" ht="6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0">
        <f t="shared" si="353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0">
        <f t="shared" si="353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0">
        <f t="shared" si="353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0">
        <f t="shared" si="353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0">
        <f t="shared" si="353"/>
        <v>41862.787476851852</v>
      </c>
    </row>
    <row r="3743" spans="1:20" ht="6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0">
        <f t="shared" si="353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0">
        <f t="shared" si="353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0">
        <f t="shared" si="353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0">
        <f t="shared" si="353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0">
        <f t="shared" si="353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0">
        <f t="shared" si="353"/>
        <v>42651.097673611112</v>
      </c>
    </row>
    <row r="3749" spans="1:20" ht="45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0">
        <f t="shared" si="353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0">
        <f t="shared" si="353"/>
        <v>42415.957638888889</v>
      </c>
    </row>
    <row r="3751" spans="1:20" ht="6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0">
        <f t="shared" si="353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0">
        <f t="shared" si="353"/>
        <v>42045.040972222225</v>
      </c>
    </row>
    <row r="3753" spans="1:20" ht="6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0">
        <f t="shared" si="353"/>
        <v>42462.702233796292</v>
      </c>
    </row>
    <row r="3754" spans="1:20" ht="7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0">
        <f t="shared" si="353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0">
        <f t="shared" si="353"/>
        <v>42157.708333333336</v>
      </c>
    </row>
    <row r="3756" spans="1:20" ht="6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0">
        <f t="shared" si="353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0">
        <f t="shared" si="353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0">
        <f t="shared" si="353"/>
        <v>41801.523125</v>
      </c>
    </row>
    <row r="3759" spans="1:20" ht="6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0">
        <f t="shared" si="353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0">
        <f t="shared" si="353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0">
        <f t="shared" si="353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0">
        <f t="shared" si="353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0">
        <f t="shared" si="353"/>
        <v>42226.666666666664</v>
      </c>
    </row>
    <row r="3764" spans="1:20" ht="6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0">
        <f t="shared" si="353"/>
        <v>42218.521863425929</v>
      </c>
    </row>
    <row r="3765" spans="1:20" ht="45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0">
        <f t="shared" si="353"/>
        <v>42095.416967592595</v>
      </c>
    </row>
    <row r="3766" spans="1:20" ht="6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0">
        <f t="shared" si="353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0">
        <f t="shared" si="353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0">
        <f t="shared" si="353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0">
        <f t="shared" si="353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0">
        <f t="shared" si="353"/>
        <v>41802.436226851853</v>
      </c>
    </row>
    <row r="3771" spans="1:20" ht="6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0">
        <f t="shared" si="353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0">
        <f t="shared" si="353"/>
        <v>42168.639004629636</v>
      </c>
    </row>
    <row r="3773" spans="1:20" ht="45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0">
        <f t="shared" si="353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0">
        <f t="shared" si="353"/>
        <v>42702.958333333336</v>
      </c>
    </row>
    <row r="3775" spans="1:20" ht="45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0">
        <f t="shared" si="353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0">
        <f t="shared" si="353"/>
        <v>42103.500636574077</v>
      </c>
    </row>
    <row r="3777" spans="1:20" ht="6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0">
        <f t="shared" si="353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41814.07613425926</v>
      </c>
      <c r="T3778" s="10">
        <f t="shared" si="353"/>
        <v>41851.75</v>
      </c>
    </row>
    <row r="3779" spans="1:20" ht="6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 FIND( "/", N3779)-1)</f>
        <v>theater</v>
      </c>
      <c r="R3779" t="str">
        <f t="shared" ref="R3779:R3842" si="357">RIGHT(N3779, LEN(N3779)- FIND( "/", N3779))</f>
        <v>musical</v>
      </c>
      <c r="S3779" s="10">
        <f t="shared" ref="S3779:S3842" si="358">(((J3779/60)/60)/24)+DATE(1970,1,1)+(-7/24)</f>
        <v>41886.819687500007</v>
      </c>
      <c r="T3779" s="10">
        <f t="shared" ref="T3779:T3842" si="359">(((I3779/60)/60)/24)+DATE(1970,1,1)+(-7/24)</f>
        <v>41908.875</v>
      </c>
    </row>
    <row r="3780" spans="1:20" ht="45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0">
        <f t="shared" si="35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0">
        <f t="shared" si="359"/>
        <v>42455.402083333342</v>
      </c>
    </row>
    <row r="3782" spans="1:20" ht="6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0">
        <f t="shared" si="359"/>
        <v>42198.54583333333</v>
      </c>
    </row>
    <row r="3783" spans="1:20" ht="7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0">
        <f t="shared" si="359"/>
        <v>41890.591261574074</v>
      </c>
    </row>
    <row r="3784" spans="1:20" ht="7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0">
        <f t="shared" si="359"/>
        <v>42575.666666666664</v>
      </c>
    </row>
    <row r="3785" spans="1:20" ht="6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0">
        <f t="shared" si="35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0">
        <f t="shared" si="35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0">
        <f t="shared" si="359"/>
        <v>42584.127083333333</v>
      </c>
    </row>
    <row r="3788" spans="1:20" ht="6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0">
        <f t="shared" si="359"/>
        <v>42516.746238425927</v>
      </c>
    </row>
    <row r="3789" spans="1:20" ht="6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0">
        <f t="shared" si="35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0">
        <f t="shared" si="359"/>
        <v>42361.387500000004</v>
      </c>
    </row>
    <row r="3791" spans="1:20" ht="6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0">
        <f t="shared" si="35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0">
        <f t="shared" si="359"/>
        <v>42696.416932870372</v>
      </c>
    </row>
    <row r="3793" spans="1:20" ht="4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0">
        <f t="shared" si="359"/>
        <v>41826.400370370371</v>
      </c>
    </row>
    <row r="3794" spans="1:20" ht="45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0">
        <f t="shared" si="35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0">
        <f t="shared" si="35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0">
        <f t="shared" si="359"/>
        <v>42162.288819444446</v>
      </c>
    </row>
    <row r="3797" spans="1:20" ht="6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0">
        <f t="shared" si="35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0">
        <f t="shared" si="359"/>
        <v>42748.737916666672</v>
      </c>
    </row>
    <row r="3799" spans="1:20" ht="7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0">
        <f t="shared" si="35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0">
        <f t="shared" si="35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0">
        <f t="shared" si="35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0">
        <f t="shared" si="359"/>
        <v>42014.915972222225</v>
      </c>
    </row>
    <row r="3803" spans="1:20" ht="6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0">
        <f t="shared" si="359"/>
        <v>42006.384444444448</v>
      </c>
    </row>
    <row r="3804" spans="1:20" ht="6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0">
        <f t="shared" si="35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0">
        <f t="shared" si="35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0">
        <f t="shared" si="35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0">
        <f t="shared" si="35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0">
        <f t="shared" si="35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0">
        <f t="shared" si="359"/>
        <v>42097.617349537039</v>
      </c>
    </row>
    <row r="3810" spans="1:20" ht="6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0">
        <f t="shared" si="359"/>
        <v>42119.12059027778</v>
      </c>
    </row>
    <row r="3811" spans="1:20" ht="7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0">
        <f t="shared" si="35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0">
        <f t="shared" si="35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0">
        <f t="shared" si="35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0">
        <f t="shared" si="359"/>
        <v>42155.874305555561</v>
      </c>
    </row>
    <row r="3815" spans="1:20" ht="7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0">
        <f t="shared" si="35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0">
        <f t="shared" si="359"/>
        <v>42094.874305555561</v>
      </c>
    </row>
    <row r="3817" spans="1:20" ht="45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0">
        <f t="shared" si="35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0">
        <f t="shared" si="35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0">
        <f t="shared" si="359"/>
        <v>42300.874305555561</v>
      </c>
    </row>
    <row r="3820" spans="1:20" ht="6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0">
        <f t="shared" si="35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0">
        <f t="shared" si="359"/>
        <v>42202.584722222229</v>
      </c>
    </row>
    <row r="3822" spans="1:20" ht="6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0">
        <f t="shared" si="35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0">
        <f t="shared" si="359"/>
        <v>42372.888969907413</v>
      </c>
    </row>
    <row r="3824" spans="1:20" ht="7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0">
        <f t="shared" si="35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0">
        <f t="shared" si="35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0">
        <f t="shared" si="35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0">
        <f t="shared" si="35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0">
        <f t="shared" si="359"/>
        <v>42131.131874999999</v>
      </c>
    </row>
    <row r="3829" spans="1:20" ht="7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0">
        <f t="shared" si="35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0">
        <f t="shared" si="35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0">
        <f t="shared" si="359"/>
        <v>42613.573738425934</v>
      </c>
    </row>
    <row r="3832" spans="1:20" ht="6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0">
        <f t="shared" si="359"/>
        <v>42517.449201388888</v>
      </c>
    </row>
    <row r="3833" spans="1:20" ht="7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0">
        <f t="shared" si="35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0">
        <f t="shared" si="35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0">
        <f t="shared" si="35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0">
        <f t="shared" si="35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0">
        <f t="shared" si="35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0">
        <f t="shared" si="35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0">
        <f t="shared" si="35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0">
        <f t="shared" si="35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0">
        <f t="shared" si="359"/>
        <v>42214.850972222222</v>
      </c>
    </row>
    <row r="3842" spans="1:20" ht="6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42432.410057870373</v>
      </c>
      <c r="T3842" s="10">
        <f t="shared" si="359"/>
        <v>42457.368391203701</v>
      </c>
    </row>
    <row r="3843" spans="1:20" ht="7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 FIND( "/", N3843)-1)</f>
        <v>theater</v>
      </c>
      <c r="R3843" t="str">
        <f t="shared" ref="R3843:R3906" si="363">RIGHT(N3843, LEN(N3843)- FIND( "/", N3843))</f>
        <v>plays</v>
      </c>
      <c r="S3843" s="10">
        <f t="shared" ref="S3843:S3906" si="364">(((J3843/60)/60)/24)+DATE(1970,1,1)+(-7/24)</f>
        <v>41780.494062500002</v>
      </c>
      <c r="T3843" s="10">
        <f t="shared" ref="T3843:T3906" si="365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0">
        <f t="shared" si="365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0">
        <f t="shared" si="365"/>
        <v>41790.780833333338</v>
      </c>
    </row>
    <row r="3846" spans="1:20" ht="7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0">
        <f t="shared" si="365"/>
        <v>41792.999305555561</v>
      </c>
    </row>
    <row r="3847" spans="1:20" ht="9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0">
        <f t="shared" si="365"/>
        <v>42278.335347222222</v>
      </c>
    </row>
    <row r="3848" spans="1:20" ht="6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0">
        <f t="shared" si="365"/>
        <v>41915.999305555561</v>
      </c>
    </row>
    <row r="3849" spans="1:20" ht="6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0">
        <f t="shared" si="365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0">
        <f t="shared" si="365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0">
        <f t="shared" si="365"/>
        <v>42166.47550925926</v>
      </c>
    </row>
    <row r="3852" spans="1:20" ht="45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0">
        <f t="shared" si="365"/>
        <v>42004.832673611112</v>
      </c>
    </row>
    <row r="3853" spans="1:20" ht="6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0">
        <f t="shared" si="365"/>
        <v>42202.147905092592</v>
      </c>
    </row>
    <row r="3854" spans="1:20" ht="6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0">
        <f t="shared" si="365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0">
        <f t="shared" si="365"/>
        <v>41883.548356481486</v>
      </c>
    </row>
    <row r="3856" spans="1:20" ht="45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0">
        <f t="shared" si="365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0">
        <f t="shared" si="365"/>
        <v>42089.637395833335</v>
      </c>
    </row>
    <row r="3858" spans="1:20" ht="7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0">
        <f t="shared" si="365"/>
        <v>42071.409756944449</v>
      </c>
    </row>
    <row r="3859" spans="1:20" ht="7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0">
        <f t="shared" si="365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0">
        <f t="shared" si="365"/>
        <v>42146.583333333336</v>
      </c>
    </row>
    <row r="3861" spans="1:20" ht="6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0">
        <f t="shared" si="365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0">
        <f t="shared" si="365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0">
        <f t="shared" si="365"/>
        <v>41955.615972222229</v>
      </c>
    </row>
    <row r="3864" spans="1:20" ht="45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0">
        <f t="shared" si="365"/>
        <v>42625.415972222225</v>
      </c>
    </row>
    <row r="3865" spans="1:20" ht="7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0">
        <f t="shared" si="365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0">
        <f t="shared" si="365"/>
        <v>42325.641828703701</v>
      </c>
    </row>
    <row r="3867" spans="1:20" ht="6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0">
        <f t="shared" si="365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0">
        <f t="shared" si="365"/>
        <v>42451.853472222225</v>
      </c>
    </row>
    <row r="3869" spans="1:20" ht="6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0">
        <f t="shared" si="365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0">
        <f t="shared" si="365"/>
        <v>41890.368113425924</v>
      </c>
    </row>
    <row r="3871" spans="1:20" ht="45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0">
        <f t="shared" si="365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0">
        <f t="shared" si="365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0">
        <f t="shared" si="365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0">
        <f t="shared" si="365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0">
        <f t="shared" si="365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0">
        <f t="shared" si="365"/>
        <v>42027.750000000007</v>
      </c>
    </row>
    <row r="3877" spans="1:20" ht="6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0">
        <f t="shared" si="365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0">
        <f t="shared" si="365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0">
        <f t="shared" si="365"/>
        <v>42712.386018518526</v>
      </c>
    </row>
    <row r="3880" spans="1:20" ht="6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0">
        <f t="shared" si="365"/>
        <v>42184.874305555561</v>
      </c>
    </row>
    <row r="3881" spans="1:20" ht="6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0">
        <f t="shared" si="365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0">
        <f t="shared" si="365"/>
        <v>41850.666666666672</v>
      </c>
    </row>
    <row r="3883" spans="1:20" ht="45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0">
        <f t="shared" si="365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0">
        <f t="shared" si="365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0">
        <f t="shared" si="365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0">
        <f t="shared" si="365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0">
        <f t="shared" si="365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0">
        <f t="shared" si="365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0">
        <f t="shared" si="365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0">
        <f t="shared" si="365"/>
        <v>42792.254143518519</v>
      </c>
    </row>
    <row r="3891" spans="1:20" ht="6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0">
        <f t="shared" si="365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0">
        <f t="shared" si="365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0">
        <f t="shared" si="365"/>
        <v>42085.915972222225</v>
      </c>
    </row>
    <row r="3894" spans="1:20" ht="7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0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0">
        <f t="shared" si="365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0">
        <f t="shared" si="365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0">
        <f t="shared" si="365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0">
        <f t="shared" si="365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0">
        <f t="shared" si="365"/>
        <v>42012.581979166665</v>
      </c>
    </row>
    <row r="3900" spans="1:20" ht="7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0">
        <f t="shared" si="365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0">
        <f t="shared" si="365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0">
        <f t="shared" si="365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0">
        <f t="shared" si="365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0">
        <f t="shared" si="365"/>
        <v>42688.218078703707</v>
      </c>
    </row>
    <row r="3905" spans="1:20" ht="7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0">
        <f t="shared" si="365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42094.937500000007</v>
      </c>
      <c r="T3906" s="10">
        <f t="shared" si="365"/>
        <v>42108.919444444451</v>
      </c>
    </row>
    <row r="3907" spans="1:20" ht="7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 FIND( "/", N3907)-1)</f>
        <v>theater</v>
      </c>
      <c r="R3907" t="str">
        <f t="shared" ref="R3907:R3970" si="369">RIGHT(N3907, LEN(N3907)- FIND( "/", N3907))</f>
        <v>plays</v>
      </c>
      <c r="S3907" s="10">
        <f t="shared" ref="S3907:S3970" si="370">(((J3907/60)/60)/24)+DATE(1970,1,1)+(-7/24)</f>
        <v>42124.33221064815</v>
      </c>
      <c r="T3907" s="10">
        <f t="shared" ref="T3907:T3970" si="371">(((I3907/60)/60)/24)+DATE(1970,1,1)+(-7/24)</f>
        <v>42166.666666666664</v>
      </c>
    </row>
    <row r="3908" spans="1:20" ht="6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0">
        <f t="shared" si="371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0">
        <f t="shared" si="371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0">
        <f t="shared" si="371"/>
        <v>41848.843703703707</v>
      </c>
    </row>
    <row r="3911" spans="1:20" ht="6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0">
        <f t="shared" si="371"/>
        <v>41893.067615740743</v>
      </c>
    </row>
    <row r="3912" spans="1:20" ht="6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0">
        <f t="shared" si="371"/>
        <v>42254.465243055558</v>
      </c>
    </row>
    <row r="3913" spans="1:20" ht="6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0">
        <f t="shared" si="371"/>
        <v>41969.5622337963</v>
      </c>
    </row>
    <row r="3914" spans="1:20" ht="6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0">
        <f t="shared" si="371"/>
        <v>42118.899305555555</v>
      </c>
    </row>
    <row r="3915" spans="1:20" ht="6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0">
        <f t="shared" si="371"/>
        <v>42337.961215277777</v>
      </c>
    </row>
    <row r="3916" spans="1:20" ht="7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0">
        <f t="shared" si="371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0">
        <f t="shared" si="371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0">
        <f t="shared" si="371"/>
        <v>42524.18</v>
      </c>
    </row>
    <row r="3919" spans="1:20" ht="6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0">
        <f t="shared" si="371"/>
        <v>41893.235659722224</v>
      </c>
    </row>
    <row r="3920" spans="1:20" ht="7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0">
        <f t="shared" si="371"/>
        <v>41855.375</v>
      </c>
    </row>
    <row r="3921" spans="1:20" ht="6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0">
        <f t="shared" si="371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0">
        <f t="shared" si="371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0">
        <f t="shared" si="371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0">
        <f t="shared" si="371"/>
        <v>42065.666666666664</v>
      </c>
    </row>
    <row r="3925" spans="1:20" ht="7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0">
        <f t="shared" si="371"/>
        <v>42103.688321759262</v>
      </c>
    </row>
    <row r="3926" spans="1:20" ht="6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0">
        <f t="shared" si="371"/>
        <v>41816.668078703704</v>
      </c>
    </row>
    <row r="3927" spans="1:20" ht="7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0">
        <f t="shared" si="371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0">
        <f t="shared" si="371"/>
        <v>41999.793379629635</v>
      </c>
    </row>
    <row r="3929" spans="1:20" ht="7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0">
        <f t="shared" si="371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0">
        <f t="shared" si="371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0">
        <f t="shared" si="371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0">
        <f t="shared" si="371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0">
        <f t="shared" si="371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0">
        <f t="shared" si="371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0">
        <f t="shared" si="371"/>
        <v>42567.738194444442</v>
      </c>
    </row>
    <row r="3936" spans="1:20" ht="6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0">
        <f t="shared" si="371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0">
        <f t="shared" si="371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0">
        <f t="shared" si="371"/>
        <v>42705.012962962966</v>
      </c>
    </row>
    <row r="3939" spans="1:20" ht="6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0">
        <f t="shared" si="371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0">
        <f t="shared" si="371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0">
        <f t="shared" si="371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0">
        <f t="shared" si="371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0">
        <f t="shared" si="371"/>
        <v>41967.750000000007</v>
      </c>
    </row>
    <row r="3944" spans="1:20" ht="6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0">
        <f t="shared" si="371"/>
        <v>42171.612430555557</v>
      </c>
    </row>
    <row r="3945" spans="1:20" ht="6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0">
        <f t="shared" si="371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0">
        <f t="shared" si="371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0">
        <f t="shared" si="371"/>
        <v>42139.510046296295</v>
      </c>
    </row>
    <row r="3948" spans="1:20" ht="45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0">
        <f t="shared" si="371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0">
        <f t="shared" si="371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0">
        <f t="shared" si="371"/>
        <v>41889.033831018518</v>
      </c>
    </row>
    <row r="3951" spans="1:20" ht="7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0">
        <f t="shared" si="371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0">
        <f t="shared" si="371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0">
        <f t="shared" si="371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0">
        <f t="shared" si="371"/>
        <v>42303.498726851853</v>
      </c>
    </row>
    <row r="3955" spans="1:20" ht="6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0">
        <f t="shared" si="371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0">
        <f t="shared" si="371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0">
        <f t="shared" si="371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0">
        <f t="shared" si="371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0">
        <f t="shared" si="371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0">
        <f t="shared" si="371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0">
        <f t="shared" si="371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0">
        <f t="shared" si="371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0">
        <f t="shared" si="371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0">
        <f t="shared" si="371"/>
        <v>42336.329791666671</v>
      </c>
    </row>
    <row r="3965" spans="1:20" ht="7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0">
        <f t="shared" si="371"/>
        <v>42325.904131944444</v>
      </c>
    </row>
    <row r="3966" spans="1:20" ht="6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0">
        <f t="shared" si="371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0">
        <f t="shared" si="371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0">
        <f t="shared" si="371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0">
        <f t="shared" si="371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42452.523993055562</v>
      </c>
      <c r="T3970" s="10">
        <f t="shared" si="371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 FIND( "/", N3971)-1)</f>
        <v>theater</v>
      </c>
      <c r="R3971" t="str">
        <f t="shared" ref="R3971:R4034" si="375">RIGHT(N3971, LEN(N3971)- FIND( "/", N3971))</f>
        <v>plays</v>
      </c>
      <c r="S3971" s="10">
        <f t="shared" ref="S3971:S4034" si="376">(((J3971/60)/60)/24)+DATE(1970,1,1)+(-7/24)</f>
        <v>42601.563032407408</v>
      </c>
      <c r="T3971" s="10">
        <f t="shared" ref="T3971:T4034" si="377">(((I3971/60)/60)/24)+DATE(1970,1,1)+(-7/24)</f>
        <v>42610.871527777781</v>
      </c>
    </row>
    <row r="3972" spans="1:20" ht="7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0">
        <f t="shared" si="377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0">
        <f t="shared" si="377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0">
        <f t="shared" si="377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0">
        <f t="shared" si="377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0">
        <f t="shared" si="377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0">
        <f t="shared" si="377"/>
        <v>42564.575208333335</v>
      </c>
    </row>
    <row r="3978" spans="1:20" ht="7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0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0">
        <f t="shared" si="377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0">
        <f t="shared" si="377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0">
        <f t="shared" si="377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0">
        <f t="shared" si="377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0">
        <f t="shared" si="377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0">
        <f t="shared" si="377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0">
        <f t="shared" si="377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0">
        <f t="shared" si="377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0">
        <f t="shared" si="377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0">
        <f t="shared" si="377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0">
        <f t="shared" si="377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0">
        <f t="shared" si="377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0">
        <f t="shared" si="377"/>
        <v>42316.499780092599</v>
      </c>
    </row>
    <row r="3992" spans="1:20" ht="6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0">
        <f t="shared" si="377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0">
        <f t="shared" si="377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0">
        <f t="shared" si="377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0">
        <f t="shared" si="377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0">
        <f t="shared" si="377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0">
        <f t="shared" si="377"/>
        <v>42049.185416666667</v>
      </c>
    </row>
    <row r="3998" spans="1:20" ht="6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0">
        <f t="shared" si="377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0">
        <f t="shared" si="377"/>
        <v>42099.058113425934</v>
      </c>
    </row>
    <row r="4000" spans="1:20" ht="6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0">
        <f t="shared" si="377"/>
        <v>42091.629930555559</v>
      </c>
    </row>
    <row r="4001" spans="1:20" ht="6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0">
        <f t="shared" si="377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0">
        <f t="shared" si="377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0">
        <f t="shared" si="377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0">
        <f t="shared" si="377"/>
        <v>41908.751863425925</v>
      </c>
    </row>
    <row r="4005" spans="1:20" ht="6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0">
        <f t="shared" si="377"/>
        <v>42050.295682870368</v>
      </c>
    </row>
    <row r="4006" spans="1:20" ht="3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0">
        <f t="shared" si="377"/>
        <v>41919.871030092596</v>
      </c>
    </row>
    <row r="4007" spans="1:20" ht="6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0">
        <f t="shared" si="377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0">
        <f t="shared" si="377"/>
        <v>42416.48133101852</v>
      </c>
    </row>
    <row r="4009" spans="1:20" ht="6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0">
        <f t="shared" si="377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0">
        <f t="shared" si="377"/>
        <v>42207.672534722224</v>
      </c>
    </row>
    <row r="4011" spans="1:20" ht="6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0">
        <f t="shared" si="377"/>
        <v>41891.409259259264</v>
      </c>
    </row>
    <row r="4012" spans="1:20" ht="6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0">
        <f t="shared" si="377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0">
        <f t="shared" si="377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0">
        <f t="shared" si="377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0">
        <f t="shared" si="377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0">
        <f t="shared" si="377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0">
        <f t="shared" si="377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0">
        <f t="shared" si="377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0">
        <f t="shared" si="377"/>
        <v>41886.380486111113</v>
      </c>
    </row>
    <row r="4020" spans="1:20" ht="45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0">
        <f t="shared" si="377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0">
        <f t="shared" si="377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0">
        <f t="shared" si="377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0">
        <f t="shared" si="377"/>
        <v>41938.619884259264</v>
      </c>
    </row>
    <row r="4024" spans="1:20" ht="45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0">
        <f t="shared" si="377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0">
        <f t="shared" si="377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0">
        <f t="shared" si="377"/>
        <v>42247.378437500003</v>
      </c>
    </row>
    <row r="4027" spans="1:20" ht="7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0">
        <f t="shared" si="377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0">
        <f t="shared" si="377"/>
        <v>42342.405543981484</v>
      </c>
    </row>
    <row r="4029" spans="1:20" ht="7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0">
        <f t="shared" si="377"/>
        <v>42788.750000000007</v>
      </c>
    </row>
    <row r="4030" spans="1:20" ht="6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0">
        <f t="shared" si="377"/>
        <v>41795.646990740745</v>
      </c>
    </row>
    <row r="4031" spans="1:20" ht="6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0">
        <f t="shared" si="377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0">
        <f t="shared" si="377"/>
        <v>42403.492361111108</v>
      </c>
    </row>
    <row r="4033" spans="1:20" ht="7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0">
        <f t="shared" si="377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42293.517546296302</v>
      </c>
      <c r="T4034" s="10">
        <f t="shared" si="377"/>
        <v>42353.559212962966</v>
      </c>
    </row>
    <row r="4035" spans="1:20" ht="6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 FIND( "/", N4035)-1)</f>
        <v>theater</v>
      </c>
      <c r="R4035" t="str">
        <f t="shared" ref="R4035:R4098" si="381">RIGHT(N4035, LEN(N4035)- FIND( "/", N4035))</f>
        <v>plays</v>
      </c>
      <c r="S4035" s="10">
        <f t="shared" ref="S4035:S4098" si="382">(((J4035/60)/60)/24)+DATE(1970,1,1)+(-7/24)</f>
        <v>42613.977129629631</v>
      </c>
      <c r="T4035" s="10">
        <f t="shared" ref="T4035:T4098" si="383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0">
        <f t="shared" si="383"/>
        <v>42097.614004629628</v>
      </c>
    </row>
    <row r="4037" spans="1:20" ht="45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0">
        <f t="shared" si="383"/>
        <v>41933.591284722221</v>
      </c>
    </row>
    <row r="4038" spans="1:20" ht="6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0">
        <f t="shared" si="383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0">
        <f t="shared" si="383"/>
        <v>42514.309027777781</v>
      </c>
    </row>
    <row r="4040" spans="1:20" ht="6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0">
        <f t="shared" si="383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0">
        <f t="shared" si="383"/>
        <v>42338.957638888889</v>
      </c>
    </row>
    <row r="4042" spans="1:20" ht="6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0">
        <f t="shared" si="383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0">
        <f t="shared" si="383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0">
        <f t="shared" si="383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0">
        <f t="shared" si="383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0">
        <f t="shared" si="383"/>
        <v>42103.916666666664</v>
      </c>
    </row>
    <row r="4047" spans="1:20" ht="7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0">
        <f t="shared" si="383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0">
        <f t="shared" si="383"/>
        <v>41934.358912037038</v>
      </c>
    </row>
    <row r="4049" spans="1:20" ht="6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0">
        <f t="shared" si="383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0">
        <f t="shared" si="383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0">
        <f t="shared" si="383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0">
        <f t="shared" si="383"/>
        <v>41935.34480324074</v>
      </c>
    </row>
    <row r="4053" spans="1:20" ht="6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0">
        <f t="shared" si="383"/>
        <v>41767.995138888895</v>
      </c>
    </row>
    <row r="4054" spans="1:20" ht="7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0">
        <f t="shared" si="383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0">
        <f t="shared" si="383"/>
        <v>41958.541666666664</v>
      </c>
    </row>
    <row r="4056" spans="1:20" ht="6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0">
        <f t="shared" si="383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0">
        <f t="shared" si="383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0">
        <f t="shared" si="383"/>
        <v>42554.540972222225</v>
      </c>
    </row>
    <row r="4059" spans="1:20" ht="7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0">
        <f t="shared" si="383"/>
        <v>42333.666666666664</v>
      </c>
    </row>
    <row r="4060" spans="1:20" ht="6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0">
        <f t="shared" si="383"/>
        <v>42460.874305555561</v>
      </c>
    </row>
    <row r="4061" spans="1:20" ht="6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0">
        <f t="shared" si="383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0">
        <f t="shared" si="383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0">
        <f t="shared" si="383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0">
        <f t="shared" si="383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0">
        <f t="shared" si="383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0">
        <f t="shared" si="383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0">
        <f t="shared" si="383"/>
        <v>41863.659849537042</v>
      </c>
    </row>
    <row r="4068" spans="1:20" ht="7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0">
        <f t="shared" si="383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0">
        <f t="shared" si="383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0">
        <f t="shared" si="383"/>
        <v>42748.670138888891</v>
      </c>
    </row>
    <row r="4071" spans="1:20" ht="6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0">
        <f t="shared" si="383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0">
        <f t="shared" si="383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0">
        <f t="shared" si="383"/>
        <v>42730.513090277782</v>
      </c>
    </row>
    <row r="4074" spans="1:20" ht="7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0">
        <f t="shared" si="383"/>
        <v>41872.482766203706</v>
      </c>
    </row>
    <row r="4075" spans="1:20" ht="6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0">
        <f t="shared" si="383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0">
        <f t="shared" si="383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0">
        <f t="shared" si="383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0">
        <f t="shared" si="383"/>
        <v>41933.535416666666</v>
      </c>
    </row>
    <row r="4079" spans="1:20" ht="7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0">
        <f t="shared" si="383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0">
        <f t="shared" si="383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0">
        <f t="shared" si="383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0">
        <f t="shared" si="383"/>
        <v>42535.495833333342</v>
      </c>
    </row>
    <row r="4083" spans="1:20" ht="6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0">
        <f t="shared" si="383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0">
        <f t="shared" si="383"/>
        <v>42322.666666666664</v>
      </c>
    </row>
    <row r="4085" spans="1:20" ht="7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0">
        <f t="shared" si="383"/>
        <v>42383.470092592594</v>
      </c>
    </row>
    <row r="4086" spans="1:20" ht="7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0">
        <f t="shared" si="383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0">
        <f t="shared" si="383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0">
        <f t="shared" si="383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0">
        <f t="shared" si="383"/>
        <v>42568.451226851852</v>
      </c>
    </row>
    <row r="4090" spans="1:20" ht="6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0">
        <f t="shared" si="383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0">
        <f t="shared" si="383"/>
        <v>42155.440972222226</v>
      </c>
    </row>
    <row r="4092" spans="1:20" ht="6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0">
        <f t="shared" si="383"/>
        <v>42223.333333333336</v>
      </c>
    </row>
    <row r="4093" spans="1:20" ht="7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0">
        <f t="shared" si="383"/>
        <v>42020.21471064815</v>
      </c>
    </row>
    <row r="4094" spans="1:20" ht="6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0">
        <f t="shared" si="383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0">
        <f t="shared" si="383"/>
        <v>42238.524224537039</v>
      </c>
    </row>
    <row r="4096" spans="1:20" ht="6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0">
        <f t="shared" si="383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0">
        <f t="shared" si="383"/>
        <v>42722.740162037044</v>
      </c>
    </row>
    <row r="4098" spans="1:20" ht="6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42750.238645833335</v>
      </c>
      <c r="T4098" s="10">
        <f t="shared" si="383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 FIND( "/", N4099)-1)</f>
        <v>theater</v>
      </c>
      <c r="R4099" t="str">
        <f t="shared" ref="R4099:R4115" si="387">RIGHT(N4099, LEN(N4099)- FIND( "/", N4099))</f>
        <v>plays</v>
      </c>
      <c r="S4099" s="10">
        <f t="shared" ref="S4099:S4115" si="388">(((J4099/60)/60)/24)+DATE(1970,1,1)+(-7/24)</f>
        <v>42344.532835648155</v>
      </c>
      <c r="T4099" s="10">
        <f t="shared" ref="T4099:T4115" si="389">(((I4099/60)/60)/24)+DATE(1970,1,1)+(-7/24)</f>
        <v>42400.704861111117</v>
      </c>
    </row>
    <row r="4100" spans="1:20" ht="6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0">
        <f t="shared" si="38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0">
        <f t="shared" si="38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0">
        <f t="shared" si="38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0">
        <f t="shared" si="389"/>
        <v>42760.612060185187</v>
      </c>
    </row>
    <row r="4104" spans="1:20" ht="6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0">
        <f t="shared" si="389"/>
        <v>42505.556400462963</v>
      </c>
    </row>
    <row r="4105" spans="1:20" ht="6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0">
        <f t="shared" si="389"/>
        <v>42242.480555555558</v>
      </c>
    </row>
    <row r="4106" spans="1:20" ht="6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0">
        <f t="shared" si="38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0">
        <f t="shared" si="38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0">
        <f t="shared" si="38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0">
        <f t="shared" si="389"/>
        <v>41906.625011574077</v>
      </c>
    </row>
    <row r="4110" spans="1:20" ht="7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0">
        <f t="shared" si="389"/>
        <v>42796.916666666664</v>
      </c>
    </row>
    <row r="4111" spans="1:20" ht="6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0">
        <f t="shared" si="38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0">
        <f t="shared" si="389"/>
        <v>42572.335081018515</v>
      </c>
    </row>
    <row r="4113" spans="1:20" ht="6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0">
        <f t="shared" si="38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0">
        <f t="shared" si="38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0">
        <f t="shared" si="389"/>
        <v>42376.981944444451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6450-9345-4FFF-ABB3-328A85462783}">
  <dimension ref="A1:F14"/>
  <sheetViews>
    <sheetView zoomScaleNormal="10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2122-BA19-470C-B96C-30E01FC23F7D}">
  <dimension ref="A1:F47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8323</v>
      </c>
    </row>
    <row r="2" spans="1:6" x14ac:dyDescent="0.25">
      <c r="A2" s="7" t="s">
        <v>8365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50F6-1C97-4E96-A944-7BB68BAB3428}">
  <dimension ref="A1:E18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8365</v>
      </c>
      <c r="B1" t="s">
        <v>8323</v>
      </c>
    </row>
    <row r="2" spans="1:5" x14ac:dyDescent="0.25">
      <c r="A2" s="7" t="s">
        <v>8380</v>
      </c>
      <c r="B2" t="s">
        <v>8323</v>
      </c>
    </row>
    <row r="4" spans="1:5" x14ac:dyDescent="0.25">
      <c r="A4" s="7" t="s">
        <v>8321</v>
      </c>
      <c r="B4" s="7" t="s">
        <v>8322</v>
      </c>
    </row>
    <row r="5" spans="1:5" x14ac:dyDescent="0.25">
      <c r="A5" s="7" t="s">
        <v>8310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25">
      <c r="A6" s="11" t="s">
        <v>8374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8368</v>
      </c>
      <c r="B10" s="9">
        <v>27</v>
      </c>
      <c r="C10" s="9">
        <v>126</v>
      </c>
      <c r="D10" s="9">
        <v>233</v>
      </c>
      <c r="E10" s="9">
        <v>386</v>
      </c>
    </row>
    <row r="11" spans="1:5" x14ac:dyDescent="0.25">
      <c r="A11" s="11" t="s">
        <v>8378</v>
      </c>
      <c r="B11" s="9">
        <v>27</v>
      </c>
      <c r="C11" s="9">
        <v>148</v>
      </c>
      <c r="D11" s="9">
        <v>212</v>
      </c>
      <c r="E11" s="9">
        <v>387</v>
      </c>
    </row>
    <row r="12" spans="1:5" x14ac:dyDescent="0.25">
      <c r="A12" s="11" t="s">
        <v>8369</v>
      </c>
      <c r="B12" s="9">
        <v>43</v>
      </c>
      <c r="C12" s="9">
        <v>148</v>
      </c>
      <c r="D12" s="9">
        <v>192</v>
      </c>
      <c r="E12" s="9">
        <v>383</v>
      </c>
    </row>
    <row r="13" spans="1:5" x14ac:dyDescent="0.25">
      <c r="A13" s="11" t="s">
        <v>8370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5">
      <c r="A14" s="11" t="s">
        <v>8371</v>
      </c>
      <c r="B14" s="9">
        <v>24</v>
      </c>
      <c r="C14" s="9">
        <v>126</v>
      </c>
      <c r="D14" s="9">
        <v>148</v>
      </c>
      <c r="E14" s="9">
        <v>298</v>
      </c>
    </row>
    <row r="15" spans="1:5" x14ac:dyDescent="0.25">
      <c r="A15" s="11" t="s">
        <v>8372</v>
      </c>
      <c r="B15" s="9">
        <v>20</v>
      </c>
      <c r="C15" s="9">
        <v>151</v>
      </c>
      <c r="D15" s="9">
        <v>184</v>
      </c>
      <c r="E15" s="9">
        <v>355</v>
      </c>
    </row>
    <row r="16" spans="1:5" x14ac:dyDescent="0.25">
      <c r="A16" s="11" t="s">
        <v>8373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5">
      <c r="A17" s="11" t="s">
        <v>8379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5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3A8C-C575-4B01-87F9-1C270161EB1A}">
  <dimension ref="A1:I13"/>
  <sheetViews>
    <sheetView workbookViewId="0"/>
  </sheetViews>
  <sheetFormatPr defaultRowHeight="15" x14ac:dyDescent="0.25"/>
  <cols>
    <col min="1" max="1" width="28.140625" style="12" bestFit="1" customWidth="1"/>
    <col min="2" max="2" width="18.5703125" style="12" bestFit="1" customWidth="1"/>
    <col min="3" max="3" width="14.7109375" style="12" bestFit="1" customWidth="1"/>
    <col min="4" max="4" width="17.5703125" style="12" bestFit="1" customWidth="1"/>
    <col min="5" max="5" width="13.5703125" style="12" bestFit="1" customWidth="1"/>
    <col min="6" max="6" width="21.42578125" style="12" bestFit="1" customWidth="1"/>
    <col min="7" max="7" width="17.5703125" style="12" bestFit="1" customWidth="1"/>
    <col min="8" max="8" width="19.85546875" style="12" bestFit="1" customWidth="1"/>
    <col min="9" max="16384" width="9.140625" style="12"/>
  </cols>
  <sheetData>
    <row r="1" spans="1:9" s="16" customFormat="1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8389</v>
      </c>
      <c r="I1" s="16" t="s">
        <v>8388</v>
      </c>
    </row>
    <row r="2" spans="1:9" x14ac:dyDescent="0.25">
      <c r="A2" s="12" t="s">
        <v>8390</v>
      </c>
      <c r="B2" s="12">
        <f>COUNTIFS(outcome,"successful",goal,"&lt;1000")</f>
        <v>322</v>
      </c>
      <c r="C2" s="12">
        <f>COUNTIFS(outcome,"failed",goal,"&lt;1000")</f>
        <v>113</v>
      </c>
      <c r="D2" s="12">
        <f>COUNTIFS(outcome,"canceled",goal,"&lt;1000")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25">
      <c r="A3" s="12" t="s">
        <v>8391</v>
      </c>
      <c r="B3" s="12">
        <f>COUNTIFS(outcome,"successful",goal,"&gt;=1000",goal,"&lt;4999")</f>
        <v>931</v>
      </c>
      <c r="C3" s="12">
        <f>COUNTIFS(outcome,"failed",goal,"&gt;=1000",goal,"&lt;4999")</f>
        <v>420</v>
      </c>
      <c r="D3" s="12">
        <f>COUNTIFS(outcome,"canceled",goal,"&gt;=1000",goal,"&lt;4999")</f>
        <v>60</v>
      </c>
      <c r="E3" s="12">
        <f t="shared" ref="E3:E12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9" x14ac:dyDescent="0.25">
      <c r="A4" s="12" t="s">
        <v>8392</v>
      </c>
      <c r="B4" s="12">
        <f>COUNTIFS(outcome,"successful",goal,"&gt;=5000",goal,"&lt;9999")</f>
        <v>380</v>
      </c>
      <c r="C4" s="12">
        <f>COUNTIFS(outcome,"failed",goal,"&gt;=5000",goal,"&lt;9999")</f>
        <v>282</v>
      </c>
      <c r="D4" s="12">
        <f>COUNTIFS(outcome,"canceled",goal,"&gt;=5000",goal,"&lt;9999")</f>
        <v>51</v>
      </c>
      <c r="E4" s="12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9" x14ac:dyDescent="0.25">
      <c r="A5" s="12" t="s">
        <v>8393</v>
      </c>
      <c r="B5" s="12">
        <f>COUNTIFS(outcome,"successful",goal,"&gt;=10000",goal,"&lt;14999")</f>
        <v>168</v>
      </c>
      <c r="C5" s="12">
        <f>COUNTIFS(outcome,"failed",goal,"&gt;=10000",goal,"&lt;14999")</f>
        <v>144</v>
      </c>
      <c r="D5" s="12">
        <f>COUNTIFS(outcome,"canceled",goal,"&gt;=10000",goal,"&lt;14999")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 x14ac:dyDescent="0.25">
      <c r="A6" s="12" t="s">
        <v>8394</v>
      </c>
      <c r="B6" s="12">
        <f>COUNTIFS(outcome,"successful",goal,"&gt;=15000",goal,"&lt;19999")</f>
        <v>94</v>
      </c>
      <c r="C6" s="12">
        <f>COUNTIFS(outcome,"failed",goal,"&gt;=15000",goal,"&lt;19999")</f>
        <v>90</v>
      </c>
      <c r="D6" s="12">
        <f>COUNTIFS(outcome,"canceled",goal,"&gt;=15000",goal,"&lt;19999")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 x14ac:dyDescent="0.25">
      <c r="A7" s="12" t="s">
        <v>8395</v>
      </c>
      <c r="B7" s="12">
        <f>COUNTIFS(outcome,"successful",goal,"&gt;=20000",goal,"&lt;24999")</f>
        <v>62</v>
      </c>
      <c r="C7" s="12">
        <f>COUNTIFS(outcome,"failed",goal,"&gt;=20000",goal,"&lt;24999")</f>
        <v>72</v>
      </c>
      <c r="D7" s="12">
        <f>COUNTIFS(outcome,"canceled",goal,"&gt;=20000",goal,"&lt;24999")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 x14ac:dyDescent="0.25">
      <c r="A8" s="12" t="s">
        <v>8396</v>
      </c>
      <c r="B8" s="12">
        <f>COUNTIFS(outcome,"successful",goal,"&gt;=25000",goal,"&lt;29999")</f>
        <v>55</v>
      </c>
      <c r="C8" s="12">
        <f>COUNTIFS(outcome,"failed",goal,"&gt;=25000",goal,"&lt;29999")</f>
        <v>64</v>
      </c>
      <c r="D8" s="12">
        <f>COUNTIFS(outcome,"canceled",goal,"&gt;=25000",goal,"&lt;29999")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>D8/E8</f>
        <v>0.13138686131386862</v>
      </c>
    </row>
    <row r="9" spans="1:9" x14ac:dyDescent="0.25">
      <c r="A9" s="12" t="s">
        <v>8397</v>
      </c>
      <c r="B9" s="12">
        <f>COUNTIFS(outcome,"successful",goal,"&gt;=30000",goal,"&lt;34999")</f>
        <v>32</v>
      </c>
      <c r="C9" s="14">
        <f>COUNTIFS(outcome,"failed",goal,"&gt;=30000",goal,"&lt;34999")</f>
        <v>37</v>
      </c>
      <c r="D9" s="14">
        <f>COUNTIFS(outcome,"canceled",goal,"&gt;=30000",goal,"&lt;34999")</f>
        <v>13</v>
      </c>
      <c r="E9" s="14">
        <f>SUM(B9:D9)</f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x14ac:dyDescent="0.25">
      <c r="A10" s="12" t="s">
        <v>8398</v>
      </c>
      <c r="B10" s="12">
        <f>COUNTIFS(outcome,"successful",goal,"&gt;=35000",goal,"&lt;39999")</f>
        <v>26</v>
      </c>
      <c r="C10" s="12">
        <f>COUNTIFS(outcome,"failed",goal,"&gt;=35000",goal,"&lt;39999")</f>
        <v>22</v>
      </c>
      <c r="D10" s="12">
        <f>COUNTIFS(outcome,"canceled",goal,"&gt;=35000",goal,"&lt;39999")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 x14ac:dyDescent="0.25">
      <c r="A11" s="12" t="s">
        <v>8399</v>
      </c>
      <c r="B11" s="12">
        <f>COUNTIFS(outcome,"successful",goal,"&gt;=40000",goal,"&lt;44999")</f>
        <v>21</v>
      </c>
      <c r="C11" s="12">
        <f>COUNTIFS(outcome,"failed",goal,"&gt;=40000",goal,"&lt;44999")</f>
        <v>16</v>
      </c>
      <c r="D11" s="12">
        <f>COUNTIFS(outcome,"canceled",goal,"&gt;=40000",goal,"&lt;44999")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 x14ac:dyDescent="0.25">
      <c r="A12" s="12" t="s">
        <v>8400</v>
      </c>
      <c r="B12" s="12">
        <f>COUNTIFS(outcome,"successful",goal,"&gt;=45000",goal,"&lt;49999")</f>
        <v>6</v>
      </c>
      <c r="C12" s="12">
        <f>COUNTIFS(outcome,"failed",goal,"&gt;=45000",goal,"&lt;49999")</f>
        <v>11</v>
      </c>
      <c r="D12" s="12">
        <f>COUNTIFS(outcome,"canceled",goal,"&gt;=45000",goal,"&lt;49999")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9" x14ac:dyDescent="0.25">
      <c r="A13" s="12" t="s">
        <v>8401</v>
      </c>
      <c r="B13" s="12">
        <f>COUNTIFS(outcome,"successful",goal,"&gt;=50000")</f>
        <v>86</v>
      </c>
      <c r="C13" s="12">
        <f>COUNTIFS(outcome,"failed",goal,"&gt;=50000")</f>
        <v>258</v>
      </c>
      <c r="D13" s="12">
        <f>COUNTIFS(outcome,"canceled",goal,"&gt;=50000")</f>
        <v>100</v>
      </c>
      <c r="E13" s="12">
        <f>SUM(B13:D13)</f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D7869-9EEC-4724-A795-98D1A5654C31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6145" r:id="rId4">
          <objectPr defaultSize="0" autoPict="0" r:id="rId5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1</xdr:col>
                <xdr:colOff>590550</xdr:colOff>
                <xdr:row>4</xdr:row>
                <xdr:rowOff>142875</xdr:rowOff>
              </to>
            </anchor>
          </objectPr>
        </oleObject>
      </mc:Choice>
      <mc:Fallback>
        <oleObject progId="Word.Document.12" dvAspect="DVASPECT_ICON" shapeId="614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conclusion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Katrina</cp:lastModifiedBy>
  <dcterms:created xsi:type="dcterms:W3CDTF">2017-04-20T15:17:24Z</dcterms:created>
  <dcterms:modified xsi:type="dcterms:W3CDTF">2017-10-21T07:23:35Z</dcterms:modified>
</cp:coreProperties>
</file>