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publishItems="1"/>
  <mc:AlternateContent xmlns:mc="http://schemas.openxmlformats.org/markup-compatibility/2006">
    <mc:Choice Requires="x15">
      <x15ac:absPath xmlns:x15ac="http://schemas.microsoft.com/office/spreadsheetml/2010/11/ac" url="D:\Learning\Maven Courses\Courses\Excel\Advanced Dashboard Design\New folder\Maven Careers\"/>
    </mc:Choice>
  </mc:AlternateContent>
  <xr:revisionPtr revIDLastSave="0" documentId="13_ncr:1_{DCFAADA8-0E94-4A10-B943-821EF9625D21}" xr6:coauthVersionLast="47" xr6:coauthVersionMax="47" xr10:uidLastSave="{00000000-0000-0000-0000-000000000000}"/>
  <bookViews>
    <workbookView xWindow="-108" yWindow="-108" windowWidth="23256" windowHeight="12456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Prep'!$R$2</definedName>
    <definedName name="_xlchart.v5.1" hidden="1">'Data Prep'!$R$3:$R$48</definedName>
    <definedName name="_xlchart.v5.2" hidden="1">'Data Prep'!$W$2</definedName>
    <definedName name="_xlchart.v5.3" hidden="1">'Data Prep'!$W$3:$W$48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W2" i="2" s="1"/>
  <c r="B5" i="3" a="1"/>
  <c r="B5" i="3" s="1"/>
  <c r="D15" i="2"/>
  <c r="F3" i="2" l="1"/>
  <c r="B3" i="2"/>
  <c r="V6" i="2" s="1"/>
  <c r="M3" i="2" a="1"/>
  <c r="M3" i="2" s="1"/>
  <c r="I16" i="2" l="1"/>
  <c r="S23" i="2"/>
  <c r="U23" i="2" s="1"/>
  <c r="V15" i="2"/>
  <c r="V31" i="2"/>
  <c r="V32" i="2"/>
  <c r="V45" i="2"/>
  <c r="V29" i="2"/>
  <c r="V24" i="2"/>
  <c r="S42" i="2"/>
  <c r="U42" i="2" s="1"/>
  <c r="V19" i="2"/>
  <c r="V18" i="2"/>
  <c r="V22" i="2"/>
  <c r="V3" i="2"/>
  <c r="S14" i="2"/>
  <c r="U14" i="2" s="1"/>
  <c r="J16" i="2"/>
  <c r="J19" i="2" s="1"/>
  <c r="S11" i="2"/>
  <c r="U11" i="2" s="1"/>
  <c r="S7" i="2"/>
  <c r="U7" i="2" s="1"/>
  <c r="V26" i="2"/>
  <c r="S19" i="2"/>
  <c r="U19" i="2" s="1"/>
  <c r="S8" i="2"/>
  <c r="U8" i="2" s="1"/>
  <c r="S21" i="2"/>
  <c r="U21" i="2" s="1"/>
  <c r="S12" i="2"/>
  <c r="U12" i="2" s="1"/>
  <c r="S13" i="2"/>
  <c r="U13" i="2" s="1"/>
  <c r="S44" i="2"/>
  <c r="U44" i="2" s="1"/>
  <c r="V27" i="2"/>
  <c r="S3" i="2"/>
  <c r="U3" i="2" s="1"/>
  <c r="F6" i="2"/>
  <c r="V48" i="2"/>
  <c r="V9" i="2"/>
  <c r="S27" i="2"/>
  <c r="U27" i="2" s="1"/>
  <c r="S6" i="2"/>
  <c r="U6" i="2" s="1"/>
  <c r="W6" i="2" s="1"/>
  <c r="S20" i="2"/>
  <c r="U20" i="2" s="1"/>
  <c r="S31" i="2"/>
  <c r="U31" i="2" s="1"/>
  <c r="W31" i="2" s="1"/>
  <c r="S25" i="2"/>
  <c r="U25" i="2" s="1"/>
  <c r="S29" i="2"/>
  <c r="U29" i="2" s="1"/>
  <c r="V30" i="2"/>
  <c r="V46" i="2"/>
  <c r="V28" i="2"/>
  <c r="F4" i="2"/>
  <c r="V44" i="2"/>
  <c r="W44" i="2" s="1"/>
  <c r="V38" i="2"/>
  <c r="S10" i="2"/>
  <c r="U10" i="2" s="1"/>
  <c r="V17" i="2"/>
  <c r="S30" i="2"/>
  <c r="U30" i="2" s="1"/>
  <c r="S41" i="2"/>
  <c r="U41" i="2" s="1"/>
  <c r="V47" i="2"/>
  <c r="V5" i="2"/>
  <c r="F5" i="2"/>
  <c r="S16" i="2"/>
  <c r="U16" i="2" s="1"/>
  <c r="S4" i="2"/>
  <c r="U4" i="2" s="1"/>
  <c r="V14" i="2"/>
  <c r="S43" i="2"/>
  <c r="U43" i="2" s="1"/>
  <c r="S5" i="2"/>
  <c r="U5" i="2" s="1"/>
  <c r="S33" i="2"/>
  <c r="U33" i="2" s="1"/>
  <c r="V8" i="2"/>
  <c r="V4" i="2"/>
  <c r="V12" i="2"/>
  <c r="S48" i="2"/>
  <c r="U48" i="2" s="1"/>
  <c r="V23" i="2"/>
  <c r="W23" i="2" s="1"/>
  <c r="V36" i="2"/>
  <c r="S45" i="2"/>
  <c r="U45" i="2" s="1"/>
  <c r="W45" i="2" s="1"/>
  <c r="S36" i="2"/>
  <c r="U36" i="2" s="1"/>
  <c r="F7" i="2"/>
  <c r="V39" i="2"/>
  <c r="S35" i="2"/>
  <c r="U35" i="2" s="1"/>
  <c r="V11" i="2"/>
  <c r="S40" i="2"/>
  <c r="U40" i="2" s="1"/>
  <c r="S15" i="2"/>
  <c r="U15" i="2" s="1"/>
  <c r="F10" i="2"/>
  <c r="S18" i="2"/>
  <c r="U18" i="2" s="1"/>
  <c r="V25" i="2"/>
  <c r="S28" i="2"/>
  <c r="U28" i="2" s="1"/>
  <c r="V7" i="2"/>
  <c r="S22" i="2"/>
  <c r="U22" i="2" s="1"/>
  <c r="S37" i="2"/>
  <c r="U37" i="2" s="1"/>
  <c r="S17" i="2"/>
  <c r="U17" i="2" s="1"/>
  <c r="S26" i="2"/>
  <c r="U26" i="2" s="1"/>
  <c r="V33" i="2"/>
  <c r="W33" i="2" s="1"/>
  <c r="V10" i="2"/>
  <c r="V21" i="2"/>
  <c r="V16" i="2"/>
  <c r="W16" i="2" s="1"/>
  <c r="S34" i="2"/>
  <c r="U34" i="2" s="1"/>
  <c r="V41" i="2"/>
  <c r="V34" i="2"/>
  <c r="V20" i="2"/>
  <c r="V35" i="2"/>
  <c r="V13" i="2"/>
  <c r="S24" i="2"/>
  <c r="U24" i="2" s="1"/>
  <c r="W24" i="2" s="1"/>
  <c r="V43" i="2"/>
  <c r="S38" i="2"/>
  <c r="U38" i="2" s="1"/>
  <c r="S47" i="2"/>
  <c r="U47" i="2" s="1"/>
  <c r="S46" i="2"/>
  <c r="U46" i="2" s="1"/>
  <c r="F8" i="2"/>
  <c r="F11" i="2"/>
  <c r="F9" i="2"/>
  <c r="S9" i="2"/>
  <c r="U9" i="2" s="1"/>
  <c r="S32" i="2"/>
  <c r="U32" i="2" s="1"/>
  <c r="S39" i="2"/>
  <c r="U39" i="2" s="1"/>
  <c r="V37" i="2"/>
  <c r="W37" i="2" s="1"/>
  <c r="F12" i="2"/>
  <c r="V40" i="2"/>
  <c r="V42" i="2"/>
  <c r="W42" i="2" s="1"/>
  <c r="N6" i="2"/>
  <c r="N5" i="2"/>
  <c r="N4" i="2"/>
  <c r="O6" i="2"/>
  <c r="O5" i="2"/>
  <c r="O4" i="2"/>
  <c r="N3" i="2"/>
  <c r="O3" i="2"/>
  <c r="W20" i="2" l="1"/>
  <c r="W14" i="2"/>
  <c r="W12" i="2"/>
  <c r="W13" i="2"/>
  <c r="W8" i="2"/>
  <c r="W10" i="2"/>
  <c r="W25" i="2"/>
  <c r="W17" i="2"/>
  <c r="W18" i="2"/>
  <c r="W46" i="2"/>
  <c r="W9" i="2"/>
  <c r="W3" i="2"/>
  <c r="W40" i="2"/>
  <c r="W11" i="2"/>
  <c r="W41" i="2"/>
  <c r="W34" i="2"/>
  <c r="W15" i="2"/>
  <c r="W38" i="2"/>
  <c r="W27" i="2"/>
  <c r="W21" i="2"/>
  <c r="W39" i="2"/>
  <c r="W4" i="2"/>
  <c r="W5" i="2"/>
  <c r="W29" i="2"/>
  <c r="W7" i="2"/>
  <c r="W35" i="2"/>
  <c r="W32" i="2"/>
  <c r="W36" i="2"/>
  <c r="W30" i="2"/>
  <c r="W48" i="2"/>
  <c r="W22" i="2"/>
  <c r="W26" i="2"/>
  <c r="W19" i="2"/>
  <c r="J17" i="2"/>
  <c r="W47" i="2"/>
  <c r="W28" i="2"/>
  <c r="W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</futureMetadata>
  <cellMetadata count="1">
    <bk>
      <rc t="1" v="0"/>
    </bk>
  </cellMetadata>
  <valueMetadata count="4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</valueMetadata>
</metadata>
</file>

<file path=xl/sharedStrings.xml><?xml version="1.0" encoding="utf-8"?>
<sst xmlns="http://schemas.openxmlformats.org/spreadsheetml/2006/main" count="3945" uniqueCount="81">
  <si>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</si>
  <si>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</si>
  <si>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</si>
  <si>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</si>
  <si>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</si>
  <si>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</si>
  <si>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</si>
  <si>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</si>
  <si>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</si>
  <si>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</si>
  <si>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</si>
  <si>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</si>
  <si>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</si>
  <si>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</si>
  <si>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</si>
  <si>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</si>
  <si>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</si>
  <si>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</si>
  <si>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</si>
  <si>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</si>
  <si>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</si>
  <si>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</si>
  <si>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</si>
  <si>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</si>
  <si>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</si>
  <si>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</si>
  <si>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</si>
  <si>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</si>
  <si>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</si>
  <si>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</si>
  <si>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</si>
  <si>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</si>
  <si>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</si>
  <si>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</si>
  <si>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</si>
  <si>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</si>
  <si>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</si>
  <si>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</si>
  <si>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</si>
  <si>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</si>
  <si>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</si>
  <si>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</si>
  <si>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</si>
  <si>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</si>
  <si>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</si>
  <si>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</si>
  <si>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</si>
  <si>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</si>
  <si>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</si>
  <si>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</si>
  <si>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</si>
  <si>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</si>
  <si>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</si>
  <si>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</si>
  <si>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</si>
  <si>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</si>
  <si>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</si>
  <si>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</si>
  <si>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</si>
  <si>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</si>
  <si>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</si>
  <si>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</si>
  <si>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</si>
  <si>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</si>
  <si>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 Filter</t>
  </si>
  <si>
    <t>Selection</t>
  </si>
  <si>
    <t>Date Filter</t>
  </si>
  <si>
    <t>Current Year</t>
  </si>
  <si>
    <t>Avg Wage by Industry</t>
  </si>
  <si>
    <t>Empolyees by Industry</t>
  </si>
  <si>
    <t>Empolyees by Industry Clean</t>
  </si>
  <si>
    <t>Others</t>
  </si>
  <si>
    <t>Wage &amp; Employee Trends</t>
  </si>
  <si>
    <t>Avg Wage</t>
  </si>
  <si>
    <t>Comparisons by State</t>
  </si>
  <si>
    <t>Population</t>
  </si>
  <si>
    <t>Employees Per 1000 Capita</t>
  </si>
  <si>
    <t>Avg Wages</t>
  </si>
  <si>
    <t>Map</t>
  </si>
  <si>
    <t>Map Filter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</si>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</sst>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0.0%"/>
    <numFmt numFmtId="166" formatCode="#,##0;\$#,##0"/>
    <numFmt numFmtId="167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3" borderId="0" xfId="0" applyFont="1" applyFill="1"/>
    <xf numFmtId="0" fontId="0" fillId="0" borderId="0" xfId="0" applyFont="1"/>
    <xf numFmtId="0" fontId="0" fillId="0" borderId="2" xfId="0" applyFont="1" applyBorder="1"/>
    <xf numFmtId="0" fontId="1" fillId="0" borderId="0" xfId="0" applyFont="1" applyAlignment="1">
      <alignment horizontal="right"/>
    </xf>
    <xf numFmtId="0" fontId="1" fillId="4" borderId="0" xfId="0" applyFont="1" applyFill="1"/>
    <xf numFmtId="0" fontId="1" fillId="7" borderId="1" xfId="0" applyFont="1" applyFill="1" applyBorder="1"/>
    <xf numFmtId="164" fontId="0" fillId="0" borderId="0" xfId="0" applyNumberFormat="1"/>
    <xf numFmtId="0" fontId="1" fillId="2" borderId="3" xfId="0" applyFont="1" applyFill="1" applyBorder="1"/>
    <xf numFmtId="0" fontId="0" fillId="3" borderId="3" xfId="0" applyFont="1" applyFill="1" applyBorder="1"/>
    <xf numFmtId="10" fontId="0" fillId="0" borderId="0" xfId="0" applyNumberFormat="1"/>
    <xf numFmtId="9" fontId="0" fillId="0" borderId="0" xfId="1" applyFont="1"/>
    <xf numFmtId="1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4" fillId="8" borderId="0" xfId="0" applyFont="1" applyFill="1"/>
    <xf numFmtId="165" fontId="0" fillId="0" borderId="0" xfId="1" applyNumberFormat="1" applyFont="1"/>
    <xf numFmtId="167" fontId="0" fillId="0" borderId="0" xfId="0" applyNumberFormat="1" applyProtection="1">
      <protection locked="0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Prep'!$O$2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Prep'!$O$3:$O$6</c:f>
              <c:numCache>
                <c:formatCode>#,##0</c:formatCode>
                <c:ptCount val="4"/>
                <c:pt idx="0">
                  <c:v>6834462</c:v>
                </c:pt>
                <c:pt idx="1">
                  <c:v>7158459</c:v>
                </c:pt>
                <c:pt idx="2">
                  <c:v>7383280</c:v>
                </c:pt>
                <c:pt idx="3">
                  <c:v>7136444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6-40F1-A6EE-687F73728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axId val="1316468832"/>
        <c:axId val="1316484224"/>
      </c:barChart>
      <c:catAx>
        <c:axId val="131646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484224"/>
        <c:crosses val="autoZero"/>
        <c:auto val="1"/>
        <c:lblAlgn val="ctr"/>
        <c:lblOffset val="100"/>
        <c:noMultiLvlLbl val="0"/>
      </c:catAx>
      <c:valAx>
        <c:axId val="1316484224"/>
        <c:scaling>
          <c:orientation val="minMax"/>
          <c:max val="3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46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34683164604426"/>
          <c:y val="0.12112597106266242"/>
          <c:w val="0.42827409073865774"/>
          <c:h val="0.75324588823382022"/>
        </c:manualLayout>
      </c:layout>
      <c:doughnutChart>
        <c:varyColors val="1"/>
        <c:ser>
          <c:idx val="1"/>
          <c:order val="0"/>
          <c:spPr>
            <a:solidFill>
              <a:schemeClr val="accent2"/>
            </a:solidFill>
          </c:spPr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47D3-4EF4-BEEC-08C27566C446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D3-4EF4-BEEC-08C27566C4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'Data Prep'!$I$16:$I$17</c:f>
              <c:strCache>
                <c:ptCount val="2"/>
                <c:pt idx="0">
                  <c:v>Construction</c:v>
                </c:pt>
                <c:pt idx="1">
                  <c:v>Others</c:v>
                </c:pt>
              </c:strCache>
            </c:strRef>
          </c:cat>
          <c:val>
            <c:numRef>
              <c:f>'Data Prep'!$J$16:$J$17</c:f>
              <c:numCache>
                <c:formatCode>0.00%</c:formatCode>
                <c:ptCount val="2"/>
                <c:pt idx="0">
                  <c:v>1.4698912489650356E-2</c:v>
                </c:pt>
                <c:pt idx="1">
                  <c:v>0.22556338424196543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'Data Prep'!#REF!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7D3-4EF4-BEEC-08C27566C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1"/>
      </c:doughnutChart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2-40F9-A48D-4AF62F0BD96D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$$-4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63896.895833333336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82-40F9-A48D-4AF62F0BD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566741168"/>
        <c:axId val="1566736176"/>
      </c:barChart>
      <c:catAx>
        <c:axId val="1566741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36176"/>
        <c:crosses val="autoZero"/>
        <c:auto val="1"/>
        <c:lblAlgn val="ctr"/>
        <c:lblOffset val="100"/>
        <c:noMultiLvlLbl val="0"/>
      </c:catAx>
      <c:valAx>
        <c:axId val="1566736176"/>
        <c:scaling>
          <c:orientation val="minMax"/>
        </c:scaling>
        <c:delete val="0"/>
        <c:axPos val="t"/>
        <c:numFmt formatCode="[$$-409]#,##0,\K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4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Prep'!$N$2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dLbls>
            <c:numFmt formatCode="[$$-409]#,##0.0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Prep'!$N$3:$N$6</c:f>
              <c:numCache>
                <c:formatCode>[$$-409]#,##0</c:formatCode>
                <c:ptCount val="4"/>
                <c:pt idx="0">
                  <c:v>57353.829787234041</c:v>
                </c:pt>
                <c:pt idx="1">
                  <c:v>59438.8125</c:v>
                </c:pt>
                <c:pt idx="2">
                  <c:v>61382.208333333336</c:v>
                </c:pt>
                <c:pt idx="3">
                  <c:v>63896.895833333336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2-442D-8DC4-E10CA7645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468832"/>
        <c:axId val="1316484224"/>
      </c:lineChart>
      <c:catAx>
        <c:axId val="131646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6484224"/>
        <c:crosses val="autoZero"/>
        <c:auto val="1"/>
        <c:lblAlgn val="ctr"/>
        <c:lblOffset val="100"/>
        <c:noMultiLvlLbl val="0"/>
      </c:catAx>
      <c:valAx>
        <c:axId val="1316484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3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30" baseline="0"/>
                  <a:t>Avg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3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46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4A4DDE50-2046-4555-9CE9-A5C758C7DBEB}">
          <cx:tx>
            <cx:txData>
              <cx:f>_xlchart.v5.2</cx:f>
              <cx:v>Avg Wages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NZ" attribution="Powered by Bing">
              <cx:geoCache provider="{E9337A44-BEBE-4D9F-B70C-5C5E7DAFC167}">
                <cx:binary>1H1Zb9y4tu5fCfJ85SYpUqQ2dh+gNdRcZcdThhehYrs1ixpITb/+rirHia04HV+0zwWMNKrtEkkt
8uOaF+n/3vT/ucnu9vW7Ps+K5j83/Z/vI6XK//zxR3MT3eX75iSPb2rZyL/VyY3M/5B//x3f3P1x
W++7uAj/IAjTP26ifa3u+vf/818YLbyTG3mzV7EsPui7eji/a3Smmn949uyjd/vbPC68uFF1fKPw
n+9dmcl6fyvfv7srVKyGy6G8+/P9k1bv3/0xHeun977LgDSlb6GvKU5sWzCGKGbItJFF3r/LZBF+
e2xgxE4Y5cK0TGRyjGz68O7dPof+L6HoSM/+9ra+axqY0vH/j3s+oR8enL5/dyN1oQ7rFsIS/vn+
qojV3e27C7VXd837d3Ej3fsGrjxM4uriOOs/nq78//x38gWsw+SbR+BMF+13j37C5uO+iWA3KFk8
rNC/R4fyE4qxyU1sCko4N2H1n6BD0AljlikwIYwJNkXnZTQ9j8/jvhOEPv71JhH6K9t/3ef714PH
JCfcsiixkIBPxgV+Co+wTgRFpkmQiQl7eO8947yAmOdx+d5xAspfm7cJSh2PsnhNUOgJsU1CBKY2
xfRniYbxCYDGbIsxbmGO7QkwvyfoF8A8dJwC8+VNAuPdZftuX989rM6/l2amfYKQ4CCnKLUJhp+e
sgtnJ9QCTjKxEJRb7KCL7vXcPcu8hKLnofnRc4KN579JbLb7ptnfRLq5Uwr04WsZA5ScYE5M0CgM
g01ALWCNx+qGA+cghkCiMcuGj6m6eTFZz6M06T6Bavs2lY4ri+LuRsU3Wr0iUPiEcYYZYICEiRAX
E6BAMZkCROBU67yQmufxedJ5go57+SYZ6a863RfN/hV5yKQnAixq0PgWtsi9wfyYh2xyQk0bM1A+
wsImYPSwLb7ZBS+g6Hl4fsxlgs1f528SG3efxX/Luohf0zjgJwTkmmVjYVN2b5U9Rgdj+wRsAsJt
xAiY2yYw1mMV9DKansfncd8JQu7blG0z8Ebj21eEh4gTZjOGCXii2LSOttljeAQwjwBYiDAp5QRM
hKfwvICg57H53nECzOxtGtXzO1mHr8o35MSioFAELLpAYD6D1HoCjHlCKTU5ReJZYF5A0PPAfO84
AWb+NjlmebuPXjF6Q+mJKWzECcWCYCLsCSwY0xOL2SZHlBAI4ZCJOPstOc+D8q3bBJKl9ybVzDLL
4kLGr2gCUHSCAREKUTUICRxMsCesYp9gKiyTPcQMJl7OS+j5BSzfZzJF5m1KsWVxG+9fNTRgn9jY
tkG524wyYYtJOA3iNWCPgXwD20AcrGpgp8fa/wUE/QKZh5lMgdm9TZaR3f5hZf59WAC8TsSpxTil
6Oh28qcMY5sn4HMiCyMTXB5r6tIsf0PMLxA59prC8TaVyoXUKnrn7VOpXhMWCo6KBVKMC0I54sh8
CgtG6ISYiNr4EH8WEA142BL3jsxLqXoen6e9JzhdvE1NswZZom/S4WGd/j3rmPzk4KYQASgcfM2D
u/JE1zAQaBy0P7X4IXswdWdeQtHz+PzoOcFm/flNirSN1HHzytoGndgCuEQwYluQPhPgrDwGx8YQ
KQC77Uek+mFj3DPQi0h6Hp1HXSfwbN6miNvu6yHbF7cPK/QKrAOJzwPvMPsQkwYjeoIOt044wpBJ
+B4neGwJvISe56H50XOCzPZtCrWtLNSrGmmQ8zwEmLEN9gD4+ohOzAEQc+CLQozAgjjAQaiBEfcE
mt8T9AtkHjpOgbl8kxJtG99Ecbh/zWw0hDY55TYYBBhUik0mtQKCQdQZgXkNRjZ9Lj3wAop+Ac33
nlNslm8Sm49xcyOLJn5dcCzTthmYbIeg8jNeJ9gJEFuD1Ogh6SkmkYAXUfQ8OI+6TtD5+DbR2caQ
smle15i2Tkyw0SDyL/BD5uyJLUBPsA2ZHMhbH6KaUx/nRRQ9j86jrhN0tm/T+dzGTXP4ryzjB8H/
CtYAJMzIwQ6wEAZnlByKAh7jI0DnACzfw2h4ErR5IVG/gujRjKYgXbxJAXdYD6nr10RInEBCAMIy
FGqhvrmbjxE65NXAGngUV3vYHffW9Eso+jU893OZYvM2C9V2d1/rfZO+ZqgA0tGEQ50ah1q0Y+XG
U+6x7RNwhDg55EWhwuNQ9/HYYnsJQc9D86PnBJrd26zr2N21+9fMp0HFDZRqgKmGAR4bcjcTJwdj
C+QaM8EueAhVPwXmd+T8Cpb7flNQrt+kLNvdde8W+7yE8s7XrIai5oklmAXmAKOEAmNM/BwotmGc
W8RGAprcF+M8BeeFZP0Koyfdp1At3iRUl3f9q9ZyYChIM7kN4U9BwCNlkxAoyDUTqjs5FaCUIM4z
rYf6LTnPQ/Ot2wSSy09vEpID96zu6uZueBD6/95aOyTYoEIA8EDg80BiGkIAj20BDllPDmE3BP+s
b2UEU9b5PU3Pg/N4PhOEdqu3iZCs/zfSB1C6DsyDBIYQG6Q7D6nnxxgd0gdQYHhweNBDLu4JRi+k
6hcoPek9xeltRtoOO29718c3r1hAANVq4OzAwQ6oh7atnxMIGFknGEoMQQkBkghOgjxw8b1V/TKa
foHRo/lMEdq+TU6CGX2WdfqwRq8g6cgJRKAJVETz7wc8HnMRlEyDV4ooCDtiH4qqwW99wkUvoOjX
6NzPZYrN57eJzVEiuPtaQrnHK/o+JpyPMqHCBnQRw/znMyAcyj2g4P1o4T3j+ryYql+gNOk/xcp9
k1idRvEryjiwFuBwG4P4G5yjooeqz6eaCIoKOUg+BlFtKKg+nNV5ykO/o+Z5ZO57TfA4fZtm9Wma
Qdnaq56cAq451HBaDCy0w1GDifNjQ2L7W2X7TzXsL6HmF5h8n8cUl/Xb5JP6LnzV44YmaBsBR3Cg
YBBKCsAeeMop+HjcUMCJRARx7AMrTTjlt/T8Apdv/aaovM269fMIDqW+Wzavm6+mcPaGCMjgHMrW
QN08ReYQLICcDoLEKJwLAcdoIsNeStPz+DztPUHpfPkmeefsriiaIWv3r3q+AHSNgGKPQw70e6jz
ib3GT4QpoNoAQaj0UDM1SV6/lKrncXrae4LT2V9vEqf7QrD/BbsNZB0ceAfvBxwbsM/siQYSBySh
nB1jzPgxKfdU1r2cruexmvafoHXxNi23S+AqOOV/d/ewWP/eBQIDG86+2zYkDuDjcKD3qeiDol0o
bINTPb+Ik76IpOcxetR1As/l28ydXql99IrIQPiTmBwqpSHC880ceCzsgHUOcbjnU9q/I+V5RO57
TcC4epsFOtd3dQ4lR6+HB5wGAbVC4N+h0uPn8nYOh3gsYtmgeATAdix5exwseAFBz6PyveMEmOs3
CkwMh6de1Sw41OlCLeGDhPr55Ls4AZvBIpQg66CLDgevnyDzAop+Ac33nlNs3qY58PGuUe+uv0/q
fpFeQckAAPc3ePxUOIXgQCjcwPLtQOJPyesXE/Q8PpPuE5A+vs2M6cdBwr1F4cMe/vfwwBERG+LT
ULkG13ZY/MgfTzQNAgZjBxUEhrUJbDQpz3kBQb+A52EmU2DeRhD05h+vUXrMPE9a/r/eIWVDsAZS
1FDnDlm3wxGdpxYapEnhYI+JiI0hVQoVIBPpNrnd6ddkPY/RpPuTmfx/ujrq19dKfb97y9urvX+8
tOvRzVL//PQ4XbhKbNL1m2Z4lqvu1255++d7qPSEZf5+F9hhjCcq5fFp9Gmvu32j/nxvHE6PHoqt
ODAdPZQggIvUgfw9PCKQOIKrQMDRhSNCh6uP3r8rDrHoP98fjnPBqQYoAkYE7g2DeOr7d83hhBJc
NkYgVg43WYHJKI4WCP5+XdqZzAaIZX1fkG+/vyt0fibjQjV/vicwn/K+2XGCYHVacOoFwlVQdQy1
4BRiIuXN/hwkD7TG/0eNpiwrrftd0Zm2jyWalaqnmxaV/Twso/ZK0r5YahoLr4qZ8Iya1Q5WcTmP
A33RBjK/zFF2E+Zy0/Z2NAvMYhdbkVdFXsJIcZoj21gFdPgSG6KcR3XWLnubLhq7vOqE6E+LZOhP
bSWs2SMgnpkYgyDAdGIU2VDcDuep4dS1BcGcxxOjxVCmdqTbXUjMfN7ZiUsUvRlpzRaRCouN5Dzy
cK6TeVEbgat1IzZ11+NdGdE7FY3l2u7bU2mV/ZbgrFiY2lAzQVprW6elj7pan/E4oq5Nu3SB+7B1
ahFk20AEt23axQvUF+eSa3zJc1m7mDStHyRlu45FoeYWKv5WMurWtSWIM1DlG0XVLcO2SNam7pJ1
qhrt9rzh82FIQ9/qcbA2o+4sMAzhNUFrXuneFg7U/0fryGeFES6LQRgX1liai4IOrRuGdfybNbVg
r/60phYHHxJM40M5B5qsacwjYdmD2oXjoGatjuKZ3VLth4qHl22IXFaOw8oYKRAbG/G8KJMvSna3
gobNPLYrsm5UOcuCFJ22rTYXSirtF1ZLnCqZ133NLhIrS89xWDuw0OQKAkSVUwfsU5ipdtVmVue0
ZVuswx75IRVj4XTJ6BQx6i5TOMzvRFZy0WdRYTlZGsbzLCqxw0kud7TH0bxiQe0B02HHkCI7bVng
Id2qxKswD52BdPjS5LCW9ngmIiu/HkLmtTzvPMXKaJtieTq0esXLOHXjYVSLiLDzNBbjIolUfk3U
rmK62phmdhHnVrf68dHacb8ahiSGeMV3YfPMHj8kJid4cGoiDrscbkmB8oADDzxiXj4YYWeUWbMr
2Nc0HOVapLUJS5cYizrSgZMEJF63lFnbvqXxPK0j3woKvyLRWlV1siIF22lF0SZWhW9GxtxWnl1V
CCyqf6LTmpDJMYdieTD/4Kjj4eOwrR6RyVAf0rIJix0iRrNKUrYtrJz5LOpiTw+W/ZvXHaoinizL
4X021K2AooTSsOMJ5MfvK2H/j1UdyZ3XGDg6NfBdpdLBMQzCfFxjuhtUWvixOdoXFTCUg2jjWbaW
axspJ9QUnfNzc7DDa2WifIk6E8QZ/5pU2slUbFzLKGudoA7KuQxQ4Tf2wLdyzOtZSfjoNCiwIDP/
j+t3kFWPhTSsHlThMEJNuHbloE2eLiCU7MZRWOTxjlHzC8+iaM0j2Py9wDWIq7ByQytFPlSWtn7T
lsbGBEm0rkdNZolVnccxCb0WRb7C0MkcQBo2JT47fqTUvsOF4kszBhYc8Jh6HRrDdT8Wym2iekZ0
DZIdw+x4MXazTlPYVVW3qkSdu3He4tVomHiF4orOmppnO8SDygnGhH+0cxm5UbQacBDtcKI5dlQm
tJcrN7THBkRA2czCshNOwNJ+a3SZi5WN/AKTfoV5abpGo/9WDYp2Ro2UG4BC9XQc440QAXbKIR0X
oZU160AWnVNSVUDA6Z/Wnf28kQTcbge1HZYNx3c5PfDfo42LLM0KxgJjOwhXBT1xsMG6D4LVn7rI
AMHbJsTtatF5JBpuUyySOzPHHkng3HSVcuzWKbVOIyNBy7Qz2rkiPDhPBqN34kPbtnF70xhutU53
NDWXPbGSL4kUg5OLITpNo2E4q7I8dWqWgSQqLLqnOOCOXZ7TSjAvqxvbH9qRu6QazpIy7zZjOmqP
UdtYhgW+6EhKZwOp6CIaReuOFSoWBkPVrKA9XcSF5RtG0S36Ma58ahXZLmTKaYP6c5v25WlmlvU1
5R9q0vQfRcPUFmGoGP6nBQbb9qetfYg7mtwC1wTuGmQcDJ3HS2zVIkZ1pMytyoPYrXCG17bQeI2a
HlVOGON5NlpicXxw/OhFEBiucWhTG8ZQzX70wYFxU45l/eirR00YT3DlHAf/MVrb5Inb8qH07sc9
Pg6yBF7xqOVoGYZbxIJ6sFNM59jd6Op8aZBs9qjj8cH9K48ERjkKZjal1/ffmUcKfrx8sFMAI+Aa
LZtIec/O6Ufrb+Pi2zwUw+qehsMqHH96ROxhCe9pOj65f6ku89MEe7hu9Zwpgdby0OzYIKC1MO5X
/vjk+DEcl//4IwWWTatdBDp+jls8+kETbgwzWMcQrVkwL5aN3rYYRF9r96afGGUwU63Wbgd27HXL
xr/HTKWzQV0NRvd3Kyle6tTcJHT8G/XK8tohvlRptM96NXpR2n8tc8S8RLeJ23GRun2/1jYqrwLN
d0lDUidrrHA+1sVHEoO5Ktm4LTTy4xqHc13ka1D4paNx1s6SwvBNEphOFEjLKVVdOGEFZkIakB0h
nXSH/kNngDoP68SJM+KoztJeF8SxO6rAcFJOnVDQbEaCWjoC9RddAWJUtzBGLLh0UXIH1tnoVsZo
+nm8ogV3m45YHxtBdlZ8WyXtrk15so1NYwmwqVlq1We4Jac6tAc/TTruIFWUbm6pwePamOfABl5h
i3hOTHkemRoUktXOgH2/0OyLyGvpsaEsnbgVLjMbOq9oVLoJTZ1W2jZQVSYwmHBLo66dNC03Mq0s
v4kj24G8wKexHw1HmKvU5LswbKK1oVDuZHLwoTBXL2qr9puiJhtWhRV8nX5KA+RETZu6OOtvE1Ze
EFprT1rkPAnrrV0p4Y12fj6GFBa4KeeV3UTzrF0ZRXAZ2GXghX3sStT5hW5veN97dVakc4Uz5fey
Mk9N+iVVpRvI0pyroTTcyOwd0dRub1jFXIQWXksEkhF7oC/jZV0ujMpa15FlrUBjr1Nt1J6OsniW
iNpjKYZ14IBe0t/EVXae88LYwo0//iCpuSh5PwuxgZYDrxrP6GGDFaLu3EBtci21U7Rs2Udh6dDR
heCZWuCEgXqPqk3Fhrk1tMFSV0kCUr2AlVbj4OA+IQ5potAbdQLWTQ6iOOVXuMqkM5KwcFTs5Flf
uwZptM9HyWHxUe/WLVnW3CBO3hmDO5L+b96lq6y/piy5taSeyb5ufUaT8yKU9UYwvpIoHVzZVWJW
ddpPSPvV5NEmM1jmGvG5Aj3vtCneFFV60SJHJGXjxbRIHdwNxKHZIjDwWmXsuk+i6rQrqVtGugbI
2rO6smpPgac3InkRmSVxtbQsP6zLncGI9mUSt07c4G7LQ3vWVjRc2QH226S4NNtyjkQceo0sa0cj
Kj0VZ5Uz9AVzFAXRmozZ7Uhb4ZBSdX6v3LFEoVsWnIHV3e50rlKHdmgTmqNT1kY2R4O1g6LkegYR
LAeLiDh2KsJVh4dZkfCvrRGegsDKVqJJrwdtpODZlcOiIOZqCIbCZyla5SFhLuUZMKkVfqAy6IG1
Ej8K9rllKM8EY2MW9mIG3rpaoaGcCSscdu0lT7JTs4t8BALRGboicMdRpE4jdOezPtnphhI317R2
EtZcVi34g3jEG4PLzuk5sHJflIsR7EvHsuUVGFuzJLGvOitMZkUmNxg1+VKR6jPsocoxCyEWZppX
DsvL0Km6EYOCZp8NAevXszb1yzIlMyrjwMl1hpw+3QhL1j7PcuxITS8IWKgOqO1i0SISu8SoDC+x
xV3XVNIFCgvPiPka3KGvLMtdeVjpmFmjT4VxbcQmSD8r/NhyOgdXrHfLUdkuHecsTrZ9JTq3DTkC
AZl5iYzAURoGumYFyMkMvKIxocmHTMR+S4bmrEGJl9R0qeskBgDMem5ZZeqVgU6dQNn2bGwbp1eJ
dLVKv6Rt2zmwkI1lpW6mPkZNuuxTLZya09Gp+7T2bK12AzuTlUGWfdA0TlJajd+NPfYi64MaifDN
AZxGldvreii1A9cVuQPKBqfPkDmnWDu8qox1e9q1gqzz0uW2YhcxyuYhyEM3qtPQpUE+OqTOL4og
AwtUUe2CX7QIsqCYY/ZF2+2G6CB10sK8ZERseAAIjypaijYS7hDYqdfE4wWpuITJ9ZVLJO5nrbkH
BmvnmY6vUhCc7lA3xElJNY/Aqh7TuHDLjmKvT8N5niVOb6PCG2pdOnUCv9a8vK5SdO6Ucvxc2LnD
Uhk7hZ1g1zCtT3XV7yIQnWU+znVA9IzzclZJGrk6Z8KJoyyddWkXODQ25n3S5E5g9APEhkTho9he
dlDb52nTvMBGFkEAR4IEIEbkDVJdasM0wLIxKi83Kj6zlb1WQcnmEJg440l/kbTjQspoi9rgThfp
HdZN5OC2X7BxzF2M+0+owIWDIwR8R7vKicuIOUmvt5UKa492WoJvNbqKFR+tugQhDZvcaVnrWTV4
TRGrllG+aex6BgImLk1608X2YhgC/Ikwo/VtRLt1G9rGrmgkco8tjh/HX9OxCE+RFfXrgI2tf+x2
6I9hYW5ECO9ux9E4V73uF2Wb8XmYhsllrNDfxzGabtgastUfK9CnM5ojsupsbpwORla442GMQnxo
80x9tZI09iTD0a5Xstlk2gw8066Nz21e+8ex+JgPDgcd/oEYvVyCK5bPdd7JdRIVyBl5tudGWd+S
HK8t+KsFnwyKC18QQ24g7NJtDRT1no10/sWwwtmxKSx95ug0hPBI1A7gvXXpMhrH+kNNYevej9Zu
k6HJbgg3OjeDm6BOUSHUSkRGO8MQarkKSvsTO7wX6XTbBjz6NGjU+D0Ko02nFduGKaiMktrDlzHM
/A5b1W3PK+kMutIXYPKse/Ca/SFo7UXbYvwB6YA6x2aIfjRpSb8OjYFcMy7q0yHs8Yo1qpp1qI6v
ORHXx5ZspLskj8hHHYrej3lP17nRhLvISw1aeNhujS9FLj1ZsfpWhHHtwNmV5MKua2NOhoEsuLKM
D7Qi2DnOhUbAMqhovvbSpm49iuhUc2mvrCFIZy2qFXjw4vK4QDirzkBdVR8z1pg+8EG3rtKq3jHe
JZ5EpN5L2bvHpqUVa4dKyc7LNMgWlqTtotBxdZ6ZCpA9LKIN1q6IRLA3WGy7Aht0Z5tWujaMzPAr
Idl1YEcXx6ahDs+75BA2qJDw65LJdQ77blebuQGmmqZ7ldnfFlIYnVOMRXuOg7FZiDAqF7hT6DyQ
bXv/4q7N3VIL29EhjMGa3PI0HspNgyq6U0M/uBHK5U1HPxpjRvZtECGvamu0gT+KoXYEooP3DQpj
XZs0+5rA37DwDKMONq1hRLsBaHSDwSxubAn+ZYe/5lZUepR2cjvQzty2Ekfe8RW527ew4eDKscTL
hBq3gcWbbaet3KuSgX8VnXNPSq0huqq4vRXwFzq2uNSNl0sBOrkxs03QLo6twORjroJ37WRvmJtj
A2QnYj8Y50d6rKBBbjHEaJdmVG3shpleN47Nvm0h7neYcx6NrSulHeyGEicbVHHbKxQTXziAdWwB
cYjaFSKvTkF4snU0kMRXclBfmr65nzWzu9wFpxOfZuBOr5XNSz8Cifc5gl15HKOBtLcLCxSdhYLl
6/wgmg7O/WcrltAU6BgVwEPsoDlLQ1OsxgwRf6BZ9LkY9Ow4l8AUzCHSWsSJEYNvUI2rNi5sHzbT
8Cnp6fw4jjIYdipupR/YUFerEHTuzLKM5FMbFsvjOFEPoYQoqfsPDTHC1SDGasYSYC8wD1bHFmmo
tBMDS3wYq5IuSY76WSItVxMuryUOXdaP/T4Wqe0xNMTriklyzip00xlpvwfmQRAPsIJTEYG1jyII
afBDB0SyDcQl2VVGzGCBLHBsgoh0X3CzPnYkLOl9BXGNFejzzDdR1MwsUVwdH5ZSRBBALa1dx4Ta
9SXL70dN0vG865C+TOrGWrIqo75M42FvdWDcWOFe9XU+0yiSSztD1RWBAN+RfGSpzoWwlrktwqA/
xVnMnCOZbdt/UYynF7oxzVUsReIfvy+iEpxI1X0uBwnWSZGoRdczcj1yujiSKM0h9LpwwJtExeYZ
CyN1P6KVihhsvUx8iBOLrNsBZPVxSCuwPZLp6JPoFZ4XRj3OkW2ln1BMveOQbR8NnhhjvDZQHXxQ
QxE7tgVOmiEa+6wssHKqpsJnZRObm1F1hnuce19GSwjzjNeyYOCf4Z7Pkt4eP5cITHs9jGeQ5tCO
RYPU78uarOKE5hdaGJ/vqSKw0YJYdqcoZnQrDMgLHB800bhLQ15ctaNVLpWdgo/b63SvkHOkVo8d
86smZssok6EjSQAxYiLP71en0YVbh2UDsjzgOxY10f2oNdZXHQRGLzjuslVvZt09gJmxJqDov4iw
0jPTLGDL9NK6EnUM7ikAbGADu8ctpsMuOD1uuwEq37+QZI5IdNO3oLpDnPYrKEWsfRNMAhUI7sgy
047SWbmsE+uLgZNykZus2sooBNOkMNu5RSXflqnFZoIPI0jCFrSqPoeLq+Uy4aZyOgTOKqZ43iEa
ObWtMxcsP3GaqPF8UDXdSrvxkSjteQEeLKiYr9aQGmckpqNvdhZz26ajnt1bgwfply9clJCewTEG
z07IKynsZZx0vZMHlbnqW7GoC/ABY674lpvgVYdUE9eOIfE2kvbCyOgXCGMsskSwa02i0CWkbRfa
UmQWceDRhpW9H7W1Xo0qrdZBxcv7jzAnicMhnnQArVhxEfMU9hP82DOWr3RL1nVfRXMRB/nqx/fT
dsfGxw8T59/69ppG87AY18duxwGOLca2hnccf/zxJYhx25WcUUfTxADfiaZylbZh5tCSu63RQLhA
NMMWxpJubxmZ36bFdcEpxF9i8IAiQ41zKdR1HH3KIcMFBnGeebXVlqtG03JVHT5SjcDWLVuw+Yu0
W+Gg6VadimFxkeExMTJHwBLNMmvPFRqWho3VStaZckYqS7/VmQYl0Ce+aE851dZ9g3ZI1Qouh1Sr
/PBx/CldIwhOLcyeXKRZ57ImalYK3UnDgAlFcSlXx4/BrpyR2ZED2RgyszvlRzof/LhqP8VNKNc8
BgcgyJyGN51PWXWac3PDw7qZH5cHuKzxSdoljkzrwLEMcBiSqr06Tg6io+Uqz50clSA5OjmuFP2a
KhjVAE9lVvD4CrcljN2oS5REvduk0EF1NawVnB4d3UThTYylMTt+d3xaNGCiW2bpRXpIvaKHID2v
K6couAeGQlgq0z0SFpmJ7ckSvDiZ5TDjMTFCAG0O5thlk8LXZmOcRXnQ+pK0O5rEXq7BteS26eMi
b1ZC6GZVDmazkiEoXlmg1g0sHayCNEo9iF6x+/1xPzqrlVwd35vH2HaTnmknomqJg2TRQMpwMWJd
+CGIKkixoAycZa09KASTXhJnhsNGbrhWmzRuq+oPmhZ6jiJIpCY66+ek4RvLGOrciVMeOJCFhoRI
aRuzse6uYxrPuKzEQoa2vQJnkSoWryKU1Ctso/9L2Zc13akryf4iOgAxRnT0A6x5+ObB9gvhYR+B
BgRIgNCv71zYx/Z2nz5974sCCVgjKlVlZpWG0zBZgJBTk5RxZoOC3bi9rlOwvyxctkFNkpNnq6+z
1t9YWskyGwcOeo3cRVPb7QeV3AvX001o57fpNiP924zUXv/jaABzBojfm9udqaNpa3jiDu1A3lyT
J9dKXJJsTB881ddnFwr4h6zLjiNe5KrnaSqFzqPd0HuI01kcbVnasE0TNOO+SoeDHpOZFlWYlOHE
l30cTPmWTMF45zWOHamb3kw8urNhRJxbHXVPbun5plloco0TRXaMeKJcxjouQUKmu0pV5DSNATlV
1hT5YuFb2AqhMZaGMl88soeaoL3PxnjX9gCIKYdn3fVN4S8vNJqrB65ytiVCqG3sC/fktUAZ8T7d
aRiB2fKaNadgAcPB4t4VYg6CQydFeKqj/LqYLt0lroI5SeMa4VCvxF4TfmYIkU9rIy15yLUfIJwN
L9nNgNUM5u5Xw72gLWeVD/g63lfKm1ek6JgSDlh18tT4ltTeVnMLsgGASOr3+uR7mPLp9CnOeLBb
bPhQk7A/pTpGCJ6xQ00Q6Gx7eP6Y11NTzDXHDxQGw34m6iLNEp5+NSqBRsANoS08qb5UtcyLVi1t
WSfZ988/a8wAOwlSjN1Ub7qGjae1AeQ0npr0LVeTPWpM0JMx7L5pRbwToTWndaj9eTTlDDqMNH5z
HiagsHYRBQ0wDZtbEy7E2/qp/UA5OHGgNQ8yaHzMRNptxFgxwMG6FvL7c56WZIA19PJlOsUeKQ11
/nHO+HKOpb1wpvLCDys4RymW0V7k4/dm7SI7KhVQKOCMD/g8UbM6zrdvsjaSePGmatsb2FVXJ3dr
OjqJrWxHUQR+TcrWqTs1+S/5ACtfV/gIa5P56Y+j6ucRXowUbQ8unzMzn0wSzKf1KLLV7931hN+l
G8mS7kD7RJ3WhuQN1pVevtIoZLs6yIfT2sgedqyCx/a9u45l3AOzXtOo9Ho9nCoyYTFgUhd1lnYF
zMHrSBMHCpQsRXa7lYcwJTVxqoxlb0svSu3RTYgkg647o6KZ6AorqdyAdQM0msG2h/4MGBoUaLhz
s3qLJgegJvIfK9MS+BKdOs+BqAuzwF7QGwfrGQO5w3AjSvFbrU0Cb71QfiO//ySj5DlA/Bwo5e2p
WL8JR57vvkK47nuHlmTjzjb8sz/G7BxPdNMvwXwYb3ZqNVsjZudGATMEEVI9AF4bC7AeYkvr2Z6w
WZU9QehSgQ2Y20K53D8xJumRa10iRILRlimmWtj68kc/H1lBq1Ecw5m1Gx+oWhlJUso+707j0G4F
qbAW1yEe9jEkohApbXd1Nb4IGqrTcpsrqzlYj/4YowkexNz0YFzxXIxG5dsOaoMrc5JtRT3UJVe8
vYArzDVAZlV4dZYVzqd2n0rfgN1FMBaq6IW3vN/5lmX3Ngl3I8Lcz+Bg5Eai4CmAaePwb1Tzce69
Sw9O+jraZgQETDFO6CFJHb8QqHhOVa93ja37T7kMrw0o1hcZD/acTURs+HMd5/ap1S6/a6ExUMSb
TiwHIUhqcEsRKPEioYHeLw1d7ue+W8rEeO2mypIQAGGe9FsdzqBpxFQDiw3jSxCrveRJ/SBnLjN4
79JsakkBKbNbuJLGd1C8zI8hEN6tzXp/M4l5fkzjGGFU4FeHOll2ofPaBzm0QIkT8lBlfVuGOaib
oamLFODLB5SvNIXsb9aa2bCM+cQvAXRiRbAQtUtCwS9pRx3YmSzcTJLmL2Ji3wa/6q5rD1g8XEAF
oyJYzkuNavPvto3KxUuDT2PkJVsSBVBfhLJ5t1G/XcfTbgKLENbBMSF8eBvksFeKxU/5rD4OCw03
OSfAlHqTHMIFApjQxS+dHw/vKLgVHLsmEJuRtvpdBS7eWNqCFLqdzbhf9rGwBenydqclXaJCBLV3
9BXW5nRahvc0qU5w5/MvfRTg/yBuy6Xie983NaCcXSNn+2TueML0/doQ3TUQT9j8yHoOpUSngs/G
GyAekPELHasRgQEcDx2L5WEE3Y7Y4603XvZGFt0c2plfQaSMW0/V4QO9HS2Nk9u6seowRC2mTmz4
SfNoeazF4JVhnCzl4ha1gfbL4KfWfWkFW4qJ+ZC5da46pQ4WSIzLcPTrODzoVvwlh9Evxrbr3vKJ
g9toNMC2yHmbkEB0hg3mph38BlP4WCu/TPQ559OBdsR/s1lz0pbXJUto/5KGVhxbOw0lFFzAk/07
rb0YHyLFMhIkFho57SD7s+ZaC2G3CRdVIRjHUpgb/Tj0cjzbQFV/EW7kVmtIibaBHo/z0HdvAwiO
kSpxHzkG0Zcld0nePoGZCl+ampiXpIFpYG3RLIYdBzvq+xbfIkkXeTDEtJd1pjdI5zg37S5dQHUt
uAf/Gpa69km0YryScLiuvSCFaM/zezA3aV94hNYlqVx9f/CsiN5TK/aDU/LLnANnqyZG7yZhP/a2
Wy6gRYF9xyQ93mrqPGL7vvDRTe4SM+Do0o84IpYU9q/HQ5YzYR6gfSpHSCuKYBjmTVMlyyOJXXec
arBtFeGbSkEs0i4gtMMKvmc1teRDCLCyqK1fpl1Qf8k0XIlqKMBrjx+hu0o2Vuv4VOVUveQ5YIuk
zz7RG5QAqLK7gCAay1Tmya7jsQ/qY1m+ZiLZZq52H/N8giJK1HJDMzJuOl/pnRct5tnIHha0d81X
S5tN1qXJXx7rLd9500z3cM+yk+rMFoas/ggBJN3JrJanefTzx3FhiIvse5BT8trHfgMCEQtBWPvh
a1z1P7rrWTCcIEljuIpKV/1zYmGc7RJ9iIh2+76ikKzcuv1gP0xDAMVdOP9Dx767m2pa0CkX9wvE
AOeM5XBwIyDAcSL5PVBLWSYDBVfaLMBNAO/6yddcgr6HxKN+iSoQAWBJlgNFWcsnF/g3Gkb1RUTc
/NLu45hG//DN9EWBTH5v22XaQLwj7wWFl9TkrVfIoQGPs3D2YW6GHbSJ7DVq7EefK1ZgfmSfQ509
9lnY/zUnCtRMVdWFUweAP1VTaJ4WcRfDLCsBiDTmVcEXqk8L9kt9qdxMtwwewd5LXbihqRdsiZ3m
+0YEH0VD3TFy2lwjl26ChHVvHSy7ZNHrlCTzs8Scb0lk7huPtqW3ZMERD1GEfyNT28HncjPq0ZwW
lBY4d5N5Vr14CXpitoy4TyJUNSkybIVz0qZ50p4ONsM4eQfquukd93zgQ2QL02NiDKCKyz51VbkY
4FtL3iFEQ0nqd6dsVkS65JokHwgYftkebe8H96TXe0Frf9dH1QjAtD4QQEkHwExNGSdzdGin1r+t
r2rrGR5v6xC4DKmEvgcrjIBxCm0Z8cpsVRumz8MS5YVWbXISnIDTi1V6MnykR6BHbk9EfGXcrz/W
lPHCCe9LHXjg6JhF7EoXb7PAIn/V9ltkZ3CwM+muxItU2Q5TcKfZ+Ga9sCoyJeMLG/WnYQiGZ0G7
7lTd8M0kG+LP2UerOrrXJg5e5iAU59zI4KnF4lnAmgp4vi15dS79zLpg49XKFAnSy7auCukR1bnb
UjPG9toBmMtUb45TTLKCDTmiM5OJPWgRLGI+XS6QygBXaFS6B/ulrtGYuyKOvCuDSHsLvrh76gYy
7DKjwvLHP2hCsSE0fEmktpss59jCr2E7qJG9fTzX4pip26/ik+eeN+Toc9Gduwo8bhDoDZli+1Q7
690FZtqvvTiZKhCsTF91ayABcW1dgNzaxGlDvnGnvg1ILtlJ/PtbqhuLMCL9PEMS6woOV6xM27q/
MwZERt+7V20hvAiyJvqYT69tzZZLMmcLBJXau6KcuTwvi75Jifyzlu6fzaD2qTf+BSbjYWYVhIUe
gWvROHv21HIRdcBeG29Jzx7kc0Xdsvx+4WN+j1m5QPwdKF1As/WXjYVfsjpyB9BU7FnI4zDo7DQs
SXqivvesCcVTqDUQ0iR0d6rl1zZGKKZtW5euMvWOj8LtwroPizWY1nI050qEx3nW+bMIPAhgmuZh
lJA92CTXdzBRqcruxIywqrt9Q+ifvGtfwcHq5y2bX6W/jFeAF9mdNqlEXDHFb0Nd72W+uMJWQXcE
adxtXK/Vtmlxr4n7/ISXe+X+/N4gqHoLLSVFNbdbW/Xdxxvz+Lmp+3YTsTnZLnqBhyZBIODbiGvU
zVNhgC+cvHkx+7hrvwLhvTeiCR9nTrMdBzy26TTz92MW0yKeE1aYRJ/aqNdviQ8sncq6lLdpMulW
FWHT20e+xF/8Tia3EH5+hMReniO49mVVB82GKr0303D75tUrJRbqIuhYv1Y3j9KzhwQC2K1qolJl
j4T0aTFM0/Qlw8KSjHm9BV4kIA8Kmgc33fj7ytv4oRtfvYptpVYNlroKiJJTtCSwf7u65ewSa/Ic
pWBZksZz96HXiM0MEfaB5rbaCXAfoPD1ZzmDBBoH+Q9gNGDVglRe5gzeUpg0T33WNRsRMXWIs2ku
WwKD7ZJYnCOplmIkND16vlAHjQR4/PYj5GLOm13RhJYcojradKkS73HrA2IBXt8ajjU/MfkXH4uF
X1P53KXsfki1v4mmJL9vQmL2XVpP50U19CwDmuwDBT41HMFlJdNHqXoK8laKs02Dvc4N1rCGfohp
OuMDV1B9exsVdPraMLIVPjJOip5M7UPI4rHERwD/FCAUwtfGhyKv1DgDfQN97BgPtvjoYgsAK3iS
PfOfMIEHW3ADZjSKEPhFw2WVisu2HrZeo/kmcVMAu1JX+7rzpz3WD8iixnA4k94M567BKq+G5Ugh
wN/D46iKIA/F1m/FUHKcOQ+ZHc6Ile+8BJqsysyvdhDXno/kCN+k3bRRCJiP1eQMNwurm/5Ym549
2DHuzz73rqIO+V3GhcEKF9VXIF+y4MKvL1yIfSSNPgdNdQx86T1U1AWFnTCVBdCw94GDo2zHN0N3
jWjkncmIuPN6FxxNXD+sQ5IHkNPKsAw7sdx1IX+hjZ++TL4JIC/N36dmSB6b/n2yewvo5Ik1CgBw
0of7ySq97SK+zRRwkjQ4mFphwnRuM5Gh3VMPro6M9yHoik8kAePLVPwpTsb+iXWw9lrK5IvfByVR
lD7zJQ1LYpBGQ5tPbJzyXR8n7cFQY98NdEmstXkpZSSOnhfpZx7jgQX9cchyqpNCxRTQnyQ91C7t
M34NgFLIPzpDCVPQ5YsZb+Eu+WRpQKHUqKrD7HJ7ahp+WSb4OWrI0hK+zPDZQFY8+byFxC4Nz2Nt
HRI/8EuwZbTvSDxxBYOeAgRTat/hs0BIWQ1PY0Q2YUf5I2KIdjO3Q75NVDIcYgAYN+yAXtemsQSv
2wbTJqemHCKTvqwNB7S7hEMxN9K+zxJiqJ5Rtm9IjdyWJEcKjuefqnoUV11hOY5aKGACa/hBmNo/
8WoON1Lq7hOQqgdDqg9e7B0Qi09wrWAK2IjwNRszcdd+CheYOzbSBnKqTO006BwIUoQH2dYk9ovM
Gf7Zhb8YB6ImRyQw9V6BVSq4qzpPArGPEKs38sXLuTr7QGsZhXTbIKDJubecmlHPZdYN3Tn0OAIV
6kNDPkfkaCDaa00QXBeNMFOJtIdv4rE9RLYxnknEbXYWj2MSmSub8gtNbI2QUkFkJkE4exC1pCm0
2abr5ckH8J1rTDQ+kVPEG3jXGTgqgJj5U6ZNmQv6SaNM69uo0u4k4I5AI6qqN2fjdveGIL9Fdoto
7yEw2U5pOF/qfeArek/rnr/GdbOZAn++9uGNDZQ6uB9olB77rP0QDHVwDx3LGXl7/ZGMSfuatsGp
tT0DIdPTbbPYDmAFa77Y5WTYfs7C6qWfl/kldBxhCP8GHstcvZjqR0TAEvxeXm1s5QFekEoh2Yf1
13QG8errmUCbNYKC8E1atjptDlwtQwHjIQ7G5AMcDDSJ5gDHiD0jM0heYj6wA3wgqKKtBXymYtDD
sx+/1Mbc0zaSn3NslQrxFwQpA33uiBPlNHL1se0oCJw0/ouAZk/avIMjGsOLj/N932bsJGMVXAFT
+VcJquUKOZ45zYN3MW2/bQFLfUwnCGt7UzdnRat3A0z4AAYPcB/Cd2DOD82ANKaeyJfKhOMj8bIi
li1Yevih0h/8z6OXQW/ngTMeAx/iNrCmxzhLARn1kryh9FezaxYP8D+PwzdsiQATt6TieZYBoPpM
f2uceE07yHSmsXEIX3W3A6kd7YDrDUFYXXQwZc8y7a41l1uAVvHJKoBky7AcmhiWrgDoAe/Np2QX
AtW5t5NPERPo90Sr6H4dqmudbVs1dYe4U8AMsWqKxq+2WFZ5aboZqCZklpcljL9GgLRKNXrvsnf2
VI39/NBE1D4EcUd3OVIAwdyMEBGBTWZxBt2/9cUbIr47pCr1m6EZ+QF8TFoYCC8PYN8JkA+aXFjY
36eQQJgspNcZ6VpPBngGMhq913Q0O6fjaIfUNLYjHkmvydicIXDunpIYk6n11Cb0ohjQlgApsgCc
bAGqHrKgzvfIbQw3nlCvoROYfE4+9MhM2aJQOGxsFrwmTdMfKOVwGAIFLcPSHcCKQYw4NNVWVY5e
RZT/aJp8yE+8dVLCTnWfpfSS89p42kAMgbxAQC652ECODRhB9c8Q+weP6aj4wW+EKDoqElkMiEMh
gGjgtdsselwYuIPBPLJb08ui9yIokNI+2RiwqpsgONezzz8GLaSNyxJM22RxwcnAWwHUTRhUnB6D
5makBZGsPYCLDrYi6+NysF143wxElMj2M4fJA2y4zN6814tNtwOQVCTwtNmpnetsFzT984gKJmdA
2tk5pzXbaOb6rZcoWTiu1aXxWves2Ut0s7s0aLL9JOfhBdIQBPLahKVn9DeZQGYSLbXbdLPtTrGA
WCPJtDxApX7Ku5sKpv2sK0mvy7SKQZfxfm4wMSv/lUyjuVYc0iveh97RC+jT4rz0zqoxeVkM5nuD
RLHvcfVUL64EIw2MGho4M3zK+8l9tAli0LgibLd2IRC5JMpBIw6IoPBVW59CG0T3HVl6yEtdVLZx
94FoQx7m+ds8B+OD0xSpDApqoBEQ7BWx5I4HqUI61SIQneb9BtsCHeKort5ZZKcdn33/GDbjAyYa
mPzQnzbVCL1oMlTpPrg9qrXqCnA67jRPvd5W043AbqrobNfG3gH16U8G1Koqash5DtDbnhIe+ndy
bsxmmNs3Gc59CaEx+Zj07iAdSR77BIkDSh2VIsm3iFLoikdmn+a0v8A7yA9z40Nuqzh7BR2Y3zU3
OXlGhlM8wLfOojx6aqscSm1gepzUJwk4amBVkVYMWkjSjft2seD4Q+zl2VOEPI2+E2yOCjwX0zEA
oHJKx6kgKN/xBN00KwNeR4e1C7HXtEmRmvvgsuBiuxaatWkgJc8wV4jnX6FmVlsgpUk5LcK/Kn/y
r2IOYdEZlsSAUP1sx4/SC5unMNX6WcFF9mj4sU18/7VJ8FNQr/1xtI55UzYUTpJ9ajzIJ5F09UxE
fgWMMn10CyCubpkgbAqGsrVDnhRUwWQE0CAhGXUEhUiXTwBGn8k82Oem1zNgdI4EgASC5XGWw32s
w6ZgwpHS6Sl+jTKINReVmA/4SiDGGqY+jyZ7HSh9bDDV93XsgC/65mF0SD8BzYKw3VSJK+PaZl9u
WbIhS6HQrqk4Ch+aJ7+FeAdoXPUSaWinwzo5pbWwd8RHslnd6FvmgBJHJNkOp9APqhPfCRLNFyam
dpOZsfpsYgZtfJd8mFic7pRJvs0pkN9gFFC+hBBg9cL3ngAhd6XvWv4RwsV3CnLy3Dq8xIxo/JgY
yBNU7tFH2E/I7TnS+ATkRsAoQRWI3tbPa+MtCuk3Lk9P4Sz7jUtzt5m7tLmsTTOC4Ohr8nlFcGvo
LAOP0k03jn+FMJHHnj4YWK8D9+x4YMBfwadP2bZKQDMTz9sqMG2QVwfIgmx6BjV7IPdQYvVFX0mQ
upOZwGdxDwFeBGDbpGbvMw/4U+TF+wTc1yEG7FvyATReX+cIgcBMHrIvyEHLHw0ArlKLTO5BB+gt
TBopFSpzngNyjm/wcB/NYbFmxv2ocfDwe6L+V9UtgAlr8z1v/2f3v16QO6/kf97u+TX4n3/rYX+y
QWn1D/Nvr8L+37dK0/rPi/72ynj3H5/uVubgb53tnyUX/peiCk9/6VGY/+Xk3youfP29psY/S5zc
ChKEt53ofqYQ/o+CC3+UqfhVc2G970fJhST5jxw7raKswq2Y81ps5nvFhQDFm2CiUG4BFZ4gpr7V
0PhRcAG1H0kc3ba++bHvl/5ebSHADoeoi4YNj3/s/pH+/1RbgIz4b5m8CB+wqxiEf9heDCmPJFtT
l3/LKBUBG9pg5vFfPVHXNQi3vQg3Xe1yJNch5X2Gunkj3ZDv17N+5gXfz4Y3JHE9KwT/cfZf3bu+
1Hrxv7o3yD83VNUbCin0eW0yIfoOGPo/+5hb/Tm9NX+MMeC//7zQ05ekNRY+gxsuvxrR5b93m0h6
Z7gweZ8TmA0hL0ifpIC30O2X1t/Oc53uw6SP3sPUfOOtme+pdcghqLcqHdiOu3n5FHc9vLJbyE3t
Ls6ZgW30UxdtROUq4IR9dV6Pki6vzm1Fk6H41ecV1CrTxICs+3QbpdUCuoQwusmQcIPkmAAxF3Ya
D85rv07GewRF/peON+ywsKi9MFeri7g1dWVTWDakTv1xYu2uTdIgWZp33NPFetgdcjojmL69EHQY
Hshy6M4oXaadJS5DOuMwIQO6yu7q25FDgAIeMFabLtgrTfRb7vfeg0EiHpBgrPO2m9QdWAZ1V3kc
TdovYBCQ/GzMTJFDEkmorzsAWXtizF0AfOeOdl70HGDr9m04gZ1Ziywgx22+Qr/52ktkG/q1H09P
nDN9ghQsTWL9NPrCPOF7QPfeIBlyHVub21y5rVz0uHYTJLk9/bub1hcS8QSQH07HbAnIlbgZl/Oq
IfnVrGNdmNrfTqxjU9S9/vjPM3K3sOkQQVt6PyAh/hl5wDEkdAnyrKOkfrZ6CYppxqIJdsjse25g
oYMQGpp0nuDS90iftyzZtplTT6FFyBd7vH7nIkUZCZtP564FFa7AZZZs1uxtPRI/jzQyRb+P/TpC
GaXwwESdbAMxNGWQtvEeeNhYQ2mB/oyMwj2VOT1MwQIAxdUgFfWMxADLW8gEJsQP1s+ekIU3FJMn
2bfazlvT1/KTqRYkO0WQh8cGkRolPNpUZql2kHbHhewqGgCBACGCh17tOiD+d/UCQbSfDupuuTV9
OsdILxq63XpiACYeYN7gjFcbSCT77ms6WqDQAjJbOddll/fe6dZt2wliDJU670RG9QnTE1/oZ3do
o+ERdG5AnDy72BDQZTwKzqxFzY2NgXASwljoVdbB7+eZDr4knawPqYybrao9CNARVGT72PvqGWmv
EOWROwkkK2OpcG+QI8Dr7huatUVGDeRAcbeA8ebLQw5C8XvTRhvc0fw+gqS+QvWQXlcRLrXCljYK
lz2UI82jQjRXhJAAfm1merAMuFWsh7u07ff8ZkfWBlavOsc3O7J25WpMfvXxB95XDsLtdECCgUFV
hGs9ROkGy437QCGRTnSYfKuRFRa5uHmXWT5v/bhiF+UGeW2Qpfb90ql1SH+W6v23pfCHy/B7LR+U
kP5jdcF2LiGS6BOUnU6wYPl/1gMJZDPWSZ39xZNGHJucM9CtN2mT10HpZCBEEsV6+Gf/z0t/6/+P
wz/v1YvjCOFstAVt6r+OPX1Cvqy9l03DXhXSa6WWSPBdqq24/c1rEyTIBKo8yS8t0tnWIbnSjuth
drvDIillu17367afd/waj0MH4mO94/9+j74drn07t89LNkCcPKn5sQmH4VIliFrjxHSfKZ9O1BL6
JnOvOUZZJXd0yLrP09k0lH/WEry4QSbBAXVq9JvnyaMEiTY782ypax+8xMRPsh6vdEnHD0sc1weX
JNE2SM34oZ0QpMtB1/cy1vQwUKRToByJBGKw1J+mSi+l9H17mVpEIpIj7e42rjOLlFTpqiPqL7Xv
bgT7fxsfc5YiqZ6F+0ry+lNg7mdE5x+QBOsdpnGItuswnaKjYV3zSqF0PJsI9T2qGVAyCdnm/3j6
MlQoAzN9qzh189wiFF9MUeMvjFAYEx4OHkWc/823cYxkOvGR9s4CTkB1YOliPnefIt8lJdKQ4TN0
FXkaXYalXCF4EnlSetToi9MLeaqp975gwgKeUmyzQPJ7GYjPL7IbfhytY14mH4Ck0MMf4+u1dkys
Ltbrfp1mSf8AbhS/+L94uXXM12yPfGhIoEA723GcL74B6csHgBBSOfrBJOw+vU3uuIof+iTy39dL
wxrR1Hrp5EAj/bxUpSL9BmnTrShH8J5Ui9oGUGxsUOiCgs72Is917QPyio+YkrsZmT0oSoAjX0Qc
ZOFY/zj6+9k/r/Nss7OQt3y/99dZQH/BKRzGqMza3L94i/u9ybvgyEgyHP8Y/3Utrzr/snaTWF2M
ldWh4csyFr8u+XXvOhZD9RvOwh7WW9eT6/ift8ncf/J4OG+s4rvKieUFiydAANSx+ZAsSJZvTDZ/
gcD16jiFsoNxg7wAb0QWfdMVJs6Hp6CRN6VI+xowy+5XLcnPnrsJTYDKvYaTZPersOR2bu2FWKle
f175/3Qfqgj89iq/3o/iHdbe399h7d3O/f3d1yvjVqRH3iGvkAVNfc06qEdtHKqNTCN6XcfWo18N
ak/gBBVRmQT2x3X/6uL6Rtv8+5mc/r3MFzZqw4ZsKJ2EjEWUZLltefj3iWzrxgvrgXjfGuY/Gzdk
j1nK2FXzairXGQ2X4OuIqPkRrk8Dxu6f4xnG9c/xyTVzqfpwubkQX23a5L9dv46DQf0qqs/NkD/l
RjgoSjMZXKqfT+33o9uY73S/ZU0CJKn+b8rOq7ltpPn6nwhVyOGWOYiiRFmW5BvUygEZGOTw6f8/
DL2mrd13n3pvptA9DazWJDEz3eecrlUC5y+1nJaD/LbJKxnI6ggJHwhIu5DO68Ndzc+XoFbUlVKw
KS7TRKD54OXHclYeywpDhXhnRCtpQp9NHxu4jdJCj8F6MnxAudGQFcfI+jI1ZEf90TqmZVOfe70X
yyZKsq+lRfrat4cvGdvk9S3Ctr751qHuXHvvGEayaDSbTdbNFsb/2A1Yf6puyU9xPuzqOu1BaIv8
8VMU7Vg4vIPcb7BVNAuGhEaJQx4MC5Lrra58kkaS7HpLKJ9EZBdPkLG6zDn6dRycbLtiV/jLFL7K
Hxz3/nXWo1jy6AXjSmW9saZSv4NOGuxqoaIeMl8Zs09eSd9tthC+sr3Fyas+6i9aPpEMcjzOIKY+
bMj6A6Wcgp+DnChab+BQ+LdPhkwsspQVmBAgOK1FNd9HpvHnY2S0DPSS0btmaUixoBj5Lzsu+5+/
FIfDoYlonEnrG870f/5SAkD/ijqExjcrb4JlPWtTSYEqOdh1xDdVXjazyJotgrXRRPXh5ipzPpg0
6oz1FFkmtIzEvE/qdBEbYX0yx9a8B8b60x/FZrr2Rs1cfpiQdw1eyslWj9ZN6ynNvpiiWYur6GCD
6NlrOUTa3iqs+lzPCEljvpr9hWmPu2tsgojM2WwT9OI6/XnSC+/BcaJj1Qvj2UhG92Gegx7821w9
W6bZfyqKdIQEpJT7uhfxUV7F/fjzKv11dZu9XQW9g9yhXlfb/36LIdL1536E19jcixoMm6vKLgUf
1ApDJwTlN6rVt6TJp9pcO8LbVOEIcMAtHwT6L3tpXV0OlOsFKfVxBWnXW6ZXe46W87D+x0PvVPsx
d0EoZaHVbUev+O0xckLGRjY6ZcgeNgtfVEigFJPyhhTmpRBIFC1IkIxIKS2qwHgY9Lz80vsiQAgj
V59UAFcU0xT/VAo1pjqQl3vXDo1TwqK51vq4ejKyPF6OKM58mZ8YJg5UrurO9IPk4hphtTUVYVB9
L7Ovpqpuy6EfX6Mu8wF3ABHRUtt/kBFpZfck5mNgPfI7O389B7NV7xz5ne3LUSwsI0g3EvIhZ26B
hd7OwLIuX6IZWj96Q3FN85qlFz7pfauvIs+tNzLr+ysChYyEerZ/KefzozWFOapKfrSqZ1P6otTJ
NqXH3s+RJ87gl51zUnuUgdKneDHFKy2uH+XE7VmZPLjmurnQaqU5mGVI9dXN79tg4Dw8XzlgUe4F
om5Hjcr0B7+MkJPznTL0dpM131nNd/56rIyQfhmmR8P1sdL14fY/H1t7xf9Ys91/fNktnR6eluXO
LdZhNXxYsxs7UuMxyf2vM9ZC0xy7WLRTyQld5ZgOvCo7ShMNTLQTqnhaFRNnQuB/TH8IjN3QcZbX
cBk0zEEy8hYuHylN+UhXWGfI4NkmipvxPjKREVo0PkVVcZSeqTfG+0S6HRH7m6BXARixqOuL2zxZ
W5RbnDTZTlo03l+nfz5FI4u0qCpkI4tgLSoXYaxOaas7DbwuReb5Ug61kvrHLFhLQ4VqdPdb8C1s
nGdCtOaPcFAjIXicdF0v/TZiAXIMf+PXaQHeMR83gj37Av5BcZI+OVhkFqhAzjFu79wJFXC9HTbh
T98tMPSan0+QPk9YHn1Qf+XB/2Up0swPh38HKV/V5PjF+Z83FNT8D2uRN8WWJxrlPamTNTJiHIuV
yi1XWtEOSAGxstzWEheptnsX4AuLSwTOwVjINQUOfblKpulnvPTJOydAlvfdV94k81Nvz/rz+df/
aBQ7Pxy+BMmQ1Y/ZPHTOJVTN8uG6Z5g3DhzBb57AzZIHEd/NXOiBz+UxQajqyVPgINVmYW4D37Oe
8smOj8CrSiBpzA7aYD3NN5hUHq83kHHlBuB3aV3nW7m3AZCDHCKg5500g6xsYelrxU7CckP/71mZ
eb/Nysy7nFXn4A/3aomaPxdZn+0nMfzwRz17AMacXwcl6L5NItH20iUnwRh1+1ivfmRanT+gBjGt
Bk83+D+hs0ULxxIu6rxzjLs6WY76aJ3LUW2PkAzF2qp9YDswWys/NF6nCT21oCy2/tCGKxaX8Kkr
jfAJZvwa8Ilylq4BjggbWRGueitmjWt7fe01LeQpJeqWllZ4FKw89+zMV8IKggXZlHR/mxgSzzwh
abeUYTe/fEjb5N1vE+QKpwX1RjYblKWnY1dBb7YSdnOxKB5Uxf7ajM7wOnYF5AttllETYnz12+Js
t25/ScLwf7wInT81cU1nbqxmIvlsaXMTL8P+kANre98FdjQN70NFpl9d5ANYbNscrBP7tMfCgj63
dBrzh9GF3nGK1e6JtG29S0COADbElEMnPtn5VF6kAby1XaEP6m+kGWo5cjmx9Sit1s+7py7yfySw
dNA5UMQ9uVXzmucaR0qTfa8cZQ7rmqtKgUxuQmrFy1ucIbNYXuuvS88CdHKQm7DMY6eciBQJl3mn
hbTJ76Y3etmqQQCKspd1MtLiSSb35SCS7CHoUHCTls9HAJ/OQdRNVgPiyr7FFyB7QN405sGMB2Ml
rzJ7cD+VY3XXz3ka6TfHxDx4yC58alzx0W/04D/RN66WvaYG/v/ayX3QYZ0/U9sx6YNsz23bkCv+
8Jm6JTXgsbaL93rs3VXu+9W+ydr7eBiR9QWWPZyQyRtO8gpiX723q/qe8xxsGBk8m1nvQ4fyjEuq
ps7JK6JsJzwvPDRKn52ceLLXTp4NT6wsqA5EUfaXkw3oC6JbvKhmlaUu0b854IcXuWrd6+QETyTx
czJc7khdiR1JOamQCO10zB9y4HxIBG3bzNcXYacn0Xc9B5SRj2G2nOal5zbYFOrv3Hm4+SCOL1Q0
xRGv9rS1x/auuRSdvc/9apcBLn4x4hBwpDCtvZUqxktju3e+ji5sm479JW78I6/A5LNwzmjfJHf8
KZDxfg3uVI2APLrmWNSptpMTlddRIdIDdXs9NlN4+pSK2t/eDtrybH4zb+fuX7HSJSNsRax9q2v2
tQjG422YOjEeszTbZVmj7wwjEOXiNnu1nZCCFcCzvQVw5DzZ/QpVz/JkzJZ0Naw6R7UZTtLiHfPT
38F23YyxCjDil0+GUMP5glhKve3J8VbvsYFqc98M9t7IbY5fYgzeMiM3luQux2MxZvmLNgvdzf7C
94v9GMbxmsxc+GYUNbkoRKfPZpbbj5rZPNuzH1Qe1UqA5dtccXKKSACZ+oVfDtp47IbefsqNInpu
ClgDkJ9MFEJmQ2aMzNANfxnpHBZ0v4UFEbBXIPD/vVugr+6Hw5E2vxsdfW4txc7Btmfp49+StYPR
53AdJ+M9C/m9oKEPjX8eFHeKN+UI2OjmM8FjdAudRPg1Jk9T9Y5fnvXrLhn7wZTxqArlC9Qjuo1T
Nk+hgjw8UFYSo/MwWuoSON1wf3OhiKYuxlLPd0BNzWsYlOpkY6u1C0YTn9En2gr+A8Rcz0W4cEBW
URtK71NpK+oaXQsqurMpJrPaJVcYLWY85tQD4aoBEsaE2KCdO9U8SSsJp+JTYF1vlJ7M7nZ+HDsP
gRd9jdUsP2Y2SecWQvlClsDG+QDywafOPvQbfo+7+RSLyvW11vbhvtZwYdQDmYQ/ELy1SZZ8rrtO
WWt6yJIyBv7JngCIpVaivqHOvVe11v72Z2jisPqYc6hVdt0qGoZ+61ahQ+WlC+/deShRvblTVeQ+
IPrd21aZqQs5K+3eBWnJurpXKh25SenzOgt2q5I0SyNEXPO3+5BmdLapCw6gDENkM6fmC4ge9XNs
s00Dew9wfzYr0ZtbJwnztTRrPY3Whtv722tw6odLPUVbTpqBUr46Vtie7aDSPodJvXQN6ztUWYqJ
lmE9jfADT8LWXuUqJl3U5o6cb6MzElfOXZCYF3MsqHPKA5kGc2ghNHJJt5Pa7VgmZ/WSvNGH85ri
q8V+AKZ48Caft08Dj/FQRuYe4iV8Vh2UrhjrozEPQSZqCoZcTUVS8LbzVjeXvJJhMkKacgC8jGi5
D+KJqjsQsaB1t7oP6bUooujVLiCXRNM4nZI+8D974zl0uuhV9S3/OKGYgFoLpu5l5sqx0aeXZtHk
xy7XkBev4je/tv9KtNFZBbaPZhJdiZ+bEEH4tBu/SH80+3VT/Ve/wyvqECkIsspy6GCjKiRNWROV
1VA5cSub3nzt1OwEEhFKrRonH6muDYufStEb8zYg0vHT9FULCntJbwI5G5D7QKd/nq5KPT5N0d4X
pXGKvbhcB4NJk4LJcE9A1q1F0PdIqeazVm9o+8eOzOSzaH1yDFH5ZkKc28Z62mzqSRVvpW6eIlb2
J9cMvevt0xz24Xbka1bSz1bJXKOEeheVSGPf4A9GIWKEMRzjIH3sBLRzPWl8DoAmxhyCLzI0/sZt
g+TstM+Io8DA4VTO4YBi42qIlArdXApY0mfZGhUM55nOA3+E5dZr0nPyWYRC8R7N8TKR3CuWGoTT
VaID+raMNnxSvdKfJ8sZ++B39vm/VwjNmjMG5On+LuexNmi0YaWBsWZYtsWp8s8VwslQ/uzyTnwB
Qd4tM/ZfyCGh7rgwIo3xem37lnXsHKEuQR+aS0tOXQPk1HWoLLGN+yhdUPwsQf/m6TURLWbT5bu5
lkcuVLrpqaDU6VoeyOyu+Dkbd1nx6PFTlfgFiWeQV7BYnyunjfY3/w0K0f89KeMlJuIW5qn9czzV
l0LPFwAbo+cEConTZdMrzV74TUWZQoqrGl89ZGcXHjne+8Trr2HK5HSnDG7oUm542F2oG9/Somt9
TPpuO6EPFY1b8Ift1Afz9mTWqehaxbg9FOzjXWOgSgGl/l7WJbOof9SUpH+hvw1i/jDM7zwl8e6U
YAxR+Y+z19qo7qOaBH8rE8R50AQXn7V0oYmmPJuwZJ56XT2wao8gm61sV48V9YLZlGE6UKY7oXWo
e/hjSVp7yB5u3+VgzJ47MaiH65fZsMWwMzLOuDJEDs38xQ/t4rntC/Vw899i5TOvPxrFKq7Pi4sx
WtYT+lEcUpMLmWjEc2sLFptnxRc5oBDxZcrM8Sgtv9fcBz95lYa8J3R8fW80SH3cfB+eM+T0z/jv
HxAdI//xA6KFJFkZQEY0BP/HqSUZkjrzQXF/aUI9O5CXC6+MgKEes2XC4WNl1VZewzCEJvBv03Ki
EdZbDRj7KA+ajXdu0RG6SCOBuLrSfTdEDJhDKNBY7aT6w+V6yE0S9XtZOMFdV7nWbtSsaOkPg9Uj
Et0GK6MUxaqH9Lor4/Yl4ugD/xIh82aavLNl9ppD/tB4cXMzPkifPacLaF5BLc4vt9KaRpOWKP4E
tqmnl8dlLIraXAAQNx/dcFrLPyrTyTyoiJGs5WnZL9rwkVL10i6C/klGIGJLAQeF7L00Ubx0D/2c
6JGmZqTmAoJyv03NCVUAE0w0u6V7W4zj/VQ25Bm1EH35gPZMy9Btc3slp9Ci/eIJ19xBy5kgjAXh
DrGlDj36QbuETt2tJpI7lyCB1A/RRLvEs6/wXf2kyG27k2gea2REKT0NH6xQp2wyD3VJfUn6OfQ9
SGuKVFRlYu/o2onzMMHNkq+OugimTQdDbKtVfXBsEWnfh7n/2KRDfZKQtUbPUfL1ZtW3+ZUuByXz
H5PEqU/SukVIyJu869czZEQUDCOAepA9t/eifNnpWh2eGv/bB7c0nU4PT6SqpHF7Zcr3o5zz22+3
l6W8Ks1TV7uVfT8vVsKNUbahVnfg3AgYJrZ6uoMUgGXcdCDfB19sUK34c4ui2SJryuKvMmseoM75
P+zmvctHGxSEJtawyPVvdaN9yRH1eAsSO1jmFDwOQudArc8sCDRanVPsIJiITF6xz7Xk0UWSm04R
s09O5O6THbIH7FRlPoAPAbr+nR5sb6m5IU83hded+BY8oqprfv11gZTD1QO18DbVaM5ZCbvkaKup
e0IDDBJ7X5FabC0FZfrZ6WkgOFclEtmbvHci9EAt6yDUIVqEbYM8XW1awUpRE28jNwe8farHeDyn
irstAbHd3d5/Dv8aG/Z7iMTI/UJXX5rQVdaOBsyyj5L0E/Gvmm+2720EC6jTKPZYplcfHFUY67Ki
hgQ5diEjihaydVNVySlr6Zdh+6ZYJqWj7xW3YNF1PQQfOLkeq3mQ5m2oShXdsjTc31ytnfRbA/j6
9FmralqHOIBoTRry6FQjHwYq2Q+uEtscqSZni5Y8yliorHabsLTVpZw250CkjxDkVQMKnHQZciME
j43O8LZxWk0HhNpAxyawSVsNHldnmuaytnznpXSsr8Nk5d9FYiwcDxjfYgpGGkBUw3uigKXQ29pf
jSTFEXwsqqdCCRceXcgf09otn4q4jdaIXScbOWlEjXP2FW8jJ6Ur0FDwaEhIIunO7Yqa9kcrsDjg
93NPiqlPn1OU8U5I5+YrAZ283pS1mq2jjHJImFJcUU2bGoq8lE45JPP09QomULEQOcWXW4w0ed3a
W9ccFHiqkHcWg1khORjFr0MxeGe/zLxzN1+VeqTAwBUj3TIw+6QYdn4VKAtOL84y8WGJt+4wvuqQ
Y73BeRGdjuzeIGqkkmEywPifPk+5isiPpccXOQTKc+tDPlRIOl8QYx+O2lh9uc0bFQIOvRj0lfTp
av2XWwwxGwWnH4ctXTiolAQC6gja07Qbhd/Vq869po2zCC/4yn+JEIGqbWg68WpwPLsE5D+NOQ8i
rdgKfrPmOXYalJznyEJT1jdrnoOomnzPSOIe06KNH1owc9ffW5mS9B/IhF636xJ4nNfd0TcB7Pki
o+eXpny23HpZVRMcYKXuLqqW7xEjVD7DHR7uSiPVFv0cFYseXZgyFGs5i1RMvQprAbpYACGQj9aL
NH3QGgR15q2/HLq+K7aVH//8C+LAyLZNkCAEk7jG3TDplzZz4JYiYo3sqU2pV+vd+iIH6qUIIRfW
uvEROpHAlaqmQhZGDcn7GQ9zdaYj0l6dTinVD2KWMFvhbKYn+YOYaf4eFP5zHO6l5+a+hYaalT3I
CZpIDHMoQogwHQXciB3NdPQ1OfIaXWI7/V4DLps1mZwM5q1mN82zldKcC67bBDsLcqGjwB1bsklE
c2AG+RhpdPDQBHhWA6c6dIH7mx/ZppgeacU7OnfGhcVnqaaG90lmWgrXRwK3Fxdpxb7zqnW+f83L
6CRBIeOWxUFOdkHjrSjEpVtpRobdbOPI0VfyaTbE1YOjK6jquH696bQiJqXpUSv2K+tONamsVI5m
L3o0PN757T12WhI8IzHk7gQk+Y0aFeVpnCtcnKa3daVE35zUmDVD0/YJPqeybWnJtQOF1F3SyW0X
MiROyLaAAvmS9gqfSBcCXtOz7n/kwGUfzuKP05jhqI5DC1ikyixD+3AaM8B1Bpon0i+w8xd2V7YP
mqHUF/QZkoOoE4hO1Dsu0iecWuOln7ZbacqJyXA+3jUo2g7960Z5QtkF2fmlO3g0G4Ms+usCbEX2
aKiBviYbBSTAMRBVkIOfWSWtl9S/JkWpj3ngoGCmO3p9VOdBhkjThE/7c+Z282/3yOcMY/X235tv
zZyrnX/8ezmsQ7B/wEGDTP3Hv1ddqXXYZ0b/pnd5tskCLV5IArCkVsorEaYs65HaXKrIiffSh0aX
c7qK1lAHqJGbMVAmnp0tnR5PGZ3M7pIO5Wm/CDiM2tr5w1Wnp/rVN/y6+v+P6/Vq01gBGuIz6ccC
ELwITRJr8lgszcCMk6MsTEozMYf4N1PO3oJv9zYFmjQfgm9mUNP4Bt0Df6kOmnPnFkVxdsdkh2pl
+CQH8vVINHqGsSUBC7Fv8vKz7RhLU1fL9yoZFVrM5A3M5E7foTKW7ULXTDgXGAb6Ep39DYmrmk/7
m03jprkzUnwQGq9kW9Ri4Q5p/ormurJWwkHbSjMfnE9K4eSPuU4xDnTeveEZ2WuUFvUuVFqoBtKM
p2lh9/546uNu/Gzk3+Nsyl/7NM+PBm1C+ULzaJgGCFjCqjzI2dGkxVuYV89RpA4cJ/gL5MPULAo2
8i+4mqb3qXC7/LH18vJSd9Z9FoT0rrTiaN8CrFtV6ClS0hDQ+VHDWLhJGb3z43iL3MJ4MtTY2NuR
FiL0F1dfXOddaZzw/cONfqu9/Pf3X7c/fv9JUdm6AxYEWSzddCU46rf8/gQnulQ8upjaA3uRz6bm
mps6jFF2DNBA7Fr/qMzcybArH8MgMLfSkn4qaw6y9POstGHTkHkHBrbrezPbj3bMGS80kVZz9Jb+
qrSq2BuzXFRZ2uKhsNtlUKXjRbryAqpzp6AXJU05Yerek121AAbnmxzIOXfI0T9LSw6z4BHkLrIq
HZBfel3BW3ImWuEWrT+thxioJJvMcElPyPTOAozwMkSgEtxsfAZJF+zL2IEZ33VWM8OhpqVuOu5K
/oivP3n5U46aYmua1TGAro3sQpBtY4+elCZFr+sgEnNunGWlv02Ec4i8w5nvkMG5sN81w7eXwhPw
47qgpTjlJeWx+XVVyRlpU+h1XeTHna+D8AB8z4HKoN43qv3wIQ9wUw+QuYFoXEyg2O6kW8oL3FIG
jR6UVNlQeghduOowQJTPQex/MXn3n6XVNufULNznTPezR9UJz5SdlM86Si5HVTUjhBuR7oakFG1t
Uq11Dzr1AgEnv/Cujh9rPpAwUa0nWllaT2XYFzShjMuj9GWI4xdNNm5le2PFV9pZjqs7eqnuCgQK
/7bl1S2GFmXszuaBY999SJJZ77SBXlbzIS4keYHar3iWMAoJnJBXZtgiGFx4IM1HQVxAKvkWZxUw
wGolntgewNbXIstaoo2gI5yHKQe1CaxzborHGdF7GCsrmgUlEv9UIW72ISwuoSFf2XHqBPE+qSu6
cs4DfHCUh8YHaZANJO1MZvlz0erTni6pmbmQM040a7iYGmnb+S6PL9PRbegGCFbrMtQOHfb69EFa
CBxk1C+i+W0U07GVIUM0YDPBr2J78bfPFCF7eeEus6QLT3k1fpO9oBNbuNJCLtp4jpXpN4ua29Wq
M11/ThL/tzkpcUHqFdVHYU8HK4zVg7xq+mG6XkkfPExjofYpAP02Rf/acsXBKDSfcpvT5unieq2Z
8BSzOM0XSFjpe7ccx/1A77I73fXh4ymjfw8vflor1D0vRYa2lpmHzXNuoffl99QtEFn/HnOe/Ioa
EF/noYEBEMULs4s4dNRVtYCbntGpOW3vslKBEh/WP3y7cV9zDyFqU2jZcwFLDLEZyEj//UL9B3PX
pee6yuGRlyovU6Y/wKsS2w/zvqyd57ChJ6JcenvRlsu0j9ODTF8PCkxVgTb9QS69claKAMpZlQ5E
19nbvXJWt4Z9qxfi8d/ul4+TN4Q6CGOrqvTxmJcDuJYmRGPwT/qA3QK55zCMVMA1iYUgZn9n6lFN
k8C2fxaVXyHdYffPJof2FrArPZHPphmJl8mNpsPg0FlLmmQK1bUbGCMvSWbtwAFKXzblaUJH78Wy
imU5lum2tRqP7t+hvYP7U26tTkf9erLonsxBcGwmFAIBPD/FvWXt6kAtt0ETO89KZ1wiqFK7wJrV
H4byoKLh+GahHLuiMb12Mo1cP4Ye7Zq9wu4+Z7X9WWa5f4VmNSKRMtTpfHRO5lDXG16KXtACgj67
J9OFlrxCJXutxkVLJ5+QzV47Bu5JpwR7Mprefdez6WLzo3xXjfK7Ew72myEyBFwyf3qBtQYl0ra7
Z9q9mOx59PYpjfNxVbYkKVSl6dZuGZrnPKfDFsBg9GQroW6HluZEdm86OyT4vIPnOtnBUIph7/S9
enTLEvFPGzKgFxXRth2Ecy9iS0HphFYuOrBgSoB9e8njAoWqyG0+1ZXOWV7Pe7TKZinrbNBeIwf5
iFr0tBuZplf+T6qvbABOzlQ6360+25htER4Cija7sud/pzPz9DwWY/mYi/J9iA3tTQtMdVUHWnlI
aoiQGm0FpD8bGmdbgW3bDGhDI5tpIczphp/69jzw495PHvp5Aqo0TKk6WlLUSr6aSFajEdV+H0s3
WLR2K54jPw02uqUYtEHIg5MbWBlqdGXwkvT2596b2u9KEm/aFmUeu4j13ciZZlkYSXtBQdzYGK3a
HR3QrLwQA7Fpq1A80aaX12VoZO+0BthoomqOdMZLl04i3COFf+c6SNPmSM4exKJr9zyh0Y2mWshL
NYu5lEHXS2++3Wim/JjQ/OjXY+SVGyGx4agIaOiKV6+GXq3ufTXSD0hc6ZsA1OInAI85C46ZfzfC
tx4d3a8558TlUOXqo15O+U6JTXdnokLygMI4P73SKd/roFrKe+gA+aPV1eJZZGayafnqHS0DZjZd
ChB11WgtVPgoRNHOnX4RAo0RufuYB2PepUh/1U5Pspm2dN38VCURMyGq93VIEeiwXJ/x//TJh8j/
Ah0IXjNaNi3tiCbToOyDTy0KNPdN5j7oCrK50mXTO7OmmHxWZ5frIYpugUHeykn0mzLgZBQDpOnp
I/k4e2s6Kv056qFbw5m7N9KpOduN0jzNCllBmpDG0rqU7guWse7mrBbU6XjR6V59Lg2jfdLb4Lew
dgRpmXkviDKOO0GaLvN6ULw6jcnvBgvsmhykmSUjn59l0WlRiplrRfBAqwmoueQrpUvprS+G6tEO
VPommx86MABUx+cb2GWI43+vJ+QZ/jyguhBGXFCelFb5cWqa+gGAUxp5NhVxrj9T/6QYs+FdKw79
5G5t8m6P5byQT563hbb505rnbtY8JyObeVkf/oj8530yEvVXFCT+/i/8ui9KFPpVVDktCzqfcorf
9pRXvDu17sBMuvZ4Lz1yGAFFbZWY9rYfJmo75RQgE8U0WFNXXpUfwsSCyTCX6fiB06ur8nfSkoNZ
RxYdKNGC1NCTSkAguu2y89CADXM6oYJbggOIeKszRv4hMuLHaNZzlS55hQJlh5Y7WuW3CbJb1SbP
aOYa07XJzCb9IZh3rWNWipWdKCWwk9x6QidWPbJ/SBZjpr9X5Hk/0Y/9+9To4XOldf1mzH2NtkKJ
dW+aRghiOKj3ougR/xsQPjAa6+KITDwlIt8mmV282HmP3GhLblCaSOrTK6Cymk015OJlnOjOqmgH
m1Y69/STzFbkpHTw94XNz7y3ivugWk9aDWS0VpQ9mwXktDNIsNtxmv6ydLrLjknXrMlMu8+t0C9I
F2dfs44SylBACQEaZO9Sg0r6v0SQ3aQnr6/pW4g82mYSDUUNPcuQO5rEOhNq9pm17BtEEf+7rr+1
TVs/pDCLzZ2PGB5HJ0GnOie1Hvq00A4xmZI1pAvrVRXKJhys7CudRH9G8Nerh5l0tnZsyle1QP45
zBK24DPkl5R6u0wrzsq6AOQC5jRS3J7uVTNEDhXH4A6dwDvaUZYBKYJo0aCMxqYvtlDu6PUfgWbe
k2ZO3it4wXOva//FFfQkYFOafBq7SFv5/M88pJHXbHKg4ycrRNZ7aICyjFEXHv3BKnaFW7gn0o3p
JqaL3yOfGKIMBgXlMcjsesMefDoZJX3CCr0w9oGqjK/JwBogBo+cuV+dBvgHC+k3/XpaGeFA2Pzi
GujrcQtTk5L2x/MbTBlzntZYP8MSejjTh+MHS3vyYvJPiIhC9RYgd7BObTe8a+Kyuk+1xF8GEPTe
NZRHAhTLI1UtllOTeCCjPP1Q00eRP1YvX5Iiu8/sxP6apen3XEFUzSlL8b+2vtYHZgGvKk8zTF0j
naZaJnS3P5EgzYCSWdoW4zNoHe9SmZ9do+XFi1zGwepQNkvSpHzLULFb2ErTnru+NB4HXUNaA38y
Jetu7FchPIylIYZkLw8i0oxq63dTztpFcywj8ehNLu0htQg1X/ToLmmV0BScbMebkU2PkcTleu5e
WE75o7bFX8aYui8KFM9l1tM2guLPj6apVbrt0QhZtGL8Ejr5pUYx6Kma/SFg/FVgGuOX7q6M/eLc
q6Te5Ym+SCZ1089iwvK8L/MCFLiGU6QLa2+njolmcoFQX2kZ8Zb+NuwsIY5Tq3Tz6mcy3em1FWjp
7o7WBAEbJHXo76TtB0V/FwxWS1ViQD3tzwkZYgubW2QgapbDOnOH58a0HySSUGIPYbmnd7NLgTTw
GAonRWLC7ZHt19WT6zTl2lHnw5Cq0lrGi4ZvTQRzVQ+sH45bXmLfVV4RFLCWSVxpDxNkdd7/Grm4
X7ejBffzdv7lrrfbsxh+FXWXyRiDc2v6/c6JhvxcQytYFIGdv1ZV1NBnz862SlXnr6Fjv9EjFpVH
ugc8edBmpXv0cneHeAISP/NN+cjpz9RpQGqGavMSFTvT8LNXrxD2kSpxtZTmoIxP8G/O8SwIlFf+
vUOLqE9B36R0wjG6lfQHtAAGVFd+MppxlXso/qqp2JhNwxacnfwd4PHfh5tPdehNbhaVsZAhtwlp
ghTt13CWnFXe1+Nq0LP00Stp18l2Q2WhjLotysPlXVCOxR717OyQgVw4GvxAd0bctmiEIMipBp0L
fJkeHmMWD5c09fylcPP6OUEndjFoWvtKl8wEMbvR+Ev35xqwKL5Xot6M164B1hYpbi9aGKM/9wKO
goVaUITxneYryrVPRkcfyx8dYIq9rJgNNXUBOnA/qnM1rfg/2s6ruXFd6dq/iFXM4VZZsmTLaTye
G9ZE5hxA8td/DyHvkY93OPvUW9/FsAh0A5Q1Igl0r14LvQ5/JlGUNjI6F5sxF8X/tsmc3J/HeUkd
rnqR65fqAc+c1SgKL9xJBCa1sQYKECHFWXONdBs4ysYUaQnUlV9k9+ipwZ5lfPCLSsV96BfRK7EQ
jQfFkNymXmocVKhtNlmsO49uTRY7gprlZ2wvufudH7VWoZis58qDq03FtmUxcBgC6JKCivVmpafj
K4zYN5GXtqdGTWDyI5K3IPAZ/AJyCpeq8Usp29eC5PKL0yXlqnK76c5wUIyfDL3cG35nbhK0sG9g
Sok2adhoN0atRSe1rWCqHsLkxRDpJ3gAup+gXDZdYoZfxwTejtIewzOFETxpqjzcBXVv3DshgijV
qFvfHPGFJTPlBmluiFMkyxTsoRQ3c35SzPUK0gAi6O3M1EYUFaxiWqijZZ970b7WpYfYhTuOGweO
2q05A7Fa5LvVTvGexlRUR+qaoqXamtHnroiBq/Hz2MmmN0G03gTiofbb9l4UyaM+e3mFke7QI4OU
Zm4SvCPyqYTfc0t0yPfx35CUFCNdQVJTNDpkmiNi+b/BVmPXrxQop+5kl4MA4a5GS5xcgXGTJgMF
F4Hjbc2y4cmgpgpimF33lNgwKqt1L760QXkf8+sIFiVsnUkCaTaCdjej0Qff2kmjsD+IzGeEPS4L
AyX5zoP6E+rsxkvZIvzRQT++lk0US7qlonCnXaz8WSKHTPyf1+n2n959tmEQINZB8MMu+6cKb01M
lEjblfIkvFwD22QYy7Ga+jsVRupDI2p/Q7lk8YQ0HqkzPXN+lOACg5ab+Oo7Ute4H5NblgW4R2X+
VFZI2JUzB+dv9ww+38vUKQWuMLTOvvPU1lxN0kARvLwUaudTB6Q+TW9aIr4/61Y7DPDEfmmb3lxG
bZyfzaTWdwX7jl1QaPGsU8waTCmCLxkV2QGLcjmoh+mRKCg4jQnchD4/CUori56cIIZJkux8COHV
UyJI/s5PEGn73RqT6aNtHgfKxfkvtDJA5j5ulKg4MeAwUG2DfyDQ/3P1QfjGN4ETOk8Gqd1VgmZl
iYg3/JjhlGwBijU3riqozZSndUc6sp0PF0tujt5Sdoq0IRM5je4yyCyQpPZ0kjgXCYeRZx8wMR+a
Qlgj7BGtbcI0bcIN1CFlMZBPQ+1WZ9Hp9t2NplTOEQHHft1ArfEMVQna1PMXnpVHyBisH3JQpkQM
cuJuoxrs+eWgJgm4LUPXeHbSkqV+eqfrZfijEwJp+Ia7pAqKpT0ChqG676vT2tNnZE2bJbUs1oM6
IpSCkq59amNT2VF/qO4TNQlPFnCBjTkJ5eCF5qcQ0et1CsjmSIjOuwEfGm+UbFa6oSaOd6UYf/rA
m1uTHwh4PPAeffwsEs9aQ1/8NohAeHQZxLa1+j1olEiBGqquOtWjy6B4vtK8bbpcydcV8aT6NikS
AEDb3vSyNZpnYfRpaoOvGozPR2Ek8WEqY4/FLlFGlIDKdTMMwc6cY5CVoRYLqxq9SwwSeqnFvN98
LlNrBc+xCsxVsz+X/a9mxrm3XTtsauIpO9eKnbkbyuPiHJjJ58zJfOjRqNVtGv0FGkP/VnbJg2x6
Wboh8B4fP/Sbja4vO8iL4fd+QKdgvEFGpIahCNpDeXY9yL4kgBgboTmeUG7Pvk19zJMZcJz6iLTN
qV3HBk+ru7l91Htbf5bWsVOtY+09BvXQ7PUsMV6SyduQpLMf1cEJ7+tQPCL7SBLMbLydhtDbSpl0
Y60gPrcpyjrfCeLvK3nXau6Y77zR7S5Nac0gjfW1cWuV7S9r3poNAPU3hHFsumgqsXaqwH+iOv/D
GB3l2Hijc5IL3FDbRI5anS5rXt21EcAze71fEZxmOYP6wFqoMexpTQi6mqUau8xgBV1BeCzjMHu0
pvh9/8Sub8it7HH2t7rMezX1YzqC8M/gwX5OunBtyk8UZeWepb+7Ekav7uzJ4j8AufdF1rbuqU3C
4llpg7XcZ455V+4z4sNLkejd4ziE5bZ0IXaWiUI/yeALTkzvmPCVveTxuVS18RPos6cLCAasl7Ga
DEXdsDZ2DpnfKScXpYOVH7fVZzTXzsEc6+zj8mBnufUqEqQDDNZld5WP2ISnNM02CqBJRlhMX7hg
VX4g3mwmza+cWofXvHggGIw41O8TRfnY896Ug15AfOCdT161zqtKcZ9MKoB9mXNEDuHW+eeUN6SM
9EgLNtLaUyZZFeM3pLLzkb26z38nQgBFCy+zkxw7q4jgXmuc1y6r103aat+zolMXnpZM9ymLJICA
trtJI+E9Z23/JD3qLGLDGqXPbZlWyMPk0V5Lu+qhm4Nv0sOBeKK0+hHd7YDqmZlvRJL6CpViGjXM
0AzRwpF9vY1WnnBsBAA7J37OhujW0NPqLF8+BS0GlGf5M55t11ZrBO9av8f5Pj/Ef377e6rz5/f/
DLch86ORqPszF5JhKY0SqMP4NHmHWtFEt48yMEmeZ/bQfcfQuI8URsgzVP3YACFaEq3ixlfAkvX+
psuh/aE4hTp8YhM3lTm4ZM/Vp8RJkMPgUbUdzTbe2H5OVHiGFkuQcTxz3LQQgOcVBWsRpEY3Nk/W
T47pfcrdRL+TLfQqF0YePyUoTJw1O/cPPLfrVZA71isV1z8cgHL3SFwqt8nUI0JOhdnt6CkVMYjh
Pmz7huK/7ocFU+1rTWQN7EI/vsRGFy2jOj2jRSZui5gq9Mh1i9vac/xdrIlmX7M7zdhDrseu6h8H
XZ2OadR90WYJ87HKdTSn+2Bje2QVSt51Pzy7WRh8d7tEi5Vd5bffxhoeuMzMSr6PwFgJzau/atzt
uV46L+Zo+lvKgfOtXZXdfWiXiLaM+muaGSuZV4L6OlyOogjPTlzdCyWM98MQ2Td+Ti2KPPD6BKGI
ZDLrTOqE5rqq/hfa3CoUT9T9eJ/Dwodo01DrG9cZUYHgIy4JGYxrwxoq9BR8867m6bQUfuVuXAGi
YEHVNqxNXeI8uL56ZwCD+6oBmEGEHl5r3ylLNjzjplDdl9DK0S5yo2JRiRoVq6mLt3atakueAOLF
s1EsrM2w/x5QDl8HlQgXnfHU56b3y+qVezbFu5bs/Gp0qFgYkWVsWw2h+ix0t4mJmmAxNMPOdpWD
PxX5WhupYk+bfqHOwiRT3qFvBi5uU/gdO/C8vdNL8HsNoMNvXSLOLsnWn6SciNk43jLwIfCHLqg9
pMBiZLUfDn+UBebj1FO2kB4HSP3v5aGqVO1GSYDwzV2JotTLKHNRQ56lMIQzUn8gys+DW54rOy+f
gNU+abWHdqOrqc+Fon0qAs251eOyOY1WjYoXxLhlFsds4X7Gapcf1Sh48Kjr3gdOhmBdHRXmUSEA
7a2n0M5ehU3UuOzUeiObymjfuSXbQ1vvxW1nt8MCjvf81VTQqq3VLrzRve4ETNMF/wyLmKygCT3O
oBr/kZThLN4n3vqlMSGISbhmdpFt2Ma+QFSfr3p/fCYzkt9Vafw8a4ndIhrDnTQJ7YDuV48cB09q
oOHZliDJD9674j5D3/U0DM7OSs0wWkKoRUDPBII+G9VZJasfHOdQTsk3cox4CBgS9l4EL9mlHcGI
uxipmlz4Q96vSyLLn1jGdGug97zW5qZt2N5S9bRun8PPvIk85GFF2yjQv9hGfnM5dcyObRIrLncp
5t4k4AXl6soyFLclYreHvBnP1Rhbd27Wbtl9rk3P+FEI+NPVuP0mTKs/Ty3S6Hrh1ps6ep1q8rsx
O52xi5tfwnwUriOekV3xjpWPqJRTpZRVJB1FJDGPdCj8/J2KkM+i5HY+Z0pXnvP5zDG1c8ZD/0Z2
SWNfNNlWCNT8ZBNwU3araPW3hJRw0TjWU52o/V40Noryc9NBC5HIW/I1VnL7CW5h8ZB1CJ3OrbKg
YjMK+m49qINynOYDaLK3MyQD+20f2l+vXVe3q69HRTGpDa7+e6RjNzegeH9VfukehqqJ927ne5SE
DtkuMrXgJKKo2Ya1kdySShw3RmlUd5NbO2svg9pDiODs8WbeFVmR3cBH3B5Cbv9dFxXu0YApdaOP
6nQ3VG2x9gF/PHQTwgKpKdSnMr2vawvUgTtl9/Bax7verOt9HHjt3Rh1EXGvtH7V/fykVtzpSQq2
QMubL3HdGUuQetnZIO26A0il7vqyS5YVNP9rjSjqHhnJGCo4ZX5lIJbgOob21WZjoau1/dMts0eN
NcQS9UH1LJAQh1yk/GVSVBbyLHwNej4h8ufF2cqjbleP7a3LrbRNdFdsBwusjOq4xBbsUH9Rreab
bmfxr9w+gdKEYIGb+WyTe351QqNcVr3WPED30m2qtC2Os0qYF5MT9AOlOVNh1M3KP8m3qhiWYVGn
P9WQbZaXsyaxXTPfUF5Y3EyTYZ10cCSr0BPaZ1OMJ2IgLolKT+ORvWlUu0Igz5rWwlWrA2FKBwVm
8ZPaCh6UZO3ZETf2fdZ08Y0RBTD5Zf14i3gq2xfL+hZrZUBZRjvutBAVLTtgiQRl0X035sF3D5jc
Qsuz8WHMTAHCvFY3dd53L4QnSJDgEc0LZ7cqsntdoNnUDc0OOYl070yevdemuDjyf5lsR7W17zyz
8laRmOmqhtjbjXo0HvMSOP4Qef6TZZrNGfmbQ0JlqjDEwqhI9wZDm54iCPgQVKzbtQR3BXyXK1ug
0SShXx3E5iBF3BZSK6BfTecuOjhNn1S1zx9UvyBk2lo3Vt2nS8Psxb7rtGCNMkf+SiHGT7Iuw7ny
KO0ojPAHAi+gNxJ0QXqlXEY6cdjRU+19H/XjdkCL5iHQBUrxRdd8t70aMs9O+6mQsqjUyHmuVHSq
NC15dce6XBW54Z2z+UCBvVjoMT9U31Z0ZUEgSFtNtVOuQ7/2ztLR82xz68aIgF77YHajvsXiwTLP
It1Sa7DP7mXuy2SprW0DUA29mF5GJQjXblHmJyUgAEjNIOvn3kiPXux9cRLDO0UG++uweZwMI1rq
kw5hrUeVe42osudqp5ICleUEvzbQE0jxvbTR93mfjihPckDNeczyDZvjaFeyU1iZdqe/QHf61aiH
4Rf5uQmk8ixjGz/XChKRTesVa0Hsm8dlGkwHJeVBbSrW/cBzZKeOSrxKKxsBojhwdn6i5JA05tyv
WvoZIEy6mlwUSAwVVWJkRptlZiDtEdvGAB9QUmxcdXSORdUhw0JK7tEqnGwn+64HDQXmN5fG1Ymr
OcC/WI3ASNg0L24jmkXumNGnHlJ3pL0t45x4IVtUsBDgubeIyFIiQEEC+B6IIIVeCZRr2pOoDbaA
RKgeM/JMC4qyh73s0zLDXvRTS1Gx4p5jI3J+kotCBWHZ+oH7EBiskiNd/aoqqKmBPJ0OpgLAaOHD
nRyNc2iiUgQLweSz0kTpq1BDAOvAgWbgsksAPDyASu+hOTPsZTK49doGQ4+mGQnJIIuOajnk+0jK
mZaqskLtQye15/kPoyMeAjs4URuNEjRySQRYkm6LIkxxTzyNkmSlyqljaykbt1k1UVJbP9vFGJ8G
4hqEQtr6OSlR/vQS84nfj/00jVTzUA7+R4W4M7PFXEvBKnZxqwrlrbUsEJeGuGr827b8Lht2GKrr
whHJynHq6ZxAjbUwtHagMsGYzpc+2D62euqCvZhdpIHdAhwpChww9JQiTpaqlbMAnlnTBs+pjl2X
vp0h4pOsoY20oPkSTUseFp/LKU8iflep2m+gzIcX0YJyUlEp7c40z0cDjQM/A2/fUWllwC1ysmqb
F0AW37eVknD781hkBevca9MAOQrfzN6qLede9rVucdCTZtoVsatDMEVlV4dwkuYPsMGpOZwq1XhL
1sk4q+NoIcsdBvdo/9Xb0RnTncLWstKDiWq0cQ4h3IFgXfWWavKaBrnplTq1OLH52lPUdwr7H0jU
k2jtxnLjuQRuyyhxDo3fsBabz7QE+pxLp2zLQ4ueVDWMG7TU2jVhU1IUJZWQQklfffRJvyAmMDOi
KO0nnvfaso394BEsSrQ249q/s1V+FFHylc0VCfiuBrzfWbxa5qY8CE8HVWt5RAeoa8OkD46NwtYK
VU79bDQPkdlQ2KjaUK/4fMFQIsCcrHp1uvdtXVC/oSkRujfEA8zESlfRpBj38lDN+qustrqNFqhv
fXWLUFk96NV+SGvz4ic07ZaEno1iuuVtSriHV52jmYc2ItLiwWH9pIV28yAasVAhwX0ynX7tJapy
Py/U/a7RXgwQq0cCBP6laZVZtoxHgeawXsY1XLsoYJTQ/2+hYErJxRbfXT8uUA4QAnEuIs2iNYd7
CyaN5eilKB15vnuT1MqnEEWqB0GFpNnVzRPiijXCOS5FT612WwZK/eQZwlr2cFTzhKWJCou/1XpC
M37r31oFoCpKt/zbPLZ/aNMUvwRZXO8jZI1WlRckLzbVMmtTNNFOWqmIgLszNEvQK1iRmYDlNlEe
VddUH3h/AGOhe3B66hbDwl7YbDRvHGUCMNhbxs4yGpTcfNWmYippIGwCPUYduP2cEUpAv8JVV8T1
sY6qti0LXu9K4liEWEL4O4GJruVY3euDbamV3foytgN0xtueON/szAqv2RQTyHhpTXpif+Y4VZcm
MC1eWOOgbqRzLlLym2iZXayIVuXruiMwdhk7DP7KIaG9lc5G3+qrOnT9izW1mw5+i6zaSWc1QtKv
6kkJyT8hmUJlSYY12SLGs7Mcr7/rob7fZNFUHt3kBvRJ9KQgTamp4knRnP4pq4dPVFF5p8LMh13V
U7ypGIO461oo6KLeo3ZIiexLX6t9rSb41C5dPWQFtybJZl8t4bmN2TEDNA8PrnDFnZwjr2eBOTuP
tm4+LDMnFyzxImcFfDq9CQIKv6l6+54TnPpalqG+AOVh3WWIee+iwT20LRJ/qLA/d2oSvFCPrB/Q
tYDx2hsCFGPbdkOsfdxIK+CBZkmO0DtIa2HWj+gQ9+cgco1P3demyoKdHhbqqhRWDWOIXa8a6la3
TUySE00LaJCQSu+tNbJbf5ym86mpZZW+fOfw7tTMNETlRsIHgfXgU4T5yebPe/RMYLyDF3wy+LXd
+2lxkC3FEuYdQqQPshVPORSoufguWzV/NOXbUUW6tQo/TTXcQe5Ajk7OGreTsfFBpqxiWzHuRl99
O5jK3lFEcHftZsGPmKgfPEuna386awmGI5niD4YiiNVZk2vcXp2lC/EI9jrwmInfl/N7NoxWrWnP
1MNvItGOr+5k+6upBdQ8arl6UnXCXWCnVy5cL9S/12gpzioo8oCu0ttZalgut/cs3+2gfyKt2u+z
tMi89dBTUPLBIJ2lVXRK8M5KsQ/yK7ZoiEoQe73M2jTuIm0mgHsdRcUEWMYpP0AX9naIWSoc0vkg
z66Gq9/V8MHvX7hcp58AxCMmO1/4Ok42rz7XK/0Llw9TXcf+7af826tdP8HV5cP0TTAD8z6YP1zp
Os31w3yY5uryv30ffzvNP19JDpOfUutHNDrD6OH6J8j+a/NvL/G3LlfDhy/if5/q+md8mOr6hf1P
V/vwCf6nsf/8vfztVP/8SaF3qFkdGsUSghCWdtF8G8rDP7TfmUhFMSpP3bdRl3ZnJmh4z1Nd2pcB
74b95RVkp5zq/SjZ+5f+16tefVTyztP6ank/0//1+mxm2HoLM2Z1fr3iZdbLda7Xfd/7f73u5Yrv
/xJ5dQQez1YlemS3//j2r5/qQ9+1+fGD/u0QaXj30a9TSEs6X/RDnzT8i75/4fK/TwWmvluNKPws
zHhsbrshRHsXRPxSNsN+pgww8wbkDlYwWtZSrVx/pbhNoW/TBlG/pvZYUc5m6TiMAZg4wCtHitRR
BC3QbFpJc9CvTRPpUzC/VNDJrn7y0pvKYxVY6qW+1UfDWZkklZbU/S1JMwC9nOXaLmJuUtdNqrlR
swelpzy1hilRlleNN915G3jtukrB+WjvwnLcpF/9qFH2JpTPyzzLki05KeJRalY8gMrcmVXe3kK2
lD8oRF+OlteepU16Vdy5G8+uhxVl4fmDdNORI12EBFsO0kX3VZZIOUtTZpUOaVmA4TJjbXGd6F9e
XXf7s2PpPkHUv7iyN8K8pPvfgtwgApe74jSBxBoREkfwTLYd3QmXQ+q9ma8G87eLbSq4FAMuhXgb
JsfKg/Tzfs9iVUm4KUyKd7WSihajjskCyFN5IEoISem1/c4pcd0T6Mtx+24MyNM/3N/1Qq6YusvB
UAU0fXD4o/Jm3/Za5NzKsxTtir7Pu9OHfhZE0Yr1Kb+hDwOGNjz2SQBbwx9zSA95KNnewgJl99tr
nzwLU6ffUQb580O/nKRs3Ju6nOyDNMouJxWbTB3FvtKEBWaSPCFCThZfESrydu1d+qVR9suz6wF4
nX0jm5MkwJOnLskUv47fxsphjRn5q8ioWzTPsmEDBKBfRvGkewv49ZrzotIIkiBqpPCrBUJN2M4e
NrFXtGcRqO251krn4PTuk+y69kO/9WRlrcteA1d5yIAjb2wz6JfjPFL2Xa4hZ7p2yuu4TjBeriMN
ajl9zoq62coyXXkGD9T9W73uh9JdSPi8cnGxXc5lza6s3oUWFrRDu/Lg5QzJ4R7U1jBSeM2rrDko
lWJz7itq/R/nrWbU6lK6+23dDzetpqOt3PQZuuHGW+10onSeS3SD6ujrwSgbyDqJ5suudy4fK6+l
PYhdyrHfuRqKL+RwWYgNfcEigucf4TRi1qZBoTQSv/ZNOIMiUIhUv2QF7ECzksbVI7Q1DdJgkS31
/QfQT5IBPt/ITmdWC6X+1SIAsip+Y4PgNLrJ7YDM0RwB5E55iMiiQlwJLZ48QMieoSvX9hfSPHg0
qXCe/VqyYRc/oBZiDetJA3Vc2dzPDAWbqK3jVQjVe7gEKZgDB8nilfC9+r4UY30v+7S5r6OoG8kh
YrQb2ZbmD/MManzXdH6w7+1GHHvV6o+eIEO8kO0YFvobV78tumLIVxcDwSfwAIPTfQsRtyFxr/fw
Lwfl6jpDl8dvc33oC+f5fP32Q7etRspW0Yf7zk3epELfvVfeVERrf1oSQ9DevWEurx1SgDcXH9l+
N/LykhF+pC4DQE9LKvzgx1XImGZp9CJ8rdjms9icPKS/z0YpKndtS3MvksuID/2yyQ6634L8/9yI
zp0WBD6pmvIoYs7MSDldD7nfvDXNoF10wESO0ij7L2N7qnGWwVRP6+swour+qi8rbXlhuzUpOKQM
SkAGaBpRBAhYq9aK07waY5cFhzZ3xDGPczamUVPt4ymt9omRuuqDsIgdqIObL6VPPTsmsiJh9EBG
d2TdiEPeyi431Isli1EBPUijqdnS0234igdn2vGa0+4oZtXv5FmGDqg+Rd3p2q8j3XbMdAvuIlw9
FVDtQhtKa+vwsSnxo/N6IKzHXwLqexUp3pwZmM2R6UFV+ftqsq+ZLzkUCikZrnb9AGGdN8e+MS9X
e9efpxXoGHTxxKTvpzSqtsSp1UevyyCqVHz7h46cR9hl4pvb5mJZU9R/9n/7RoYzffAVzueay6QV
fMqBRgqgayBHS72GcFIe7Az4msTFXNkREUmQDm99BYVVxVChsDOPuAyW84hwDupVobtoZksNj5m2
kjPaQ7iTLh+HzHNTWhvB+s4IaS2sapXqjjPYd2DW87XbQDTMf539ww6pE9GS6mtox/B6WE16V9UJ
2r+IGW4s6lyepK+ka/lPX7WfLNI0QB8UvVYWjsYrSdYMNKgeUAyT0JxhxKoBr5q0ymoDaXVcgA7S
KscWHXlI1TNMr176zLM0yZMv6lnlgHg9EfgK/NS1Ka3VrEQlrVmBqkxtAmhqNFh+vW5h+mlzB1EJ
FTzz2dVw7QtnKwgObWvHVCtIP3kQsDFfDNRu/JjI8E1CkES9DpCX+DCTvMQI2wmM0Ewsna/XTucP
BfqqOVXAmgzHLNf2CBwvsof4lToo5GDU14AvgGRhBNWw6LTXytIAWZXj41gI6vOUJCUTHmivTq46
JD9V/xSkk4oAIj/YebicNW/zej8Q7/13s/qDDjeGoqDvw+JxbwnX2mp+T2U2+KwF/GH9MdKj4CUs
p31QEe1v3Xh6KqpiOczEaNTPFbd6h2xUMHtRtMja2UZjRlq9RK/4U5hSWuWUVOWJo7RGpvpuynzM
SRQzh9sWP0gppGQYvAIEvdM9qBCO7zs3tDeIXdmflCm6le/hq0cK8HNfRo61CRsL0mUTdiqxqCer
2sp18hRHxo3p5MsPa2WKKlmBT6pq3Fjxm/WtT1qipn5nGQdeP4vLUp2Ez84omsdklm800hQWHbM5
tKpQxO3vJknR4CQPU+7sKY4uT7aCnh0TFbtGc6MHefAAeJQJWDzZgttCP1Vme2P0JgIw2ZgN26wT
PQ9ZBkzc/w9OlrbLWX9rW0BFh0hMqx7KtnNO0mXUfXFru9P2OkC3p2THE5SqejnAVwtr2UKffvG5
XHdK7sqiCC+TGNA73oUjiU/5KRxg+Mi2+9ZC+soDqOl0BbZJbMx5+klxy+WAKsKjkq7UGOGUomvE
4xjU+jISCN/KvgHE7RFU1A9v5nuVXVVhQhWUqSdn7hKg0zdJbbOKnJslm74Hw/osbdLdjKkj9TJK
dlrVNw9j5r/CHSJuvCAQN6M/gEKXp/LA411R0LX47fDRq/ptkT6y6RdtUC1kG6qzaK1bU3+Z8+qT
FfHoL6+j5bxWPb59jssUsl1mzpMq6mD7wcVuVN6ogfccWjVKKp1nHtxeicAOTiqn8nBtS7v0lGYH
qqw3T9m2r54Xk3QlITEutQCeEekk55Bn10uiTaAYy7+8mvRkjxrCOggyUdWb4c6BYHAVD1qyls3e
C+nrjeGudydnIeCg2Hww+CL9EZJv2X/sL4ZDWGbaTZ3XqY2cCpMM7qM+luI20IMWcFLmbDx2lveQ
2tcLv57EXjblIencB9Xs46NsVXGs3XfWsMoRELor5pZnBsE9hZnXIRUsHKeus3b+2EzR0utaWAa8
7KtG+Xe0hONl4hbRIfuTw+cLD2YoNk2UgVOq6iXwHnFfO2r4SCEAuEr/UR6M2G5BEFn+IZ373Aag
6jQpiLvMTbL13V0e6IfK9N4G6D0QBgshQdlFKVq2dqYe2tjZH+xtfuwL59fVn9JA4F026nazQ9VX
4zLow3Enm1NbdoDR7Ggpm4qbGg95+SlL0rerwYpUEb60nb2Rtgmom8IgaOPOumVwicb8ZXGwgmId
xbK5LyosQMTXtrk3KJSDqx8Hf3aQXrIpD0Zkx+BoimD1wXBtot1ibkLLBiP4ydBcdHJGI0AqxSXZ
NMBjbwF8XLWimTZk4aGud6PwXo3cRTyW2Z+scqyJJI/0TQ03eJTjKe7/OF56hJDTXjyuV/h9fWm8
zgEoGC5fQOgeVP8bK4TDK6mR0FvYFO+cXKVdU5kRQCRgie91GweHeMZYL6R3Z0fOcgyN4SwPLayp
p9JvoLVvx3NuU+SRxX62lZ8JimkkGaz6eGm5pNEaxRoWifw6flvlp8v+wpoSEns3tpvHivmry9XE
2pGrDqhwSim9Scr6AFwQbikAsA9DuEyjOeE/9xRq7B3sIf8lTRen2u/WaeVG6+uYQBTpYuyDt3mk
ATLj/4/zXK89/PfP0/WTujQsGMqq1DKORaNv+1i39q1vsN5K+944jhXTsPRKjWNqG/FhoAQYWUjj
KLuEtF58pHtFUc5aaz1qSeYh0lPOLZvKgHrEqgogfGqTalzLTmm+XFG6DxQhrSm+qheRGyVvT+ly
BOezKE1j3KGJsUb9LjKXBDXMQ1RlFtBtnvltwCsPiQnanny+SzuxnNFdl1Xb7t7WNf4Q7YnyKbfc
IMGd26XuZihaA67jP/rU2YD+HZU5tX7pz2HeQSx5dkGW/HOvW+VejpddcoDGz2fFLwValHm8NIg+
c4+2PiqbOBuo5xDlEaxEdZw0qzz+VVMapMsIq7VdT5TW/ndfOVMaBV8dG0a02n4sFUNZyjMT0Mrl
LJ/7ylRB/O+39Z/90INVQAUTzHTT9QduLNnUgfEqeQRgdl7HyS55qMM+eCfDnQItSH0D2rYsOGlO
QPEZ+WXTzMA4D6YBgDl+NOZuP+uSw8heeimbVkXpPRxJCgDmqXjRNYLwRIGck7Syor/MMbGmOcdO
+BhQrPTCIeG2NVnHoHBhZ+i9bYvSeWh8GzXJa5PikH0fQGiyVRrvYg0gK7uPbdM6QhE+nCdoUqzR
6G4gQRvPvsmhiRRYsKtIXzl9ycNriO3kOLlvA+QoeXCN9DJUtuT4wUritQOUZlW6VUqssxu3hRYZ
9yWFVuuuJE5mWhaSenOfr5jtsizs5uIiDSMTLGBmyw+lPv7sAks7EBo27iE1PahxqJ60rnWjZfEy
Uit2386msWuVk2YPu9ZwvAgh7Ww8JIr+6+JpUqwFOt0slvKa1w+TBnB9x8BiSjDsN7I/bb12WSHx
sb1Mdf0w0iw/YOyklw9yna540bzE2eexHkCYwMbOmPeTbqT0O6D+1G0pbOkX105tnMDdyv2idAfz
jSek9Ref6xRXw7XvOg1qP/Fi4j5F6374RAjthYJK5aktRmtbdGa5a7M6fYLJ75sO8PH7fzoMEYIX
dUBYRlIBjSp1MgZEXpIMUA1tY2VX2fumOTels7RK52tTWj+MLWzg6S0Y66XoLOOUJeCBBt/9DL5V
8w+BBl06RTywfNWlMhKmic0TsV3jJL2boV0ltSFuivZXWljmIYTi6f+x9mZNjupMtOgvIgLE/Gob
z0O5xu56IXraiHkQk/j1ZympXa6u7v3deyLOC4EyU8JdbQPKXLnWAZ2k+K+qNehUojO0bEAiBit0
zMcDUkLklSqEzujQCDRJzZ7PYyduzb3T/4CkmYO+aBVHy9EYSaQOrdD1PpER6NqjtM/RBo2DORlc
2441EvYTniPL3q4L758ss/ID0MAVUp9xnh8EEFHL1A2NJU0SXuYHcdfFeLcqXM06QasZXeuDRAeg
UkhXQ7BGyYvPww4i5P6b19b75jpBGuCEBrwX7DrLL12eTAujjMOXrgMcyehL+RLWsb3wW1G8hC5k
B8sy8qGiILSFZqNntzPR0YSygb83oE4792lbSRLOQ4OoHsBW82F481Jf3f/fuVkWxUt3wJa8Vd2f
Zgd4jNnEBt4VfPfkKLYTlM+AYpeoGR6GqA7INgJyOa1mt5qS96URNGoFCw1dgW+wJvAardqCPsUL
UrTtfmVp8izQYnDV+5pdhrzOFmQv8t5a5Tpg5L4C9aL9Ga9mxpdwqts9/gACSiV5+hXdbWIhIj88
Aws43VdaeyV7xPJ6nYWWjcQYLhKLdt1ZgBO14Nl8iV9Nnow/hymCXAFua9e+aqct1E/qrW7l0T22
g8DQO4XzM35lLfhPKBL0ZvLqJKCFeXuzBt8kOp+g6bgChUWGHqh3+XkyotUgC6R0sxPQeO6lqDVt
qUU2nmbvZ1GBVCnZ4vezm3c+S8by1BUgx4oj58rx9rrDd9E80wFN7NbZTkKoNkI5cPHJQUOZhNeq
yr0dxd4iwPOOTJgNzGmfRfcg9ysejCZLglAH7L8UaBxLtKpa2r2b/WjHZDlZcnyNoC4WTE36MUKo
Esn/jCCeqCyJl3nMoSYaaWj4KEC1uQG7TY5fkabzS6g2HIL77srWwQk2iyhz2py4ahtC/jBCf4MW
2wcfnKHdylcO8vqZhx9N1pykVjVoClF7mg/T1NqoAY8H0ZxaJbXLeiR8zdqv7iWAibvB09h6nCrt
GRmsOcJE088ilyAechK0RBWoDxuKbx0q4N9QejYOYNZt78GjKM/gPt+aBT72Ui9lubYlG1YUSwdT
z76Bws440Kju4gk9lf0WfO7iDpvLZT81KEuGEHMjodxWIA9XmsiOTKKVTy4rVtQCDXpUbIchp7Ki
LmePucbCcxz9hAbFZcaNXnuIQykDsO6XDjplQItLB+7o+l6z1QFY8xx3EZwCW2sxtBR033PcG1Ep
UB4KVz3t/3VaRBCBbNAOi77XWo7XWN2vQfZlo4aT2djWo3Gh+DWFbbG+SXpOwN1C3a+GVqB0t2T/
rPpJIUVijodMcmsxgYVjRYHkuC1FZ1EqNsn7Up/CUu+i+UYu4g0oV1iyanN71bZOcWdXGTaaVpps
GtZmK8Fi7DT1DI3znQ6dUav5PlS5v2a9PkGKAPrUpF1Nttbvp+WojeJKjv+06WouOvzQmnqLoSlZ
I4ZlJ0djRYXHG0H0XLb8UMfkUC9ah8PwRFXL2T1zR/95Ppc3LROSdDPndFd2zrovuycvXoH8cmGz
MTsNsu95kGpo9XSLP4ap6jIuBmTosr7d0Og9tFW9yI06vNtpRRqRnSLe48luKYGk93i6JIX6r04N
AqYK5JjYJeNQVqETiL6ZFjcbnSn+zBMrfdDYUoztgZcQ/fpv81pvQFMQRQ5pHZ3GIXWDsk4/xtxW
bEG8tkE16if0Epx9Xdvn+e9BQ7BeoS0af4DbvwhVtjmMTF7hogrwPnUekueTDRnfb2HU1AuDDXog
WtzZiF2gEuZPAOr7SwRoMTCsxoI4CERU50fLAk8oRdEkN+rBvqCozP+c1Ir09FYqMWIDSt9WgXa3
KpXQkII88yKtnPFE4wjyOOteopRINk3FfAxE13WAu5U7zyY3csIGKovIvwF7bYJ4KPllofK20wpp
3tFhant35Q4iCm62Bu11KCHq0SIvdAvbYki1D0o4jA7IVoNvtUHOuxhDMDgq4TDupCbEqF8p4IO5
64016GzzJdluayAnB9yTcN15DXI4heGfWIRXTXWp7v16QAFl62myhs8OvHP8QOm1390Wr338DCqr
w5fPZ1swKIESRom2gtSwuZqsRJ+1a11EARV6iEM2VxVAJgqgQ+J+NFGomgiwsj1P/H2t2/K/ryXL
9osfJ8beY3zhOvabikxilFC8N8LuTdemLUGKxCbf2nV61t73fe7f9TlXOSpoyQwR9FVDHdHzGIkr
1OIL4y3aRTvOXYmtzOfo2/Vohq7WJ5u0Rv9uxPo06irjJc75y5jG7nUc8LpXpybf0ZBad/zJPaAL
TZyohydP/OiaGAcaUBAHMz16Ga3HWPX9kB3R4SbtgZpqbDSDLTtI560MgV8OzaAYdCC/Xeq2lLqU
iyQuZLfxYYy25NewQZ+fWkNH59VxwGVyX1W29LBYRzoHyAI4/Tue9+dmyuSBTHSowOq0gR42A5kj
wpB5BNIiQZxuAzyQam69r0crcaEkDNntLW0lUnrE0SkdwOEYrlrDMBa0TSEbbUvo7Ga7zfhkowUs
VP0Wuld2AUcDKCBD4Av7QBqGZlF31+gZlBgUnRjaXd8Iw0rZBLbNQJHZQ1xwraF/ct2oAumUVvka
bQbpulbV1JtXRuzHaABBg5JevESfkht8gsnTkLwVSo6z9waTJzg9qrR8nvvJMS+lvOmEbzK0DZHd
QhcRNI2epwpMXaEBRn+vN+znsGOvEGQqLuTsWrYASR57rPPGv5eMb8jMcwjxmQP6cEcWO89jqYtd
oVfpirx2JLQg8hPU0dQFQmgfzxeYlxzdTxdAMfHDBWJPeGtQmQL1ijaX9mjzdIkh0i40zG0A+qTB
llna70Hg6R27UMYrYcfx9xqNHBMD/ymE4Kz1wEoHpBZl+jRqzZUCAKB0QXYRmZfbTMgD8u+1gU2w
H1pfsim31xB3wdfKBmt9Nubgh1GYlV6BXW4HshUQXgHvbbG52f24GdY1gJLIc0Ec7NNUGmoEplRz
0acLvaj3heV9EuPLZHdRUy06pU9BB6fskKii0yYBBKtVh5ubbHKK+GoakAgix+cl5nWqBoViZKFX
Jmuc4+0wdL3Y9xWgS+/2CGikozmCaG/17ylaDvtJfIgp23jcpK3/vY/G8gyuZHZqtDUNQA0NmWcH
r+Ozvc43ZCcLnbVqzpAKdsK7zc0cQVASnHYosv626If1bvbfFo0giNUXIvbcJUPnlNpT0AbEDj1n
M47p67xFocKJOnzaf6BR+AtEv4CnVU7gy9g6TkZki3+PddVqNY9f5x0Qeef9TF8PKwCavENi5jVS
OkXzIDI08OnahGaUvHbBI1y7j9JBZzoIa/6BhJ33ZOD+iRyeER6npGkOzAQQEvpF5gP+5sOCa63+
U2svpPOl5tg1e5sTGlp4FFEMae60lIExyKXMS+yKkdF+bXF/XvQgcbk0ogedhx5h98Xz6VW44H4A
X6RcZgJcju4gyxUqKskF0ONx53hS2zBXlFfP8GvsfNCHZfqgW1bkYTIe7sZesC+fJhlto4Ft1Sqv
bQPeA08yd2cNvsyhOoEXSPQHNe46tQvzOW3Gcya97EdqpuikxNvbPfg1G/SYIoJruvncDP2Z8md/
i3hf4z8j0MTmLQt0Aa+8Ln0CL0V+R0CHLtBR3Xq2pWjQAMYfCVBRct3Zj+DYmmEOeWUC6gk1jLU5
gr2qA9/upjKLflmWFtS2FRIiKeJ5UZrfrmhRCbQkLUoYCjR2uvOinSG7IIFoCaDFeE3R3eEu0uvi
CG0D7EAgTjYPSaSeeGMNmJA7AcOKet0huzI1iV4caYn3dcgEQc+lm2gG/syg73cAekTjFUg+ouPk
sPQilJBex3nxo+NATLW+/yonPVxl2GjNEXar9wsOkI4PpN3aEQkaqN7zqaADEJeyygw4ICMnKX96
M9rgwYbMpYatC81G0aZeMHA+qAdy5KzKcUJ6Teb5Ja/AJUq65l2djABU/eloHA17CeWIkFGbZ6S9
j2+xckRJZR2ZCR7i04hUVV4KXTy85XcG083XIwrUpHe3Cnupf2vTFyiF5j+Q6dOXsS+nswF80xEN
7KAIewso+jhoMg14Pi3xNrLt1rbeugdHhra7QrokXRcgUgTKCBrz5I415h5i/HtAPwS9ygytd7uM
oYmd/mWAWQcm0P8v3Qimj5sd3DiBlaX85S/xjrKz2C+BbBTgIitB75GlDX6lKidJY92LmgXKxjYE
7ZC78CtjXFhO3kIytjZfBCovTYskJJIDZ9501YJYNsGzAkorDXyHNLQc639Pqg0L4LxCnpCkKkF/
qw4aeCoBL4R+Rjv9a1OOBDJlUIQZAHvSnUCC3bgyvPqYCCmvXB2K0Q5EVYLdXY3oAMC/FQu8dCqL
n3f6pUOtmEagdAQfB5B9kESODjdTMjb5Yej1r2Sig9P55c7TWTvPFHHDd0Vj/4JET3cA9ydkjLox
7SEOWnZLEKHbqDENFfLtykgeiqSzOZzGVpT/KjJdB14mHY/YMhlBPfXDgrCWxoDuG7yXw0NjiqEz
OoAlDbwF6fFmBn0vAJxV171NaAQktutJv6TMhZSR1vou7skaw1+ua8JA1pG3SlJTPoqeI49q+1em
A8vFxwrsoY6hHcg5DbqOhkoIrZPXA/3TFqLV4ZK8Hh41J0e639BZLB9tcEE/QA6gbJqmW5aNdqkH
cItRZGmjO7uWhb6jdViDn46wBxmQl4lu2BvodwUbJj4RcBzJXcKqPS1LEUBCgrBPq+9pFBcgosSW
sz7SashZdSCxryVotBzojVrQw7ONHtuwibOnEM2sKHjEoImCEul2wBd5Z4JG94SubNyam6h6rEGO
sdAHKLOV+KOFSPhEkAsSKz1Kxm0XFQBcqJwqttPGMo55DVY8DHNWcnMBNEN6wkMJfC2VhWYbzXJX
SZsYyyzMfwvkLkQAwjpf60UNFWBVgtNUCS5UpbkMOSC/H9szmcjpCBDY6L41rCmCHE4HIieaT7bb
IobdAaObd2ey60IbIEkDzSz06xvHpquLbcXDazhpFqi/iNIqyhmIrAxwpE5h8iPHsxzkKsrDhY9T
aMGkawfawQsygrsZ4XQ6h4K6sgi6DmUpyFOvfP+Fl6283FIAUrPQFhDG2pYSB+SIhTVCCFs0K9xg
zTtyZEyg5l0aLyDIyPZuWRa48flsY+Wdf65a6BrkdgxBhXCalnrjJi/t4JULd8rDb7VXn4cBCfnF
OL1W2PDhr1q26CDp61+plT/bQ1q8dhr+a9G/LJ+wH8hXvMjEtetLJAQs2zh5fJy2MnK7fa37A1R5
2R9XLkfr45VtdWWNV+dKlsizlNkrivYfr9x36XNS5foyKaz+MsXFGiRmYOOeLG1jlVL7Zg74nvtd
ykCG3XgBKP79I3r++z3q6MbGHBL9LgWh2dIVdfXFFt2LAm1j/j+gNkKlc0q/aYamv0S9m64YfvR3
URZqG/RvJ/s4TcRpbJMpsP2pfHR5CMJobhnfIaTx9jEMfAwtjKLvnYkk4KePISf/j48RW17528do
8GJzMvGevOxG/J7rAfIVKELkj6CCLa9mi9uKGlm+jgOwfIUrizOZ8LYlVr4wuw0NaTqfgFWiYWuO
83T0dbtiqaaiMQA95iA6dicrXvUmtx/C0siv2GoBmNDaD9ATsB/6SCVhIIJ0IFsTRQr1q7iuQHL8
AIRRfnXCt+mQBEM9MbaRTbA6/di11ttBqLMU8HdH64EuVSMn7ifkVjITiVPlATkPVHsMfaeDpXJF
ug6WgewCSiDTEWyw0NTTf5AZ6qKQilFRpFNDUcUk5bGq9SveW8JlXFXgw5SD1Rx7xaBCB9b2Pd6P
QQYdg/5xd3NAGgHR+nu0HJugbMMt5Dq7pYn82Y6Kd1kK7iswTHggQwXOmrzgvPZ3VPjL2QQ5Xg/0
sk4YBjNwYBo4X4Th4G3K2GjMFem9G8oITQVvQ8LuJBZPZ+RlYHFbtMpbt8DOdEML1XWQhF0mbj4y
YqlVI+noj0RhSz41uvlUpP4e+fs8CAzPkZXZmGgkAywsHGwZpC04lOgVcH4bJOMYV9AJUS+LVCqn
wxxttSa6fFGavx18qclAVnj7HbizTSzNBEghlq8Adq2qzE9fZNxUaPWDnbhp09gHk0WdzXZPKoYx
L5Svyn6LN5j1C69vA+5hyL2MirGdDm3K0C0ydDHSbbDdvJGKy912AtiBdotFlvNzZODB1bYDOi2k
O37x/TBajWbO9lTdccu7aZLi5VPU4CaqtrjPsIO/avhP60wHhQsvdq2VV3AUOJUw62CK8VpL/JdS
WaNn2LNReW00NfeaWbr5AJadQMPzBpopdnfUMuzXSKmGZQZe5xhHE5HSsYHsSwFoOhcH8raZvZeg
rbiPIm7RGmTuIS165DnWoCVN5MGAR0rzRc7LFApWHX+oZF2DfgdApdqM+UMJ4n6QtXjLaQT77LI2
e2gahqG7ri3nzZtiW01TyfS3+SqCnC4a7AIbmjToHWjctlL/FDETmLulVR/xTxEzZ7lu8+ZI3klV
xsmL6jiCOfjNb176NdGQu+zj3L8F028Nd7X0OByK2B2XheNrj1ok/ziTI3uzDe9nn+K0BFruo2jG
jShS88BHD6Q76ksLHMS9rEb5YPeteag6mUHVEF/OBnTfJnYvH+z0ZQ7/jR8ScIFOfTk4elA5LhJE
IDE5TIKzg2Sts4IkvLkg283xtyFyCaxe0Lyb2ywmZ9VyKGR/chhq/QxP3FXrmZD40gx+oUNeZo/o
X3WBePzXRGfgdfOX4JTPgpL0MslYJQK0KY4HCrTfo2MOsHvmfL+ZTRnFtyvkbvl2BdcGdkuxxvlL
FvEsoBm3YEfLH6Ih32kaWDbRvZQs6nxM1i1UPqEl57FdO+n1WVeVXo3n/kHvADFQlV48acW9QM4J
Mgs1dFtVBDlyYe0M9JDNk9Be3K0ExM2kMYVnyJG2Cy3zq69thXKkzXJ+yMO+eoEe2WxvJFSKIEhk
BXXa1F8rvKsaRlnem0UItqJcAmms7L2ajg6o6Da9huTqQ+R0zxC5KFfQ3ksfBh3pFjoj26BsUtno
7P9NnFYivVDo4JoeR24sfXMC3b66o9mbqZftF4txeZA6MMtkTbPcWI4D7igVN6FfEXQTSLB9iPBo
IMhbNyIxNiR0Mbnm2TZK/T7Nx/QuFuwnmSnKiz19U1iW/KKidN/dmDnwMKVmPeBdszgYNm4CqMfb
D2QrOV+NaHK8mrZpPyQQal65QF1vKIImWBLpTiUA+0A2NaF3wN465wE8FsUA8aUBWLv5C+DSzS7s
GxZwlfpyYbdb+6O9xLboVcX/zT5MGdRn63DBR96d02Lw1inry6AseP4EGkNzC11Kf8nDNn8aeIOm
ZTdyF5qPYTKFSEpUoMekYMMEn0+fD2dyplUy3acgIYvw6jRAZ2uVRyV7ZN0QXwe3HbZ96ng60nBO
u6/wsMwWgxGFO8vcGLYQ/U9yaCXorg45G9v9HA7ZPujNQIQK6KkaLCxTNZ6tuOxe2pUzWsOLrokW
glNjtqBhVHWKYVKDDKzyQpW0grgCWllomI9QMIvs4QGVaf/qdc6JzPjrgqEoAsi9Shss6UEFLYcQ
zJa8riFfQ0u26zTD/u72uEV2JJOLGBkSaAF8eAzT0/b28A3HQDX1fgggHycFFjgnyLzMz2qayJCD
jkGGdLTA7o49pDGse1Vly7uxvY+ncN12PLqQqdM96B3z5if5yHSbdLP9Pqkdp/pgdMNPiv+/nRR3
QIuB7QEfrRMe8qTuePGTCFCPSgxm/V020UFL8Lb5UIRt+Vik4T+Geuuq3SZeeHiZPIFO0JyHzu9D
8t6CkbESp9twSNFxZmRRvfK1XWipzuLR9KY7jCLqM+7/OjLdolgMmVPfAxLClnbO2dVjhlxDVro5
ggiu3w8CYjm+64kL8svmSgNg4mmqIaQhy7r57tV8JwzgbRcl4NzgJ4BQaG5+h/IO/+Iwly1TlNvm
JXtN0T66xduSwwTAUjfYb0uipfwY4bsbt2L4opWsBzUjziR68BbQORi+FALXpLNB2f4aV5oTaGJ9
EJYuxzbna9IGC5FWOTkuKC5qECcHNGy6BkLh0NokpTDSDKty5p7e7SQt5iCBgYdxmuBd8OQVkA1e
4MQK8fxZQKpjPvno+h8xOgA/+36KzXXUmd2KT264i31ffnEhZ90NZfUsjDI5ZWCIXozQ9fhCYXGc
ajtwBENn03IXFev9bZKycMPRrLhCY7IVxEOF/+sqm7qVWWbQ/aCxbK0OtCKWFYwQFYIuqDMFpu5u
gGX6Gdoy2hFvPUBX7YXO3u03E9kn25jjieKeTLYCjIyw46ka7chOJnL+f9o/rY/v+IfP8/v69Dl9
QnS8rz0we+2jq21taI6FL+S/hx5EtpJ1l65IwfteDx5KF0XyvTHdMA2AbUf+p+lAMqImzDHmlEDo
JXGhCpPgLv3nUjfL+3Lz9ASUvs6YQyFcqSFYpa2+RaJa+oaXrclG2gkdmE/PQ6YvzJ6BFxuPUtOK
jB1Ko/qMGxu8zFrYwutOLljmn+LafHsAJ9Vb2AwjU2F+W3YnsIY4T+m/YVM7/rHa72E0vQwj/Bc7
+PabEzbGUGC6tJUNTXqzdq+xiK0r0J4D+ofxRS/1Y9aC2YIihWW2W8cxPXAlMmxKVHwzxaA65A24
bilGarazaATQdAw1ljlGXQHsy/aHK+irOTwbwukI2og7iqZlRx/3LXMuDuli3I8uUCtWqOXbDDqY
z3qFkkTohtGJhqD62zR5Gz9oUKR7yKW5kqrHNc1Mhq4nUS5oOE2GuQUZsz57s5EDCDMWxZa8tCSH
4MaJhmpJmYGTj5YsQK+TdVF7sqMQtCiaj2QFXzLKm6iDaHLAxCEHd6RcShdVEzTx4mhNQyPlw4Hp
0Czqa148RqgbPVjZnEqhgKYG5fNtuhC1vvTdLjBaEyqFUeJfxxqtakyphVZDD9oJtwXQuOvB/vBn
xOC1h2bEo/5TBJBTSIurksdf1nCxf1+NsQl9eLyz5CwAEgcpFce0cJwU7X6faGsi0p9tsx+k+iDZ
rxuwwNqFZmzs2kJVgoHVFHWw+ujSECWTeUgIG8LU8MGeTTdMzfskQutQ1LuJRhT6PpGhHeHII7RS
J6y8dFl6gPyg+wBosPvgMvaMNq7mBJJYF5LltRcgvz0G5GxdzT9JpKxa5SRTUWTn0s0YWGkxO43t
JEBLfbOm6Z4uDOxEm+/zbDUJUhobwPvjOzLpXo+XKhA/b+gTjL3XHTj0gBfkpTUYanCFzvormYZK
QwfR4KZb+ghQ1673NnN0AED+/UQg/YHql3ZPllbPofo0fQ+TuN9RAk6AIHcz1V01J/CG2GzPeNBe
yUlfMlRjIfqe8Ct9wXjaou3j9+kir6oVdxjom4vU28V4DgC76+1av84fbZYUjznek8wxHS9RbeI7
bjNraTMutuQEQnramiBKWNKE9+m4X+UgcZVu4DllcjbNBwJNMDyEVoD0TmDfAd99WqOo3Axj/B00
uN+cDvo+IBrxdzmHGqObZcYrJpKfJspK81Z2AtBMsdL0hO1sBcE3tFpuURY3FPRCXFEXthdh1WRr
D6wFA2SQvnRpbILtNEMFI1NKUkrKRdmBrGUf7L/Ho2Z4Yn7Dux1al0dAWFMgFVTm71MOsHLjamnG
KGjcHB+ShQ1lAt0BrJpFjHt435fg0hjCK1S8wqtjoMqC12N/00PG9gqOAOT8HbR+DZ5/pAgWJsbd
2H2bpG0ny8znjqIP/xW6g5MsbcUO3KglKZbWoCXtuoFmn7pC3TMkbzuod4c9mt7Uzg73JQcyflG7
o2HD9BUHK+xTjJ0HXlv+DKNHRW9DQdvP27+G1Wo1AjK/h6l9zLwa2emiWmeJ20Vpta4Ho3KfDgBO
QJhs005peoAuWHbIDc3aSKAQLnwoAWMvDe+hC5G6rpldfmUx/xrzofpVJ9C7S92RL8wREOiGl786
v/4qNV58zesigTRO6j5Ihh9zpfHsAoGKt6vUxvjxKo4VJwHqYA3oj19rU39jjYHS9HAAZos4Yj6Y
oQ0508r8zUaTFAWHFxmQ2PC9IEPu7QEiMeXeRskGwjy29UC2SHxpB6u/Hww8DnwbssPNBC6sWzyk
rwBpFDreUhujuc6Hl76dIFpaWne2HJ29qV5WHWA31kYqE5SxJ3FBsX0E2vV34yweT0ZTRSaBtR+F
5/0sU/2og+XkduI6xmzx/z35LaZMfPkct/UrvSPT2zK9KMseYvMi1HdkH3zvwk0P2Ids+tpFkB24
pXcpDazsFoPYueVEa+o8kMNzFUGpAlIRxipGnRGSc8l0NkOhLynA9p/TtraWvECzeiOibCkmPVpP
sW2dNSBu54PhM370hRX0eYj0FjkoZIDc0rLAj2xNth79fyvdjiMI03Xi0g+gC2ntdFyXhcDfry41
JCCF3OOlUX4Be64LiUpb23dqyNi69kf3pQJ5zcH2oN7HlXa0kU/ushOg8J9crQATVvWrkqb2qk68
tHo7McCPmwoIgtgGqouFkRnPtde2K94J6zIY0BZImzjfo2AARodw8oOKQRUhMcJimVUg34mUUF2h
zjoPaG8AeTDWDRT9klE3gv+OoUA6JAnYTriKvi1GZzz/VhStj+2WeaQtZ1/y6Y5p05FkyNKEyTvl
ox0m+RqGb4vanL77/tc88KGA5X60XhvIMixAfMQfuBl6a+kBYzOAxvDEEj8OuloYz6XWfcvLEWrm
MXjw8Fb3A3TP5mJUkzT27ySAb8cTGnoSMGtq+vM0jvMkyKrOk5oSCS3ATbSwTw9xbWvLbBqSJXJO
6SEKR5C0k6cNE/l2Sq4p1ZFAsfNpb44ooBWqrbLU0AgeGxBehxZYfPRDMGhouWjuNSuplmUl+KvM
h4tro9dr0Q/feuG1v9Ay9Q/3bO/ZzUzwMHujdUldPYXuk+B7/GWrUypNFgjLcx9YIl7iMNpMqn5E
h6GUPrA1HH3jNM5MlItTe9wbVIH6EPPu5h6Xexq1OhTnW+lPG4IElSN0yvsGGb0ZIaTgQ6Bk+btN
OGCgIFFqCqa48X0uoY5oPYr7z/XsBu/oXtoewb+B9hTd1Va3DEtv6Y9gSQfmRiVpCgugwNJ2QFWm
0NHqQJNCaDsFN9uU+GdDe62x7d7Hnl9hl6xrI/6G0WoejkPuXOSQJ+jcjX2kC0CcFKsDOcBkFy5M
u+CbD9F4W141MutPt2DbVcTeafXwIQxC7nEw2nkDLvAXEMT4J1FWtrlokQ/Y+Wb4UjEWnqXAvmUF
+P3aMcFANoeg52paJHGo4e4i8xXwRBA1uN2fRpZVILMO6MbUkt2SnXUusjZfDSqYPGGGCtxCFwAI
JmIO/nTzo9VzZhogW0RbumI7dBQ9YsQK9GXSqU7EhzcXGQcjsYDqAzZDTSENvA9xvDdKvqJAOzbQ
HmRWrrlj1jDb5hVMWW0byLRZfJFXOeQmDMO6i9Op3tpxm+0K05aXCUKQ0IhL6q8j5B5dLdJ+eUO9
dUrmvrZuPi5pUu4k9XbIDDCP+J28mFhynpTrzonuCFbRbpEjcuZJIXBtd34iAwaFvkWuOhUc1alA
h2qsl0ha+SfTGgzgatTWHlwbHPRXaD0AIeNbHHZNYC4RVQ28OVI+i/fJehkPG+ijQd4Y5ZwLMMPj
JU+H+sQcKNQLljsQ3wEFih43cl/6+pVGjjLRGXhLsm3nqPYENZUWIUehRelarwC/c8OmeFvFz7J2
xTpkUmPDC+OgsLDRHFMGQsLbpVBbwqcBgmZLq40y2YZJIs4CpAqB5w1xQL+oUv2s9Lh4gJIbO9Ko
Cf32VNQdeP/go4Nf60PgAHERJKX/ZkPn6jUsNW/+LaKrtjhVk3mhePopgjxeBBEf6uC20BCKOxOy
xSdaB8lh0G9IN0GSCZQqleK/MtL4HzEk7p3dQ7xbhGCtJ7twbHdpNAY7NFExPrGEb1rpGV+zwYCS
ddHIDYWlKKFnBjb2zdSz/X8tOzGtWjgDaLho2Twcir1JsMBG68wtugbDILendk0sZDRMkFv/MORq
SJRlelOHwc0bDkhK6MU/ER4LTz00hfYixb+ShhZHtrx0PDQiKG9iK45IXgGXqIZ6AuyhUDT9NETJ
ID6lVZvOw0gO+imqtF/zSqh4nJOo+EajSNj2uW/1Z3eapqe2EO1Fg44Y+bhh8rsm88/kG4FcvGuk
Cc4AXBGMGvUVL1jbEAQrT7E2acAUyTX58p4Z9w4IA2leZ3fNg2zjJfmqKYofnfyfCt+8zZAA696F
Rf8w5EUKWq6sPziK3AmwYXObMKuClg74ouYQdNPUpm1faZQUGQMGMDbWNOwNYLiL1D/TiCYVeEFf
IEHQH2hIS7ped3XT5FEq2pOsb9J7TWVti4pbG7xg9JC74dVuRO/+mUJQlOFnaFDsbhPaXOgbNAIA
QaEWoUOXx2JeJMrrfmcCurwAw4SPUnblLJLaB5q5sixtwTSbQ2RL+Curm8K7KivDO3RLZtsY8kYL
nWJqhja7ourO5KUDBct94UfO3RyUNri5NPgOzOumPpiSdDuNtrdJt2sV6jJGAgpbPy3sFRqugCHx
I50dbPxx3t8F8iEGWpvGH57+YyyzoHORBK9afZN0Wb910C30EHH7J0+m/Eeh+6gcuOVTDrq0vwWk
jfvky7KaA/Dg7beVxKZLrZBhs3TvgkdmETvQtC+MqDq5mWa+MLGewjx+qeqxPo9xBJy2MnfFwDcp
gONrFKPMl9uktyHe1hNksqapPMxPxpH5+I3EvER7H+SRPhy6EIA33kuo/MLRqGcrnUHm3T1jwxOb
o78ii88Y3nPSstyEWQE1PNvyIeuaieD/sPZlO3LDyJa/0ujnEUYbtQzmzkPue2XtLr8ILpetnVop
Svr6OQyVS2W3+zYGGMAQxGCQykqnJDLixDmsMZPHJsdSMG7D9q1ArEozbftngzRW6Q7JC2sR1MiA
z8ZOW2B7iOX3wShrFNup4QHEbqbho6fXj0h5dOskw2q/VlgIR+EjmtrG69IVF2q5OtgUxjZtlsZg
AN+heoUn33vDEOXyFSuAmFJDP8b7Xs83ug8G0xgU1ogFoBC+UzUqmQVaFdwg98jbe+CKwl6gc039
q5AP1B+A221lWv54pIGZGthSccvYP1RZPBxcVVZRtR6/MHVGzdAJcJ8G3ckYobUNFg7wM1aFPJEb
eYxaWGxbAbLYPcBHYumxvELGc9Cm2oAgS4pFbOjyanReeQH2RQOaFalTR5YFfp+lEif9NcIKU/8W
hIDgMM/s727jNUd6OYk69i+QQdu2Ed70y9oMuw2Y9OrVvNRTAxyZtUcySdD0bXTPAkga4dEmcfqv
QVbuQbyj/TCYcYJw6fjSgFlg6aLe/wa8WdqOCb3bobwUqE01yGWoW0z0aj/2UXEzBjZfpAOPzpmq
Sk1jwKMlJIGm1oedNYw3q1zmB26BS3EmmQEsFLo+mnDBrqrzA3Vk+Hmti8xGjt8MoOQq9OFcgSHt
WfwspSGeQ7MPwZELVjS/8q3nBvxfm8SQ/YacwNr6PsZ0KvvZ+G6H2U5WPL4VlRXdm7kFYHymg76q
TuL7rCnqE544L9Q5RlF5BkX1mfdOdrKGNFtBGRcCi6rpC7wBF3RKh0BL8AhTPUOfoseFcKcS6nHW
ZOzYKyBx2a09uNUlA3500Xa+/iWqe21VVCbfUzNFxgLqmPIxNdQWDDjbRQRmmC9BUvXAVuje3o28
5IiqU2eJ5dBCpE3zNOZhdNa1wQeBLmAAEJJtV1rhhYdCNZVbo9z0sIrOiFdCEy2skQwDCmsFKpvo
QM0PN0PNBrAYuNEIVDDWr6jsAMNWWXzzHcTUVcQ80WsJpJXwLr3PixMq4pzVhwdSEigBSKRcOsoj
aEEpTx7QJCq+hdX7HOShQXEOXETgSMYDSb9rkUxbjxVqQPqiMu5QSm/cZY2/qRGlvCGPPE4sIA78
foHoFHh23cQZF3jaDHtyti3UZDdDDcwVhtKIWs2JcGS9tgs55svS0TZ9x15MaGrtU9AxLVrFDMPG
oDxSEyI11iMTzXsz7Id4E6NUedVXjbMrOQTDaK/u4K/eNYWMV7SRp15q0m59drZbGRwR1EkWlNVq
7RZUwQnvNnHtaQAp5+LQ2JZ31IHamrJjaQBKrh4ZVhpAdkqd1UMfbwdggKaZ5gF/zolIEVQJV2mE
ZY+ZAegW5V169VO80frRva0CDhMwBMfe9L7Opi5xIIlg53IZtplIlm6UN6tEa9PN1C7DUXGWx9Z+
ahsBXr5VwS80RZE76XXoBfaHajDwdtP8GUpsQVLXH7L4mIcyPWG1834YvQRgnz/bUVF2x7w+kp1G
tIFvgUZVJ6oZ6+IqsPnYBRAMdlFLaQWauSAbUx347y+WHKCo9UwDQmcIoyONCqRdFOf3IxvYQ98A
JjPEN6LR2ANZLG3cgz5CXBtl6iy9WiSlcI/kwZGRWNUNlNBqrXawokKpZFOBQ4qGRpCSPaAYy19Q
EyWxxuU/XMm1KnGNAXGpkYX3RcZQKT1W+bFVh7i30BZDlAMzNOZHOqPuwhY9yImtHryNH2NCcqd+
8izHEnw+f55Sv1Z31RpSWvHWzsJ0Rbrh+1xVh5X4nazMWpdnAQD+mWVZusp00zr2TvGjCVJxMqR4
P4SJLU5kczzw6zE7O1LnqDwE2BoQR/twoZ4eFXSgdAavWq7dzmmqsXOjoz5UL81HZbmNNAOZKE1F
B60FRaXyoha50sAxaqeBU0br11zz9L/PRfaPK85zmb+uSDObnFtH1GLj8YmHUZWi8pYQvN5HE9sd
8zFp8ViZe7Gc+NykXiTEo8yszzbT5Lk3m2CPV9uhNRMgdsg2nXoAqOwTwziQjQ7cKVHPrA4oMwBJ
6XPUYgcB3q7GHR41wO+9RHsu26p45Zb37OGH8Aoq6OkEeNLp5LcuPejdJ0hlHFQ3VyP/wxT/330g
AYYqL/B3r5lg7FT1jr0gooc8yqJNDZ3aiR3CcqHsUpY6u7T4k59M7yEeTev5b4MCz6wndoh/HdQn
pfUcWnZ8khzFlyLX+isd2tjNoJW5nC0jAnFXJ1YL8jRSoq+6YrPkpbE1YuxRHWkMn4ZmYqkFVRFM
U3YGuDr0XgUl1BVUTO9aBZGxTQMQwZLNRoZyUbcuBzUoL9cdaur3gdtkT4M2bnllAtSq7LqV+rNd
hsW73QVj274Cvu6JFdhDfthn/9/tRYX6NcpeTYkvlb0C5SU0mYcpWVaBtvYk/Pphzp9lnVltO+b1
yzl/JpHCRBQ29jZzUkzY4UsW2v2RTJM9WhYBKsoo5zZqQXqKrPJhvrTAA2dbVdGwnKepg+7z1NQx
GNk0NU2kg8r5KhxzORqoEGycEYHBDJCUS1Y6zlKrmxx1AH1wmXrwhBr2qGt5zJWN/GozgIIiECRb
mmEaSxN8zCLB7oOCJjXpxwHL02mm2TTPWcXpFu8b90idwIHdJSwTpw5l/Ks+d7HiVguZaeWBF185
2EjNKpMHnuldkQ2g6lJNWq4wHiLXJoP0SDbHA8EBQOE31Dm5qXkdpMI3s42bP+dptcH7PC0N8jUE
sxLZpNhHYRlE03ZgtKZOOrQf0wYNtgpDiVVV32psX7ZY2dF6xguBg6AmrWeo6XidRCESUhNzk3pR
y4b7JT15IXY9HSqIt0E/fvNbbIlCV+9OIBTHGo/arjLSGR3igEMiNq23NDQAyzpeG2oItecZggIE
/1ZX3/1hn2b+dJEh8+OF63G5QYij2/dueG/anf7VhRCrH7D4ey6Sbln3iXeB4G97Ao0HygmHwv9m
VGdyYFAlXhYuOOWrvizPHDoiK+pwthY0pl6h7FytnErGUPQN80s0AnuA1Fb83TEfutIYv1koSl9B
x5arZXOwRYoYsYcGwp145w5fc91uFnFqhVfOHftCHdgCoLZCdWgosZs6Sg38y4GJOoq+OrhGBGpF
piBQfSPvyCZbBpTd0A13FSKDGyvU5E2QReaNUeu3jVrUJkglUUu2WrTRwJgPRWCIPIauax4QVdlT
Uctc6EJNqDuzA8jPp07yJzsdBqSWDix2dn/a1bRgh9YOhdHuPvkrO10gHbXoiIKcqfOP4ajeRf5Y
l9PHm+ttyA2QSH4cy2w7T2sCU39OPLmstKY/Ow4SOj0w+TddgNc1Cs3iuyb1AfstoNjQ1z5fGrZR
PrtNjTI+WWdfPQ8oACn5dz8FeRJ3xE9h81Wa5i70Q++QDEqwS8maZelbwU+kzgDjztLXPn5DjV71
aAsxrCM8Gk+VzoujgezqZvRsLCpBPrAIc6/9bpnhUhuz/Cc4uJ8EG+xnX+sR3Efk/eJour4vbJTu
u9iT3Sbc65ay1Y2vg93tpWNkP3V3PIjBr74CtAmBLrAfuqJZRLIb73WTJ9vArtJD5Tbpje1F4crw
O/kVSPrtUKbZD32IvogsGZ462Q/YfRr85BvCPuHOLtZu5xbPrkA4ULla7biPXS86VnXMlmWYCFBg
s+YYe8Z43zbGPXg62FdoNEPNKbDbE/TDyjvQtL2SHX8MojJdJc8ctHW3dRMBSB17K81HcR0IMMOL
lvP4XBkRNvuW1b3WbO0kMf8OcA1kspSD2TjDFjWU0ToxU35F8Qu/FgEKvBBwKBGvZ/nVgPaatyhz
fOIxuyETarg0ZKalb0WLXit2odYmG6lAH/iv1m5NL4sXCBvLg6Xee1NHgGqBMSiu1IqcoDjnZnSe
B2UF3vpDFIPE82MijoTxCjdTstEIIoIF9fvE5ONGRrPIvfo7kb2Nio+zTMVwbPMFZ4rybSJ+m47k
Q4dP7bIPx2MDrKswvAMkbBbMAYtHkVmXCbMwQhoDwYFkQxiHkJvNGQUaT9RJJicyzqbVvfs3QLgj
TRayo1Z7bEl0FHZRfyli27gzETQ7/cXeVfyzPTHbLyxr3v0rAICWxF6B380XP0jMuz5ENdUUyeJB
17zzuyIJcnIdcIMSJoFK1XLwL7R1C+6JwL7iiykeO0gy7VqUcG/awTK+jHjwhsKNXvEKA31Kk2qn
QbDxBirVHogyUJCsRiKnWzz2amRTIDAUOuU0khxYgCIwGmkBUXEjEoiOu79G0jV1FxBFGskiT//S
AHxEDljpofYiXOdhbd8BIZ5s8J/hn2Qag28Y4tU7q7FK5AUiC2rhQocetQV6VctMv0O6aDOU7hii
JjFag6PL+J7YqCwEYjZ5YqMuV74pzZtChtq2G7v24FTtcEKeHeLjblHdVXjMozyv4y9YRjwEKcC9
i+huFDUYw0q3VKoi9kuj6Xz5t882CutfPltY6p8+W6xpENlVtV9UuhX1Tb5srKg9TMVZqgnUfHug
sq/G1O5QR9LsS5mmcoHIKijkKFzn1W61tmIwBkxGB2nbtddH2gJpbI5da+tueoiZLaM+wLdOxqaI
8Y4O2WlUKl69OnChu5smhNi5W/Zbq3f5QQMk5Cwd0Z/pjA4iKcBQFjjOau6oquA1bvRgkdduv7GS
0Np7bhndeYMqaRtA9QvkyQklnuUzeQy2ZSK/aT2i+kcuocceHno8Sqw5rf8pxj+dktMIJ0oBuEnM
NrKPsO0HG92A4C5zPdSgBNm6UrDixmrahdECGdgBFvTgMECk7XT8Qm6BDppTVpaIwHXYa8Rx215a
5daFqOVTw//m1uPO33JAESFj5YrHOs+3KOVGXg933sZk0bjNVVNm5TKBbshzyiv9kJoOZMe1UX/R
Wf9jSHzvikRzfwM2bVSsK3/L8J1lI1xkrtS0ueBb8h8S933aAnHj3Zijsh3U2mDY3XjAjC2RXYz3
tLWlZqknyX7a+KpeVGzEn5qIZcb7pNKRia5QXeoRcDWMWbcwjI6tfe7rJ0ZoV7wkOmeD8ozr+xWh
TnMMW8RpstFsTygyAb1EDqLqEwQ6A3MTligqL9xebqifDpobf0uc0tz23BSoYcEh5mF3LpqqQCl/
xsAg4zn9goxx0bz7WI4Qy7JpkP1V3tQh3LAH/yWUFtISyVtorYuzkAHAhNCXWrYFJBplCjQ/Uvc4
xcqr3YDxrV14CE32CzLWqofOPCBl9kXl3sz20jBB/TH1CmtllAAa9lgZMLzGjw3daLiFonOb2rjn
6DTy7ksrS6Bwhrg5HZCjyiRCur/aLfiFOHj9yfJpJLXHNDagWb6kueYxEBJCKF4dzNy11nafOdkF
9GDtRgcX+KU0Auusi0dDwb3oQGY6GyNpLZ1k4OsYKxUXe5DAO41hviSXlGyDz2vo90T2ep6hjvVH
7E4i0PR5gi80qJIdfHWgszBlLQeTggMj9nP+mqztWNuA7yov5tpQOm+GHfmQyWbFr9E05dwmH2oW
Rc7s5dzjGG6xMhwIStYSCSPJ4/dDgmhkjXp5tLPeq0A4FP6YbBn1kDur3WLT5dpPikB+ClKmcQyV
nwjk6S3Q7CfsHT9HM/8IbtJgj4WPWqw9AQVtnU0N/IDSigYoxQ/JuRoyDu4lod2iCM1cVm1kIsaT
hQswRvK3PkzXAClyYD9iCNewIPohkuq1CJ32Sz0gb685kX6HBY8H7slGx/9jke7x0urAglOjmt9N
1w5errgfGMd3kcjhNJ1qltAORo01FU8rVBKpHjo4EsisAbR4PXaDbWyiaA90GC8AXt5CrLO+98bS
P6FYsF6SXRMgXyzqqLpJA2u8+qzH+kUNiMAVgIxRwY426osfvAJyulLnj2Ex1osejHwnOgxSy0+6
Osw2agopmiXLzE0xAhAueXNunLB49IGCvWu8YKmbdQRcy6p2ePbI+rZ4ROQV8MZS3JFjWGQXoKS8
G2rVSf3W82qYJoFeHWhVswj3oZqzUBtaPIjknprZyMYVsED2lpqtVyI9iAD3hppDHDTYjdXeylIX
BVdovEd2w1pSLzLx2qEqQG9BvZ7Txee2xQqVevXerG8QMrilTixd40XJBn2Xa5o1gm05rVGQUR9a
LA4QSsrT4IzfVnCmM02WX8CXLXemUbBxYVZBhwD8ACZ4I8fGMIcyszqjQwhVgEMQ4zA3/+Y3D6MR
5ELD5ub/+1TzJf+Y6o9PMF/jDz/qcBsp9p1xH0QQWdagElIs6HQ+gPiDrQqr7BcQSsiOc4cbg5K+
KvJfQ6g9d3tqxrlJZ39eIGuRkTRcsBz+99NE1ccHo6vQJ5mM81XJ6NSVXSwc27gdRYy9m/oQ8xBq
Ti50SkPKMnmG8ma116y4uLaQhmRIBZ24YuykQzkwoEC0oFwOpvVuk3SWpBsNokbnQd0BwEaLZlOL
FLUSH2NpRJEALde75nm2jzpqt8cMTyK66twxgF5HOjK9cC/CylxEnbNOy9hfTlf8mBhRKhRug8Nb
0rUzwbFLroxkNU1FgyPxkrkyupmmyoRRrqNYqyYXX/MvFkiItmCYEAdH6OIwnblZ9372Fxu59J7t
ZrixMY4O/ONstjlqmnlW6phtFVhCl4mNOx70bv5d2bngporApE7NgKX+nTAhoS1T8yZSHhXk1XZR
y7oldVa2598ViLfkldTP0yApoBSIIh5EvgAR5aLhN55lXUCTUr2VI7tojl6+2cK9RC5OOCxekDQn
N87AzeTrwd6t+0cCpBMMPVRYdEQCJvtsIg+y59V4gyrzhT5gQ5Cx5AoCPfs2iRP3ggfSmlp00Eaw
OWdW+9YNYYpMXwtEXulXzdJzArAYuHl4rDNb7ecr56X9OEsT491GZ11mOy9RNGQLvcjdl6k33OqG
f58Kkd4yxtJb8F47p6Ydj2SCOER62wKIfxPgWQbVvD5cklvX3UYgY7qSFx3autmlViHP1OrjJL2t
efFcuBxMGmpmMvUNOCsczQz3s60rrHrpJXq6JRfqyESOoosCRTxkozmjCnKiYWunq/mqoSusbdqD
gXqeL7Qyc+8aPfBahocPnBSjd7Sd9paG0Z8EXEQFpdLy0+xGBRreZPoI85+QYkcpwf51mU08qK+9
70an+ZMJN4gXBmgSUZOKL4x8G6cOFprmuJ/+qsoMACM1QVdFLnTwR3CANEZjTH8VTep2PkT38lws
58vqLfd2WgXc+vyXdnWnHXRPfpm/OARIwfsvsv386XrO/JsifKG5pv9Dvy9V1HW4mZpjaR/AsCFV
MY3cuyZEErQi778lTftgZnn6kECy8eDqOhC6yg49O0sr2suIdTjAn16zaUFltPfy0n4UILojJ90x
jWXr6PU5tpi20liRLwQE+O673niS7cDPUrWc0h83wIqAObnyjfva6eurB9Kr1kuNezJ1Bqi9wjyM
j2Tru7Dc5XGhL6cBzAzve2MTCGGAiRMQPayru2RPk4MTNz0gKmIsqEkDfPxYNMfob8nUjQglZn1X
b2lyVJvkp8TiP6iTPq4WG0ekcMOb6eqtJYE2i501Tea5qbzodnkhfzr4SfKtSF3jRK0ey8Nt4Jod
6ETwB41aH94CqbKiTjIVkMhc2HXQH6iZjqW1c2ME68iFPoJEZZw+3pNBc6Hx4lejvqMPAFoP/RCK
HltJ7Klk/KzHVnc72q64lqN8C6Tvf4G0+7CGIuCwC3s0I6GtQLoFjGbi+6eyzqHAhwrqL+AptEGJ
m7fHsosBXTNvJ3MHBT5RVeALQYxm+b7jBoXabsLpzdj8FKmPY8fLxSegnpU0EBM3rDsNH7sMg2fK
X4c6fxWNKB5KJNl2ooHED6K0/oNyoNQ21oCvdvNVQ5DzNWEAQKbS/pla2U2bDeaLSNoBeqAmv3Ws
uNt6ldkfgspJEadIdbAG2v1DOkAZl0Og87saDo1S+2eM4W6OYDB+osEmsDL8NDIdJQmqjjz2NDBb
GCmKz7Kof4JGBbicYZ/dpKo+z3wXaUQE1CY3B7X35IbqiPfZBuU2zxYn3wMiOoDk8QCab5R3aIt8
eMvdCOhS33yG7HAFUKKR75q+TZ+qzj65pRG9op4nW5aAR1+Ea+rnwhiQWrOG+PVjpMwgRkEjCycE
bNuy9JWWJEgQhTx7ojMeOul0Jv9i+5tfqBs6nptl9inPpjnWcAQz2O5TVm/KsbHhXmOjs6f02tTr
Iku2ZlqFMpOPHB050yxZ1ezI3ifZgo9I7F7Kriy3DugHns28nPisnMwz1qnl1XugkCDOmxUTnxXW
0rAnLQi0TV97Uv4e4mSoUgNMgQ0FeJTNUpprhZ1fRo4PHuwqSv9NWy4TsQhiERz9FLIjgMqkxSUf
GRIuhlxRB/KExSWGhqC1SsZ+BQxVcJzdgoFFmyHM3GVvo5pTAqhxFHnXPUTS5GuwlPWbqTmCiM12
anwk0+0ehDRGELhmJ+qkg3RBGIairltq0Wx9arzPZhvyfbbQ0sJNJ3iLiJdnpgvizIL80El6Rn2h
VqNnzS7x83pJTTogyAtizrC52JUPwKbyaEAgtrSVlAjZ/jLH5KEG/D7H365iVdB+LTtwT0aDXd5r
qXEkboYA6qS7FLVW617dFNDoi1UsWt5UEO2+t+V41CH+usbD0T1GTRgtW2+0T01aWE866NIn2jrB
iwNYKMtVCNTcF3ILsso+GXq49cyiQ1G980p3TNNAuKJCzOK21fX22Iadt9LDNH4V+bmoLP9rl4J2
dWzH+KDnGb9XA6m/Tgto6JiAC1lx6uzTDPM4jem8hQj4RFErX5EtlcvO9qNr6hkGxFxHsIxaxQgR
5fTdl0GRRUCOka8MJE87MPSC+8PWVz2dWdiqSi48hAtwNvWqMyv6xtoeKu4eyoTUAaSYItw2APRu
WWsjKSvwJGqxjAC/vztufTxnbisXqXXFlzb9Z0TtsGocBF3p/zKLuuQWynJKg+vKfJ19zcC1CzFF
+dUce30p0kRCSy+Uu9bptJ2OTOeNREn4Enm58aXq+xNxaPsc7J1xIb/qVQY5SNRfaDLJHzhK71G6
jbOwLiEbikfyg5aId9vcS2dc15u15DWYgWw8KFGikR/oIwdOlp2cqv42fWL1pzglyL7II4/EDooF
yaOfl6ei0PyHBIRPBzxR1F0oh6/Knul4W5hRZB8cF1Qpv9tHJDIWhdFUOzz++jMW/P15ZI6EPrRd
bFOzjBeV3kOEgHrcKB4XbcWibSEH6Jpp0EHwfBXUUs3Z5qbZsAO2rb7t1KEBsT6yF7BRkzpmW9G4
zaYKzG5JKDfCu2EPfOvaTrAnfNts19xk3OrADi8yommdla18q75Fbq1Zc4GnR6gZ5g1PmbaO1Vno
DO9nZPtbL4CloM8BVnKb4Ndz8JA62DSjWz7WNX+zEGV8i6tmg0Cc/GrkQboCfmq4CM9DZM8omg3P
XGdp8lFbBF5unDxiRKBAMbUZInJY54QHMtHBVVFkOkOaAlqu5QghWoBXN4krUK2sCu4IxEU2EABA
/8ZyzgjkFBdfPX65MF/MsdV3ic3wSC61Pt3buoa3RJVCA71rQhtiOkbyFuCu8EyHfSv9KFkZjOUX
P9W9YzQWzboXXKDWG/XiUPN8s5v851B07YMXxe02CIp8H+YMSmlqMvIYLSiuxw37htB+sgrcka9c
3Rt2oBAkjDodfM6rdeAyc01NieK9O+fdwbbY1slzwMWH9n7kAUr70zjfI6eBAkMoPNxCGeTdVrln
LUj2PHLWf9OsCCy8alXnqFLxLo/0FSCLUrtHdA3fgozDckW1/ylSVzvkek28wqDyBCLF+jZCMGay
UZM6gG5vd9ZSc0GA0Nmd+Ygy8O5gm6XipvYQPqwhDTE3HRAo4nu1zokVAiHtOf4yVQzjkGp9cpo6
vHdZm526IQ2WxOjt/LKLwspOhaXkmRCBX4PLN4MoYbnAbWu8gm9DAPNvZldXOAO4XvAfkbG4u9e9
GoRD6lE7RO++XQRGY8sU0V1kgLxaBEhkYW84frV1KPP0YniGXMy7nYAY4Mic7OQ/8iRYh9qIGoO2
TXe2jKMNkhzI63kjnovIlYPdBkUhaZbtjDRvv5BH1Mb2NoE43wKLrXw5Uc+3mt5v/9om4nnky1Al
wzx/ZzqghoucBupn9JWK+nOTehHxl3v6/qtY/kvvH2Nn505NVXma2I7heJADkq6QQq+OPSIAG14b
1j0HJAwyx3x8K4KbspfBD2usflrM8x5FZmBnGfbBCSjwehoj8lJb8wGVSnS/6YNdbxMtKhB7Umsg
oRY8Uh0yf7SWuv5trpme66pLkEns8wriPjYqr6WTNxAoHsR7JfbsB00GrM27/NHWGx2/U1mDmya3
NhkDuDhOq/KMIni+Buypeqpd4zuVNmrOdzy20rd5jB6P0UoL2Itw8J9JVWtAGFebuek3fbWBPHK0
ydwwPLEBpVesfyb0e1F0kKaLguHi2Z48mQIbmbgKjG9NOjlY/b3eGwtkCyogRHBLFFhhIixslyeS
oclVk6km9VodajupF3tF85F6/zY2dSJkLnIOAlWNX7BMwLoSArRm1XvHSuhYaiq7rB0QBgztSyW8
wvopUte7gx7tCgy3YX4bhaqAQcQnMHUz+ztHDfEKtBr2jVZC9W/Q3PQxzIp6DSWp8YySr+zglKmz
HcvCulpJyZYdc6KXzuR3eVbYP1HYD3yjL96i6tdwNxKAb3SpCSJ/vCvAj+AjFOPnJ9Z2AdAD/RPd
/mQ3be5s3bKe1If8wcyvqO0+cg5hpFmQKC+jdstEBDLcEYJEc4dR2hD80K5gsAETVQnUPoIri4rF
8kjNdijem1R6iLfD597h9yb1JjrKw/7t2GIERqfi+QrUtifWuHzvqwUW0IhQZPOqPDpTmw7KJShG
vk9SNz4ZWHwSn0Ei5I+AFdHVkb19p4/phcgQLC6tLWCjyYa8hnz8gSq98Iq17eRFZnOw4NVn8FIr
14+5wF8xefGmdDbCa6w1IpQACPe1/hxb4IbDfR3c8qgBHzce/mfUyCAHFXQRgi7SOo+AikMcsbHu
2qJpl4XB+y+Jb33rfDf9YVYthqs8FMsqbJX09M3xIbTah0yHIFuIezpswI0iB6RJOiM+B4b2LdMC
e1pQdqmRn4ok+kbLNNogeKhyXXhWlx5osebb+A2iGL5cE5sX8XqJPsjOWo1XhWL+InvbC5R2KLst
veXsSnbIdGZ4MfjVAoS94xZFM/mzC3lxbnjRax6gDNoFF9slySJ58VBADahBG70mkAZgOrg3TDcO
tr+PTI14vPLceuZY2ZxBwcTPWPXyM3YgyY712pNnxfHRSuJNaObVfZYl3dVJXQBaJJRBe8RclnWg
6zvq1TrWnsLQ+zr16oPz1qD444jFEXYtjq1B8hIRMvKlA4jrNkxy7YZaceU7q3/+43/+n//9vf9f
4Y/iChhpWPB/cJFfi5i3zX/909H/+Y9yMu/f/uuftu9ZHmM2OCyYD/YRx/HQ//3bHZLg8Db+R9SC
bwxqROa93RTNfWuuIECQvyU8CFGbFlYI3fr2zvIVqwIq6e/adEAZrhDuG1LnSJ/z7522mvaxoYzS
IypWtimtsCRj3Q5QM5ZdnDHKtx7xykEu1V5EQxVvJ5XBNG5/a6OO+BIBCDMvM5KUJStkY3IIhICZ
iA5hGny2kXOVZysdv/ED5ImBnlUHxvP+bKlDn7T1psBDD4xMv3qzWnwBmX6+Y52OFTvLnRp4JK+b
XGgsOdMEUFPQF//9V2+b//rVO47t4JfFGHLQjv37Vw96vEKTjevctzIedkgCh0BNGeM6t7XqpU6R
NFHLCTmiDrry7PpKHg5qnlCqrQMm9nevmgfaIY+8T/NIXdFsWL2AWLF2YKyJXrK4NleJlcqzC0nM
Y1WCJ2NAbuppBOkzvl7nTbmCfxoYb+WqB1AaCbPhRLeZUQ83Ikqsg22beOaipMH9D79L3/rzy7F1
RH3x7diAhjjMYb9/OdJLKw/QeX4/LdKdkqEuv7CfkKEobqEo292iVP+RHodxw7UNPfKoqbwA1+K3
QwmtYjPyvyEGLNYOyzlY0/BgingDsQbG2i+mqM+uWiPipXjHE714ZloJyaBSwnUo7GPjXiOtqK8A
2m+QsGf3hWLTr8BtC7qDNDiSDZRh6bYtwf9IvTSgjvsNU7z8iJpBtbaObdTtWfkSwalkP7ocrP0B
R8ljH4Azw5JpvWwCVBFG7T2069n9H762cW0cc+9BueOPpT0pzJmC+QfVSfJzYxeiOkki6IHlr34y
7PhHLf38oVUHRArLmiUgAEMjj51u0aH08JD7JX8whVFvNGMs1tRLo6XMptEFyHtvpnijXZr62rTb
9BO5fNe66qlstBvqqEw9+g+/CNv/7RfBdN0z8I9BMdtFGbJrqdvp05MKTxZzAJVMeM/wioJ8nN5f
pAF6ZaozjKsnw2/Mb7QIs7WuP4Us6C9a5GOJptWQgkzSM6nKTiqxJB47ycPSae2XZbloldpbDBAg
tHeqBOIyaXWkQdRBzX9rmyYL9TTYNo0HlM1gednOlaNx1G3v/zJ2XktuG9safiJUNTJwS4JxSE7W
aHSDkmwLOWc8/fnQHJtj2eV9dIFCR0AcEuhe6w/qnTwzxkSvVnk0gbYiUST2hhMfbs3/6HOtMOpu
9z+ePX9/7C8fJgJQliEsx9UQonOtv3+YSVgLNc2E/2SPzUQqNnNXKvyFBy1SXEDfmbrpUzd/L4S5
kWtd2aOuQ1h6gzGgcIvwLGnE0oF73Jf7hjzD8pytl6frpwMko3Pf4eVGB1mNxwdBJzUknBbM+bpO
VORdNZE9qm4SrWSwRTaITPloIDsTESVA1l0xunwdlyVaNr6bPlrgXP77U3Htf3zFdMMWpq1qSO4K
Q//lU2FFZQR5m1pPArvcs74YZiBtkgBhW1xupSZqYMWxN5aPkTWn3ifp5QJDAymXLOvQz4MY6yAl
L6WVfXsCBzdardfUsYIWd9asJRSwMJHnwAo5uDMXxGAc7OyutN9uvRoLdJotsG4cltBQ6ceIYkRK
sJfFbqkbHBhK4aT/o072K5dQ07Xz0k/WTY3DUttQ3utF3ntlB7PxzGMYXxEtiFHqsqqDbIkqPLb8
Ghsu2fqpt2s0DQa5hnsKO235Ckzf+DqV21hr5n1uAlRZ6kUxWjwjCCqimsKOH8F+BzC+6az6xh2f
tYVAUkJEJnXLTmkpLW3DhINS2hKWwyIsDHLknQfVP2DuXV66NkJmfm79Oyezv6Z51z7JqoJXl5eS
w9jKomxQUyhUQv3+398RzfzHT8fFb8NVMRdwTYNd+NL+6Tk0uYLX3aRXT2GoLlHn/C1u6uhHPgA6
9EdLPJD5iYDnAQBGXy/8UaKIQX7ffy9JK23xTUUlw7ail7+PdOtesIGZTm6mRHBc0WKxhrgmJoVc
rSw60bwJy25+7kMbVZEg30aLI15ZKMUZmVigpkuRHUa7d+xF5WYpZjXio5VjjntZhGj0MaUsYoW8
iYCabRydb7lkBEW+1myi2Wo/Ua9hi7MyqusrcYhA1XxIDahuV+q1mSEkgROYeqVe4zZX3Pu6+Yl6
XQZjs+mGrLteQl5ngpgD7ltL7HdNs7tHS3OD+6SH/zpC4nnXOw2ncCGyEwgF+0UNqoMfluo7qiLt
lmeqv5Pd4hj985Jc19A64J16dhCy3jLa77dp9WAmArwMl9OWXREQii9PTWfM4EaxbpyqPnxBc90A
n0O0rrabw9SQEYBWYK9Rv4h+Z/mUr7K58l+TftY8XxnT+xxs6L4reu0gZzJbMoC3mQaRBU9uOUJO
xier98e1hmkcwWm4yc5ykPVm3U6bxtS7tWrNH3WyQfYbGaULoV/ncKIdJlbNvRMQQcmNLvuGAPxR
OkO2cXtnjrP7DojRWsf2FMKfwD7Vbmt1P0YE7FVN17kDJ/vmRM2x8fNXyAzJveBx+DixMcLzAoNr
s+hfyHMF2NkFxUuRzQ02AWW/k0WrSrtD0wMcl0VMmPWHphHbuNOLRyLsqleI1H7SqiK9F5W9U6fR
fpJVY+S3nq/581Zf6jSjanDuuHb3hzS/aGV+kMFaTINQN0ytgwwYhTJDttS1ow02uhcQwlksOUi3
vSu5+hjVJkG9ojnofl397LXkux7PDpzXxl+zTTceKlVvdkbaKOCBZuQaYHFuy6grnv5tnjQ5jFlZ
7QhY9JuqxxIvj8qncmGjAIPEJXkhouRKgWljk+b8pKiTBxPjANnXmnlKOVFFTn6cvjpF4c1TMb3G
CQQNp7JUci3s2FndGhA0Cl6ki7ihmZYexKLxONRtTQZu6Ifk3MRFtW5U4T6iTxrudKeMcJwpplOi
EZ0Hkmg/WxqJAqsInR9wqjZpFhg/g86961syMnI4cAD30QjCaAegad7+95NQ//VtyarBELrgxWCp
qsoz5e8PQsJQVauNSo9hvEqIdfBJL0nKAHJTD27YqXukwoiIyLoe76iw7V/m1qowvEEl37JL9THu
c9YDQ5X9VvCtBFxmvN16gOEPSFT70d5eJFakzkqHyCr7n97dSFGVbjGwlWdYOGKMuw6aJruuI3TQ
x+vOmJJLF7bag2wQZEAe/vtjUH9dly4fgylYNyz/LEvusD+9D+xxBOftiO7ygWm33YVJyk9e4HyM
iBdhAF2b0cu8/ejTQPeMUa9+fRjIEWUKyF/++sMSPTsyZfH6v2/ZUH9Z59iqozoOfzmHh4fxj50n
TFMVo8EovlwX9LNv1yihB9E3YsLpEpRHbSfZVa4vdn9Wy3d8rQKl+md1gG7jtVroXfQNq41b7yZu
bc+MqhyNpo0Mc2a2G71qJlouRbqZwgbhYFIeXp6o4ZMSVB9nGCEY3tBB88gD1fCm5ezWL8ci739s
x+X+4RYJMXmnsw022FjolmsIyn//Og/TPEb1bCb7yYfqZa51TFn6Gattm4UmAST7aZgHDHUXwsnQ
JQ+A3uovtx6+Yszkh7RxNQQ+ro0aVIZoHLFyChGYTnnnwAItwmdTZNVxWFplUR4CEsGTNQan0BB4
Vf01Ph/MBJ6wqv4Qw91/fwe0Jbrw9/8uP17HRiXE0GwbTtbf/7tQLbKJTFawv3K49HJ9jcgQ23fP
WpCTuERDpV4OyRw06IBT3085nDYEqleJhYpj0PUI8wmbsHWg6bsJLeeQ/QLU3U/lW7vkhDn1//g2
80fSl2jAp/+MKTT+J66ra0R4DMf5NYolcPUt7ChsdmmXGMcOu/A1SCEQbIMZfI0yFwk8gOeOXcOU
NMZoJetBANlbtBhJQEd5+NUVRYrZkWldVHIOrxl5UdktL8z8LggJu8hiYSJL3cSDQNQxYrU8tuWR
jNkPwFbxz6y8sGjkjZQHOhkp33lfpIbXRAa7J8NP220mqurUpr19JIk87NramB/gZgcej3LtbZmn
b/3o5zx/zKMpKD1aJBPL8qIGIS8QFCT7C0D7sxMkxVHj160u4aEOBaqgO8/Ka43uxkX2ktWyOHXV
vIf9/F3WyyrZKA9TX/meyrJ/fb2CrGyWKRt17Fddngc7WffpYo7d7ropbu4+1WV9np1aUXnmUOE3
KYfIS5mQv3ZaWmef62QfxayLxQOtJ2Dxz7vGipo9oSPcHSut6hAIVBBTmGO4OKrwM50092D7aeYp
LjXC9YnqI5PXKf2dLBdOEazbQI1Y3U6b1G8sXNXmZFojoMwbxWqzZ7sL7fNs+PeWEVJaqrrUV1dN
K0y8QsyM/E1g3ClG9vPWYzDFT0SwbR7tRsJ6kZEk4uxDa2OzLOdwl4kQTke0oDPPsoeRVsme2DgB
6KVR1umJsSF0FT5cr5S50zabptm7zhGx4o3n+N6ud1GToBS3jNMaJ9+ormpvrjMUfvWo4295m9RW
58iD6Fnu5KzGXPqXKA2OjinMYg0dEEeK0p/2qbhepw1844R1y5vsLucZSeuvWoQ0j7Loh46xsHbA
dS63IA9VgJ5GamknOSpwAmVfl/xN5F3JOl2DjkCu+yL7R0aEOIevhp78bKbR/6YXTXRy0IbjGdNv
tdAwnhB6NJ70GSks/CTcTWuZYb4elWSFY0v2KLuAMdChsOFGGmlasdFio925PWrCTfo9HdJ0O85G
dDAUrfySzj4LEDv9DgKy8ay20O5wHR2flL7/oVZ+8h1cFEuJvFUvTuAm96xOrZVsyK3xZ1/ZymPk
F8lpbtrUkxcgMn7nLHDGop8uSPUhYz/yp5AXSf2XonR11FfHdJeWg7trDKX8ivX2ehK1v9XSBmqp
SxpHae+GuCL30BEMXPN0iQ9qYgs41nxkRB7FqhwjUa19HmK+GuSPslW1ot6z2PnvZDFUXPBMGK9e
p6r5DlfEaC6O24lnDDGira8RyJPFKq/FPZTG/bVvO8LPxiqg2PqN/puczS5tZYfJrrlmF64+a8po
PGX6nWy71uQwITIQb9dbdZQ2P7JnwWpluXM9ZX+FiAi0oYaXJvHYj3teYqIxybqdvI+uEMZJN/KP
ex4s5x44cX695+XrsEXboNjIq6YmCPbZtsmkLxdYDvK+iTcP1/v6r3uWg8ZG+cc9B0mNYD95t/s2
H7eDkpi7rnYPJbk5OGhdCbBD6VlayNMp7Wpgq+REysg2965scZQCtmKeYut27dlC6ohNJ8C1bcGF
LHMMIKq3fuS8JXqIkbSsE8iLhid5eq0te02sgNr5uZJ4YcQLQE+e46aCz1Gj8sYSJH2Gd5k+VxmO
lIP7KDsAGtA3AirVRhZLkWhPDJYd5RAcwBxvCId8K+sah2RxF62xQp0ORZ+uP4YxbxO24HK6Ct1t
rU+fRWC295Nq7W49smrq+G92xV7O1c2te+YTyft1VZZ3sp8cWgcjdmxibA6yLh/FcJqM+H2u5u7g
6FXqEdmNd0Y7mkeR5Nk5GGtW6qPn5+XBSQrsrUSerdKwnP4I522a283PKZ1/YwetfXEKkgtx7edg
whG+mxuDjaXWBo+jj45M3mvZN011yBUzCMAsO51W+x6bOkL87Zw9ySuPU2Ee43i0DkgD7krHQl5I
m+27Ng7/0AetIk2qIG5pOeY54q2xNcpAhU2HZfaUVO5a+GAelGZTGQhzpKAsvjuBuCChvaQ/ido4
Ix9yDFAgjLTid6ULfqtwdv1qjSJZG8PkPzfoU3rYMAhoH/PHtWHxl8dfrht1gfMIHwLaXBgOX0AJ
Q3BWQRT87XpYdMPnK5py604lCuaon29rNEA8P8VCJ+9VFtxTr36HmLfye615dxuo9iGqcXtBLOOL
a1jHKltmrV117cwYHeljr97nUUIuR44kFumH1fTsu2p5tDGT3sgBWb6btdj5BrUkxSBnaA7A9J2X
2bUeZPtsxcR01Wq4hCXhediN+J0vV8rcAKEvw37hZ9ceRhEm20qr/W9+vb0O1J1+o3VzcVQFES5M
/r5ebwTU7ErJ+eASNgRnjfzNulgmBLh0LKIu/zI74bTXoIJvs7br3pNyWskOig4/D+++7A7xperJ
dTCfkpdqTMjbDauGhwAMxMlCAdOTDYrZbF2emm+doxs7B6nSXZiMylth8JdfronEXeXNoZOSwgXx
g0dydf24CozVV+BdgidLwaHGX0yE5Yg6BvFDIOm9na1gN85lvceFZPoyF/isLB90kqGrgABmdrZm
xQWCF2urmVfSK8mq12rCwSMCT7AvggTbsGvim+y3iXYC8SyL1OUiBCMb1MB+VkbMOZe3aa3E5lO5
HJyUtV2lx8pGvj4jt6fB+S20xub6Qi2zaN4V6P6s5SDZqwe9O7GcPMuSNXYurhsDr+Gi0HYsc9Uj
DKqVDSrmNTUU5TEJyjvV74O30S74cCB7XmORda0CcxLZuJGtVhaknkLq7iCDjyBJf6alIy6ytMyo
gaJ4zZcZkadDWJ34pVlx3T/J4mmI3ySkkBPYU+fUmT2r074atf1gd/fa0gDXDRLZp2ZlLPc89K3D
XMZ42IHLck6+qf15OoUWLjvz+HugfhuMALHvrs8Igrl6sg7tsF07vCN3lS6MZI0d407rHf3SwDd5
mmsRnvVM3H90zhUSfmOXedeyRrwQhmbV4nSzTNbk+JCK+DGN3PSJ1DgB/9D9o7NS2rTOyTZa2/A1
kxdqjOK3rmzVDUh0sQHvrKPEZcVvaaBYm0xxC4xtKFYDkux+mJQnWRx1bQ8GjVVU4ZvP+VxuiilP
3oKwJpOxmHqxkE7ecEtwdrXwP1rjdEw8FJumg2zthf3dKML6Xg5Vgs2sCxgLaVU+EHx5ldfJcqM6
ypvKlvmhjP/7TcnWjOijvCkFhU8WC0m186dZnCTK84r3XIo5CfCVz07mKhYgu1xlBD4hQwPFJ8C+
dLKlmMBtomsnOWe0dDKzbPaqNtiwpV8DS4qfwYHMrzpo96SFHSxLYihYoqHGLkuOqh/0WSTXUlpO
Jz0ohgfZ5rfuPXpdzr0saYF4rpCWvJZAVb51o61eZFseZD/U0IyuquECh3lyI8Zwvl5C1OmK34Z/
ktrgCKzWq9ydAIQsN+d3BZoFaurcydac9/xKzQzyNLIV/3d+UylI2y4Qr5btputMnFurTg6kxoqX
2bLjXaII1ZPFIBXt2an9r7awIr7F+JQGE2pjslG0XKrQG/eYN0rxMiZ9sc1jQvSydfD17NRMPNGu
Y1t0Upz0RXbNcqTKCdSzcF8uGnZDv8HxISX7zkQuCgxH0P9pPTSXVMdaIE0y1SO/3lzMCp9fQDmc
xiEYiwnHhu21sgpdmqpGfYiz3jgQepiwhFvmEABBMj37Wg/hYZzBqCOOmD+r7pBdqii8CEVVCsCi
Mxs2VcdOaGk1o6a98ycQZ35WFc+yDqOrb2amAcRaqiJ3wDR+2QhNcoJJhbWgFQ1PX8aPKtApP8Tc
URblCK3chkkvnmSNGrLWm8w02cq2cEqGB8Ig1+6yxzBieN2VRJJk0SHsiXB//zTb4zekctqTrG4V
YI18QfujLAZNZcA0gi4gi/Iw1NqL3qbpWV7JnaFXRLy9oCxxo/IgTA/vDY8vSvowGKPY6KLrNzxp
qm3eFrYnB/aFqjwNf1z/t03lzt4E2RxYHrPMsa7dJ2m808Ipf5bdzZzErCZm7eP2ncBgD2S+uQl+
U2v4ovDxgzXOTih727r+kNgLMltxjrcqeZaM9hYk33iWpWsVhhukDcdxB6H2Yzg6/zrQ8alfo3Rw
CMvR3qQGPIcJFOxDHzvZ9eA3zmK44B/drkBmJmuQuxvH/KOf7nbDtrMx9nPDMvKGJFDP5LPbM0jA
zEvGNPzNP8gw861dGP1/tsvxvJozNn9psSXLZXsVKaK7roWbL93Rb0UponMrQh1CfmbpDE2Rziy/
X2+tcmwDLNOrXTEeHDJY942u/pQpYcsJkWira2snU8Ks2s4TRgRPLatQ2cuP7ddpQK84yAZ3e/VQ
0tTXvovaR9dwq8dUT79IJEwZB87WLkt32/HqJCW7mixolZCMi91NZytV6uwUsm1JkigsQQH92UVq
bCVjWHlI4YybaSiSaWW7+QO6h/FBAqSudRImZY1t413N3fD8BiBSjiigW8LhQ0NIOZwNILs5xBl0
//RX2YrFGAbH+DqkyRBsx4A4XakMqGmqWiHOYeJuVLJjD/pymFC/eAiy8sek1clRlmS902kfQ2Wd
PAhLGb2JTdu9qaN1HCFOfTfZTf9iJl2zaauw2Q5L0VBU+2DFQbSWrYURu/dVbRxlo6wq+95zdaE+
yhJ+OcjzTllxhwf759mEuo2C2nrEKbt9UpJzp+XDo7rYnw8ZKXTXb8VKtsk6K1CwsYoGAkJLf1nn
Jue27rRTH2eX20BrGsVKFn8ZqOcmaXEGwQcbCFPMH1eSA+Is9/eF5jjpJWedgOiCSggrsPeKkmt3
uT9Y/zhjhb9VbR/0V0v0iEgaUYqFhQA8YKh68yRL3aiYdxhjfJcleQDyP61jnM53ejYg1N07wVNP
PHUZLKfxo1ZZft2R1zcJqtvLjG1omqdhUMInKwQkleZ4QM5fNPlfipG19ozQcpBA5eOTh7iu71Jd
V86yNA3waMdB/SJLtT30p7pw5l1K5uwUBSGOkssh+evMjNxu1ybVu+yRqtVHD1mc0nRtGmWMLaHR
IkELCWjGsnblopZ9GarUvRdLQ7Y0FAZgVgRhoekXg3sP2fhjBGzXn3OpQdcx00O/QBR0dTYeDdQv
Z615yhaYgs2jfd+UhFFkB1k3LGJACljY66CmUIxH293m9tkyx7WVaBFg6dy4yMPgjtiw4aG77TFU
YkNPQ+gsQOdpaTHgL446ITXZT7YCLnzpcWXbS2Wt3LWwRLGcOyms5apo7K9kgywvrYof/AbmE/59
iJdQ7g7a8+0sUKbQK5c6JaDVSNzPrbd+Y2GeMLv5EQ5D9U5wlnQIf/4LeVftqSIbKetrPOgJmzXl
XoxR9R6yTcrG0vrSdyx4kOBky73U34bnuNTc1UCzH1oNxZoZH6c3NhIIoC9n9VInz2SdbJX9hr4O
f2113OFjbFH79dodQm2nzDokuTZEJAkl/iMAlI2sutXLs8Jqg3PnGM3ONZP5xUj9s4JJx+/LCZDJ
QZ5gCn+tsWucfK9W5D5/iS7uwqNSqw+pzx4ikn85edq4M2Y9zjQQIOFvai0H2aDPWnh0/xzh8D+9
XKlANsYtYDz02dOKsd0NTqW+8KdUdkMa5J4spg1IY5OwzUoWmzFhm8ZKIagjrVvrirYdhjgGO8RQ
F4TjquKXd6e0uvoiJ67jisDqUgwtJnZzYu0+EV50gifnAYGxTRlq48VdyEHJiEWoMAOvh/VEKttv
Df0NxTAkDZOsXKtuarwpVk60VskreG6V/laXzftk6ulDQPzz5V8GKeokvLzQrHOOrbaixAlrJS8I
QF3yi/EieTLMHm8sa2/plrnNFC3fTWC8iY/z8pVFvTHYWS0vX1ls8VNdz1lYPU5Tahy11FXWyEBN
XwWiSeu+M7MTIZf+DUxabuCZIHuFpaFAN3PHr66DaC+CT9lJ7xXZSw7+t166AhckV62QaEjSvxnK
Wc5Qtt3HZWXxl8vSq0mHYlspg+qRP8wut0OsowdXivOtJlN5j6/AZK3r2ixPsgF3kfwC+b07CYR9
v+YZv2XeM6+4hFn7bKrMbULm82tfN166YJZiGxODoGydU4wS7P3YY3l+BTMx0q/j5DWt2o+Rqp9d
R8oO6V8jKy3TryMl2gmLycepaPcRXhXfm3w3Ilj1s8aJclWVvfVqotKxKfohOteVktzVyqhtXdMq
nom0kNuye+O3bu5WclRSTO9dOEdvLcF4D1RZeAkNUquqSfwOEmzyFDd+uA6ytPoRDQ4qD2TOEp83
qlI2X+fIrdBsacJ75CL7g1MX7yz6M68aDWJRGC+h9zQ531hwgqntop+L0UkC6+09z1R77Rdm9KC2
vrZ3nMTaF7pKkgj8PTa9w/huWAU2NrxbVcV/73ghdKrpXvxKLV56KATrEo+QveoWxYsgVQXd053X
pRGWL8M0iPsWt0R+d8WL7GGOzj6Yp/RBVlm126xjxwkPsv8c9OauytTUk60E8dsL8miP8lKyyglH
D6ud7lGW2lB34RvhYyLnjqJa2Vp4KiMNy81YgV4Agi2/yb5jkdWXLDJhfEeKjplOlL0Qurr0aV58
0yMw0gaSPsfaccDWzpA6GrX4NvkTap6dwZcCL4+vpfghuysq2KTRYWEvi+gy2EU7vBd6V+1x1mu2
shofU6814gwuRaYdCi2sNnLSXjGPBT/GFytvoeTpxgEMWfKUFAa+PQbg7sbu8acqep9XYcW7mmjy
U9mCMgqnHpJXPiRrK6i7PSpeCgnSpfz/HHydarnav06gBriAxm2B+sqi2NDC7EfP4jVWESPr1NJc
yfpcHWevDAb92q3Ox0/dWif93M1isXQQrJPPUyQtwUki/h4lrbtqbBW/hHY23gTOuzl60F+EcMN7
y6rC1bw8RFkf9DsXbsZGFq3KJA9PoOAki77+2gdW+yXUa+MyZkFCGpPJesuETNwhcRj3K4uc/2+w
2T2h5QQnADbdxarrfjN03OSwThRPiLX02zFplTvfrbo7yN3OVo9K5TGeEHwL4Xh/M/vuosnxc4IM
1BDVv5c5FhWj3Q4otOI9XPpufrHLqTsgYz3tY79p77NJQVUYK5IvJIj+yOI+/BmIvanp3Eelaq9O
6oy40fDbUxaSWRxX6g5mQHdswxm31j43NxHany9ieVCwex9/KFaDljUxMfwi+32iC38/KXXgtY2m
v+ZR6+zLiiCELE5AyvaJksTXIian+l5zm+RaHAJ+pRnWZ54oYuM1FSPZcj3Peb9SbM14pGgV1842
6ep9hZHitdWqg3ZvExG6jg0Lm3VeGmI1uIwtLbInzaRi/7jcFfSeDNs4pb+2ZiZE0s4RqFAura5b
RvtAVaZra+r6yi7oVXFtndPY35Fih4yxzFzbJEKwBNevraaK07OpITgupwojoe9Ei46qLPJuU3dz
1yBbsIzNx2HeaaaPacpyXbXXxh32bVC1pubQOGW796f8Fe+hcVzBsmzO8sCf9+Ms1u/tZh5Pv/aQ
3UIorysSeelOFpsSk+E8NDFNWuwjM0Nzzu7cgjMq/XtevrqNOIoVbasA8VNZKfvJQ1DEP+wIZKks
yUZLQX+yy4ZtvIy/dY1TYlFpTC7sVifPWk28aDmWpre5G5xZ75zQPDaRzxtPdvNjOLcVWjmenFjN
ePisItjjGSzru9vF/AL7kUopHhI25J+uD4WjQeQojzey7+1itpYcTKcpT7f6LlCyI9rVX+SVb3NH
ueasCYyp1znsZ99WoYoudivyoEQ4rYQuLtnTwir7szpNQ7NdybKGVcZfpyapNPRbkBzQlcwTACxO
11PZtS1TZRW2+PHJlv+Yrk2jneYHpBaWS07LPFbQsSuSZWNSHCRGXG2jxg5rM3Rw3UF1D1XAt1wW
LTOx2TeFxVmYbvClxsNN1qujox+qWrCMBXz1VW2gglkNcGdQzsZrRjRA1ieZOx7mcIQcKCfHlocc
CbhCYiAsaFVSAfJQtrF7qpeDLLatWW2FD1Fc1g1VRZKaHH+5EpowiEzF9jm2W/ucpI3Xufp8x0vY
IDa2NFi+3W8IfPFeSXLW2bKjbFEjbBuX3uEy9lYvz1xf/Rgmi9exdWAejQLN1R9V2uymSVNOQBpS
x8jO8jAZEYJVy0GeybqIhJEHDrpe/9KA1DgExGWs7Bwr/W4SZXH8pV72kENJk/vbmuXy9Yr/djE5
Vq3dHwQQl8gcod908KetWOwRp+UAruvjUEoDxRRaycEKxKaWxVufQQ/EWrjKsNMaO16ZqhlhKF0H
B7vM0t0QBumXyE8eJaVkbvyYr0X7uYcLGP2/e/hK1XrT3CIP66Ig6nYtwas2yE+asDeGjtfurcpO
Y8QRbuXbiFpLur1eVGfoMdlJ1l8725OwvT7D0c7suvYBrXmYLQaOHSOxE5d0X23vsaUqVtVktg/X
yjJvdgD6FiFX6orl0NRptGGPLTw5zbVBtfGPSVDTnsVi47R4O43KJNZp6nfrW13shLZ9LRfSu+nW
pKrIqa7kSFn5qV2WmwYtjF+m+9eO43IHskUe5IyW6nzU3Yr86nixyz5OXuEIs00goHkuGZdxVQZT
eR5xYySzU1TiroKbIvSQomzp/EbrvKCt4VbyV97KSqu2FlOQSY+9pEb7VB+apyoSPEu0yD44bkK4
ZKiTR835KttkDYjTeG8TeVzf6iwTH48oh02nJmb9FIIVeCqeZHd5SHWXZbtw7Os1ZJ0RihjRkLDZ
a4Uz7NVMgIHJsvRMMC49N8Q+9iEqEJVfqAPfXYejbJF9wHK24LF7dJyX3rIB7qS6LXodybAs1Y6F
mfTNi59h+GtWWOG5TvCcmdH4rmZg1msza8lDV5jSpQEAibyZjlMFqZ6FY/CAkCYGjQoMzISt82rI
jOl3iPZrSChDsEq7AayR7oJZMhAUSKPuRfFJ4vV6jXSHjfS2SJP4oCzrLrhLxUYfp/GlbACTRxbK
+qqTHK4zYXRKcMVH8LHj55dm+cWfM0RU2/JONzXyuPaUlmSH/izLM3looqbYG42O2FMQnK2/DoTW
4L6PPNayyNF2wmneZeOt/pe+81iFC7btX+e4DQ0Tpz/iybeRc9/q5dmtbi6d6BQhm73cwS9XutXJ
m0lmpJcdXAj/6urkRrSrrByhrcBszgjDYlRvB/p2dLJmU8cz+P3s0bUhcipF67yUufZQYr90L0ik
vjSdOq9mu03v+iFzX2a/azziLjafAa1GM1hbneX/RluK7uKlOytAcORMcV+r+MaE32WjiVTQk8/P
hTX3qU7MEhu2gJ863usc/UXOlgwUWAZZlqfIpA9HEK0L72N0XzMfn+90HC6yBJXzOcvFcH8thQaB
LWd8uJYse5/NhXiUJTchQmKhG5Dr9hv4c2jDQzvfy4MGEHaT+7oAokBdXhkfDTWISixXHGfTCrOz
YPgvLYiqrAKeUPvbDBU6AfdxEO7yNMKM/q+ZIce7m1wHfeliwgndKTM2aI9ZDy2gmwejsOP9ZNgw
y/oSaMly0ImKnDOs5zWf3QirUuo6Pdjp9TyyPKUk+8aRoa1qK4Kujr3PQ4dpUqyMJxFNg5cR2fqB
Ck+lWj9qlPY8kWTaSVdK+zL1pNVkQwXbHN9O8d4PJhzOuf0DQpazm5q2OGaYNSACeDuNgWcfSes2
8zoOtOLYqhbeXaPiH7B0IOYModIy6/Il7IGB84avDwT3ypeMBc6uxgrbk60Z5MJzPWRfCEan7bob
5pXTRc1TuSRVUZmZV6aNi2MfuJgCwJDCVqTLxbFR/fl6SPLhc/GHMlsZQr9KcEdUCF7KcubPRfip
KBt+qUuXfqWTY0Erh6hzu+HZYu5r4EBjGJLxmLJwY4eihhUbxY+qWcOEqZrqR9NbL+4o9JekG419
Yhv+Ni17/02BRjACpflRzUiO5v3UXmKR6eeRbOe6qsf8foxC0eyCACZaDsoLPYzBP6hNgldko/kP
2nJg11RdhoXIFhPu34CBZZHeDLjG0Ci78Yr+g/B1fJRzyENoRYDAgy20VHBp4f9Rdh7LjSvZFv0i
RMCbKUDQSqR8STVBlEXCe/v1byF1u9XR0ZM3QTATIEWRRJpz9lnbXPE2B2VoGst3o64hbZJIxxVq
SA/JiCI8Gi1xTeE4XKtGwHztIptIBM2vE2JrFmaP9MnAhOnrhGJbzb2CcNNpSsi5Zee8G3EEa1m0
zsWmsPjbNPy0t+4ID6jTsAUHyRI0Pgrm+KhR6woBa1JwR7WVO4qHzXCKCxI/2wnZJ89aGttcYO1c
gxy2CWAQ+kqxOjevRyHuOmbyU13yp65plJcaadexW019nzel8l5aSiAvWHDY3g1NZt7JZ0YlUh1p
vYLNyFOhqeR3/7GC6K2c2S4zbqlt6TciktM+LhQcRP7dJx+1qWiCLZyxX7xlpIaQndG4zC4/TJ4r
D1ab61evepENo2KA8AtEf6e5cn477TJkIevuPDSp4Nt9PavZnh8b9eh3S+Qc5An5ViK0D1j4xEDm
N1dsh1J8ZejE24Ln+22stdgnoU/AuV2Xg9N0TigvcyNSBLbpMe9uZ//fz7LGpHkdMF9SDH18AE40
PlCNAOrDwCeZTNLdV/+QlCSK19VlO8hl8kSWq+odIdaTfJLs5/8F+tBPW4jLMW5ku4mwT679TbXU
dwnVSb0D3AHnjxJ34Ps1t35zOsXejR76OiMW/anDMeqIMsu4WXX3z7P5RN9RD/814uEPLxfff3L+
JAHQ2dA0wsLFKYkw9PxCA8oT/TjfyjxTd3quIQbu3PtFg6omiVTpqB9iNXHvZUv2b13yKm8V0eEz
8auXFYI/0xbP9aJHj0rxhEiYkpftsGLJtEubOdnLJnLRzUa5WQ5NugK2dIe7TuuXm7UWgCzJugeU
VK0neTJx5mWPC3MZyrP43c6XosSHR55tC4heCzoueVJ2UWmB1NZcbrJlRcQYou4uYntT6rvNbzrf
7DRGBKW7HEF6IJtfftWfRjeyPW/XdI3SB9LTWnXcmdpobXl2XbCduoKRKUve9VmhqofNxPy6bC3Z
per6G5jY/F5e3/GTPWATz6yzXeEiI3ochUkAnxfzKKYAsoFSTMdGR0+u2GOxBJwZfer8cVFtVo9m
ck9eSt3xhqZHsHY6C1ufcfNxbscacaWeBUux4LenjLgEDO9xb3kP2dlmsHl0qO3Ol4Vsa144B5Po
+t51PHtvVvl7ndYKIn1bCQTpySPp2BMg4OTRixjcNWoUv7sEus0eQrOmmwaMC3O+ykeKhdyoqQE4
6jZfa6pMBfbt9QY99gLiT8zShGKJnDElT2qE23EXmTu30oniZpuS/OjMj4u3rYg80L4xfx8ExlKd
Db1dg1c9ocobfMaZ+3/2kbH9qkDsPdWqEZ9it/jwxviHSGPvECWad8wihdgW22FmyYRf0fpqJUt+
sDc1g9vNp7St+V/h57gJNsWm5S/gpB5qKhH3AuxBFqE+b7SXwdC+e5ru+iqKsJ05REQ7FcdvDRJE
6oLwZ4qHYJy4e4gSlHhO9dh2wQxRHzxPBX9OntDXV0EBEImIENGzQ+FpPXc7Mh3hNA3My2qeXmZk
i76o+vuBcHxMxP53ZpUgZhujD+NKa/Z1rxT+ZCIw1fMxgCuJ0Cn50Oxh/dE3wwH/wlO3WjejbtWL
16FtZXIaQy9pS19Llr/R8KMtoS+z9/0DCpvPovuAMnhIvfLbWCAm0euBUtzqSUet5k8t5vK68i0u
s8BqG6aVpsd+TJg/8vId7tfe4JMpPUzzZqf7o7JM2FnmG9UAzRnJMbsTzF58Mx0JGSjKFOhrmSOw
sr7rib4i+GZN6SWVCLjgg2LSsC6ZYJcCs6mmzq6JjbJ6jcnbWRkeBXM1HFCL/lCmsnwZor8NCN0D
RWivCtFR1gnrtZ4JIBXJBpyacyaP1dmpmn5Fj8l/sjZQmQgvIJGc/uRp3F61xcAMLX8ZxlF7NZzz
iIIyUCLxolEXsqsgG+xmxgAinuYJe/Gruc7nSqg4cWXFderxfNIokQnXjC+DRO94SNCTnpP45DV9
6OiYJ0ZVi0WOOT0OWtKy+OybQ2IDHRzH4QHpx85slwkVsnnWKlfx1SQpUNoNz85akbBcqnU3RGV7
Ful0age0uaCWSM0iX1cG9ThN1JhVZonwFV0X2Hqy/YmDhUpNmqgfcIsbcWVIIvvqOsiccc0RQ2Mf
+iGBnZmogY0CUoBeOK4rdQwmFkC+FpXamW25G0yDwtI9ak/EsH2z6RdUHOo59QT14U2T6GGzNN15
yACn3+TDhrq33P+Pc6uu0lFW9njo1OFU1QS6UEfyLPkqmjz9+QIxHkFppPvFvE4Hij1Kqp3N1sfq
fYajsXZn4SX63hrUm6rXzRkh+codlrjYpbA/3nULIpNBX/4wV9mUyazeYyc2mjwrA5/ZLz7bOnCF
Mg6i2sGDKnd/P+Hn9JG6bOAWp0n8Uv+p286ziAZfJ6d3iqlVDZ10/FV3fD3CWx9q0wbgW8NuJgNf
lRske/RubZ4l8IMxXrXFS5msTZgPCJHb4U/hwCxBqOuATa3rcFUS9za20alYXeU5AvAbLclFM4bX
0uqrPeSSj77MldCJOr48wI7Qf8Z71RYjKXwS1VpXPXfJ+D1uzR6SYWIfMpuESj0N+2hsy4D3m12K
Yj54CR9IUcNs0QtrvG8qPiwtFy/FRF5fb9i6ROKQpcV+JaB8tEV3VxQVaJ+sep1qNRCbNww+ldhE
4ZlGRjPb91V019ZQJTJuRlUbH+pIe090h1BN115U9hvBsI5jSOWidVZ0RRCzz8xTLoBctH3zV2hV
5eNJbajtXyg9qT+bKdbkXY5havzYl4Z2hNDbxoO1g4BcOd2zmou3xlQT3zNmtr5ucU0cO963xgRf
OEab2nrFSddYJGRu9t633uoPmbsETndX97nv2ovtC6/E8L2o3X1Fuuc6IFls466/ltZANBccCTA1
6rB6ocKk7IZXYvqpL0br3ahiKrIIOd2E6h2nHOaJ250rZfnjOfCvLO/DmgrsP43pVJJ58hNBupjJ
eQ4WCzlfpXtuQBh6PrLzysmuQbPJi+aSTj1jsDube8wzdH/YnD6NXHujoHtGu9remYvr7dJ6xDsj
ozhVTOlFHkZhpReyo5e8aG1Kh+0CGe/47GYUWBBZ8gtb8Ye+/Zsa1ps1Lb9avScHlph3iLEvNVWI
zkIc0bTdZgcH4VuH2WjolPkLWHHrOjPd+32bt8c67oqHYkGHpyTDoxhW3xyKPCxY1O10CrOAYqU4
fGkTWtrCDgYNZ+VGFwZAIDc7toUb32FLE0H7MZLL6hXWKWKldhZJpp3TyaBCMynXS5Vm07EEgnyH
NNw4aEIs92NSxCxmKWtFHtPsxwljRHJNWlinmfNQ9HESxu19M1DWYwqbZCoGkLAzWBKXDT6HCfDf
YFNBBn2mkjc3kcRbQlgvtuFhF7iK5rXrjqNi4zdQpu5rT9I+aB1rgLafwBgekAEZC5ZMIPLVb2vD
zklrxupdaciJelk/n2rLtHaUvHZ+z3D5PltU+iTUtbxTVtwjTkb7gE4V179BGO9MYDgrUqr1PtvD
gIevUPHWtPDPIC7yHgNE8RnWp3fi6WzYsmZ817xo9AtUUu+eBQrJWt32Pa4YIuAYNu+UkM1AtUG8
xYpxxnBQv8Kf9AhIONFONlOx6tdSoYpoTt7XPqsD6pJMNN1xv2/MmUnWNM+JzZ44is3x2gNxvXb8
r5fZbfcIztgrMwHtaq+g1DJ3rHvW2kSUvAdlbZWXPuMjm8xgtHmXIIYyUN7zBCMZKMwQG1sUFJoP
0ihkvzEOevZsaoGNZHyvqkqHcUr3wx1zUsywQajxr57J6Sz7EZ7IDqWQHeCGZfijZuS3xpocfxGZ
EWaEgH3DGg96lXl4kqfTfq2vY9Ysx6FLo+vK/6Kk9h2axdc8icQDgdTBh0nFlNUq6g0UOkS/cn2w
zYUJu2qXgEAC6jrI3SSm2MmqYzoEFDP0e2MzQR3KNKAiPrvZ01CdvBWnVdCOeLDU6/dqqPAZqdZD
gytfuNTeG+Lg3dBOKYUv3P/RiuJ3aVzBv2KjDcFwuF9Razt2GGVJ7Ec5gdauhYMjeLhPU0qGRATj
S5vyB1vJrvo2dMc5gSu7GNrdADtUgcPGxC0ofCAgAIs1soLBKxxfLSoSkUwPfRrZT1PtEVS3in03
GLU/VQQ1Ki92dxkGcH5HZjnsktreLW47ngF12Pep0FJ+dCu6hY5wmWYyoJYsoW9Old6VRoNI17hb
QNOFo7WkF2o7mgMLf4t3doOb1hw1iBlC6aJLz60KHKr+ZTrrgBGbsI4jKJokSQkhL44W9n1UHapY
5IGZvna21jzEy6z7RNS+M3qTYZ7Eci4tf1zG2k+6WLnZdTdcZ3tW/JJ0/X0nJhHAbOYfV71zgvVG
WRHmyfr2gWg34oYB4U/VQqAsLQy0HU2DTA/z0gdK66padqW8cc9PYr72HdlGbBS9cxy5OKYW7j0g
98MYK7k/uurNJKATGvay+FqvnHuvehXCdu7KXvnTznxRs6UZ92bdlGG3ZL87A/1OC1Qc55yHamjT
u3ycZl9JF8efcRnomfehQjCtqHZxxsg7CpcI9yAxUik9RBGma6A7hKP8MWdzupgR8q25ToJkmK2g
E/xOhlovzooYKQE1CIwuc3VylxFnELdq7mCOXdWWLZWBVMTAElHHcgOxLCsyUdiXdvZwdJlZPGnt
2B0osg2TWaFkrRHrsbDyDmll/dJ31aOiIngDsN0dnK770ESuB0armdxhOTefZ97WYaZKbo1Pboxr
0RYTHcYkC8FBs4KPtWWnsvuovUScqVFSyV6t37vOQCvHsmDHTUENBT7rwTrPuA8N3kcelabfOyOx
DjBNcw4burNvpErn64zIEGZRt8/d+M0BVhPOno6bqcjDdY5tNsMjH9A4ir0dR2oonPwNQ6B51xAy
C0GuqmGeoCaslBjQil7flTM8rC5iiips0/AdkHB7JR2doC/SPhBRciAGl58z0Lu2qtsX1vh3mF32
YMzTB0PTlEPNjeRHy0OOgGMqUvHYsZ+NLRLNhkveRFBX0jcdO1a11Vnps7OrjXg+FLWt7VIENr5w
wcmmt1jMFsubbgwKFJI7y8keE09cbMttwx5ELnnrQt2PlOMdV0f1qPgFcsIYTinNmBX7AfD7OtgV
OK8ULwZ46vtoUcPOcVufcuV8H3kWI0kk4hDK04cGdydshm561grCQgXVN42uY/XleXiWGoC/miid
d5g/PvNVucRY3B+EP/O9UHC6WIydk6ORiQnKodZ3WhxNWoB2elQg85nFW0J8hjrXQEEbiKi9b4OR
JcW+sSCYN5AgUIdX/VOTU8JlkAj0yPm3Mwr6fDYXX2UlbQ5YgzH+/ASzMF1Emj8qUbMGo6pF96Iz
PmyTPPw61ud0yMSpXBiuTQU5V0U2o3YuDrtMSk8veO/uNFzogqbRICJVEaVzETqlrDv3eonIa85h
OsaNHwFYPagKe5axsdrPg7WigjCrAmsk23qMvGzdU6OJGUZGQeqwKuzU5yJFCOA1Jywvh/M8ifEs
H30dYtsczkWKdIqaGmZqh3A7+vbDUubugS+3Phu5Wp9t4l37fq2uC7DfM0ik9ZwWbNo86pIC+Wpu
TzJgyOdDQ4IRDM2F6IXrE+q/Cs1rz1lTvrVuQQClNKf2uCYFW2SPqmY3X8ASD8t5MgZY5k6HF66t
FYVvWdBZ9NI8jcpmiFcf5mUtz8wiJZugOQqtoXqzE1QB/RhXvD6hlg6f3cKsAiWpEvZSbnSWB5av
rEOT7GoRdt9Hitqe16GFlzVZh5bh8NyqGdrFhGWp37TVS5r1v7q+HD4/K/lIfkzJasE+X6LVhfwy
iEO0uVHKfYZ85G7NzZqP73vX1uXMm+Zgz9F0tuNXippqBrpQA/XP7oKsrOekb0YZl1rQqU126vuV
hPu606bsUVO8FDd7/jGSbxYYSkgQrOC7LooCBqntDTS3sequmcJwAUI3SLIlKvxEjaLDmjfHqWsA
K5S4IqbJaeqpS1RYrCGDnY2zfAfAPMgLO+srabsavwrDXQP5sNOSmu1vZPhJj4gSVAjl3y9V6bG1
mkziNRhSnRE66GdBjXlQO9SxNT/dNf9J3MXlk41gyI265bI7po0HFjaoiTjJ76rW5+rcbgfZlAcT
mAc/8+2r/F+nI4zo/+PqyfG6/TIJgovlQaunALPlDzYnQ9CZUOFCWzEBjJTZcWwKj6QOF8Q1/t+V
mwJLX/zWa9FnCqdBcsdhRPG3X34LPCXIAM6a0t9F+ZCccqUA534bsAncD8n4WEb1XcY4cIaSjUNa
XfwAJxcTKO8o0xrwmF31WwcbnnC44oZO1io+wmjSCXG6PkVNUTJ2r8Vem+JHh6xYVDzju/7aqq5x
GLcwgWpZxXmOwUS2rX5ZNKxtDhQiOM9Dyz3sjS56yaJ68WQZJPYDZUwh5TidlMrOuHXc5SoWgGyW
o3SsmogzesAbmjE/R6qAy90rLKsoxrrw0ZxgwSiWv5J19pUZkZZr6H7mxeYzxKOyrrOzV62/+bLx
p0G0ejKnEm9NPe13CSkyfeq96yRW40BQuaZqLEjZQuystqtuakFR48g2KhB5nfpDHlc3KyXjDMgK
aH95oNB+3ZGF8bgK4LMxQ7bF40Z31+wd1X97icrUDLBELnedsjZ3GeAMQ6uUt5phdu/MrXvK8SV6
xDuTnLS19r/mTByctcd7vjefHUdUB26B8hgRR3+ryghiQqr8GCKzDsDTjihGRX5VVPY9nTeGdZ6I
H3GdvBJJCnDgNj/GWDwCRHX+FIJ4GvOCXir2LY9YvpRx2vitim2b2dk/icy7xAIYoxy1H44ES55I
DVLjMjQUWhEt2VVxl510iPM7pzDXIxTT9bCSOtih0jR2q9J3IcvHXVVP6UFttniHR0SqJNLai8G+
IvTHrlCMTyX1JEZaJR+RUttUgpNM0J+zWq224pUkVA17feom9aPvtPdy6hvo5BRMku0nD4NXS+qm
HhygqdzBXM4eRZoVFLdmC4NU2C9FfmmKerpYW/RuQeo7GW1z9MZWecX6OhSeQUiVir1dNOThHKfx
K0rBnwKjqXuz1ZUXQ7UU7DPUKXSHAmWjVSX7vJ3dj5b4deu5aOu7aLkQ+Ix3uQlOaSSDfITIv3Mh
uf/ovMkInMzRbuwAjFNbJ92ho/bsOTF7qt7JhP9pwQdbXvq7xZCY9bRmPHpVXm/eI+bRM0bxaDQR
oQ1FlL/y+g9YgYQcaVL7a2t7z6iNo32cOBQMNyseW2u23ggx/F70/rQuon+eut59HABbJCV6Zoym
2wMkcIYjmf/OebNnmfPOyKXl/lf787S8UnbKtjzIy7+e/dX3P19CnrbXSI7zwMqUU0zkk+qPzdT4
82E1YXcs2/KRnG/GROUi2f6Ph1/nvy6XffLwX33ydWTfovXlzlDr2Wdvl8N+K8uaSXV7qDosYQin
/qvXGE0WBNv5XEGyG+LH9k/786mfR7GQBlQsZR9nojnLQ71Ns5NZAR+TbbNb/tWGXs0qckzvqkWP
nyxN5XZwCyNARBQ/yb66sBndU3M6yD55UKlNV5MpuvvsKuzsIWYY+3pSj3PjyYTm/9knT5Td2pLf
2VjH24t/9qVK52vaqJ6++thxBsDsjVtl5lqYuHV8sGpQ45XSWFe1NtVrVHgJU9/c/2hd7a1AiPys
q8p8XiNRhDYGRI/VsrJ9ihcfxFv1kaC4OKQYQB5JjFC1THUiJns7TffG3djmxFKi8t6uxu7OTPOD
yxx7wcmTJdKa5Scqxw4ZW/5LCbL1ANzltWxz50r5oRoqbLsYVmL7furnlBW+ep/N/RkYSnHBvVdg
qYOQGxXVGhqeZmN6UsCPq9YfwgE7yQftPRPQvy/7Vv2At1buxGSXobpqD6SbB7aYA5jGKpuDDrrh
wWwrMj0qQCZNp1COpfcuG0f1tXEmBKN9tlVTEEnK8YfCgio23tP6t9ENHTtlBI1DbL2tk1nvCmrn
nvIESEE9Vz+J5S8X2dXG+nD18uIkW/JAoXC87yj93snrZV8/6K+eNbZ3sjUm1UqGab7v+8VDp9aL
XVVk01MpopIy2GQKlXianmRfUrHYRRx1lS0PV85L0hR/wND8c8E6g6omKokGZXsNeSj0v8lkiUf5
Ml69JicV60L/64JxwO7BVNr8JPsa7tu7XomuXkcOf6l28BLjB20tVEw8s2XvuPEWnmDYln2xlTwW
JRlU2WVVI6rbvPolx3XZlUzrEqi1ph9kM1266mkhKv75CiUW2DpCJal5lSJX5KAPaZ06x7RjfAXZ
8i/R7ecl3cr6XIu+ffX/93WE+EvkkIa+l6/3deGoJc8z2Th2NsUUQHCq7kEGmidj3vg5TTL7sk8e
xkqt7vvtEKcKck59WTfmE6U5/z7xdbGWrc6x1tWHry75aMmj6v6rz02LP6rXsvppE8932y69r3RS
xgKz3s9HX3220iMiaL2zvEIhw/R5WRk3+VHREcP0OtTxtDYxQ1GL/jUmEBRGrBn2sqmJqsANYaDu
2rG6VxFFm8hnixVuFyeTKI6pEIiqt+YkhhrHYHQmoJrYewn71fBy9G2VSYR5a5ok1Y96h3K/nwb7
dS7b6SgUVmzybD532bFv62UXm9TKj73tnKOWRYmdEZ1TFU0AScvtF2cs2YJ54k22rELLnrc8gWwl
bmS/GKYFJakvHmVXNcSsJop6vZNNFFNmgIfjRwPnYafPjfdiJaMCEixRQsvz3BeNpdFRLVnUyWYF
6gX+GoscebHBcPFABcNFnoxQdLx80/lZj8G0GNxXdf2gbi+a9Sx3e88r7+SF2BKzplsGnJEwLvRl
38TME4oOCpXH/t5L6pEiGqa8WU5scm5ydSci3LmlcfqRcpHAsPX16OTdXjhjjvYzTg4ltJCXeHqs
67bYewrG0Pm0cS8n+5kggUXyVxvCClXWq5KNRKdy9dsQZ8zuS1m8Wtq8sM5nlMM0JmctbjiXNaHc
GY5o/joqM8kWL3oDB40Fxwz82RvMg2w19dS+OMaJ0TEJbbwsHVRBZ0fXPcq3MlDUZSReu5lIVt6Q
kqKMRj9qZewEgpzAFuVzghGlS5jk5rAnjLXFxlyW88XzMhhlYOpFfPT0HfBR98He/GDkQc+Phqnc
jLL9NugKVjxus9x402A4qpl4dc7eRTEoi0xJHgexXVNqqMMQhJpV/ejL8SGKGvUFJ0OpuPFb04ue
C+JaWcNaXVUaPp9FQ120HeQjsa0x7Mq8j8s4/+zS5ig5K8b4lHb5r9p2jWOHjcVVWPDhFpa4l6Ip
3ll7d79cU1zHudD+YLOxz7zOYrN065bVZ0FeksPue+QSVuZ7wJW/xZv+WpStH+ON8Wqm3SlByPtL
KwDDKQ85NiZPul1dIPOW+0ojTlsqaRm6U1qT9E6+sehrDqNLIYPoPQGfPusfzLFqCQTYya9W/FDj
1T54nbap80t3t6jECMtUVBhnuwRtVZSx9qo/rulUvkxDulUX5uIsm3kDbxTRxB2V9/ZDNCzkoYap
oVbDmB+S1tzqy9Jujyo4PXYNjBBLKY/YPWHikNvtkaBfG5pbWTk7c+OJpT9/fiUHSYJihwgqTBUS
/SS1cj/V+4Tgje2b+iOug0/xyghkMNTu40ivcPsuUX0pWv2qOz3M2qJ8tNitvY6rqz32nb6X50Cf
epcBD21/tn8PDM6vpnC856IGz49FxutoGQsu2pgwb+dmQHDEmnE13VoqvMWnZiRyv7VGksVPJU68
sgUPuH7qvGwvotp67asGs92yOMhzg2epj07UHj9btdk89tN6MtVMBWuhH7MmX6/FdujV6bKmvU64
hlY9dON+dBUblpFuX2ddc9jzLoVPRAdmgOw0tjOpxRyzLMWl0Fv7qk4aZ6OlX0MzSUaAtVtbnpIH
EpjYPI1X2fh8qaLpLJKqFWHUYhLHaSwIS3YCwzTXagUFQ5DDZLPa/gBJAJtnb7JnshbIiWjOvc7V
q6uup0EsL59NeUZr6/GcWNm1yMd3s0qrU0HE6zqOzT8HCJhOiK9cE/zXiUn15nudt/J1bW84muF3
s9b4CMhBi2yvkvQEg2Y9BRhgRvHNyNx5L0aKKbVcjW/cSRQJ2OO63G0eRrJPXudiDXSTTbcxH6i4
I8qwPf+rf2068EWtrcBljFuWcpG2E0skqDjlUKZ9icCYEsspr0kib32JyegJCChGzmH3L4VVvtZR
I66y5XlLtEkrcSTfTk59qhyUyU7ZSJfDi2qX+r2N7weKkR7RC1c0yFLZHD/LhmjJMcGrX+9kU+uR
clCMlx9ks17K9BRNHsrh7ZlgPIvbOiWff1h22dYSJG0eP8mWVUyEWCeYKLKZ4P0e2uYWiN6eLmyr
PlOLYfuymeuO9dBSgitb8v31sX7M7aJ9kO+92HRes5Uq+Glu73sTFi26VoeyWWMuz0+zxO1Gvje7
AIOUAoLaWvLVkmh8yGtCvCSWSa1ZWqkGStO1Z5tkAYHkpWGsNqvuqNpkhmLMP1+duVr8NI6dHwiI
Ly2P8KTjfuqs9S9xi7eFSOhHPVAuQlJePOPzzVTP0tDHo7O+ouDIj3VlR+feWMUlipTkSB6yPFZA
PG96kb7l4Nl+94vzZC74tTtu/bssKhvL5Ww+azWmxm6K+obYT/L7RCK+I4LPxkCL3fSaz2WKEieO
L6RID+m8vthrafjgOJFv1Ll9369DtfpFo/Hz5k4d8+ImD4pt5zeioSCyox8OhMdgzKhAd6eGfFrc
jAiukJ5TQ6fC2ByoYvH6+YJYfj21XfMT20zlZGnF8mINDT+7+UHDD/4N37Vf5eoGJOghd9fRXtji
TzMU2S1JE7i1uaPsKdNX32or1Vi09nvN1e1XYR9IieXfjHWd9oaSpKGr5JdY8X6xXFfPZpv8MZPq
5zALk/RO4xw1FKNk2VyMswCNzW2aQ2Ci+METRvZ9IkmUL5aLFKkhWelwY2fN7O10QXqpQQjwVFUH
IvIpKT9Mz/syxfwFOjFZAu1bs8be0fLIfCJ8z8NGgMc0HcRKE1r4rhujO+u7S9X3dSq1J0PtzhSi
Nz5ZqHivVkTELHCXBF5m4r0qa/PWMW7z/F3H8cR4rHrbPS7FAP5wRqDcBsQZlaOmkFejpqnZUzuv
gweJjPMvpB7qNScCtoOvZO9Ku9x8ZNcT0yOITTv+aAq3fV51Jm269JtD4h5xtyOImHJQzFnczV76
aykxXZwn2LlYLf5dKYOpe93DDTDuAmsU/SPJW+1gNZY4x1ZJVD6p3V1cqsYbys+fk5XWf00omOSC
/iTD0FD8LQjWVzVwiKkffBVI3QnnvulJrbTkoUGlIlvy0Fi9tqdwnuDYdoU8RLWO0mX2LhHFKk9g
VDRkf+kRbUSY4sVwGzVTfV5IrYaeTq5bNi1AitcihQW/nRxRFz5PBsXYsz3eyS6D6oODk9jNrnMz
7dkbjR6VJwKirSW7NMMC+Nbn2Vk+YZt9TgYzM2uX5Fhp0Ub7rIfnJULSaib1o2zhSRWHuRthobOd
nNnZkK/uz7Ll6drwnCg5CgEHJL3s0/EIOY1eaVNFwxPkgUXJnlsDe9HtCbGrLGHWZCpqBK5gVZ0+
DDrZh+2ksh3micCfQtHASV5BqHs6RxUUqK+XjN38DHw1+3zPRTJVQeItz0tKuGOxNP25i7BGK1tx
zgvBTFf16V+7t+FKs3Z6coT9lE+/azxxX4hpBothzViTlMZLPde/RAZoQp4jRKsGwCm9I4pR88XW
8DNURm8K5bWlocfnBpuaQJ6dVDI92K9bh8h8YL6vEcO0S3H2BCsIStGSJ3kAjlKFTRZVYfbvPn1J
Cj9uPODdtp48LfGMyivyYH+bh1wkxrNbDcZztioM+mhaTrKZKt5w0lbkIfISbbKNZyawxSmSz+vL
jjTyDKX1aG9Pb+J2j9w9AohObVujDM6TPGRpx2jXTfPJiVPnqYeNfp1ThTJzHQFaZcZUR+NIc5AX
ExEUj7Dk2NNEfRmg+u1CPqA5RNj8z+u1w9+qUKKQyn6EUdimPFFLp2Nx1w2fTdnXm+2u1ZjPZAsT
0+qwNgjsPpt6xLPW4hAh3LjJrtlYSecNqYqtRxM/y75ljc5ayY0hW22vjMf/Y+y8livV1XZ9RVSR
w+nI2R5O7e4TqiM5Z67+fxBzLry859y1TlSSEAwbhJD0vaE2yowW/KhIWnN4yAGHXOcqWJA4WnXO
SrPS4NGyec1rtLPMQdVXxHaJFGud9yQSR/b3cqaNN1HqXbu6BaW9z9Q4iNZjNe0Cl4W1EkezgK98
bKhsnVVRuFvqNCf67cgyH702r+5KAKvst4W3aF/JTyKhH6Hg0RKtXupcvXstA7m/oOgjP7WeG15K
xXxfGkSsU1DeqKr9UmdjV1b380WrtkOwAhmhtdGbw0UNwse6d5Ib38DkRgj91EKCOIkSRpmmvBJZ
J/aflFqvjx/qxGlGlf0oa9fbKHmRAPJJrbtI7JJdQgtCAAx16nJZAqRLLKbsNhEc1ecydPNnN8rZ
XnPCYC/qkiBlrzIEYu6nWb4eClde0ffdo2isa3i0ZqgUazrwn1zGDitmmN16TVA+l2P+VLNReEXv
tXzOIkRudV9y1zJ0ULweurPV6C03gIM+8KkNgVSQUopZPstDGT5UoX0UB0UVPmMKm/eVc1SGLr8N
en82S7/leXbaa6V3+cnpywZU0OAl19LLt2m+leQu31SVVW4UwxsBHrnVTpc069pGUDTC1o0m+7Et
Pm5fKs3N4MO3Fzdvr0brodjuE5OCl/DDbcKd4SN4EBmsdDJmAE6uFIc+MH+NdgqCrTzKrQdzQvLB
dMutuqmZg6wrZh+pg7+QmqxGUMLrPpAgkrp8zUW0D3wM7HodDLosdScQE69KaQV7jw8CG9wykHRA
ym2rnuURrblakTSCC7CTbGkf9+ob6y4GG9ALm1yTb0kTHzGjli5Fk0OPbTv7mLQQ4DTtNay6kOWf
zToZtGfS+vbzmBjKaSCizX5HzWailq2SdKjhTK3kHidd1IkJ3w64ATh5G63qkW8ki+Gr3N4Vv3Ie
JxG+ARKDORQ6vEdPu+hVKO8kjFFWWfA2juMLEaFNUCv5LjNr+9wmuMGwEUB2SYYOBXhTK86Iln0B
YdHjQle3u9zy8XFVVffWpr+4jH9CbkVbofvcrS1dI3KbScolYa6aGL1812Ku3BXJeDYQnPV8QCKJ
hOVipMLJG6JDpXTlqWzccot9ZLepLMu7xHY5buRa/eL1+AeAmGq23ghFQx7zuwH8416o+qsUBsUh
Qa3xgkwiuBK+Kdu4supLnmXskqgd/K3RXXvF0F4AEhyaEkHGuozWaZnvnaR3jqk2FJuYeQNLK91f
abhprcu2ORjFhAj0GmWrd2a0AyD8A6mm75OZ6EEnSr7mbrVr4HDNGnU2dvDoN2YlAdeL6vqskKKT
AFwLLQlW7I3G114zYdvIP4pIHeDV6eW5A2hwlKYND626ixm1Mk2rmaLQjRriILGPMEsaIRkRdLX8
qibfW1O6xTE8X8RR1nF4B738Z7S14kT8TeZLGJVorsmnISuUJx2Gh063J9xrll0E/sYq1lrqB5cm
LbyT1zPDSBTe38HHlyducuT2uqn35glbVlaLJoUVvGLUywQzYg/VLMpy75vDD1uX7UtvR/WarcDa
Zyt0BjvgrUZsybSOXuvjCOFBplFSTMuyctop+QIRIF13YfCrSnJcsgP9wLe8jUCsIG9V7rihf8oY
i5iebXiiD5hy1IXxyMaIugpBl23csHp27AqOmV3h/iZr2dEvGQdDSV+PXVut84Y9gTJ9RNNUvrRB
oFzqKbF0DCstSJhxuvJVz93qDUg9X1FZoUhWw9hrVFsviuw1oKxdkHm/JCIPKDEEKAqxlfGzNbr8
rUbWnI/2oUmxsbNsOE2qRwxE7qGnOkyPr14FkGe8syKp18Q9i1y/YWuerHADeI1D2efnLWOCUG8G
yMUPvcMGe6k2A1Fh7wlhFT6fdQFCyZUbcPh6eOlBXq6wzWJWwaKwiWQ4PHrN5vUYezvTmdRni/aX
Z7sJAmUa8EZbjQEx6CnAQ3fvj1g1qhDmV40Clan+3UEaDID9bisHOF9pWuw6Wys9reU1QtPZVs4a
EMqNhAGLIkvIR6IX43kugYXcfh6K4an3zerCVmOyHpsBUbSkfoC9/MROc7Uy0JM/OoMKClR1jaNl
2ifJbZ2TFLn2yZhwOkXYfK9s55IHDLN6JTGMxUVxGFFYwkL1WwcQdV80zTe8DzQ4waa3lfJouHZ4
FV0sNo+ziUDsxepzbNln8A8Ds+ze5Q5233pW7exueMCXwnCrao27qjJIFElYsFFRezpRt9w4FHaR
rYzIrPdA1zNAcY4B6IaPwQ4y88lKCUqpGZpbSMc+50Zjs8uTKZsoDPf5UOv7tiyc99h5gcvUyLX7
czTLDZx3vqXOBJGRfgZau06NxDupvYc/YiFXG1bqzqEFeLY3wIGCOyEkJbks3hoI95aRsekh6xvm
jFenN7rHuEOjyKKEmEy0rXXvJU0k87wkRZdZc9Fk5n80Syhi2HzdDJe5o9MZ4BjtBKBn4Tg713Od
te+gvqYw9K1ZMq9U2eNVdHXtPJYhYVNmH7/iVN2mXjSc5BH5JoSi7kro/TYmhyioOhd0i0VnZHXG
h3hKJvEcPe2Vi6yX9b1r6+FWh9PITcnJvfpeBkx1izLe554l++vY4jGCCTtKNeuPpo2ZeRjBWxSr
6Bzq2aOh9eauTwPW31Pi2tfRaeCh1Uq4rZp7bFXRyWd5cIpdK9hoGQQA2NjB2TD1u+ppsDecnh6F
3WMH4or9vXDbSeV9xKCSjT0WZ80kcKYkB4EBM6eINFRhYIm6MXldgcD8TyI1xItatE0zB7sMzUdS
y81BavSJU7PNgl+Dhez5FAiQRnWruti6YrgFRwIzUAeOtdeCxhq8bmDF6XIuWyMXBKWPdNTsXOnD
o+yPPdQO19z0qNKsh6mITMGwbnUelh7bAM0sP4ZX0iA9OSqgixw9O4PIOHQDjBTgSrdGb+5Sjf9T
qofRRsVEc1wLzJw/EfgN8GdbqxtSOAWjfetjRWEq2CQPDqG5U1gVbyNwo1e8NkAbZt/9Lohf5RSX
GKf+ZWcunVvsEljTVkE5qqx0YjqU5djKVSQDnzAAVo60cUVrNMCxV8tFKgH2dEEKDGWqn8RlcK18
CUovPSZhzpDdN9YGw27gIYQUAMFl4zpDMS2wMpP3wlzrDHnXToHSWwIUwH+t20UVv4fkiHsN2WA9
RKP/5iMFh/jobsBabmNZPQT3CW8EQHsTKTxd9H9jaR235R/WNfW57pJ92Zd8JkEFRhaW1nIESaiG
x1mWR8v/mqW59gUJeRQ5+yc18oxD3ElPI5sAE71V3hf6ZDwQfpMb7RA6vU+0fuOEo3P0A+MWEkpb
xyqySrWcIvyngRg3z7auDhclDl96mVWqX3jIKPpQhieTpsJF1yaq+D2gQG+zAoSXlM3OJOANlis3
Z+GIePjTdJbyDGzXRhpbGlgI6IzTyoSrT+O22mSx6TzCArAe5OFlBMH3qAFGMFOv2hVh9CVnYoB8
ZQC0MieYKopjrCbM+fIEgKYk7aPG9pk/aTHwF2OTeo22LvKsPcCOyF4avawOPWyRtSiqkVWBNy4N
/EKl6sp0mf+nbsyNmnu/BlMa9lkYj2eEPx7bEbC3bpvRg4eUy4NXKSWRYaQwrdaKt0ZpFvscGrjm
wc6QIiTmEv68ialhd0gFWz5BxsxbWWOfbFlFP2jsczCKb5LkofEBi31PzRdMy+pjMmFm8glX54Ow
OOrWQzDhRkttkI8AI/wJSSqSQQ3eJElzt+F/qkS9aJ5Mr115yj3uq1NDp1slWUwqgJ6VCnJaKQtv
4+4GHCEPhv8SViAF3Oe+8uKdB53XrDW4RV3/jFA56oZ43s26GgIjJHBDic6CwQ4tlLwnwQ1xoHFj
SJL9j8GuvBO4LGPcMlnlLxFZ8UYbBVyyg8hGIztIsLD497oyA+1r1yoKQrm0HyZIIXPZ5JS1wK29
Cq8HdxVJyrSPQK0HFmtLVOWrJaWbSPZwyP2ltx0o5unGVdMVRW7BJ5pKJI9bAVUUlf2YDMlBtAys
mjuDLKL31/n1dBHRSvHlYWVaSbwRf2WE1jQBWITPJle/vVfJe6EwYjlrSO7dEQznz2Z6fr0eWIcU
NWoRAxZJJO6/yIYskQlpYXwniklS7P1cUvGfmf6mFNynh3fGQfyk+DNwXvaDokOcpC22Tp7/EufF
vQfHfHqM8xMWlQIvlbpEXYyJNLrU9bna7JFawZMJ0MeM/RW9AdotEep+iPutrJbfBR5YJB0w6qaE
X8d+KpIjSdGZmBEVVswYb1dbEfSecV6+7H1rYS5uncrniZpIiO7qqHoWz96M7IeOfZ/dWGoM60YX
oLfH1J3wVnaKLZZ/tY9m2/LQwA6rQKgrbyMel3gaIpfj8RmtRFb0AsNXXeLKzcrJ2vSEr6MD+kxk
pwQiAn1D2hd4vTO2dNEIEAGYM1bDGIF+yIqzLRwpQCLbWnqas2PcgoYyg4P4vb6q2KOuNmEdfRl7
9STu3HyXoJauMiMeNuJei7sS1Rnr/1pBfGXCAIhnIs4QOVE3dwdRFokW4xhSNT4QTUQfu+ZJPPi5
a4pbs/QGcaRk53NVgGHfiFsh/ki1Lbk/tZepa3bQmeUaxY96sg1B7nK+v3pqtSPAK22XMBug1z0r
RVrDtPV36QjRuVaHJ3UaOsRnOwlNaz96I0hg7PhWMnROlHAr9ISMKM3+nx/+8DeILLZXkN1VX51b
zk8PNRkcSltN3YghQHzfG+TGDyaArP4phss739wZTvHhrfkAqvh8BzXCeFkAa3KsdpqfKuM2tP1v
UpPI2+UOMwieVMuG0r0MLnL7mGBiuRN/S+sWD7E5yjs0GttxXSX+pe5UCZjHNA5Nr7U4U+T+tc5p
8hHhAD/aiJ7QhvGOKQxLl6kjqD3STjoc66X7TA3MYqSBrq47JNgOogf3jdEdhtRgWVJsU6vD+Mie
wJX/+rtmFh9dH6ywk2rAFSZAytL3xvBqqxOAUcvMcpK3YXibhmXRk0RxqcvY/ZlGJEMdra1rFR2Y
lfjR8iTGSNFeJMvb+qGLzllxfCyc7uBU+lr0hPkUbAX20ltdESAQYyEL9mqPQvdxecOXvizqRNGb
eqHctrsKkN7et4KdOKaLzi5aLOd/7oKiLJ6ayM3niPKc/XRcFD/Vzd02L0zzr6EHWzkC/LF+9ODK
rWLgMVkMyK01QThPHw7VgWjqqSxUB3WHDwVxeuYF4ol3pooxqPWQjvXdYm7A+vCismMxyhke29E9
BZTSlc3ZmLCqY5/f085udro+MpWoVHkjexl7Ny0CMysCvDvBOxjSyS5SH7ty4wX5g4V58fLgxa+K
4vw6LWVRuXSTT6dkXVwfWuwHRWcUSTkN1yKnRtCX9BDOk7j74iIZeMYBzArdrnWh1a/FWwKrnVqR
/VDb2dp7aiCiJNYtA67BW0h1X03BpfC5YU0oxUf2waGGhBO+oY/U16AF7o6MyVbcY5GIxx5O0xOE
clkjD/GPdFBPTqglO3nsz5GeI1DmNAcxyCiM2jWc3Rz13I2fefMXQKt/QcpPjuKC4smLHCN9PbFh
zKD7NXbOI2Zx9oxZdiPz2cXzbJeKHrEMBrIiW0fOW/4+te6VTTtAvF/uYp5YjKTR9JlJ7MTYuAZ0
IUEqgRfwDi5ZYybuID8qmhBbg3KioYvSK8Z21jETky3wusV+sK3jADCHeO4eeiQaxYG5TnAMm2dX
8yoqULyMmJuqzIMwXOpbqUXaTlxf/F2uGfTHWn0YtbTeybp2F091ebQilzbNz1AbglWfZSj9QyH/
a4G2DByS+PaL8jyxY3ma40jD8gGM/1ZJzBR2fp12VwTZ9QPQtOIkWDtd0BQn+sKf3E+S+fmKJ7GM
McuD4QP9O4aeqQ9OuTEgSCOLYWk4nGS8BDYj+AaFwG3OLRNPRnRrT2bv0QAe7Gb4hvxnMBcNlhF9
eZJzh57G++UmLEdFTjT5/1+KuVoPe+m6DPXijxHFeS6+lEVurhwDbD+Y0CLMICa6UmMeZDwWRRPx
s/OUS2Rx2ORVm7PEtf+C1c8fSvF3fphlzOfmqb0GFnAhIIg9Bh96MX8lOMLWtXhNxgw5mLU36N/Q
WmE/2W+jQ1b5vrwVzeesO31BA8AgjRfP8zjRU8WMbkmWumFMCDkoKEUqwMSmSZj4d5ZkRkmK8oe5
7PzX52MPE+faZ+i6teQr4Ok7kyjVuEavNyMI9cMWf4henlRblY9iWiYmdSInkvnS07RQFAkEoXnt
QQBZGosmS1HklmR5jEvd8hufzg3S1wahDsYwxkwxcDYAAdKDKIs3jzsesYyfjs9//Jgr2SqQOvnD
NFI8wrnnjd89iPZH0V0DlHQBTU/PwG8aJDdET/nnrDh7HqoA5VQHO483n6kgHkyRZQn3iRMiCB7i
6HJgWQOKAyJZ2oli5/7slDI9zn/91JNnssfyzszzmbkzi1pHTRviJ/9570RubiWyn8vipPmqH1p9
/oHPZ0kKgY3afFFGpGbFuLLMHsS5/1S3NBFH53m2yC6JeB5LUeTEef961Q/LGdFaNPz0U/9U9+mq
n37JmwZ8jObKxofRN73ieDgTqyjGea0qXniRsJUCORMaEYv3aZttSZa6McETFPodbYpaIzs3EsOt
uPjS9MMRkXV1D4QQIfi5R4uXRbwny8uyvFT/WrecJt470e6f6v7XS7ljOpH7sxC0X7+xcWhjWjvN
hcWHa0nmlexS/rBX8U/NP9XN64npsvMviOt8ajP/Qhc5F0Xq/siN46/F0CDWoCK3fKPFGLIURW6Z
kC2NP9V9Kop2botgQPtTKZFEiDITIh8vJ7F3preiC89ZUSvKI1vZLKuTItmpTva8DO+AqaCNL2Vp
nGjkoixGfuZCHjtKRmLY89aR6xn1uBbDA7v/SLJWKAP/RVebBw1TZg9BjC5ZPkLCRPxt80/D7dIV
LLHoX9os3WCp+9RdRFEc7b0qZsvChunVyaO+aSw1Htdi/RsBMGC7KOpfvLoLdvMbL27KkszD6lIW
t+tfi+LA8uqKosdGyl/Dtyh/uoKoG5MI7IQS8Rotg/08sZ6Pi+eznFnhVcLiLTkabIxo0w7Jh5Xj
0kycKxIxMViKIvepnRhEl7oP/7g48umUzimk7ahdQQU+llApcA0QLdgp1xSQHNOHK8cRr34WQ5eb
RElyEHcmj9o0OYyytaoSyziIl315ovO7/2Ez88NUYWkqcuLxBlnLjt7caN7kSi1ET7QwQCZFRSu7
G52ccAxqLspwE6/ovE8pekA/qmH1Ll7kv3a1StnbYp1N6KQiOJimyTFCIhiWOKQ1kZQV0crVUnYN
T0L/zDdW+aQ7bI0GBmQMyMvOh6Eq3l5X3bPgbBsEAAIZ7RpxV8VzKROoTGqRveQhPBPBJ1enBzzW
iO7U837mp9svbuqHRzQvXee7LtYsIju/5gHBydHRh624y+Jnl0T8AUtR3NhPdfOqThz5TOZcWorD
y7+k+r66NrHWW2FjiFWcl7pvTRb2ew0hwK0KY5Yi1DMESLMjPpMcNVRiZ5qFTM901HGAeapRhHdT
6T0HSrJXpmvIUZlcc6+sV6LV2CT9QRpzfSO3CSC9rstWVcCrLhInsfW16QDwVMAUXeLI3smBb6Rb
JIMwXGZlv2VXEtTwYB0r1ase4GQRa0Y0FuJ5YuFeFMqX2O1fJkT7k4cM7BP8m3KDalyPKgdFUZcg
eJREhCfKHhWI0Czip9CxUBbUm+sQooVgAVvYqcT2947hjo9xUf2E73hodSV/61MdV63Y/ZbmTMlL
fOBPrieDFE+ql9YZje8Ou/VEdl2PgINSo47TdSuvKssv5QimlyV5/qrKsblGUQd4VYBsl5xNtgA6
W8ljahToN8nypkAiGGWoHBw3RozFrZ+OsJWEmUCHo4AfKfsqM/PbOETFTeREkmSZhe5ZmiIszCa8
kYXeJi+QH3KH7qtO8Gxfy5OUXyIXGnYkKHFspg3gle2ycguzENVrGcKn5mIkKqNguKmTDEyQU3es
h6vMPoHUILzmsNleo/o1tEPw2E0JRJfg0ZWjb8hqSkdRlSeYdKO7iCpXhvCZZhCtsbzHCjXsR5lI
6GMsKcp66HuPFQQHQtMBWhWb3MsUS1E8ZFdD1zU3JWqch3FKygTYnknfgl1Ni+WArybxWsktXNE6
ojP6gNlc36vowri/hygYb3MJNAfKvxZ9bjm/CAznAZWZYF349QrdU21rKYa+GYYqReMNMH2mKfrJ
tIA6A2tVNqqpRvUKK3hkMHAAzx0/vxRQ7S7VlCxF+uc+ythD7ZA2MuGm5eopHfVYWyu6ppxEkg3e
35VZW0jrwYHl7vgxm82IGry0LoBR2+zbr1GXvmuE0sGFQ/fn3dLhM4NMBK2QFajEtONvwp1f/DRS
vw5VBFoBQZwXr0+AXaOD9TAqxJKNITLOhZ22J7UN60Mch9mNR6BA+a/lp6qX6FxJrF9lrX0pUQ26
2kH00JlFBfVVKp/ClsCRhdjjVhTFAUKhr8ivp9uyX7UYd6yGqXmoxJjyhWC5pvOIYFNlSdBuGTM2
H0420m9WPOpncamy0pWb5fgHyGE4dSbIou344BSb5S+oveiP74/RfN1SG+uHqqm3qYyszdrFYrn1
kmeMCkc27bOKtbKpnyFaVE9wz9sbW8dHUcJot37CtA4yVNIj1jS1EHWWln8+KbJfZBs9LlwDAWpD
+2HHYspKMOgu6Ke1l7JjWzmPUTsRByyULI7IYEag2bgVqi7Ve8Q2lbUoituTxPL0qbLAhE33x+x7
gC7FNNEL92b/Z/534ih192ZWwjmb7h+q0yDyksHBn54+03c6yikiK5LCG2G4L2XR2/oaCckPleKw
ONJA7th0DwBnQOB53QpcF5YKecGgpJbvZen5h9bsPDTe/eJbnu/E8bDzy12sotpUjJLFhrVk4xbO
fuCx8gLv0kxJF6F7Ymvu/sOBto2xk3nzXDPcQmEIz3mf4GE4JSIn6nRW2Vg2mCiqhUpQ4Tf4Lw3F
KXPr5eymxxzwfzkltjvwFbKy/3yZuskQub33t1xmN3D96a8TrcWPDFmuVpe4nngUhB11o4YBiyLl
NZiSFIGJqygOrotiYeB2kNflkM316XAuo1y+WhqJHA56Zz58DXFkTg5tdlX8vHDwxBgk6WS9GUDx
UZYSRz+dKorih2tURw8WQuDzqeLXPpyRqPq2yQFofD4w/VVDHkJ2vI+Z+R5jTwpyabTjcz0U8dnu
AwAnCsqbTUKcUSZasY0yX3mWc7+72Gr5I/UV+bkzM/lZ9ctbwwB7IzYN0wXRQb5+rYb+l1XW6tkE
WvJmJ1yKYE5+jVEzeAsK6Qt8ZO9BHNRz7+pmofkojoEU3sYQ6p7SqWVfvkWdor8obpC9KtFRNOGb
kzzLVQX98uaX8XBpPSW+9lOCuJ/arfSoJGtW44oxGzTeVBRtIJoSyHHt33LU4V5qs3cJcyl+S5wS
HW1Fq9eiqLVVd9BwTd3kuoEi/so0mvYJGyuki4xe3QYQKt+qFlsEGb7efuJXvgEFyzdm4uqHHsvM
x9zsX4DQNF+N/PtoV/YXQ7LrU5IHSCeZavO1GgFSyJaRPiKig5au3/7xLLP+CmRL3YwhLuJm5b4o
gM/QsK078J7kQr/ejljDwhf+uwpa5F8HP9WphgUqNhkveeeUW/zachTmrOwlkQzzVMXNgOZ2m72o
MKafsH5fiYMSMLYXEBhfYPLKV1FluhXxBbvL96LYoyZxVJwhWotiGdr640iUTpTEFZtOvspovakw
os/eMIJLyAxfO5doxUCLLl1U2Mz0yqZ72GzA4iHribTstnA76ySOtLXrbHWlM+h3uJ2MLiMPgjHB
WysX7RqOT3ASRSuQTWAKQXsWRRMjInwgVfciiqM0fLf55t9EaWiTR8br9FELwfe4vXfwg066x0kt
XwMXGrHvYlfVpcUjQJ8tshPtPXfq1yis5TNghe6uqjWvSoiqfBHZF9FA1KOLuMulMrmJKpHoqBwF
JgSGslExXM1wj01M7y6ah9DRHlP9XlXZzm7sAsPCcouMeX42Bys7Bw1kuUksOD9LMknVFDYys/Kw
CZ0W0XEzqB58xcIKfDBeUAiLv8pG4WzRzcwPoghHB0i9mr3leo8kpdaCJZiaKe3grtD0A1WT9rgr
yzVA8SL+Coo62UPHt3YqsY+vpqGdU1synnU/sa55ZACwmJrVg/x7AC155NOmXJnWKbgRkbOnZFRi
d80OXgV+9++6pYnIGVL9u2hVZf9P56s1AJjGDB/KfqxuvVQAl85spO9Adel8iX6nsvuq9535Vlk9
+kCpml0SXzNRNi5iEHHd+KUt7Lto2mvxpQw0572sUnljl6FxjXMHA5ayRC0FXdhX6Eg/JcSvtmG2
toENXeScl8ruw++NAkDM0OzqwdEb7ySZVrQPYl9+RlWlXInLW+O7nDvVz4a4ETAiPUSHcdAO7Nnm
qO7mxt0x0RzndbcQtlTSVZSUGcq4aFRdcsbUi5n7m9ZVw1OJOPlfB+Y24nC+1MIjAfyMjP9GHj05
3IjjPrjHi7haaNlUmgV0wsLSj3NRHFYdJep3vNrB3NJT1LuhR8ZeNju428slDEs/m8DLT5ZvSNtY
yVRsqTrrYID3PeJ1U10UTbd2ZpQMjwM+Lpu2lqtX3kYZ6I9tfWPufEebR/pTOS92FzEl7TNjd382
60z/CScRsUidcZ7ex0ubRBYkFW/clkVR3kK1Lg+6VnSnwK4N3H3dHFuCxkIfC7AqAx/MTDVHFstt
3a+h179GgS79lkBazj+UpApScZnxa4i7774kWe+KWSWoHSvjs2+iDc4UxXuAQm3vk0lUXJbc+NzG
obFnOyB+sKECgXGuDPbPGMhMd/S/MgB/g3wo/VI9fJBBJzHDZhIeebb+O0EZWW3aFw9rjqp+ahsw
y+gUVy9OzZqwaQvlAdxGAzwHhyV4V9aGzTXXPaiqhgdVb02SBnKMW5zSJGeRs6ySECASCNcmQtYF
/5onxeqclzR23pUhlK566zjcA+R7Sz8uT6LYaCjPpVbYHNWwRZhKYV52bHKgblllO68ehPRV0fny
tS1y9zUox6+q4ak3URonBLilGg+iqaNY50Ax3EdR8ltvX8d5/KRnqvvqjsQSM6N6zjXLenX3vZtY
X0M+lfu6l+u9VXfet0zdl11pfstBZGGZU5SHzuuyd2zu1q0R2E+sIy+YPGS30pUQz/cgbzStr6zm
uulAkBFxxll3YrL0e8SOBl4ihNe0QPst7A4NxNR8y2telwaVVmqbwmyMXYel4K2ZEjrGsKnwRt6I
ojhAwDa7VSNuW1hWnwE78cteU4BuwHB0xd5ddtOmxESK92xL2jW1ivGJXYD3Jg+Gb0MwAT1q+Bzo
QCG5F6vv4dgN3/oyMNb9VB9M9f/d3kZyaWnv2i7XAZ62rjwbwbe/r7/U/9v1/7u9+F216GBuO/pW
T41w3bFgv+fdUN5VS1f35lSHXEZ5FwdSFr9znWiCUGR1z6e6T+fy5UTOSnL2oco3USTGxLZ0ikre
0TOSv+pk7KOdVN8tzcTBPnScVVnCN/DyBympDQiTcL56pey8rcW7vmnRsdkkvZI9iKTXeV5Z+6au
lKrYqn4kX7wCIh6DlCig0C5f6ikRRVOTIN3P5aTYtCzX0Hr8+6ioX4riDFGHtt05DQC0LVXzlZZy
zKA39vZDzu363mL/gSKZ8zWCz0SnytOj48IlVXvraTBb57uGAB27hU73YNg2hqMReitZLAdEX2ET
Qzw+Vrm001Rn/IIiQ7dvuKoQPH2DlnUUv+EnwPnaojauOGE7N7dRCHRN18a84kHlrr2CGzFwHdC0
nVrV/UktfTS7J8Md4agzm+sYfgY5l8WXOCCSFq3urQ3ICiZ6ax31WM8R16nde2JF0h2B6GajHhxs
xKJxRNNFQzsGEXJLXzEFgRcT9uVeKpJ2z+IPWXztT6HX35AY6b4EIU7wUVO3D0HVKgc5rJOj28f6
zfdUPDGkfHyL/fgPoMPkDyf72MGfJF1HHQvr3zt+Mnutb7xbkVXVPZsSTWZ66GfIJU4NNHWiIlVA
Now6vykxvHgkk+Vt52TNTbQXzTB42mIaOWCAhjhNNHmyA5nHS7aN7h5iHfiqVfEjokMYRBgYo2mN
3O/wQStvhtdE+wJqzTVKIFVovT5eLBtkMex482wlXXDMkDI+O3pgHNn2yE7OMHanpOj7oyQH+TnR
Mox93Da4RJWLxFNn2ZcoH/B6LdkkCZrI3YV1LePAIJc728l6iK6ILiMA1T4Sn8i3cWg1dxe1J3SD
wQ4y4oAGKtr2eWyw+sHcuX8JDOSRG33VNj6bUl4mv1bEoNd+L2tvvW2j5Y3u6Re8Z9pVEQz91cWH
CgnqNN4Ugx+ghIV+HN8mCB9uPP6IKnvr4kf2TvS6QtcmmLj2Y/AMlvRPYMrjDynSfrDxC73c8Ngo
92x1l9R8nN1O37fTFewQ/w5wYDkWDz0LKnNApBOIyY8MXKLa6N8dsAYsAZPujDZq/1hipD6p8Y+I
rpVXxxgapJB5A1gZ5YekUhCSQbyvv4WotTAp7w+pLgUvruRYN0uBTSuM4H29hXJnuN2hjbvhXTdZ
OymK92JnvCnKkGbIBsj9ewAAcOvlXXsQZ6lhdCy1TjmlltJt2EvMTjCCQpaqEzLYcDDkcOvVXKUP
CCKKJiL3odKcjojKz0eW5n0i9An5geU6oq4obHhoBPDWCY6BNyOvsXKspeatwcDy1LtygnwFtyRB
b5t9yw6mx1RE0c7ZDnWGz+VUVPUB0pJuZEdRdONSWcFODFeYPECSMy0WBVOipj5+T7k+5OfeiQoc
LMiJZGkjcqIOp3FaVyoQpS4FjfU/nDciGJVDUP+va4vih5+28BE4MhNafahbThG/3wf5eEri92rw
/RfGXHeVhZZxVF24FW2qPcuO5e61zpfWY8pjtpwsfDSL7CBK4iRdc57rJnGuhiEdkC4ab05TQSms
0/pL21vFSuss73vtSS8QipxfuqLsUpvhAB3w/2PrvJZah7Zt+0WqUphKr5accAAWmRcVCxbKWZoK
X3+axL6HXbfOi8sJG4TCmGP03roXaoUe8wagvH2efNPMuIUOkvyt4ybhstN2r0vcvZeafXWhz31S
gbhfMArUl0Krox0403mTCrW+/L6wvkqB9Z/3CSJ5ys721P4ZiQzJzcsnrD+yvvH3obRGe2MPDTPL
//2S/++jlTHFL6QHzxkaVYCZy5f8fsD6MBvUA8Ov5MZ3BsU+92NIABHRoSS+KDLCQqLbdwKS411m
LWdfrURhICLn5zmcvkQqZc7BplVwsVWCSxIV1P/Pw+U5krqHS7zcrM8hwdS25KIxBVle/X1hfd/6
XN2o+U4MpAKsDzvLKLYxWBi/Tyba+3XzN8a44JZq86aFE/Y3WU3PdsWivZna4KGYC+kjFZP3ep9A
w7TH/NYxgKokQNwukymHQ4mqFoJjjGaf2KqjmbkwQZaz+GCr8bXI1HqXs9a9U2Ht0jGge52ZjUJj
vcyf+O0ij56385JaEFDMWYh3MkVfgzazPiszuFFpZIaQcPA1pU1KKf1UVp0Fvo8mAwON/nuc3HNQ
FOWn0SYfiqBLzdkSAT2qIdOUpGEJUAsmSM98zoenoBlamOYsINZXRzuqTlGOFXB9tSDC8xzIud2s
ryZZlJN5CVNufXXqrOzaKOI9XT6JiUdxmzX1w/paIhx6ToCWqMnj26pTlWtCkhD3Q3OOb9d7642a
h2+zrtbH36fWe6ShRn5Cjs/PT/2+qtq5vU8YRG3W5+w2AjfptPhOgYN6v+/7/R51yC+tKK2bYNZ5
75yQSoUT6WFM3YoRUcDwRMu0k+v02knFR4VnPdb22QwqZn1hvRkdqEGesrynUZSp3v3+jBYon9Vc
Qbb734/5r7eYdoKHbP3w30+TxHR40p4q/+dz15eDLOEr/uuds6UoHnFYwjcsFyPY8vHK0GARxMH6
Xz+4vvDzlesvGOVqsHOFeP55zlh/g98vn9yUXTCwe/XYRp3/f/5Nv+/+z+dqX3kIt+Hnd1i2wnrv
v37Z5Zf7+Z3WV36+tK/y2wSwK1bxvdk56qlc3ra+IRANbZ717vrKejOtm3+9K5wedMPw12UidFH6
YUe1QZza2F7aNK69hgCLMMZqFrbFh1m2Eww9NI1SPVpRMO9tt/+HLHfyM8CKavwp9ZToSGGRR+HC
B3OH/hhl3VeTB+6OmunkgDCNaz32NWtaULbup6UQkZ30G6XhRA5oVoDDd1x6jC3pVk6TPrPOPGDC
exKtdDeSww6ux/TYBDXi4v5JC0c+DJsfROz0KtX2bCf4L2tUTzR0thndrVLoH1E5nBWmnlNJJOIE
gqFaBn6lwtAhxe97wEfMMtVNT7Gi3TddqtypCUveijyjuzo4CWoR4uWWp4ZRYpPK0svPcxohLpu5
HPLj70+FdPL8vAG5RG6qcre+gAfto5txXNWdxMo5P7T1Q5uJ4W6gEOrsBhZ6wZJ8mJGMAC9L+EXC
J6UiZIWEHGIP6t6G7NCNmxGrqXDRG5rZVWojCWDLzZQF982Ajz8vT3Y4mKj+uSnpFnt4zMadXsIa
W58rIDDsZ1LWaJj+v+f6mUICpKm+r0nRKx0zuM2XG3AUbmXXd50Frinr4OKM1DB383ITZ0Z1cCZ7
2qwPOYMYdwk0CgxD7c9Tv8+3lniJzc64WZ9ylFqHSzbOxIW25XZ9br0x9EBnTASzcX3Lf70AMc+Y
2p8vXp829ZL57lQWx/WL1+eCaNhYbmf43dQwsV5+yfXFOFWLk2kBIFyeMmmrX21b8YcwSu7Lalti
CL7rNC2+Z2b+PcZ1cBw04wKIPDuPhFXdrTfODOsfrJW5+30um2RBiBtk/lRVEgVLY2CQed3fpGZq
3tHsN39+to+t7VwGpB9FXUuKlsOiLcjIGJrNytn/PCYhqd41ZSY8dL68HlWmflqK56R1bmeX6kDO
NbOiuhd3rpsqt2Z8CpcHRpz852Y0m7eeruXNJLJlWYjfh/Q/hBm/7xtTKEfZzKl3/SBbLS2yK+I7
Au/6a1VO/s8eNVdxiNa420BFbm/LJg/vBU2yez0pH6ogHE/r29YbSjJ9QyxQdVgfru/VoKz7Zo1y
fP2p9TkcFRmWhPTCGm70XDV077LCcO/gcs83htG/h0EDJWR5XrdzSZJUsgkSB+f/+jYImEcm99Fl
fQeV350aa8Ypntn/yinuDkroWneYRe07EsTqrRY5ZBmMs323vqB1wD3ViuHM+nB9AWCKuNYZBSPJ
Gwrk2KhjlGwYnow5/6bSPP++N6J3SphZa+8zvU52zoRiApxldF/hhvCJZ0m3hg0ZzbO7OtgZrgE5
HH7LPajn+F50Ld5QI6V/MNIPdYyMUKEly2S9oXaZScsizVOfR6qNKiQOTyEsJFhIfQHg4f/cWx7C
13spOrL8yNZw0d8t0SoB4dA36z3imnPm1zfd4hLqFwnjem+9GVah5HLDohbh5Pok6Np+7+pMvMcE
4Es5PUY/wqtF561Sdjevqj7TZulYxS7Gh98bamSsDuvjfHU9SJG/iMV41C9Ommb5Fcgmwnlkrf4j
swbsBg2SpgDc3Zv1Rq+7cSbgqFn4G/97V8/czzjVYWC0BdjH9WUpZxyi690E7AzI/zRhzAE4n6Ed
lL2fLeZMRJCkcEYSx2KEuG7Fn5eBvZyWrswe9glxBzjMsC+IrTIZCha7/t/Ui68AWkRW1vuR+C/f
1B5Cch1vyl6+2mzWU0wc2K7TxHs0CXc7LqralI8p3RNnnHy7/r2/W3u9t/4HmGFFWxGyrRRS0k5q
r/tNGopDR1DbjWWU1dFikZDWSbNR1H4/COsp4682zRGHPqYOlf8wu4DWUJM7AOlnxfSTBhPzYkor
FsW1vfyz1ns50IZtDRaE667UblrIFmFtMegyKkh8aTae/2vDYFFmu1luC0LR1jxFyQP6/TTc6sj8
FHmkbA3zXA7NeNNG1vBzY4h4vAn0Zcvl03uu6fUNlt/6xi1qoOPr3cJxpbZd767Rq+u99Sa1gxq1
kwsNY9HOl0scS2XUGHQoOv7PHaty7eIY54AAFo/o8meuN+sf/Puwzw3IMhq5mcHiYZoXjeK6OcrV
c7re7WYaXkVuT/7vf2bdT38frvdcbSDeCgMvJ+8STiA3xiL7+70xexHte2Ge0kV7v+4H6028PBwY
cezmuD2vT1WBSbhD6FCNrLEGck00sBTJ/1eW5Z9MaxvSR40CD9jiGvu5a/f6cEyBfGGSZ5sufIha
EGOw3qwPkxgKsRYr3w0l5XAiGLLbzK0tSUVRkvFkO6VvENPVleO0CXOidSPyqX3VqVnF6Gqwp/fz
5Wbjo1YtYF3qEXJjSwLnsNJPjM63ei7xjaaXvKyjDYwyBqVzFZ0ttDCXMOg95u3tZpjya65xiSjc
2vRdKKsnte48ThkVI3Q6i1XdH8ENLEvbWb3Hfa8f5oEEIcshk9Z+6Zqu2AmGMKjYe0kWSxvu4o4g
SlFsFJkzH0Em6HPB5aSR3Apds7xJm5RtoHTEwkh9B/sfPN38ZIjsWFQV/TsiieJWvNVDTWbhlO3A
L8VbE6Nf2fXnKGzUDRdHnMlRWfothoyoPwN+RU+SMNJVVEavYUJTBS+VB5Qt3g31khHdGahwaVEw
nPbmSh/IN3ZavwJR0Tr0GuX43dpsGEe6RKXw87N0z+GUJl5MwFZQJCpcUyJKY412tVQB3xoJdHxC
M2v5nQQ4slWUVN44m84+gHWjVN2h0yM2Ahy6WFhsaRHhFW8HgS5meHadpXVJECT1WPtlc+lezi2a
BjvGto5FujeUCSOwgt6/H5Q9FcXsMX98p3iOts6Ef79SrBQ2ETIdZ6b2FHhzHPBoyDf5w8PCnQ6p
cz+CQDow8VTPiGlJz3BIYFAL/tEVLl08830IMNgJHZWsrV7AnML1FCnfXUC2TDNelj1IT6zukkXz
P5MXvaLlQlmzyFbs4Frq/WedQ0fSOUQ9bZCENU0D88bIJjFHTYRPQ/Rcpi0JuBY+MRzcfkY7wRCY
wudUzTyrW5AisJY3o969BFwvfCivG3KZyQfNGeE4fJdVuzFMiFl6qHImiF7mpa+VXR62wf0EcX2u
nb9VRqpeqIYfk1R2ncNCcNCkvxSA0jKiE1q5nelGXwoc1k05kk2sjfOrW9OwoAGpKf9sIhLhGhnx
0dDo5LmJeg9xwfGMKfODSD5OmrMjCBf5SIQUSxEq01ZWSEr6mdZav5vrsfenKKt2ivMcKUWxMZM8
2DZZQX9GFjvTUsrzHPGBQ0dnMNa023BMOtCU07FXP1j5R5472XLbNw9tSlRrQ14X/fyt5VZvWifB
swBIcgxCjzv5jCLXAHaURB4pnvmGalDzZvirG5fA1E03jfkmsaODKRR1I0F2WYl4BiRWC0SSYL4y
6qNa9YuE9BUHYqiq9QfNCE1em15CV34EYd0AdSq/kvl11lPga1n0iTg391v9iQjFJ4lekqkLtNTh
5IJMXWYb3dg7Pr22ceptWmaIgK1A/6Z9A8LEeksG81qODO0z9yx03pZrw8VQqf45pydbSepwV7Xn
YO4JkC2mPfG8FumyRXSY/pKcTb/6MS36d60nUF7tpjuRUPn384LrLWkEEo3OoE9whi6ATPZohgEb
huwTXlP2AMGSD8lG2jQVocCKoRyrkSIrElrtdXu2vepnNg1/IgVORrVrcjO4J9uw2zLaSbyxtp+s
MfeNoudEoIChzbJXMu4zX3MZeLdNF2/aNn9BL4rJsWMNPaYxeUmoN62GIOElJxZl9LhtlewZmP89
6DRn075ICwJdHaf47oejE+tfpZJ+5bH+2dYGYYENZH6VNRQd7n0x9NPOyRkWxBpadidDRxRN4atG
F3TMgf0NU/mgJvW1XhpVxbQMYv8ZrU30wsAvHCGVbaXYwL1rtqNiLXbn6lZGySYuLboli1C3Dsdj
qXFRyNEIWcD7YL1w1rRCL9GOTR7f2ggxNlVWXvO0/M4N+1jX1kcbs/AaxV3kZLkv1OyAUIV+UNCR
1zIE+Oqd4aYjzSwEVe3XKNC3vZFA5Blk6lsKafS60k0bxSxGPzCUTweyURRIhOixsRWESumdbe2n
sXkk5o0xdC72dAH25kwnMyqeilHdCVK9d05koR9GsxKb7GZK+eqqZXIjvTByFobYH2lE0Maz52nu
Mh/+zGPUzJ/laL3o5XQvLU/PrXpnheNlBs2ZWpDnWvInNcu6lGCsnbKFM1jqTNREe0yDAJm2tR9i
xXdisu7fprh6d8Ps0ar682ihaVSH56jLDi0anHRkn0i6dgeSDTSNPEeAAxG0AUZrMtNPK1bgSuMb
DccnVHkzO9RtOdDEnWDGwYcGGkB2RWi+T934TjZ1vrEz5al1ANl0sf7W5unnAE7PqMc3/GX/kO2i
izX2s4yPvcgfJ2zkXqaWf6oeeHkMh0mmKKrZHg+CELF9yRgAzZ9B76id9wwggam1x7Dv78k0IkPQ
oT8+dPa/VrSgKbjCkrFN1HshQP4CUN4oYiDyUi3ANmVnvSvuU9A8G20ezK1w3f1ouce3vAXQB23o
WI5mB28/RSw/IY+IyNEkjf1EKEZ5xTeMhM8Gm65zRFYBnR26wp35qebdOVWH155fiqXfS4wIA9Jn
9uw2yokz3wPismrT9zabPrxqJNOXpr7vkuEwlsGuPbRDsWvZLJwkWPkzOxw3zPZi6v8BFLBdXWO6
VIeOPDW1JVhsdM9pCeuzN1LmKcVuiDl6Byf4l2VEKKfo04qxebH67qy73V3vZB55DvdVF76bOetG
LGRENwzZm42nHj5pKT1GM6Q8CKI/Z/YNJgJg4wvKhkYbqGjGrWOoCIz7vWCdcXRZLZf5lejRhjog
VulVcbj0L1ZHU3nOnHEDh+c2S8Z2U9sQAVWB4MjIw8fSyv5V3dhs8i4b/NrtSYzEdNhE6lGq7h/b
oIicIsjZRShPRkuVXfXBe99x3M29vrOAedutvBh07yCnpD6IO0vJmIbWAShRtFMgd19gECJ0Cmmh
GfQOG2mwkW02I5EnMyd0Lfd73XYx/DvORiZD7ucPbQ4jSqaKutMNmA1tE/8hAL4LYNtzgaOSvHe/
1LHvzxogMlZj5sEJukdFTGA33f5ddJDGJyVG99K/N627CyVI0TYmo9hNXT+jRdAw4MgQxvuFqnDw
UITVIvHqkI5Ar6o5Hev0kM/SORIy+WLHwHu4gvey+tI6auNp4PAs4esk8VkoJQlzAwzFhN2ljv9o
nH583EmomsjvmeP6HMblNyGj0UZoPWMl4yloHYJKir8a5DpnbnBJaCSCBbFDPmdx6cP6ZFEshl1x
lS5DQ/JFQF1dMBA9U2s/OwwtPDNcsiL08XMyWQGkjhyvjsulxpr81OmXhEGu5hYBUkkLR7V+SfWa
o2PwrGZWb02ZjxTjWboRDjWYlaHbCONvST+7O5nlQsgyR3hv4/BklsNW082RworQjNiG7WD1d8ow
VsdYSe+MkIKcTNpCN4u9QWeqrueBgjaSe0zaRmvlPg2hJysK/8K3gp2aotmLtJojgJ1G+abp9xGX
6TGwjJFk4I5p5TWvwJiBuBebDLXtYTbDxm8hYrpD4iWzeWl6F21q/89UbohaPscEsxY0oQE+or1L
qy1WxrtECrFTi/oNyMJNX8wQn8sF0fxeC4KrR1fDrF9GT5WwqYTQQDk0CTa1GlJ3ljGYSSTohbNH
tGQSDWkPXmJh7rEmXCHmR9KDgJTDRGa7pe+EMT3qqnWuE47AiC2cCkIlmEr+M+1A+lkHcTjfRpq1
j63xfR5vUM48ZShSN+SC1NtcYzsRJX7FiYFsZGa9buFV6qalBW++KJD5Fm2bBz3kVW9PirazCDza
uKbyIEqxkwBul5NUuYGDihVqQkC9X+hypH+knNgU4wQ68E1Gxl/dUqZdoEtgyVhIIRqyPM0y8HZU
hKbL3l8qeAcoTIhNjPCvUON3cQQjKTW+DasrNtZIu9+EmsR5kxaiCV5QV+9jR9Whytl+SsrpRnHZ
S2xT/6Dh8o8M5eokU6bWOoP7iaiiVNf+AOzLfaQyGCgNzVfT0lx+YBvTI/Z1ncG+k+6FCZdWG8eD
rUmHOiCpPFBzLfSU7jXRanDU3UmJ2dvKRmzarHpKsgI7knUDGNOfS+rnoXNJ9aVJsbGyaD+QOA61
c75aSNgr8TVp7meVz4mPkK1iN+3v7WJ4s9vhE5LoYZ4mz9K193KMTWjJA4hezBfB2JjwSYbCYw6i
VuJBpvZ93zrYMpL8Ip2eAUqtMsh23xKzI9E+Nx6D7k8vVFDdMERJECNxR7UDf4yKS2aKs9AsDt2w
I8+JOUaj2rcVqw5ZFoMfxeodgSNPuiQV0+2LXRhNf6LAlGgB7XsGKgS4JAHM5vnVcf84loJIRF9Y
fHk3el2XUGBTYIKvC/1EL/0Jii0x5xvZ9Mwbor1SFZciewKb5zLsDA7sk15TRcZ2TDRWYlLjrXpc
bBXdMjznpg0BdtL0Q7tANrjbozkp7O1Qq69KljFq6fV9MMLcGwPC8DIwaLXde6HsPqMa6b1pHKkv
2iKjwBjsjUlVyepruFXTI5W0CXU4I6Uqdj2tlBZfQx5C5ipegDa3qA3Nc5zka7Kj14g55TT1uadI
2ICJq09He3opRZxtA32fCQbSBT5UPKjh1iIHphT9a1qES4ealX+Q8F9zrcbjgsCspNHotJJXp+wT
TKSTlT6NI1dvk1TvXTVQckirY0zYMh6OCIl2bReG8lcVkJGRRtW1C6OdQZDIzp3GU5XqfzMFw26U
QH5feEN194ki6YmBeLlT0Khsao74ravYrA1dDqVhaK/FtHOhAE8T7Xb0XLUfpCF0thJbYI0TIWOq
lbR4/7KAXkgcf5VBdlZtBah5UpEsFJiMnuL2EAHY2CBasjdNqX8NBtip7Emz7GIfltq7rSkHex7p
n7ioeYzqqyxBncLr/oI380FFPexqPbrOIIch+6apRxosFIL5tomIcL0buZpyKGI4LD6QxCD9lt/k
W14Dl4jlmHOURtB5Lu1nVxtPUwOMBM4cWfJGcysb8VHwzwKJch+nrr5XlsjlqJrOmalCfY+LfhfH
rNNUav+qGp45RpGBIKpfTofWtgmnPT/HFLwPAd9GR2KFnlJNV3wSsPbPGEmDzVAHqIe+3PGldowX
etuPdt5TbSJMNWcUZ0RXY504ZanLMpVTVGBQ8HJsIrKl11s3yGveVEt/rzW0VDmaCRq2f0o23qYY
jHslS2kZCuNVMrfUwkH6pP8sPBU3PEemeAxn66BlFOgiJJSPsxMVAKQ91rCODru17g2ExpCEaVjd
uVF4X/3jxBsw+RlwVo6RvM8EKzWrwU+TDMSiCPU1aghqmPSSPKjhEQBptkPDdZfY8sxYAaOfkl1F
FnY+i8DzsJBbJ+NB+wgL58Pu2+dWZcdMzWeyLx50q/BFSE4hEcBQwAmSnW7ahqMFWxcK8UNrqK99
Z/5VbElfGaVba5Bdl6g0YxKu//YcGzgm5LHur2kNB5wTADK4Bd6svQXL4tVRwvMMqRCk9jnVrZnG
XftZ1eOutpXnjEjijR0ZgzeUFN6qiZohYG+hiumL0sUqLtSNKbKbMuj+FgILRdTPQCmRPzX9g52J
k5FbracrPTVVgfxeBVA9JoriiyWft3e1LVZwouiT8jPKowPgipsmjnZqan5FTkOfqmEKSJIqUYrx
Xp+qa2oRKNrU2bGSRKb2arVFFf6Rai1yUZ2EbjPeJimD56RD/xYUgIPNLb/CqY9u7bhAJDycC0WD
72Rp0QbTYzAYf4IOC0UQfM+F8qgTJTRaZfSopO8wEwtz1j0lVFFjDfp1gj3mG532affdUXfjh3Jg
so4D8KsLlo0dZe+TJl/SAl81aQvQr0r+5ni4TulwKRPkeUH4QQnxQbBqtLFLuTOr6b2vFl+eyoVc
yV0UgXMJe1xHbUdtvnQqxz1TvMg3JlqzaqwTAK/TTYjeXZNEirQtznlGnFJp/smdQTBBV97mcDir
NQhpt7jonMKF7ey7snS8fAByV3TbeIhf46wR3ndtVp+mkf0NqgqtpV7e59AaOzvn5GI1pC2ZHXi8
01wM24D8eFROeLW16oTP6EFXJOJ0nL+4LA7TAJYwIhs0SVSaen0h2RvRnM/C8FVmqjC4QrwgxeCp
XjePCUmJcbqbQ/uEg/LDEvV7Ns+3Es4XYzXrwhHyYqXQ2pTed4sSDaYT7vUm8eyhR3CskBaVzFfM
SzdQa+d9bRpbE7wB1x+NPMrMc3SOLjmr8kCmAxR9ZOCj0wNZ54+qDPfPaNO8semnbAwqOvbi4mJk
z71IfQJU75qoe40kI/BlF5wnIqYQlqi70GJHwT9xnbNgT0f8NbC7K53b2wBQPqsEfGhZrW1JITpl
In/oIv0tHy3BQi+irMVP5bhQnkTHhbGIH1apQKjSlKF5XB1YjT0Qqv1adcknq99HXKDdEWw+mcpz
4ON7eTWrc1MFb5QH6DEiSpSARv1ZYZDTaISt9JOZbp1cP6Ayoq2XTAYlQx2SD6mcS7tSrqw1X8ac
3u7c2zvysgu/NK2BNf3o7vIZFM0ssvRQNJeiVBgQ8AFbJ1U+WfduJrwQIg6cwzgr+CZzkJWEZIWj
E97IeGDRCDmB2b7iVYlJbPFk7qc2126UjAlWjROBSYTNQs2JVOwZ2n6a3PqIPS7eNBMZTKNm5H+U
qQUab6ftfn348xwY+oTjss0C38bCAYi/0rlWdYSN23lJlsGS/jS+OiIGxk2AhWWPk1e707G0saRj
cnq36CNrAv2pbfTKgb9nN2sUqr0I6PQBsWdp8zxnTbuXVOjNwDVMNjQg4+6BfOGPvssWZxdXn1kZ
jkKT7t4Ovm0yO70p0z7QkXGtaZG7JaoIyTnO3pQeoGppUNpbg/YvKBwOGirsPAj+GonoPVpEjg82
QLgGEGe14G+yOC059U08LCVbpJwiGw1fYH9Grv4pW+TbEyfhoA+OkJgBpNOx6lz9xU2Bfpu7alIu
9fJ18TKBMSzkUwPke9d5hp8H9rAgWWIuPDkl51m1/uTVbZUIuUmy4aEImT5njnNsKkFL075Nddzk
tvPVjCYQ/7C+m8zsPllGB66S0zYcm5NQw8FrG4MjwiUFHlfZDfkYhV+H9cgMv/MprgcOa+NYSEGg
jsnq7WCEkQA2gbJDtSASaHYFEzU1bAiNYbNNzOq2SeTrmC9Bi2Mi94GRfw/x3F46SBsh7W3VZKVs
hC4X2MlgPmAYWzdSX+PJvrjht94azGQb8tAcFpxV7BScHpOHfHgOjBi6kMMaLQqNcIPFejN2sBzG
cvQcN2HtbJvDhpnqPolV7SV1OVvDjmV1S4tlzMmH0uKT6Om+WFJcWWM/Wmr+0uZOtlUaESO0CF9h
jGBhd/Q9bibVQ+jBaXARHdrEDtE5pEnVe0vbcyt1zOo6/2N9mbbOCsGQZpruCTLlp/STwSxspzrW
x4yTPx9oVQaS4QoIFSzuTNyHbmQNp5C75BSZ46WWpeFoko9aBhBQNUC+yLJCVkXDyqy+0qSG/VIM
h2yiz6xlpnvUxbHLu34zhQym2pnmk22nHz1NPq42pbIpED20WRkdw0QuBbT+ZmJx2dCtDMGdjM2d
mucMVnTzb7mMnoL3mg6Lp6UKtWt3bulZIpNtbkKsgT3FyH1gsVcWJc3OXsV3Iq8Sf52HRqXauoUJ
JX1i7GEtiTV9TccvnvuBeRk7DGSEdN9EUCoo7zZjk/b3NZnpfku80QLkP9GXv4Rm7WU9fZsRooY2
0NaklqqOiawhfnBFiGoReHUfq5duUHc5NeVmsnFOxzOJ5UK9dSth7IXa1zsIkce5TuyNlRbbSCew
ZQ65OIShaE8D/fbUQeCepOOzVSAyVbsnpmb8/4sZ6Q8d2SBuk5uspK3OuhVObWIRvSJ3sBigSNRF
fO5s5qd1Q9O+MkYFUyw8yMzNt3NncDEe2lcQPdvCXOrPEmvcLI9mypk0i8vnwpqNg62XqJlFOd2I
dpkJNchpiN9Aw2enDXVtRp443o2tiNgtlEFgwG5pBHKgscyyzOc8a3LP1orAA7lSoOXE9VolHpFt
BQCo5ZC8zUa+Ip04hI2sMT0hxJKnUJ9Nkbx0Fts20DrrkMQpAiYOe2w+z43FX1ybfCV+IjoxocVp
jZGM5cgX0zURFqf5GdTneArLe5UWCntUsQn4r2yjtAX33TYs9/hurZp2BI1Ips5UWTaznq3lVKWX
hPIgWLgTL5wTsdqLYs+w2IARs3PlpYwIb8Er+6FaovuT68FWJtOLMeC6lLZ8agO8nsiAmn1BEA2n
6O52jGfepHwLUoJo64R/K8Pqfdvpb0JmqDQOXR0wSjjRNreqL/jNbKIpuZNqrxA+7eCAkQ6xGwXG
hLpCT6vTodMJG+lJ2CzYk80A3BoHEq7/6iKmjtPNWOhHQCXlTFlhss+JSvsaQ/ND1b/lOH+BniHc
AlC4Wd/NraVCxgnoQwcfwLf4aaFbOzXDQcHIEHpNi8mEvocyyOvAjNkixSeJ5LaNlDe3Ec621xoC
1+K0vDD5s7fZ7JCOJ5jpMPbyVI1Kh3UO5l4qVta1e8A+woOJkfpcto+JEUw3VqAy22DpIwokOXZY
jjsFFjw65IdOydRd49zBuKAwVKdnOWqHuVXpCo/NUyeZiFhD5+lh0Xrj4GoUitnMbx9eorZ7yyxG
ZMa3LuM7h9U+i2CuilKOSI1YDvQjA+jIVajZDw2+8duQPBKlJMyacCd/aJWvppRvRkiuVxZc0h5t
pei/BoeGfpXQgkdd+djRFCDvzYX7W1g0P4wnGbA8TKA3bDHofCiLey2yp9NoE12QJ8m9Iiro+ebE
LjdX5aZEiuJrkjWfvTDx26r4pxrD306qVCzWcNA49+wX6PZQZn/RbpBeCf2UeS8rY91u/vAXJexV
UUL7xcz2EQhcxIZ+qiSHXCXQuQmMu7p1k5uyZd82aj9kI2+mykUeyBBcq11zG3XDcK2crYF61ndG
QdpG/zFN5S1X2IQq2NiICvtcUxboQKrdlCyG3Y51B6FtCOTn6ivBZMVSIXnQVTfwoprWa1SaMfdo
nGRh2d8WFs5c5ZNe+/CuhAemrypoJ3GVLWO2eSw+bXthswiWRk2LsE7yX9HUeR+6c3sbLzcm3bcc
Je3N+pSV1UQZ0XmoUou/tl0iaILxkCN/RJOrcy4lWN1RXCj+jZz8quY8HFTaY9LHCfuB+tKCl/A1
Xbe90Dg4lmX6YnZfwjgSuNzoaZdtPmybgIVMPuCDSDbNWNbHemwfpV3Nez0x4q1ssuuIZIzZMdM5
o8nqPQcPwcZOn8IRHpnVMomjhOMci0sfTAXd4a3RtP1VVs6f/2HsPJvbVtI9/1VOndeLuUiNcOue
qVpmiqRIZdtvUJIlI+eMT78/tHws2zM7u1UqFDqgCTE0up/nH5KMNzSbkkVaaNV14zYFHt4bh4e+
U6DJ0pDeQHXsXHkjQX7CjE0wvPSthoq4TVo+arVHwwJZWNRfihIlFxhdLIXStVvZ55SM2KqYzHrJ
onXtQR3sSLGimTMbbfRvUTWuPKtrsC+8iqt22CD8DXLRu3Yn/+Rb7FXYlm1ivQiWvRITj9H6Kw3/
ARY5wxtTLuJRtnPRjOqmbGPCMJb/mIzkP02eSz4K0pUyfhvwD448Q7sOhdGtmiz1N0qCM0KpOd9s
AUYzbR6HpvMWJjLIS3tUl3Y9Mj8b06s5OLvKwCY7+mZbfEGnNPlaDnBrVbth7adgYpSN/qE3iocq
BkzR8OXS63t4HAe3AuHje8HaCytUPFp9Ybvm15lxwkIcdZLa1Y2lp9tHHeR1Qv5l3fnW3gXycwVR
8UGbbcb9QiHbnvMG2OZrnUC2hEeUE3zdDJ6DqE2U3LsWeWrdxqMILZArKx/PnUH2QJje5+ACAoVZ
Zen107rVge531Wls42QLLGM/dt4ZuxCoL8QiYm0AqmMzpj+OT2km3qppOJlme2aVimxxcIg9evDt
VAAE1ZvYbPl2z6sz8ihnKwpMlrN1SuTE2JWi2WsDPujpcKeMk3ZqwQLp4IA3ebhLK5a4jWu86bHR
LjKrflLyZiLOFfMw4H3TYWaWgJ4qJzg05NKIuT3rZtMcNcxio8AZN0rTuKt6ypeuGfBtCW8SlBmW
PnN9Xm2RVdqDmeRRHqs6/P7iS2JhJ+YNBo7Typsv2ufYjF+aKpj49uvbvuRzMUPMC/Fb31hT/cU3
CEJG0Uynj8igGXg86bnjL00kyogwkLEVvM1d1W0APjHDXkVN9MDnf2u/VEXlrnziBYRpCfrXrrpQ
erZVwn8b6uG21u23ImmenLG+IwvhLfVIQSffxjjLRVGq9NgOmNqM3iGPquAabJlAsrE8cBZtOpVs
+VWyzrZnHBBKe9G83lmWGTixOZuVNdDz2aklK2x39t1gIf5wNRrj1uYXlPn5NmXi9izlk9GG3xA3
y4g8l8M2V4G1QX8PqrfMrp/wmSIaneXn0txoHk9O5nTUld1danaoH2cveuyATR/WrRMCqVPNAl8G
eKfFbD+jjADsPO3V1t9IaDrrYHJPA5C0VaYhjQD0OixVML1ucDWISVtEYXAqcgXXSiM9WrDV4qxM
t80o1DWwOcHqol+2mbXV+sFHbawosWApb3UGRmGNn39sXlVsSn0Ynbg7BhCv3bJhht+ORfQW5OUs
OtXsjUzh/8aV07SI4rC8ZRM2e6CN/aM2Be6ByMZyqPEed0SorQc7uw+K6mK0GEEgU81thKs+Bevq
EC2H7y1OVsxWqCRdvgxHFeMqIz6iqXcD/BvRv6EgYzWQxBgwdwI5tS0bpVj3xbmZVO2Qpd2mzxR/
VcYsyop6l2ca61ZiwmEW8ukN2doJplOYMgF5QZmt1aK58h2M230V2wUQR5qr1Gs3UaArd5+SoVpX
Xc0SoPEvisaiv8/yV5+EXhlhRun6SrhSRv3ZasqzqTa71E3GdaOx3k2a2CIeZEAWSlBk8fpL4xsv
hXnwDWZNfAJt0mHfXDAOuSmguXfuGx4pzwS/zNJ5JIOyHbCBg9NyMNiUBj7LiMHXzxBWzkGvnsO+
Be2h7Qs/STca4QErtS6D7s5QHpajRYmR4gjWtaj0p3oI70FYshxFh0o0HUSNzLrOJuPOM6Jbkzll
49jtNq6mrVtoVx5PcsiiyzYnQYY15TqKiEbi2BmF1UIvB2MFjJKS47PYKcDF1ClRc7jcYR5sx07b
2E3DqoRgo4tnwaJQkqM5VK9e1L3GNbmKaFpo5W1Sti0/Gih/Xv5JD6zXcBBvbZej16+vDDUptojf
ky8bEVYo2bVbwQshWRL2RVYRPFPORj7dB8J+jOxhp+rGvgxYqiqNfkR+B7qHCUan5YEoaqddHL9p
prIu1YIHBtIQnWtuRMkTVu1fqgzZwPjFNEx82OI9Qd0byyYSlzT50+S5q2qczG3QaA8uPqxl6X4O
2hkRHwZHpQdIAdAOF4h0OIoU39NcJ8CdOg8qKm6tl58RPOpAXnV3ZUcspvEhw+a2dYI4hqGdV9ym
EBkW7jQes9ZdhZPARYkuZEyOBjoppFmdjXCqW0Okz1WNV5mi2mjtA0hTu3vXJLxsuNAKhHPXNxoL
NrFiyiUDjUYCMFzzIcagE7oJ8mLCqJ4ztV0poFRLXEOHUD9bmo1nKLqBETH3tvB28yOPvMDTlMVi
YQYZ3HSoPl4pbkqjvhbV4CzJNbLtxrRuoZTGJWmtep2B6ekdkI9Dc9BbssE+6ZRK+YqSA1aPxFYX
fYWCJLhU3eaj7cmXJ4nGvtTeE4Jnbgy1gufatG219jFVCYGhijQz0rcKxO7atViUsFDsYavMaUD0
pEJkJ1R/JDjA6terv5SOtmkr89jaNnooBc6QMXM2ghZ2TkCzbU59YTYnLQ/bEwGIibRer+yAj/SL
WimGfVqbxW1kKvEt2+r5XFbkNfxHdIp4bFoeWpBe4GvLSqj19nszHZWhW2NrWJ5lFXAA8hDC/Pwx
SNT7EfO4M6zFVBe3xGHKW+Bid4WKeIesMrB3vS5ddffeYe6VYGC64W6D1cdABNJh6fe6spf9AFsP
N0OJff08qjzALdkFECpJW3Nnsq626mYJwk4g4/J3XRI6Sw1Rn7PsgXbXCNolIqAt4v5sDt33A3u7
G8fM+qvf6k3WBkjp9CS0/u6vlRYqFuaRPKl+/VGdYK127YMwkoPK+iQfsZ4KxIW9yKbQS+8S4el5
X3oAp/Kib65k0XLzePaAm9bhELX3buUnB70klpj5fcuTo3Fu8EBYJtBvmmVmD6deZfKVl46VWy99
wHp7WYwSN9pCbDBX7wP7Xn/Eq5Cg2fyyVYLqXKy9d5Uv5bjFE1kX8yRfqQ+xbJw8xycgQfe+LdMd
22llKYshzNNT7+oPaalwH6p6NkqtvpPjaFxJKKMqj3IgkQHqKzPX28jWJhLLEUwvrJokv5EHkZTV
Jq74aSGVFQTL1srRuujTeimbQTTnN7xguKvwYGYWn/uk4RSAuiKp9TFOXI8D+4FsS5BC3zSNEZ4J
sQebvB+SCyn4GTlQFDdI1Nmr3A+72xhJzVWNqsLdWJXW0oN9c8/aq1r6vZU8NkTf+N2J/imY0LOz
E2F/ygaRLRKlzb+YVfGGqSx0ySp7croo/ToUGbTByHjNJoDsiZN/awZWFCk5FTIc+bJTCyaOSb14
AyuaRXUkWgUkN0WFxrQi4AdYE7Pc6eg95duAXMgbiYiD0Uzla1LZNzYI/5ewjz47WVA9q+wJWL3V
7med3O0ijpJxExY+1iiuVt5gJo+uZmIzBc2Gy7LOjwsolZPC4qcryxvZoPmazSThFWtZlA1VSHAo
8hOF5Q5Dvfcr/GFtATFbyWIzD5DburPuBgdFvR+vgddzDnyaPJroyzxYTpWtbhRDQ4V47iPHd8kJ
bodSdO+3Khuy2mu3WU1OS3aR4w+KCs6/C8j35yV4Nhjpu6mLsYskBXrGLSjdtaWIsAQtghM/M2Xd
KEN0h4hBuKw00XxJE+VaF0XvkyO+mRwv+Fam4hmAt/vUW7qDBXIDbba3E6IqbnlQstw42HrvbNi8
dvz+U528uNF96r3uk8iRcgnEGvYAH9AUTzeZXVifB0vPl77fT7euFuYb10qR20nr7gp0v7PFtdk7
Y2tar4wyVh9BFEYIJgWXUo1vs0nXr40iRWjBsHpSE+QC2zgor/nikCjy8/g6Zuu0NdBaOMWxmWzb
EpWUJCPBlcb9eIqF0WyNDFRBZpL8b00tPWntqG9RtvFPmqtbW34o9jGOIQLkTLj8yq4yQCfbAmr/
zhBRcMNqhCWdZltf/eQKXQnrtWEfvqgbf7yVXUMxKURl/u46dPVvXQ1ozrcqHt/brhHMvm18B3oq
OuJ9tu09tE1RWyacIesIeG67suiDdY9d6KqoVLJ+Xn+T6jXOypE3rfVw6m/kAXtZe2kgJ7GRRW3u
p3UwcX2jENuCqQ3j7ohYNqo+/l4Py+H9uiAiqOzoXnVFEvx1ws0PoSoi/WD9L03hInsDT4ndoLPL
cVEBY9lDBoaXcGOgKrwCtDOsZV2fO94Nq3sw+ihukhOin6yze2PVj8gzyVIfeOk1EmU7WZIDwU9z
dxHuecCZGUMehCk8jJv5DX3UgeesSOVa+r790Y/8x0pH2u4sqwrXyZB0q3Z5hYX6kCTNStV70BUE
UJqNEpl8dthBBmvYiPAxlSkmlqXXZ5vHAkCAuZLYZLx8L9dlhQAfcdz3nrKIcD6hpvnwMYRsyIXf
nC1S6mhOO8jA9PVZ80Z1JwP3mZJwE3wx/y+VvrDUnaIR4pcXyo7yIBvgoZIOni+epgL4eOxae3/e
gJZBZVx3xH/OfloCa0E18AtRw5okj8gveoFQhZjg4+QtCUfDzt4yPXdvQh/ijVsST5f1qe3eIfeh
3rnzcrcsocUoQUv/LD/kBapQYsRt2huzci3r24AdUd8WT2RxbMSJBuxVI1KXqcByVgt65VDbfJsW
8rQZcS7Nhg4pc6EcZFUVxbTK8vuprP1o71yIa0mqfPutXhZ/qxO6o+3TMl73DjFUfK/GQ6CP3w+q
Wt+ELf/rZIIXTwNbfNIiyAdqERdfSNq9CrOwnhU7e2w0rdmblmFuHS0K1m5qoPqBBvyjmWukz2B4
ZLrDfOpr6DJVSfiE4yWmxkyYoDKUdW2MBweVLW+MjBWocOa/bLgeyzJ9GwtEPdta/+SLWgVBmjvs
2Hvlqn/a6VqHrKhK6n6h9oa/89KMrXUDtcvR0+fC1T7jT67cIpidHzIdmcHQngAkDO2mTIvkqVNJ
oo1Kom0UKFxfLG/JAOm6feoqv7jSyirZqBDE9nnrp4/OOO4JRmbPWm/ksJ4875AGXXTrmf43+XKT
7vAJlkN+tvO0u/Z8sgzDfMF8HyAoyWlFYAMzyze3yEm+REiSnuTByIb2VJot8FrhIHGgsEsvAUie
DD00h4XsA5dzPgWmDQfOPHwv/hhCdk+L4ilNk3z3MXRiAAs2la5ZtyXUgGGY9ui2uNeylMUQ0OwO
2XtZjCpQLMBT971TX9skBJt9TQQEdJgaLvNSqZ7GjrxqlJnlZ3sibx0OSf2cJ+kTMI/+KxbNp5b1
6FvdWVCyMh8H+3xa5A40gYXCRn4OR7s+/JZ0ACHj+OZMt0/hiTfwlGdxudwuUZjTtWIRYi29lcWP
hjhRUnyQwVl2hLvP4aPSYSNuIEh9dKygdDd1AcS3H6x6HxjtlSzJg+wi5n6yWM7sIrP3iZc19k04
qMo+c+B1pbDU2aV3iCjokK9W4dws+1SKpy6ThJhoJQR9eKx+ZUuvXL1fomvJstJ9cX7vzOd0reEs
ISph30AYYpAfr/F+fe+lFd8sXqMGUnAYiqbfLBtw2Ld+nGa33rzlCNUKrM6POqdum1VMCAzoDpJw
MFf0S6U6zrHUo+oIl+WJPbG4V6FVoTdmXYraRlI2Ak9u80U8ykaBqv0KHEixUwtwgk1nFNvMBu+a
NIb/EHq5vS46xBH0aIBHBb0T85wOqtuQWvdTAsrGzX3lbUN+zXvLOpakRtWI+5Sx1gBk4+MgjGBV
RAkEIpACd0Qz1wNjXQxhiLup8gic2jo7TEh27M0RdTfMJlrIVtsg0zk2tnckPY/AaBgm10VtVdc2
iDVS6FX4UtrpVZVF4rEyChtOhY8cyJSGT4VCAGHuYP96JbnUmqC6E7yAF3m/0mLGWhZjrV/ILRFx
t8vkvk9gKCHgGd5EnodulNbkpEgSe9uPln6IeEYAh0lbMtpRfmR+a7ZjqtrXJu/P2o5j4yZPsL8L
VcW+H2bJIvR4F2VpOtu69aZxkc4eDK09aidSnQmBS1S35qoMBP+pmA/v/ZrKzPG2UL5fIVuaccQh
uTc9LAght5PjXoNIbG8tow3uCgvNihCht7UsygMdTNtqb1nZzywghIc+Osg6Omgm4UAiIP3ec1sT
Z9rOP1hZUp36oE/XcZo0j3oYfZUftWZ8C0UfvEZ8VwmmjxhdzNc4SBUdzPmaxCamUEVm/TgZc/qg
997M7P2azE20he6k368pLXApcZIdoFS5B60Z3QMpT/JbvU5CoowyfxPzbKhww6Ypk02/n7IINlZK
G26SoUxbTApMeHy46i5q/ntUnvFRH31EGBZCdThmc8XHoUlCDIBBvd5PEGnX7YDjeh0OxjHP9Hgd
ikh5giR/7vkWvoqwu5h1bzzBW8hIi9f/0tVL27NcuprBcCnc8HvX30Y1JxWP9byMCSM+61VmPKhe
Vdz73U+FsHvWOkt/b9Hcn1p+v6Zwi35bVx4glKnscBav1YFnLIx/EqKquZansYYgQDgfCjdCYdI5
q+h2Hap43q/J0wwNWgVP1V9rZRll+OpqMghZu6NylQn/AGXE3Cakiq/IyitXsh7iO8FTWamlg4Mu
8tybpJ+bLWSv1tJasZMdalkrT+WhdAS5MruNFgXKGd/7y5ZR87+0bhUcRub5i89PY5cMBOa0tMwu
XqZlF3nGKvSxIZl69VE/eL62cwwS9/LSX/uCNv3et0G7d4HGQYvssOOf5EEg9Mn3KDXXdpmiXdK0
cL/l6UefeiTd8Xsf2WypArGWDmOZEJihf68g/n7IskYlPj2f6gqIL3kmD7XPswt4UrD4qOt0ZyxP
H+XYmuJNlKJjJi+G4ohS02/jEK4kSVPXFtOVQ47spzFYONnLbBxU8DUFXC3k+jo3vCBkkF18Ncgu
ZTLacMQ9Y+WOevpzw67pEPD7qC0Mw16RaTVW8kJ5QFo5u9S7au4pK+oefJjFkmMLTyPFaeZpIt14
wgyhXMgiVKZ8WxsoLcmibkIZVeBqHmUxtMIVD0j9vnB1/RKn5r2s7kO0WxsTD7lozManWiPVyxbC
3stWRahnnDSnG4yyzbs6m96HdhOzPfRRW6CnxEVkPMY1ukLsR+fb0hLUBHOhGNc9vkpPuoczyb/e
rTnfLcuwYEMmaXj6uFs5ZMzdpjUCzSUs/a1UQk95XGya3AcXPYulv6ujz3rqH8WyDmCiuUBoZKts
mIaEmV2WEzX7nGhJtpOlMS0PTJVQfBJt7UasdaEFhuEFbbdhVRPPXg+1PQJlCtKlh1DBdc5SCOsk
T5B+qJDPkr3fL7SNAOx06cy+HuFFKHV4AW/ms7Xob2L8L44IyB9aZXCeVJ2XH90B1pHrXsoufqjn
6syFZ1PFpNObNnaehsaIlgTiw6NsbawIT4wxfvQ10NONicXO0CvOUwVpbJNV0bCRV+l6TziyjaJr
V0ncxyk6ypd0lE49ovRKBnB+KS+KSORWmbKVxTEeP0/4zqJhVRf3te+t5Uu6DbkxbcL5uu0S/dGE
NRaHzqlJDDIeqgq5GCOrE07Z9qkvBbmXSLM8cKHm3TgmJnJDP5oHBQzDxyXTNI1MokjsCx6thoB1
EnR3ftB2dxgtETpMAId6PkUkbzCQ6cfnjx5a6z30kZGcZH9cT+qt0UG0lMVqHnDO4s5jyWv6KhVL
NEXcrWuIbdOO1XnI4NuzAABqXyn8WlVEMlvD8l+Dmzbo8lc8nFJwgv7sNWDCtp0aB6J/Hz0Iq35x
DSV7jT0d+ItVfjJ0Ua4blAmPRCOtUzFpJR5Irv0lUsqV7Fo65Pn0XnVupwRvuFENeZKIqr+dCrdb
yNezICkmnVU+ewVQRaUcWIwpsTjUkCrXeWg5TwAHTrJrE+mfO0eFg6hbGjdFREf+D7nXl0ubfdTf
/0PMHur9f8hT1lTyf6hgDT2EWfkCfLfbeGVsbhI1nnaAA9KVjrDHgyx2VZyt9EDVH8ym/t46ub7x
U1GN9XJH0ijdwHYmT2Io0aOKT/pKHdXqGjB8vy+1uN4hm4yOqBImKxvdvE/j2D0BgTa/OfWhTpTp
rSmZJhAhjyCUc/XketV1TTwzbxFc6I3suU/LYIteVor8XdIXRyJzWEbNZ78VW0SesRk2myX7AHqX
ZT/CjsAG2mtS6zrRjLU3KOGRtJGzTIi7rmV96ehggSA6Z0dD5Ou86bGM8FuuMNwQ4xd3cN4H6PeG
beKqpc32eratHk0TLOhcKiMfFE9eje+NXRVo66rqUCSYG2QX2ep2en4ggYCKfkSCCiWwTVL54mQS
3zxZ80EWg6S3DhPmkrIk62UPLSV/RNLHRpk6i6C+z9f2OR5HgUg3Aa43SynADtP1oUDo/y70AUzW
GjgLKYRuT/WD5TrxHen04L2+SOxlq+n1F9Q2YJt3r6iN8wwD/nLjF6a385EO2jpBkt3FPUmORlG7
V6NXlwhAt88qqk0rZBy1a6RTcUBrk3AzlEr9WKnag1/FPZI6GGWNmfskIjxUIs2Oj21R9niAGCOq
/aN/YY8BGTvzb6CV90dDb6wbMR9MHdyiyG/GKLRmRbH2BATzAP8PrGVlxtVen1hWfPRv6zrcqA1b
NlknL+sCUPhj2KZbWZQNali9IVsvrj662SCp7DpPz5A3rZuk9Oqz0ynLjw4oy7A0i8avH8PUhl1u
mwlSn7xINrRtOKziJPCgXDCQrNOabMDsOkz3stjlnrXJwgI0hIo3juuLJ4ct3aF3AQHIYj2OwRql
GnUni3acPzSkuy6Qqbw7GOqbumnFUzH6ENjcW22IzBOpCyT4ffUbMCx1G1UFWxpZJw9hmNVHOFfQ
lumrTrmx8aaq2Ddd9hksMNRz19NXmupEt/2YiYupv7TEFiDOYFexR8YMyuvcmFd5fKuaobpSyQ6t
Zd17g1d8NkZdO8gSUori4mYvsrusCYWm7lm0/jxOlOQqqIhGWVd210EkberPPhyq9zHYXADXLqfP
kF+cZeWSmY5I/WvzBBSi93r3UfK895KcqwZULj7aul9KP66Tk9yPnvI6ck79nd6Tq54nwB89319v
bpsFd/7Nde7gg370+73fj/EJZmN8ErF326Zjt0OOJT591Muz97pyIGHWg2yg+0d1VjHTL2S5nrqv
iQ8wH3+Gk5eK/CTP5KEuRzRV9KTFQOzvBk9Tw+GnsmmHu1z106uox4fyfZiPEbpaGddaNGv3zePL
gxyLRUG3+POP//rn/3wd/tt/yy95Mvp59gdsxUuOnlb915+W9ucfxXv1/vWvP23Qja7lmo5uqCok
UqFZtH99vg0zn97a/8rUJvCioXC/qpEurC+DN8BXmLde3aoqG/VBgOt+GCGgcS43a8TF3OGsWzFM
caAXn715yRzMy+h0XlBDM7t3Cf1dxXKtneldxwMGeK3sIg9OWjrLrALvWy6UsHdZqGASkGz8KDav
q0kY74d00q5NptYrcsO816glmdeg8outovnt4qOfbCDnhoFmHiKZXIQERUW2KzOnP4ksHU7yzPhx
NvdAOSVjGQfuNGBrcvJ0bd+EbX5ThEBpPXP8qeRm6l4E7rj5z++8cH9/523TsCzTcYXh2LrhOL++
86EYwfH5of1aYeN6svQ0v+5bNbnG3WI+h71dk9+Ya8q1GHEmA7YxIB0yH75XR5WLbGBZeyeF5OYq
NVWB4M1Q37ihXSGhQN3gWQI4qdoFsPr+Lhdt9bVMqhb3meCxBK5/DsmGP6r6YxI37YMBaeo2Bsst
a522iU6aB8VQFhONpMpgKIjnz9cIuAdrP6kryPuteARrkSwnO0sOsjXL45/GH4qfxlcMdd+3FURL
T8P11PMaxDrq7kT0+T+/0a7xL2+0pal8z23T0aB8meavb3TrZA4LVj97IyLSoxfD+yffYT91eVMF
UhYQ+1DLk+/xR3OfI4taZ9nVe7+gbmEKoyN6FZhTdSSsAx825guXWmOLaeZc2Tkzflieep45n9r6
916FsN66knVX6RfuHs0qY905zfTcNIuxJh4+YRCzUVO93bep6dwLT7vI9pRdDhFzvYDJ6VnXFfLG
y7pzpmevju8HYsz3zAG/DZgAP7hVXQOg4XJI0C2dxHDpbDs4tn1xkiVEAsfL9/rugs8zCnxdkXmL
zkD5EZiLsfLMjy5c2pjZ+6W6YlarifXJLo9AeQRIhyBhHw63qlfej4OmYfDWEUtymvl/8ZVPtr0e
W6F+VlH/3wEWst6L1hheZ3BY7wwHk6AwFymGqVz970adL68MtBDkV+O/fpn+ajkdfs2LsQr9oPmt
+M/7POXvf+ZrfvT59Yp/nsKvVV4DEviPvbZv+fVz+lb/3umXkXn173e3em6efymssyZsxpv2rRpv
3+o2af6exuee/7+Nf7zJUe7H4u2vP5/RzyLMijlr+LX583vTPO1rqsqP5MdzYn6B763zf/DXn/87
eX55Tp//9ZK357r5608Ylv9wXAftHtdBYVpzbPHnH/3be5PzDxP0lGFrDpsbjkxrGfJnwV9/GuIf
KnZ/tuuohmnhKmv/+UcNU2duUv+h6+jfusIC8a4arvbn3//994fY+8f27x9q2q8PNWEyjINxl6YD
t9PVf5laI63QzdowlR38L3ej43y2xNgQ4Y0+3xX+RkuLbIcEmIp58QyBROJgOXVe/P7t+uXL9fOz
9d/ehu0aNnEMQ3V0/bcZfkIpc+ymDp2eAkH6MdGdA0vkF7tGyRKtYb+MdFiMhbImkmAvG9SYV4E+
GP+P+U/jw/jpES/fDVfTDMPUDde2TDHPjz894h1Ti2q3M7ydWpnFykMRbxYe1feKtzSw1cGn+lNs
eRcrdD8xcyDinDfLQkuhY2fEHmqjg4DDhnT90zfq36w8NNOc1xYfa4/5xmwDiIlQNWZmw1bnj/Gn
GwM2L0p0GLwd63tSTWqbb82oPGt54ByxY3cXw2AOKxk9rSadaDvzw2qIdFRRy7olxtdZ+VpYprX1
MLPritw9akNSHW17G4OYP6JoNe2Eiy1irpvH8cchKWyQm6LH23Z0xnXW54JFTTCcyd+NV6EyPnmk
Qg+DB07bCJX85I+gpKxcfVNKx7oyb4R/W+LBs3SHfjvOCjPK1Ct73Dm+uZ4zwDSD2QugY1039Y58
ysnTknptqUawZNvenNS0fu0GzBinvljyb2cnNZruHLAFG2X86vkNJN0o3wzN2iZB3vXN1rGTfBWP
2EDGe80h3NB1y8ZKjU2plNd29IpZJRqBfYBiREIMBZnmhUFUk/xufw9NC+3ntrXWtXsg4bKMdDbS
iWpaG82N2oWwoaE4/TEP42hfBYQuO2Rx49ExN8DFEO/YOwFh54jbitNvY6niMFDgeGkE7lszfyBZ
APQtfEqFNW6Hpk1Xk9/BJUFsOkaIftnX5pUL1GcVNs4WhV9vW47hGzkIf0F0Zg2Q+5udTRf8ii4l
OtaR6emLoStvorssKV+gPVc88DBliHIwsEwnZ8BlC7S+e3pBDfDFuBQGlC8bqCvCsVuUAgAht+SZ
FKSUjArld6/a2VkMXcYVdxqLsq2uRXt8iaLZm7JfFLDVRdo/ODrSVLg3tGtlIGZTDOULKwu8EC7a
ZH/x7UnZFAImsBJ4TyBPE8SA0L5mIXPTDM21HSdvmjmaiyYlWVClk70kxgsFuO+CVWZ/1gpiXshX
wScMz5H64neFgVULjDyAoEEa8wMYVKSo+rcBvqkgygSJzEXCjNTmIioSILFOC686G07tqIGU9lvj
YqYZQisVIiPOCJSrQn6MQPnX0dcI0JG3W+Zj/y2xdJx8Ae4skhZjY4T+vBVUQqy2keTYYAJrryKz
EKfMq0g19t4qLKFtFBp4FzcxUJM2xCqwTDywBAfIdrMi+XyK3cjPh7QJxKqM8O2TDYooX8YwmdZo
pja8m8HZ8muxAUaAS+xc1fnskxayLA9Nmz2AloIO8qOLPIvnzvKKjwZZ91GUZ5UYpm2kiJ0USWbr
EU5YuJpP0HKsd4FvKW4tW6XotzkmT6jWahN4NZS/+9DMEc6YlcBlRw3GDRxq23rXX5Z94M0FE2hI
uvOVAYDNW1otUdgAZDFf+F75fpS9QjcmFt2D6pbF3yS3J6t1DCQJ5kt/upNRVYOdN2rrplahzpca
9ijzS37cmwNCEtKyvAVZO8qbl8PD/eXG5Gkpb5cpBJ0++BOmlSBfErlvLch5QMd8PRVfe+ljOGI6
GZ+tLxo2e+i4NYHvbFBquqD0sO17FeUt1MyqoQKJO3T3oVm/ku3rgKY8WpZ+zFIL+eqsu8EH8NE0
WgCX/RXymWjLCnTLvAJbX7Zo6c6YsCzmd6HuFSZ21Gl8h1BktfNU/9ZULH0tQoQ6Ozu6haK5iCzj
7MWquxvL5kb3HVjVgGZgE6/tNjAWVl2Zq2AWIxJ+AXnEwcEtG71jln0hsHEaCgc6XARThfkbGp5b
vDWdjVmXVe0yAxqQp1dQmkSEjJOKcVimhtu8K66VwQuupiDZm9043etGvvWU+is5BuzaiHr9H/bO
bLltbNuyX4QTwEb/SgDsRLWWLFsvCMmW0Xcb/f76GmBmpfPkPfdGVdRrZUTSkkiJJAjsZq05x5T1
vATs7QuG5+6xpvBMTBis3za1RjRqeNLxJ9qh7q7aLlvbJFwVpVV2mPGQ5QwHeo+JlTg4RCIAqRYA
VtnqRW5WCYZfdY/j6LPj+v3ejfdOOjZhpplqP/ws3MS50OBu0dnUObXfZYzGYZu0cPGPjkXwqIez
tx8R8mDF1Yd9BWOXGkIGWa9ZXlbHYDqrhdxPLPDw/t30CxJoVyVH+s1xKHB/7LPxp5yrT0upj0mX
L7Ym6ydtcruj0PyjXzDVJTSi7uHcwulI+i0oKm9urF+s9/xdDNy0ARGxIzG2RBAyvfcLDRFXjkZg
ulkT4SfDui/FTVpQZfD1MzJMBgCAANOQNLsJo5Cm4FdUmH13hOlOUCBCMvA8HSu1MBDVt236K2um
c9UZN7bsfhpeO++hlUdtd49T71uGzS4ULtQltxvPgEMiiI0mBMv3esrEjeHZODLKbjkiuPhijBhU
JguFs5FhqjKcD1F1n2TWC/yGXRdRO8c5RapL2LQ3hrPclp6lAvASd0qjaKFsXEdCA4pFVSKARrbz
dc4A0Zn73jVPRm4fV1tcinKFaNscddhBISf2vSPSda8nrDctJ2mPotkbAi7oOC1RsqYgGAfiVxpW
M6dp+VSkEeyKOFF7VJl7rL1vWaMrCEnlukvSxzKrfnCJnybKmVnhVpHb2tCNqhD8yEs81DmrOfns
YEGZnjyCvr0F83hMp1mT4l1O7dFMEXdpLZ2fzEu/mVkbOLoHSaRWCLjb+1xBG+gmQMGCCWqJg8Kn
eDMRMXTJZPKgp+jebPU0OebTWqFPi00vcD0ic6gq7bUpcQPhPLDyOxUEIxKF0By1LCVsPFmepEFn
wtncQJoyf1H05tyiYdNg2qzdyo+mFn5Mpb8tHU7D1G9/WDVwP4Alw+4q5O4yZrEi+4L2neiACRkE
umX31jHb+yWHIsL0k+K19iPKRdpuOQFxOYvKe/Dc7qF3AMUtGlE/a/F9iedb3XK/yoKhya84D7Uz
6XdQyub1YckSDvTqPcayj2xjeka/m3B6YNfFDwBVQwM3GuPgiNMU80KCOtQFcJYTB0ZvUxxbd3oF
TmUHHlSe3ATIMaUlZspuP9RQYWEfXxwoCi5uFWfKgKKtF2dY4DBq+qUuMaapabyR6kmoVESeQEGd
xO1ba4KFRWf8NcfKgxrGfHbVjZdthKc4vdVx0a+58+kt+vu6BIUWv2ipcy4skiNZ0qbkoZBhKUHI
rxfL937Wc/XatCaMv+zo36ykmNK+dgEwwUu5c0Fo6zva5+R/d44ZZfXKbmq75/qzP+42Soe1lENz
uWmfOyYZFADi2/VRcVvJqB2Jel6Z/u9wnY4HoXPaDIKCcxJjgSSXrr5TMNwvYiGBK63WOwyk0SC0
KirJOoFd5W8UH1DpmWy5GgXubrfzAX3RCgCdKYPY03+5x6np1osJxC9KsxrFD5xBNF+35iBofhqs
9Bq44XuXamTWliJwFFNajBfg1tCeM9flHW6vxNIHFZHQXDGquhy+SS8iH8QeYXd0BEYbQkP2KxlU
fb+YDTeQOolCmN7JKp6AQ/gkNDZkdxXeEm8qJ5jsfN6Kfxt60YMgi8xvxafwZ0py2vKmtWZYAqJh
ixRf8mHxThVN3j4DMVDXWEBs8LRCjXdeVWQR4KRfmubcFyBuz2pI7mdhmkx6g3lngGNw47K8/dCx
MPArzUlvnJNopvE82/LWArcDrFN/tEuhn2jqVJd2rcLU03p+1wXFs32IbVWRqUKLBIgaLK+1N9bI
6+B4tvZ0WqUbEbzT7DQsp6PV+aeha+GsQR2+Q8Ex13FxB6e9Oxpr95E1ydm04F36+Vyc/UU9xSNh
p3is6Ve7HWW14lfq8Bp98P/9xNNUnFmFsilv2sUtce7bEtx+7WrGfWQ9R0N0IdmE3z2bTwVgeMve
D8+SkEB/C/3IvLSeU4+YucKI0QZLGZBvF1Oq6mzmflx3BoESVd90N/6anurBm+/K7cYX8yfqTmtf
6ZzoDtmv/lrt7COeKTZDAysXyy3WQKdECVIq+/CTZT7ChiourmzCqtRR6ApF3sfyYPsf6CE4Lebz
9WbavtIapG50t/myHw1lBNe7zGT0mKTY0aXduQXOcL5+ladOU+5+f3/9oXVN1bh+CSie+9nI//n4
//jD3vLDwgTJWo/NHAwpR9vZIjmuX2WII//7b68PgRzx54N//+71135/+48/5VnQtxYCy1mT8UTX
P8D4bZN7cYq3XCDtGgl0TQj66+a//ZlXb8qJ//R7HQ6ezGkKqpOq/eMR14e5tGvx0f71p6uu6s/X
b//4W7+fKrsmyFzvstKbKp6sUwcwVnexr2y//rf7E2vj9V1/Wlyzea5fXm+uf28coTR7qwDpJwc6
rttzFh0i/uj6ZTn1pzIRLyRXsSqI83uSEkoWniakNxvzc5MY9/Dq/d1QrCAD2eKd8gSjXF2QLIEG
NQ47qoTISOmv5BiqFxCeUnFWjzSXQMAjuLYa2Luji5gEq8u+w799i7JY7rW0R3G5fTslRnmbaUCg
tdReSICerYvRm19z3bYOimSWXWnHAjYkEKUQxM0xq6Vx8jzPvLi0k5UuvxBWNadWfhxRel/yNCsv
bSq3HErmMCN1AjX308mT+n3u+pSzlb3Ky8rLI6BCpPsVHOegmgtxTy9sxNVlqjV1uX7lScEiofGZ
abc7jO2mNqG2snhAZZ39+bBEGepiOivONMOARmtiQeeVKPt7Vjn1bQ6GeadW9gQ9yYW71oxDCutG
pA94uE1HnKcyTi7DdmNQu+jzxD7lXWfsUmidIVxKTbsV7FTOCdDWG4EJl4mNY8QfZDvP9KKa5cJo
irM2qZ47YbuMyzxCJtp8KbQZzhKpOoiTiIrS4NexTS+pMCzZV1fIFsY+ZlZktHi6rfpH6gNGiEfS
a/2+O3oponWl2zdo0Y9xxwZPlVBYGz+vDs6SvccI5/dDnn2TvpMdiDPRL3rpESy+fXW9MecVz4Wt
q0CUVO9zwK7UfjSTj2BSBQDd66Pa1a9RHlWw6mlH3XRV7dzYpgH6znPD1XB/+GznL1AlsCVB9dW2
78btTGF/QZ3SciZmqv/9s9SltIKgt5/mpxaRwy5XlXW5nljXr7xpTva5DRwU2cLKwnGg7TA6R7tS
5sWfB/NQ5Pmr8mHhhORnFLZxcbe7rvc7c2tePBRWacmiT/BWspkoOL1RJ+xj53Zt4CfrgN9dG+bP
wkVyEXqlXa5flQnqPkJNoN5WLc76izvAmc1GG5mPaWt1VJbdK4zJs3RAZBA6j9ysmIqLI8riYroD
LYaDby3G/vpTdMcydMyKCk/j5Rf3r0deH369cb2b3BmfKXQW+3EthrM5VX5orczEiPX1S7pJXbzt
GA7bSX+9McasIb7EaJlbWzaCdn6j0vnPGy1LJuhN2/d/fAmWYt127bBhNfX1ese4/UqTj+O/PfB6
1/WvXe+/fotFAX9PYRp/PM3vO34/6/Vnv7/1h84MkZEjH/73F3Z9XGv21XkdX83cGxrsXlnxt5eO
4ZEtgOXvrw/94/X9fsbfL6+7vvJyonIW0wsIrvfMnFyQvPXD78ddv/rHy/vHt9eH/ONl/D4E05D9
AOd6K8kcOyRWqTPvAuCw2+JLQX6CN6d0TCXRHRZdlIeGgvPRbM1vhBmSRitFHSRUfpCNWVlAZpp9
64M/momevouJTzP15YcutTZQ6Hx3KPvHsLZL49yUQlwoPqLVBbLLqj5dB0Xs2Wvv6oeSmkUkZPFD
sM6NPMf3GaTY6Vq4zog1IFAroR7b6qa+7S1Je6sPWVO6mFAJP5/nRZ2tTIBnGlrOYGEcrJH2e73q
CJPKbyn7mgPVDbajJlGifCtOvAj4Tj3LQdvPvb1mIHZck1sV12+VvnqvU/reDum+lYsBLHZXyUke
NTk91nD+dgMNcdKrKHMrb5JRURffU41pmUw73MsdhaR5NH9ANvhRjKV12iodMMkA7A5LjvRx+t7H
3kNl685es5D6wcjJjVf2afZNuZYRWZ52xHgOWLgxKKl6YO46D/rrmPpfYlsXQZOvjESVRwNggTEN
d4d1P5Ac0lpU3LN18q0P3BsYy/X5VHMJPommsKmgIwMd0DYdfB0OQYtfbpH8qEY2RjV4CQwLZbIa
sa+JXv+Yu/5t0G1jD8EsBFxmYt39pnI7+VL1xQF6l7PnJLmdZ6L5Git/mBDD7V253OMCuZtWCjpc
yta5PKrFKtiCgaobHPmo+0MkC+JixkmrjxhH5xtbES6S3YNX6g+YB86NbzmXxVtVCNoaly6cwLvh
LY8d7zJPa/s8+Nl5oHx5aqbcIkQj7gOKX/Y+xTQUGG3j3Fsj26Wmsuqd1av9NLX2k5En6EzJH5sa
53bWZuM2JjstbyvzDPWJPKo49W66bP4UEC8O3NCGXsv1uAzzGFE7K8AWKXWIK6ERZQsQFpyNdmJB
Ag6DcL2CLXGkV/oQ5AC996k1gQ9dlfbYrundiHvv5NQVVY7R2ZC4rTg2a/6LwO7iXrcawjQ4o6i0
ga7N5gN963Hva4C8kd7b0VjOH+z6MD05Kio8W5zgV5wKwxn+f9P3/6zpu3Vs/9aj+y9d39v3rP78
t57vH7/xZ9PXcf7lm46NnQchkGeSrPBX09c1/qV7OuoK/MkCMJZJJ+/Ppq/l/suyGWs819eFt3Vj
/2r6Wua/4CC6tk79h8qYoB/8f9P0/Wc30XPpter8IZpJdBUdXt7fu4mDm+vasGjqODKtUyhE6Iwb
NNzW3j+Ms3wbn2nRhQpq3Ykqyt8O1H9qZv6z4+y5nuHYtmf4Pu/GNv7x5A3Wpc7RfXU0l4XyQKCG
m3JGcLp3YJ1RauoCz/kkAuf/8Wm31u/fOqhAfe1JYus+ym9jF6TV/agduJIA+uzi/sZu9wRF/c9P
ufWs/96z/ecb/YdejEqMjEkNVMfBDEb1aBCoQeZpvFszKu1f/+fnslzzvzydZ1C1d11BScgysHP+
+xtEf9zCxezkkcpnfE4d94A05X6BK0Up2+tus75II7PZ2HU+AOzVLPJbv5oLlDdUehtR3Lp0yKKc
+MM9Z66PD6Qyg5mGPECEyg4NDy4Z7Voy7Vz9NXZJTWvg/+1XNK9jbv2cOn8HwRiP9ezWxzoBjybN
aoCMyBEmLShK8xntdCfCKp9vLccgZEz1eWiDmQqdjhYK/4W9fkqHRj8R2vE0JhvtHGLesqxJhIyN
orxT3dEbSM9xI8PaknB5AYZq2fJieviytdX9Ar47/nI7ZmKBppsdZ9IpcQzpVA2J6zHS3jg68h3o
Bmee+Z7ScNg19frC5AsmahwCmKnn3sEGY5j9rTsDObPtc52Op1kMP8zGvxOxYoNSm59MQ7dZ272Z
YnqZqWL1fX+rAd5YBZwod+DIKkTCQU8LEVdVQFoj2MF+SQJlT1HpfIwIGgKoDctOTSB+iPp8ocgP
wauVb3qC6SsF01Bn2p6cI9gh2A0hjBGuaTbHrvhh1OLT3NBAs8knIQiWcwR/SgDMIE2jCoxaPTZG
c2hn6FaSzLWIw3bUuvVbrUHDK6poGJQT4ncxKqx2dUbLA4RkZFnNG3xPiCk0bcb1s1DLS+qYoZ3Q
/5H0RuYsDcq4pb3kLPih1KdpVi9J+7Ou+vex78pw9TzCa3I4teBRCcqk0j63bxslT3OdvajplpvO
9GK31ac+N1FGcgE1ePVZmcuLvtr3a/PgdOTHFDDrgBEHGbAk9qkNkL30KbEZrliFhQD5eUjTRBao
JJXFdeBWBFyNGj61ylnoNpqUx6ueo+a1IIwc/VcveI+nxWMTXDXWJ/VVcSBCJbDAcO5oJABpB0GY
Z7/6gndQ9ZAQU42QMYIfg8pkfShK+S03Nx910//0G6yvWuoCfSuKc1XwaKrzn3pJU7dMOOeEcgIg
hKx6wLJ1rDkRyeMRV7WChjyhRkRHelsSUNI5MMrSjtfs9vWjb8gnS3GalIZxIWkmoYfglxF6W5y2
WnoaSj2qhWERX8r50xXDTDkSJ9yqh1lMhlhaAKZZV35h6g7XD9pnzbx28TtCpQf+VkLMOWN8zMGY
Bb4fzdJ59iHE2H+btOJxReNzPX1rksxASTU/jNwh+cArH5M1p+OYUPwfLO+pkHGJao53F2uYrhtV
9NhxFUl0TnHazptlrZ+LiogDYSeBWQ5vRkdsYK9NUdOQb2K5Pm4uX65Y0FCQL6SKoI3/LLUNf5rq
xwlWFJfvjUuX6jTqCvmBCSu7kA9ZvRg4ZPtbrx1etFqyFho5fNczTydKhXGXLKOkfcM+xJmQ0cDP
c6TsMk4QiHKZNC7UFvegdynEYD3d0kld4sFEfpxsduOipZbE1pTqCFdnQQKm1PRP3Fooq/M7Eo7g
4W95RdsNBmScKaTVjJaUwFTml8nlGPe2fCNVQoauPz5KCvq73F8PXp2QJaSlazB9jScpIkg9gLYG
om2hpAOcwRlpJKUK4xHtCKcTuazk/rILAuiXhW6bvZTmV9kJ2Oleu3W1sRg09AUcLsgUBNjarDCA
WposmH6ilEaYqhnyr59noW9F6iJYq+F2tFEFjSXQsSrmTfkdsGeeJE+sz6FnoJpWPpFygy0vc1iL
+MlrORQQQl4sJT5lOTMW+4R8mM5TCk3R4YXRx15Av4M9srJHOcHklPWLJgq5p2ub7XxoWNvvL2rY
227zSi35pZvWF+lXfajF97rD6Yz4G2BAvrwgh9wnbvZlhO/IoFqQ1mJ9iobXOc7bGCOrN5nZL8AA
p6SldSvNT3ZBL2JDIDKWEXhuPs5W+UgdC5BQ98tXbgiMlr7Zdh1bfKKKegp9/WJvTc240ympB3ZX
JUHsrgdLq86x6m9HnUNRLXw6Y35BXoqQZhvcF40xyPUIDqD3T2Ekb+n1ovNBD+UGcl1uZakxa/qJ
3AkpPjNXY+zMs+dyuJ/GQ6eGr2txXCbGT83nrYEyBCmvrafel2/bIVk7phhhTYB3uJoq2qK0VtT1
DRoaTvduhK65nfBIX946GOO177YHAiR6npONKPMoItGDC1+ZGZlIVZFis+YD92PiafS+enStHo9b
+5aayTdZoO3NXOvguKq4rEzjo9tHhp/FB39Jy3AQJt668kMZDubIbVSzY+DrM3j3nSFVtyvVRpyZ
sSDNc9DMc/HozXI9QhUAhtXGOSy4/hEL5BQ0vjQiT6I/SG0CK2ouoVSSAjZXj7LmohDL/GA17I8I
kulqVPMzeWPlNvOlQ3lL6PUjUXxjZDfpF+boGz7CmJD45iwLkQTe/NIubrUnWAxjUd7UAekVv4ak
PhA1KMK00tvQqPVd7/EWhjRrELa1kYbPPdC4Ys9eVleBM6wv+OyCnIzFiFFWO7RtBeYyI2UrW+P9
2t/I+VklVaS7xT2xqcCTnU7BZPa+yc41GTtotqU2vW1CeyuDvbCL2pZtdl8C6ORPMan+7G0VtZX1
kOfCYAJcLgX/NwOw9DUejq2YxOuckiJK7btEv6bF+eZNHUZqaOTrdURt1ZW4kBNAIWREKJBluLdm
+7vjciqTpspTLeJtBgncI5CqU7JKG6nGE6a8qJkT/17J5TFVqcYYa70vMRHhRZnAsZp7nFhsf3ee
yZtKifncW6UDXsYvnicFc5AUIDrbZfmhNQgTPEcxV5D2vks3h9uaShF2Fq6mpjJ3i0qscy94RYhq
qCPXZuBrswMP5BE83weKoiIoBu0N/iNrHW3laOA1yeA6J0SVLdXsgcASaCpIofAHj8QSAm579r21
RmcyZwHHWwFvKilO6iNwJNTWVJ+7e3N26pteYS3VGHymRRB1r/KotYLFnvSj5xt00402bOsMyKlL
DYkWJr17AyamoezsOHnzD+W29ZkuNFnkEOsn2wvWYXpGqW1BatJCZoeGk0j3cGt4cBmY03EJapHq
fzLazTfOtFwSk9r6sFAIYrv/nBsQczMbhHvHBPTHi8g6dI6rfbTWe0HV01+yN2OLM6BOA1jXxJFl
pOCjCDTv4bf7VHoyCsaa/qqRpBtkQ3skU1E/KhRwhEK3BNnU6U7kgzw0bEJJMbOeVzN7ItG7Cl0y
E88SdkGIN8mITD+uQ6Nh+dNOaDuWxSN2ymQdaNKS0o95FzenLE/pHLqnpXE/YjQRIdZ6gVE4NNTy
E8a2IAHboHyclycGYBYFQwxFdCB7OE1anZjz5qlGZrnTOjRBXJpR0/7MKk6IdEp/WIQDkCBByySn
L0g/VoU+K14820McLTSF7eUnIT3AZ4nxYaHVMG4rSAvbkNtpJP+VJi/+ekYxUGREt3K9xKjjHYDo
C1JEWsykkZXJejHm1tmJsa6JOcCrzJEwt50EfQ0D9U2exNll0eKH0v6ZlHzYvdNA3q9rDFCqjCgd
4SNYVATkOItWL+4iM8s+imEqI3JA2IHk1Q7rkBb5NjkjbG5Z2Xgkl8W0mneqc+TeTXpmenpJoSb0
l4yUL/AjBcgJnGk+oWUH4mPfq2rCJ0behCenhypbGQbQ+QNLITa+9vY5ZEi2VsOvRTIRz0vxwa6I
ZITN79l2FmvhSh40c4RQ0ibM6KTZcxrn4WC2NVsfm9QJ8dUWYKQHMH/kcXsZYXx3JC3hDkxJystI
DAnatHhqdbRL+RQ/F82YHqDpYSEir3Qn+q5B57bpaQXZnSSye9WUExRkXqys+EgRtTG3nUZXIAco
BZn3lkUYo/1zZMMaIO714d+IIfLYbknL/VklpIBbilQve+vjkoFFK57P1YEPSEBwd3LsnrA6gm4D
vRhfS2d6clua7wZAFqYgwkg8yVkg4uFRIkudXGOOUje/w+j8C/FGHNktchjKai+gadO9JuYZ33Bx
Z9flXpREj2Ue0X2GmLqbnqUFHmqNUD82m0UesaZ0kOL1BvCYkc2GySlN6ThkpwBoL+sPiRtvJdIJ
pqX3bSgMMK6W9iVr3SfRknBYaFV/KE1yQGbsvxYRm3QX6TPKnkXs2vaHOD/6k53dmnb8JQaQZ9tP
fdHIII0LJLDTOc9h21KVDWIyDYipwozeuHZIlbomhEV9uApcIbCx/exPVpTQjaB+jvRxmQ6m9ep7
8/C+lP4Xx1yHEysrckUWh5wN5J1h7rsM4bN9YSFcHaaF69qf/XvCH9iRUzJI0R4E6AVrYmw9bz/o
4tkW1r3mLR+WLLGXGoLPN7nLZ59qsmS1XTrzoWqXD8+2fQZFrjOj15toRoC7W7w+DTm6nO4D7m9S
i0PXwoYzzLQ9PYtg3MFZ2MX1w2XBgxqB352PDvQ7VRELKlblb7tNTk+/gIeVSBoLtkYi03amIbcJ
0cwfzA7BD5I8eq9EuRt+z6aYrEnFHkNHEngel+mkNNb6aQcLdSPuNklIBeJYe7odOC61h556Q11E
2kSsjZZjMah1BW+2uGnwAQ0lEjIfzbaIWfMRNB1uxqVQpx+wwMog/OV7DRBXGlNxnqrywyWBbc6j
ArOMTieCVc2utbv3xtLYFyzGuTCsc6fHl1GA1PWWA8hxlxpJ9Yjn/LNY15PFFBwABW1RIIHXShvO
X+qFYInr7zohPTB9jdPatI9Npr23CaGgrLNJdtGJCFhJcpkM5jSWOaBt/KchnfoQqwAAV0RVP8nZ
Jsm9RawG0aw+uFm3V4WLXgQBGFbop9FmJxsPcDBpEnzkSBd3em3NwWphQOZpvtQWlUNUOseY0BTP
s0JnNI1LTIdP1vphsr9qwDMOyrHTfWxUd4Jks2MGvziNhzKqakL3tA7uXQZFqx0/q759mqr0i1vH
X+s8yUkq7tiyp7VDTAGDqqvRQbLBeqaWPGV289oOtgjL2mn25MHRl2DBM9vpzodqJQtP3bTKDMqE
V8DRvSzSfOwz69Z0JJAtst8p8AMeLs3lZGHuqErHO1pbR03Z6tgk+a0WU0nJ+dhY1ZoPcLB5lXga
dtZSEUimWQeLHQpR8JACyu5Fr6mfLKhw4yVX+6KHhJi01YPTW4zMVJOitWV7hzvZD0cW9uR+MQgS
9RA53fQwmAt6fXQ5wag7X0k7GjYoeFDJUQauNTo3pqefsgdN96YjpLNlV+XjLyfdcP8Hl4TFALNn
TmcmYY3kjl5IrAt54mV+YHM0BXpnxOcyXoYdiMiyKuqjg6gqoPr80q6Zv9/2d4XdyWjtXgUVDMCU
aZDWDG95DsEUlEdgpbyDroUPwOWITjW9lDnLn9WC5qOLp5J8IhdLKF1clQcTUrTClciOl1GwWHEO
q1tAvbatcDSQfM99T9AdYbt2GtMmrC34oilWEahbt8uwLOzaUuRrlASPK+7h/Wo0y1EjKMk3+a4p
W/N1zN3L2M1kiKG1PVioDW6aAsJrrsi20lsNaWf+5CZadSIA9dHEInEDIARAKEN9obtnPSapFcEj
11zOitWNjaBfqfyaCWyJTkvoauoLYbaKeMhePs99ey9cVKZmLP3Ah2lYGjNwNxeydWv7t3Ol5Gmc
y9MkxD16HvtmUQK5aTcf2orZdcPVyyml4NTdMOCwsd/mamfE9jmzTctTdk2+z4RNA5OlbkyoQ+GS
CT6r7rVR1aEaLdaaKSP7otjCG3JEM+d4rOTc+MEHIljNvYkphgupRWQq4bs3i1rvl3kGiAI6zxE4
zgkvBeUEXbZxTXnq5uu4mL9M24v3DSrFoM7DXhLkBTGWSFxRlZG0KLV29mvcKLqwSFmlI3+2lfa9
LDjP+mIpzygmnm2iwyLEMHvaIPKEDMRjQentAUcByFytcPYz6BBuDrydsdcg2njf1/5Xz+61nW1x
TOuiRykKh7zySPRa6A2u8gbBz2OqUTXE0cFATqRLMBRhTqWNI1PvZ8fl8ikI9lrJzmn8nugbXXO2
TML9Si5jaG3n1zCaG1PJIw6+6spo5swpNa1n+/bDwa15rmzx1U+o35YEwpEoExYo+aPmuyON+YIb
p1xJ1pTy1FSGTmuR4mOtoAWuRvmrdtB4FOkWA2yzLI/HYYh6g3Oek3uhcQv+a+woCpa8MqkBvzW1
e0iDe8TSqO2JFYSyigWp1T5qMn8JPwyF3r77Up92cyLLI1ORcU7eHILTQaoc3JIBOOlJDkyb1D/Y
OSpWc6Kp4NL/y8hEhrFA6Gp1bHrOOd4Kq6xxfszM+qIhVcLRir+l84uf9cL4TrhifqhfGiTLlduS
tGTrctfBTQy6hRVbESPQJxc+MIkzDHq3uth+SnnO5vzzSKWzXQRguSAL1a0nL8zMmcwSPU0jFaPQ
dWVV40+nEuQ32wCUzFRpSZPZ/rI+EP/jrUO0dBxeUfygSU+c+Fo9Zuu7Iv0IqUt762igEVLDZzQp
CZP38UTU+C56hdB9tOEWuFsRkNygXTN3CDo9gr1nQpyruXmZB0vbJbh+wXgzSwB9Ym1NT1oaDtox
CtAQIEr0/9VUPWs/bWg9Sg1uUJW4j9YUXv6KIKg1gfNq1t6e0n3XtieUm++djZqzSKiRsiXv7fiD
zMd9nHt3LK72viUj5ZMnABIftubGtlnMG6ekHeyuivgR46I5lLG7HrQM1/vMu8C+9l5IApBycHiw
GPDo91Ejp5++oKScGeWdUxAaVqCpTPJ+jZqnxdlUXRol/gVgNNQxdN/MeQM2uNbpL0R3k044Gs9a
qzPC90k4bZsM2t+hbqePSZ2ebNkYVAbShrW0+RoX6HC77t0TK02bUXtkhfreipwwz/U1T7wLfYLH
3mCwA5TaZhhBlJDvC6CCYG6bo5Px1ghbeqcwCOPOfFaa9TwX5T4b5luNnuOuMMmPTFpCKDjj34m4
/mJp9XdL8oNCkzd+P4JitTXWWn4bORoA/TYly5DJElWrFuFeRARtfBs6CI9t5l9IlWIpbzY/TI0g
skFutGyTm/VrZRhvALU4LPhN6GqySywsCp4NIznpMEGHr86uJSEa27iA7/kswcSU7K/0mNw4q8t7
9jEzoUhLejv5cYQjNizpDyFXJdrEtp4ax/K/mDEKbILR2SdmQR2TsLr0hNhLMtoGmzaLk0sHa4bI
QnlauSQDP46ng65Lbzd7RHi0eT4/NlN3dN3lTeRxyEb7vqe+FOWWRzKlszywkSTcwT7WcUWtCfpS
0Tfqdu3dV2U733Q072CWWTqlaTNHVn1HJtjEHC3N3ZSzc9eTkUVni2OASPJtt4KzbtvklaRyGqD4
Of9zFBHZB3lMy11vM+xnWkYrhLiD3GLvR+RLHw6ui1jUb74Yk+mBSKOityZwr0GhtCchSJtx4sF/
nKuDXn3Ok/9Re+aDBtwc3Uz3HTDryqfDbsd71uTC8wGF3SESppWcgHFlYaSoTJMMOGec9Wa+UlPe
NraDebRjCdeFy6o0DWK4qkevHPgIcwbIJW3OHvi0wB9ZlriG+4zq5kl2IwVUUNLh2p6vC5YOyeHO
QH9yY2uPfZ3LUOvcB6hJzWWm4/DoIH829a/VbGT7XpKUYi/Zaz52yVnDdrrH2oXGUk9vGnp1mG+c
F7ubrWNpPVAWyA6QE2H2snZBUQyPCcmGrIqnyZ26O9LETs1QQnbok/xgGYfcU9pt0ZjP6br87LWO
3hBF/xsWexI5IWr2BfUbVjhQJ+zmx0Uxm/QNk27CByFih5GKY+a5jU8BUD5L+6VC5XYyLTs5aq+d
RIo4/C/CzmO5cTTY0u8ye0TAmy0AEiRoJEqk3AYhC+89nv5+qDsx013dUb2pUJeqJZL4TebJY4AK
GpMUMPCreq1Tf92FocAPSOQHGADcBpN+DjWubMLOzooAAEyAlbDJNGJh4cwKWmG6QmVcNWS47GdE
ZpplbeOgZTY6MUYUeXi/DnoYC+SC4ibeaVWC53X88WvpCuQgqmeRsHdUGmsFGgH7jcJPJqkUQop1
FHPzXpQQcOfpcI6XEN/kFqnuGPS2Xg1v6mSczUEEUFj3Of3Kj9Lw3OXko4kJq83q6qcPo40Z8GOt
lgC9pCpxW0C++Ws1DJl1tdbXWK7lVo3JfmcCXdTlWhGBI9ZJWRL7tDovzAChneXoFeNeiBu7KS5X
TxpusyipWjdBNtZLpu7EkiZjYGu9WwQS+XGgbqrMnIn4pAJIDCKERKlfD6KkgFYN3pENwaVXHxWA
Rd8oyQMvsw3HDynaGWod0GHIv+bGIlGJpdEz+m5GWnbhJ8EDzpewc3ILVKm6YbAHlXyhPuFFyvQb
MjLpXYdiyqppn+i9qBxFAVGS+EP2CuZ+ETF7g+FLnf61oJHzlTYUbVgBhJIZ3XT+9VXfDpLLQpUY
6E/x1goQ4uLxUToZpUAsckV04TDuyNHB953q2KkUsyAbqbppXYp8Ot0ZONQL7NmkyzFnj9rKLqa5
9GdctJxQepbj4MC8MvOlQWAnR8AUsiVKdxDzyD4fkf+ANbhQsul6uB8JnYP4b4pII6w8vuvE7DtT
uWUmvSEIl/JRD+TspU4UrxEtT8mIZUkJTYEmTSsZ30cgM9twSb4K0WBMKhNQihIEEmbwpg2EbMi8
fKfK3+YRJt4wZlSNxqnAs3jpLVvQu+RsWWJm18uQUyjVz0UagEbRTAm+iO2eG0nJy8wrZ0/2CZo5
ersqJOMHpUvMpX0sNZAFNGurGXYVe0apf44M4DU5Y89WcFU1VIUFSthXo6zvx/VCW7Q7pWpELrwk
tIkYGDaMwUhHiuefvhsOSYc4Dl7E/UAfYWtx+1oUtQf0/xVU8UnosBzPFJjacqTBObSYa8QhtHYj
DJ7DThDejGFrIBenA7qSNtHbk9F+kxM1uUIL1AneW3Uw3hnQl7aaDBTIjFZdFReybWdob3IsL76Y
lgsvina/ADqX4vpYFaRXIFFr93WVnvOqlrF4I1GT6NktkrPek4LhXRgLUul6oFiL2DxwrVsxV+V+
jGXo1ejXJsi0Dg6tDUWi6AdQ1Hk8A8rvOdlpCoQ6qpsVBZ+Go1qp0aYfNwUebTeZ9qwaSNgSgugq
qU3gcvGZlIGzirk7DL8G1dEy+YGO2nc0EgsuunmaJVhExFK8Z5im4VKRSd7IakQsRC0XpOGyKTET
9HKB4SfauKOSzj8yAxG3h5Lny2BLnpoWL8jzR9eSJ8AhpvzbaNoOgT4eZNQ7bYijuK51VEey7E0J
4nBxWfCWRmPCxJZ4jUToUdaMccKiWbkThL2rBkDpXIyPlTiXrq5xhVLYWE7DrM/EAv3BUDdRX+te
X1r3owzQqS8TTbip7wpBSeGzD5iCj5JfLbnpgLhuyHsHTKEfCmvN3EqZcVcZWOIfEitq/V9/lNzi
viIVSCtgGvy/L2WRBSa1KuKLqsLPoC7a8//+r8wP+davf1t3zQKtd/0JsXhNcBfIICvQWSC5hqZK
JDvPETyeH5vkXbxVkuAmhpWGJ/zpSvRLc5dho8+QLVQ8Ohs8RgfZgoGyWBeLHeAolQQDOKqsnWRt
U6GA056Ed1bUCO8P+lI2Nir+4DwbLJZC/ig64zu9YA4n7eOOxLRqXnMZx0MaWcs97yH2xQpfpkTb
GLAlIQMP1p0ok4BpmSESbDm+FDHTY6jEKQSYb03jHMtRL0JsS5nv8/seJS70xRQeA8KrsIMgHkzd
FxqerElVvaZR2oEkjK9JLhGHGwwnUY8GcrNUjK5ptKhrlFPYkE0xI/fzlHi5TdXYb5nrFw5xgukh
zycPb+fQzauc5iXXhlNdJgWMlolIMHo9mZIpT4ptbCkHEmxSKuv0IcdecSvglTfJEDOgZPsLvC/O
5oknmPfPXRkc9bR6nFNC7yS5u9dxyrBHfYRz0jYHMCkE9suwhs8Mmi/IAkeMlKp7Bd6fo4nT2mGV
HAiYVBjlD9AiRbqWPVtl7uaxsR21oOLx+k3Yg5TWdimRoJ6vO12FnmfBmH4oFMy1RsPASDrFEjxs
LZ8p/r4WmS6PiHQ7bO4Y2IdukuONEoo6lL6ZW9iCCjbGZNUYhtISUU8FhYrnrIgy8YCLhcxySiyv
ZawG+qD1N1g6CY33vI1iudoDAMZ3kWjtxszp6Ej9Upi/58JMnyFUkGYv+cTuTPsCCww7jpg212hP
HHITeS0DIdi6JffbtGCxw9ay6wyv3L6NGH1VabjRA11evWRHN62IYIkUY1tF5kNVjSATFVPcemY0
/YvNP6x8f3XSSMhodH+Wdbz+2/FHTshlLKGmW8zujKX8SRTtSRvnzz5CQUO28FEztAOzNxdgCDBS
IukXZOkZWh5hKGR8soi1szpLJB42WbProkV91O9NIe4vZJXTdocAliLOToq4FG6L+6KrS6Oxx1CA
AXaOAJTplt/AR2WrDMYpsNTR04wM0IyGfNd0uXlIgIv2UStY/jAEFnKuNloVj7rP8s/3oaUrh1Is
W3oQayXnB4tH8qhySoLK3KbKgDg6YMKeRKeWtO4zfCg0/nIi3hsSRueIgordwrQHhktjul3Zhg8S
OKSrSdrwAALbuwRVCQ/KaLqDQDlvhiShdiqj9Ubo4mutQn8Xmlq89lY9Ewpm5DcoO41TGyUFcKQz
5GRQvpcCGiqcEwjTwYfjaaSNcfIkbZ6spmGFa3H1FAbUphN+MU9dzRCpmojGwoCJ/PeRubDYVJkD
fJk8tesPlecmegILhTQnpeFTMDNf6tb4z6mARJAllnnjYAKQbyvjBr2qdKRBbe6D1NrEcymDcEOP
IiyLu279zyRa5LMWlOJmil/6TNftCnmkg66S0WItoFDTtH2styMZH+pwRjwwnscCMQ8Ztij2+Puu
HrtNZRGLKWeGdmql7tAkxk7qdfOpS81bN8KLLJaPbBpjt0/X8YIgpZvcDF+TpcNbndQeR8VzwNUn
wkrxQJi2JWl0m7bPwdYHHoQwlZIL1+2TeSUZXCR4AlPr6qYumY02ojSfZOoSgJFU2aRd/k5e7VEU
pfI+0ZPRW6rzSIyJl9Wpcb/wioVEJzgt8a2kzh5yjeOYCXAO9mpxnmFJs6W33QVpYxzSEQGv1DIR
VCuYEmqhrYQdsnjLiHwgCRPNONLhBRjDSVMHpidjYPqQdhS3aPqHLkwOXVMuHhk5TGu09L6J4x3e
eImP4yMh8guH/DAwT56U7BiUyCS6xQ9q5CkA+1R2lFNcAt1bgU5qx5Ct3eRz80VCN4BbepbXUzvM
qjWasydvosjpj0jpQSpOX8uUxBmhg3K4c4gUQ0sYGleDHtVM/XRvCSFiQQSrIAjIoDyRYm1gUeo2
cVMU7NkgsqpM9Hmarp8Sik2aJmtrKnN/kNRRRTgeGGS/JEcmX4e2aUgTCsxyW5kxbheIeHcsP40X
hp5iqiGxLttxwEd5MshUI1ELKoixUKVlEa4uuk5PP5FdPVOHkARH55AwWFSTG3r++j6cSXpSAMU4
thdPQQvu0wrJYfy0LMPyEAIjHI0abkuhiMEJB/LIwewO5yfR8qHEoRBRVGb/GUdJ2DhpX6ONm8AE
eJPLPou6Ba8MpCrVcjJFCaGzqW/nsVePWTxQ5xmG6asDHvV9jNgSE3CPnPa1L5PvmApCVFWUZyGp
vuesuSHiNVhZ851eMSyfNEnB7Z4TN2pRfracWrss1AAtS7DavkmOIvYiDPBw85is8Q6ixWRwHFsi
xgHc/Viz6FHhiDO+zRPzkVm0Zod0oTXxUB0PRGUonmzcdSpeIm3EwAZhRu4L0SDiRdAfJ+hle3Me
Rtw8y/pIZXYOl2DY9qw3Ruupo4hReaWtk2Ab6Ydmsia/m1SCmJqh9Sq13zCO7bd0JpmvGUKzIS3i
1JfhKxpZaO9Axt7c1/fzlHM1YPqw4w59kWXaoEgxV/Bn1xgNImxBdNQ2S7ZFbWZekCr1xgogV3V6
6PdmzuVZNZdWoQMeKAjcvEd4KRSR4i7TxCw2QG2X4l3DFsP/q9sSNNgcpla/+9U48knaTa4LHsHw
O4N4YuACGASDRoBvqF8EvZGduteyTc/72WaycdLQ+DCQG3T88umja1GGGS6E5yWXsbVeaC8QWeab
nCwAWB4WKCFkPGfM4Y0PSfJEvE7mp0ux10VZP2Aqf5wTrdupSXKPOQAoSUY+oFKrZKjEI71QF2bS
ISx76bAMzAer9fL/9Xe//hjW7waLBS1Na2bA6rzV3Fw3lF2jt7tQM0TsSSpTcEhW3qqYl+2VaRYP
8fqNX1/JOD+7aKRWRLxDH3sym616GTpPkx28FGAq6H5MLC/D6wsuHtDdrwQX72NXui9ezLfhE2c1
xoXRM24NAsDvhrJKfaJdUC81C0HdjBdzPgXvGF9146WtPTS9nDcrrEIytrqNLFt6DYdt5SU7vCE8
Alo++Yu78lHnf4VGT1qQVNr5k3yJ2/PyaiR4azqQ7LT7gmxf4OubcYy3y0kgw3D31JSw9AG57eUu
J53oyohQ/DD23FKKozymH7qxVUsXgbjokbOYusVXdcU306pPRkUAnqtfwic1xwLwY6hOHAhE4irc
I4wySV1uN3NmK7Lbh1uSxXvyDEETbWBrlpllenFFx4Ci9xhkHlQY+aH+KEW73+VIr42rIHzy1iHn
bZVb2qEO3IAxjV/1HmJJxyjyHVeviaAct2qcyq+8Or3mj1TdarHH7UmErsjZcUFD0u+Lp+RJeINK
AJSE7GFDCIO2UZ7Uj0w+yKKtTEgnv7uTcrP8hKW663O4x7uQYaI9HOoj/DacM5K34T0fbOUSueY9
b2521M/JG58r8lFeomv/hMe+4kC1PQlg0os9P3KrQSHy6DhxSEdHdlYNu3KaDBaGXdzE0oVNIlwT
HFUSm9TZoXOxRVjuSHdLjmSXRHAoUSSMyMqdMXFaf3kcd8hfyi3DHiHZMN06kDrHs5n94pg/SXfa
tRgdVb/08i6D4XtSfUzBht6fmEM8ihfjKs+uzMIRcHDZU16+9D7agAVsOHGEY34wTwDHNJLXZJ9N
6woI6TjmXfjMwG7YFt/NqX4VLpOfwdD38v2yUQ83iJOb6ISCvn6OWwdCDWjyZ0vJ+964YH9n6WsC
7rdxM0PmcNdwx70hh3jmAM6VfVltpNgbVQ8mBiFr+tnaR5CvW8fY4xshKvvkZopOTyc7+QYgM1vV
7a/1tjjTh8MlmB1B9KOnbOVVuzwRHADCxm2Psp344eN0E7zkrHnx3rg1xb0W7/XQDUL3WbrI98Ge
2hTrl+IZoX363Rxyh2OwBSwBW92GKveO3b62bvnSHAJgwOd+q7rCQ0w+GTw2u9tF0RY2SXSe3jO/
ORn3lfc+RU57VLxqAyu3dk13ek7fEIQ8Ghc4LuULCkOw6HCjpkQxbSLT6X6SH8yAIU+0+DdvlLOo
3Hc76QDoM75xlCkfzPlWQj0McA/0m9AO5azwwcDU3BWP1gd2T/VbeRMcRiaVp167A/Y59biTPtq3
1WqFHb0RTvVe7B1YoJaDyc5LvTcfJfKXPwm2dBuvv8sfV0UPVFzM83bpYzbuhCtYUdLxSIGDxCvu
hZ/tS/IeMKbaGJ52WQy7ea4y13ykT1x+JKLus11+FB+Vi3WJkj0wWLBfAJDPfEI064mPcVv7Iahu
51FuFBvGRLof+eWd/jJujbfg2BxCr9hVP+02Cpzko14nTbaVHwymJ/xwXDxsEpkCPEffgkNvPGSX
DKwL+y07u4Hbv4j4/90lqqtRNKG02eUcQIhnYAP9hOJJha/bcyXaxhc8znlGAHMeodYoDhrb5opm
oeauYdHI0MFsXMegPmrUnrkdKHs+ebt6it4FA62R037SsU4b7LlgJzKMzexo0+6k+wj2sZeQI3Po
sXPiYbOYCnI5uJpW7oNt3lUXsQMldMkfL+KDMHqG5kCAhl6HnaQf3NTKUbFGaR4gRE7LvfAoM3d8
SG7wuQWgYDvLvVbdSKd5h/BO3TEzRa/7MXyGZ/NUJe7gipvuKDxO99YR5zOGqFQMJ+sYaqcATxYn
OQpbukR0GMqVG1GidnvRrsa98Ro+ciW8GnvlSzi22CbZ6KghUzLyYkNHu+ap8SEDxTBFHfHO2iBm
cKJX/Sc8QBNHBQ7k+YqMVsW8gaXKjHQnncljjj0GuZbfhvAUHAjAIpFA1sZ8xFCr+RHDjeAnb5jE
BA/SXrqr+/fkmD8HLG1qcPjKo905dG3QZDBtw2you8s4yuZgV3MeiqOn7tvaDff5vE1+rO6JAHDy
b0auTPWEQy2DXsFyQ81lZ2HOZ7r9K24V1Y6REpwKg3W+F06MYGFZz64CWYYByG65RIUnynaxCd1u
dKKNATX7osw2qctP1kkSveqACFIz7NqbjrpnsU2kO+El3XQ7Snf5Pv4OT0npml/isNc5U+9nyYa7
0LsGtmgUTZOrfha77sCME4vKuL7haj2PDvJ4PL6cIdqU5+LVeqFGl461YBsGPoOu8A7ODx03+NLO
6WiTYqTaTYAnqWh3H5YITw+C8akJOBZc4aI/hsNFx87okLmtR242AiCvPoX28FE8y9f5JWeM8gH0
E/nmoTiTS9W+Rk/VvGk/2XKrUv2gfAgPfLpbyQ8ikkFsY7zjg1hqJ27d+JpGO8u6EGLVS3uZMVoH
rMlTYk/byrMY+7q5mfYayX72sJO8BZLGS7frYO6aWIPa+leAHSpJQzijHQLRNU7DTyfuArAvGSzI
K55aCIPOcBNeFz7pYTPSjN2Zh1hh3rQp5ofsQMRbsLPo/e36GO3UD9W69JgCwGyZnXnbfgZ7RXCs
eNs/4BknjNv2hjkq+sUuQEBj53x4BwSKM6G8jJ93hJz3Rz0iM9CRj8YPHostAn/NxvsMO/NLz3Uv
PM7UG7FDMOBlhCb/UcC53AgoPe4F3J2YLblMIBFRquWGjVl4WK3t1mCj5Y4V1t7n1V4itVp0GFhB
f+gPeOCZSJEwqXzg3xsCPkkO6NP8MA0HA18EuJUpKnSbORIJXEqxNTWfnj3WL1QKSXnT1RNOC615
pZEU+hMFW/XdPHTWY5fsAsrQtyTfSxcOKOhPcnwDFCwe2rv4rkBT6Y/1Jnzsn9PaI6mMHcO4xsYA
bG9SuFSfouHgvBY+adhxoVMhC3IDM0DfheW5Tn3AOco5WEjxOXw33+QTh0T2nVyGNwPsbjdslLfy
WO8jvz90r+pDlXkzE2E4pY9KiX0csilc3ZZdlLvVpjZ21luXeyaMovxQKs5c3BWGiwQwcszgLlwe
yy+82SKUGzatX2xSmn+H2O/zbn7QduXqN9qyGZflDTKsTLdhyUEcXAnfld1tjbtGtkUfmPSK8UN/
aB+ZdgbPgmAvp+WnPOqP5UtiOoQ3XUPKL794QoPqkPk+oc0jN9GteFhIR3SnZrPylFhsl1pyGhgo
TnajjuuKdwJIS6DR0wSu98zrRByKeIDry0/hdae2+cDELaieteEi3OePKGXwGKAcZ3qdQBX9gOy5
fHOx1QgjDiGlhG0GB/EZ3spjS9fhCwr6HTs4m7sWwvTq6ehoF+0Ej574oC2eauoHC1/wh8ynbkXw
4wKYF29x7Tbf/bF1JbYM1xOsOgj5TwVHtR/sqFvc/JIelMbVtqWfbc19fDKPFVowkyrYMU7RHZVD
+MaeyQ5D6VdIYFSvE+3qUV/8KtmuetsUBvumsa4B0hhWm+ZrZwP37wO4OjiFugtQ8FVbkr2YeFaP
jH/DN4kDi4oqcRGWFIfU9LKnQHKX8utVeKumN7G8DJlbv4A645IQbKmgYg+KAkRqyrOpuU5q7ZkP
fbUJQsr6DrN2ah/Rtr54GNyqKWU8Dc0e/4tTfp1uZmwPb5bhNj6JzaDsX7Nma1cELUwnJdVd7htG
ftv6WdzxGIOHAErRyH13iCj85C1AsCnvohsbtIQ5vlX9/BJ6kGxNzk8/22fH8n0w7fCQXcNzRQtl
USv1EHa+AQIe1A/mMzSiFKzmBpmMdYSxHNopZHE/vi8eeNnSvfgmXpQrYAa/FnUUPcIrWp81bxg6
+6F0ebjCIXsDu6NRyL7b4ACBZJ2yX8MvTuNc8GFU4aL2jGD3I/lpdgkjvX21UT8DXH9cibBhdA6i
TerJA1pGcL3qOPp562huu4m+8oQZFv3QjiwK9lHjJxvuKNZL/wJUwH3dvwB9dLXTIGxxZTe8Ux+E
13wrforztgrtlq16n3IeQvzkI+/ecR9VP5sfbq2xdolzKlt33EeDSw7VZ3Bon8PmkEDm3ctHwTX8
HJlb5NYEgpl7cVu/WpiGTuxQPuwfKPSCZluYJdsEsUpuMG01z7o0l+4GmfPZnDEXcUF92emroeF2
PkbvVNXJD6eflLm4xmUfMwBfaH8PmIJzK6gY5trc8t1zf4mUY/alvbA6H3CF8vKdFbhT7FoH44yR
kPjFbAHShbU8RQCYG0OBCm+rb8JR3OGBqWywqCF9cbRxffIFNzqxrKZ2g8eWj2GzdC89rofNShKj
hzP20n21NrHYUhceeF54nm/Sy0stMZZ3gX0Y2qI552Ks3zK47M60Vc8sHB5SdMHZ9Rv5q/mQlXb8
k1yHTy4BjFa3xWtxnXOv5J64BN60Nx45o9gUxhdTt6NynH0yG43XFOsG8kPwXnGm1y50+2Wv4vOu
UKU50Z6KOPiGOU67Dvc2+VZpMaiMVJiTdnRCXiU+cMqH9oTc4oSpb3Itz+U7dHTruOKbAlOfTfAQ
PkbsJzt4zr5Zw8MLJfTsw8cUL9hyk9vFkYPkzGbc1T63z9pr+8zxGD2IB4QE9/V2fKZ3xZbxKG2N
wz69iBvjpWG31RBKSxK61sNSe6W2vg1v445pzHN1g6AmuDM8Un+glN7OLzTsuDG3xwqeZO22W5GR
H8O+J8tnNX00l1oAlnFSSGGFO17Nl3k6WC7x2Z/j9Jy0W4GkRdErVXpLG1b/zjinQP9sGxQ+NHEj
MkabvA020HSux0P1E2w1ebfgcEgF0G/Fehd6/MPS0w7zubrjFIRzaPkzL7bxmgfNnzw+AfGoYBxF
r4LGOLJxoQSSmDS0QPuYi5Lh1nktn9ESfhSUZdFm2ohfteml7YYD/FngIF+JC3a1M07Ve/uCnEKm
8ZQuwi3WnJCsaLZSr3oGJOjRygJfYDTj//oqnUjG1dIKe/dFTFyjYUtD3kfQ9BamAQ8Pl3TcDcdY
ig9oZYkCPMS//j6FhJWnXc1SITK8lQZzkzTc42iecDVPEEwpS/YiZEq7NTqN9623guyLGoazCFZT
H8UhEz+i5cnf5qEzZllVbvepmNReVvB6ompA6jyzGcb1jwTajdMz2UDjvSjQ4NqjKk2US1P5f/+Y
zObUkwfvpXqU+dOIV0+nUlBmTVb71rf1XZLNcLSE3uxt6FyAsPATNnkl0Kn8+kNfbpkhhB7DBUBM
CMbVhrwPyofIfIZk2eyiisIc3iMSRIBnFe0pTA4g2nn5ErXkKqT3IYjFWOHnHaQS0ufmPKryl5yK
rV0kNHM65ra8Xz+uGf/VZASVNT0XNocEHKDursP5W6mCU9AFMiUsDrdq/5LocstWEdEf8yB6Vd7B
V8ZjcFy4HqeLQTyDtyC1AJlhcBZUT2r7PKuwV9evY3OqYYu0X0KSXK2semym9qETlnQ1YHLKKXsf
9QoIdX6eK0HxOlXcgaxvpdm4T+dwVwnyWaHxtIbgoZDURyOgOTJkDZvYmY6lUXZyFlwChjubsTOf
qn7RtmkIGyiYltu4yHc8DgqYkvA8+H9fpG5GtjH0biNOn6asCb4VRCj6MGBXmmNLdvW+R2XFOZNl
+8agdDWm3ShieNQIiE4QY8xeUPfeIIaxE6vrFLM1TmZmTYehoMi0BsBAvIwYAxGTZlny5wxojJev
Edgx5Aw3lAL0oxjTaT/qCPFRCNh1eGpttYxyoRd7HwH7OakjumHJdP7P/w92+TfnGiyA/m7oYkJe
MrQ1BMwis8X4zdBFnzK5GASz2Y0q/hClhU3BwH0hB/G+zbFazmuvIVS0Ukjrqpr59udf/09/l/W3
WxL5KDoTIvU3fxdj0qZOK41mJ6bjTzCprtiGQAcJKIawEpSCRgftEtFK//n3Smvoyd98bHjba0yN
hZMUJInfs1nEVq8meZIaJi15QMLe3djoXmyM97OOFn4RYdPnzQkZ3km34HMyTqazLZW9ao3+f7yU
9T3+86UQAaaq1q+0GL7/FxMfKdXEGXro6oGPLUJSC9hCCN9RacKKvIvuwor55GoIw/KdmJ4NN43k
PXz1t+UQzv+xHIjg+cdrkSW4qIqparJl/bYatDiQZKHENbGoCwRVCRf8aiuQzdV7hBYtWJ3j//z2
lX9bgDISDwOJiair+rpE/vL2UyZ2S1UJzU4vgPuMMb8ZigZPkkqrXzrIm3z8htS9VVWAYUzhEU2h
1hOlPXQAVCaZr2RBAsUYa32ktHYqU+urGv9TQGj0jBVa2DRPJhyQaoaZ2uU83or8RKiVwLrFO+Qw
EuG7y5/f1b89U5yXDSSyWKXK4m/reg7VilspbHdmzkWoYw9j6/X4H5vn1yL9feUoMntHE/HfMgz5
7x/dhNJ57iy52Q2NdsWb5jLkxmE0AL87dkwFBGuMxWWpBuwYLL4Yzf2UaCf0HxPy9eyiR6wo0oTv
x2OgmkeevVeZ6rfVrZ4l1VtWN6dlxkCjIt9ZbIN7sY9+yHlttn/+sOR/uGexGRVZ12TRMiVLUtcl
8pclYGmYboayQjtgUZqGRolbgQ7HiVHLnPNMlybOdzme+hNuT/i4e42Jy122pixDcExxGNGn79CS
v820ubWr54IS4lawjOF9kJvNf+yRfz07FJXBHZcXAW6/vv+Xl6u0ll4aMS+XleX0Eq42CK4cYi9T
qEzDLWWkvmr63ybtkChglyEEODAZG+vW7r9ey7/tHuKyTFGFUQ8x9LclEEIskQRzbnapxvTEqNPZ
Xd1G5ghMqJZrAj3YT93AiD1kjDFG+defn92/bl8F11pVxOdNZyH+9uzQm/zvGpwgFLkNlq92OsSQ
ROebScK1TXyG3a47D11WiiHI+nAG+TExwZVWO5kJmRwy9uk7WA1RFsj+TpdI352RAriGpyqr8O7J
6LJxVFSs+TpEwQc+EQdklACmyeCvLkvdakP15zcm/fsna+pEZimySgTS398YDusdC0hsdm150Hog
dl1BFQhrbTthNdMlcIkXydpnAOcJzi9//u3/di+ywlbHMxHDPeW3c1idArVXc+4EvIVX2iio4sI0
dRgTD6/2W6IVACRj9x/v+d9OLVVco93w98HJ7jc7uXTqi2HOxma3TDxLCDdvulm+/fmd/dfv+O2d
xVonoxNlwULyOy1646lm/h+H77+uSTaDpBA1pzLk/n1NYnY6NnLHpqilrTIyApg5RayJBaaVxWX6
ZROkxhut7k/oZS6ImhjGwx/OsmMW1Ie4GU6DiD6URCh3nDOmVAaIQTRHbzH5cV0LA3hQWMm9MN+i
irt5Xg2jQuOhioOP1XDMDGBp/PmDk9at/PfTnpBWzVSIthMtKPu/3SmqVvUKbtk0b5DT7Y5r3Faz
fCNDgnKSnG1mtNkNdTcjB+xuQqFmalJR+lZW4f75pfw9ulRTudJE0TAtilVNlozfD51aN0RzrpSa
jNUfIWTYHsng10YnMcedL1PTBQcFw4pIOfz59/6zOoE1aUKsM3QSa81fn9BfDl4rlLqlSbN6tywR
iTrsyZYP2ymrAT0ah24T/Fc9tK743z5z3h+JAgjnNSIFf1utFjEMyzybqMNUE/8ImNmUsi9Vkzz9
+Z396+9RZVHiAXOaq+s7/8s70+nhFKsxyp0JdrMEsieMiBnq4D9qTfOfZa8iGX/5Pb8daoKS6QHE
kXKHJUUnWKoL55suXyfRAVqAVKrMFR+yuNyXbTJxblevakJKQXLl7YM1DP2wFayVc6XkGwU+lqRE
4jahElpjO3jFxWzyPZwPRhhstYrBTR+CGanWhPy+EguybaG3TJoIoxd3n94yIVUE4SOpEq4sB7T5
ibLX6jbcLsO2zKP8OBI8b0uDUTpWqEKAL7tNVC6f6MyF/UhDiWZyhB7JLL/qPwdThF6QRmtmFnox
DEXeR8OlPWXUFpKnZ2Xmq2TAlMD2sULcNOL5u4eGJF3RMfpmGL2OuS5CXMVdR5tUEtajHxFPPDcN
mGAbmgmGuUjGttG0F3ErJ8s9TXPtBSCs5ZpjPOjIbZIU8oA5RU/xslzD+O7PK0X6l4uJgtLQ1sRm
mGHa79VSli2CQptW7pIcQwA5Gh+HrLgoo/xoNtYHaMRgi3N6Qc7zbOXJfWtFKiZNI1J/Mv40fy7U
R8TrL5pUb6Soui1C9ibppL/IStfYGFh7yxwB7NS6G4vhUzPga79EAdFzkuRNgfjVtOirjfSCrO1/
2Duv5rixLFv/lY56Rw28mZjqiJve0GcWSekFQYkUvD+wv/5+AKubVCqb7I55nQiJgXRAGuCcffZe
+1tUqXT/PmsonUoAQTXnW9y2B0M4V4OoDyqWe1XjrvQwpSCSOFdl4S912giFzgvCOJhrXb3wW3o5
w9sEi0Z6SW5V0RxomfPK57BPt5qmPGNmhwGXdQUPJprh5/dUp8oaOzlsEPnaXZcqVhDEpJqWRTkg
rqBnYT6+T1XH4bGy6oNvKs/T6xrzosqqW9S3i6qBUKEi5xOxs+swxzQoC9al/FSFzcbtGNMU/VFT
0y19Frs4SC/x3wHqrV97EWwIv/xTGrJLul1g7vj+n34bfSnxsr8QPkwe15PuRFpd6rX1jFUp2Xy7
fMhoR7yJcCzM0vSG1rjsjjUo55RLw9UnZ8iZiULFR1ch+WSgyrROBhM3gVqqlj3qaDBkmVf2OwG5
dG465CGTEpOvxHkOELAjySiRs8j87FHVUQR1tXbzyXsZB8iTAVRTLR3chAPLwzldopBlaZo2T/B9
InFWoImTpGBsVEuWNnq52lSaHcJ7eS7l7VNnie9KJh+qEmWN79v6Mmtyqom25G1b0X0yiSm/rjo0
Vmgy9nSKDRXzdGwvvb6RfEjVG4+WAfJduY1UlsIL4nJv73blFzcZoBNaarypLDhbvtRu61p2P5nU
Rjjy6VcE33Z0ALcN/p+uFUUf2a3b1+Bl7T8hAiRr+v8SaTlxQ2jqmHVhh5NnjDhRy7blSNMQY8+5
3jjIiuOQjkbzu5HsY9oJSMt3N/D+hsvMlZA/0Vii6oDOHZSzbimwUJJutCbmswQCqz1c1TrszDCk
MGe0bMT/+eJEY32ExwZmIvz+6kkcVkUijyN6qiC01ldCdSi9l08wqGZNXB6LFu/qukf6ow3AYrKn
j8+8XyNofZxNFQsktOUYxsnMHTU53U1KSDuKTbmJfqVF1/dHsnWrwCwuWjW5GyTEQx8f9Mw5RdQO
7tqyCIw02Tz5xHmVZbXX1PEmi5B8oiXMo+ppwFZF0sJrw0UnndIj1z0loYVfm/n88eGnEPDnq02X
NT62qmCjbRqngZkXxHmqY5m1GQyhU1tsODtMFekd7jSDfh3G5m1DcwDlbYOatATaoiU7UTT6rJPt
h7LWjvX4sB1E131FL3/e2WRMsqe+v9PqSzB+uzCjRd8qP/u1fh0meOMsOgjaDYO3Pw5p7+KfwiBv
bWJQshmb7n2NbuDBfg5pwgdB+cnq4NyJoZH0M/maiISMk0P5SIVdWzjRJorgGlh0eHjWOjHqSwud
Ny1jrCiF8/DxD/NrwMzHg5iuATkfB5vTsEvPAWti2IkSiN07+VPWK0eQDAs5V/6cvvLITZa6an1y
Pv4aVuoyS3JtCtY58MlFgGuWagrXijZSXe/6uNnoenQdmPLFxx9POfedGjLpLs2GLKiepnEJu7og
YN8bLzVuzYY1fMaFRsKNqTL7UkjaRaSrKzyHVjZsAb1ilC01Oq3qfhsgCgRShZeiNlgPkvvZmXUm
XOI7UGTid1sdHctPLslOUrs0DGn7LekDGgL/oOGDFJjuBXbs+7r5orghIp8QRpTy2almjDPt6fU4
Dn2WASSMmebk2EwgAq8xEW0cA7iETqMfGRBYC7KFIXiXtVsB021Ggya4BkgkqeYxS9uoihPv2qcJ
ftY27oCDTHA5AW9thUZAm4taU+g97pIIYg0zgRfMuOxJmClquaAzDlFIXqcrt0rvYp0m8m4kyEzQ
MZHrNNDTTUKfWDx2tB0nlgG21kujBV40PR0gngM7CegTTeSkWsHBte1XURm7sgHJMGTy2BTvrXxb
K+awj0FyBN/I66F864D7SVmzAcTlzFWleALwvMrHZcAnJ9x4kf7yxdrOmJrBskg/PeGGEIarjwnJ
pm+lr26IXg47EbPfJSVqtNEQ1TXqXZZCIqFp6pnunKWWVzcfv4mzFxeWA5QvHBX+/8lAkugFwYOX
YeklEJtlfGw5Uo62JT5ZtJ3JN3IGOybrXgZ1k1zfz4Mj3W5amhd4h7UaRSe0iTYukyMmtSqaHSHU
EeYBenB+G6EZt36tXpRuc9Haw2dv5NdIZczQK5SJbJKffPs/v5EhlGkjBs26USq4FzV/Fl25rryn
KOkfjbGVs6rib2VhXI2N8In97T//wvkWdCZ03Zbl04wcl4HZRD6jWR+5z+P3XaIvS0r3k8Fa/XWR
TBKMkZE6A+l79fSq7aoIS+iMEcOMKDE4cP5ncR6jzrJuo16B8sCYFWpiEzSY3raCsxzy/KxBY6KW
UMQjGh5YOWwGh5B3LN8FuvOQwMxRXcwGOuSBlYLA6fNh+Nxogw2FzgrfOZOWsc0SQ7GhiVB21jup
FTspz5/4KucppkRYSn826p/9nlQN1h3YC/uXyk3Ml2SZZL82PXY4Sg0SOcqfatKmICFtlDVx8K2O
v+mAX1oJXFVLRGoWuwBb90+mOWu8Ak6HA34oiry6omFOcjLPObUK4Mkrog1NxnTpAPq3AT9AoCyg
VgZov2iSykR14xNNEBLcOna1lu0vlq0fE7Q12Uvn0boSJM2mIlwKmSBBTWOmOvCnwV+XTIJxaTju
ZS/UI/a2sNI4GWQtf9JFdO9o4pDk2ZPTyRc5oHrMs+hlKr+UtrEsPAl1LfESqWpSkM5xUIo7DVpT
7gQjePglyCi2+3aiLTPVvKDH+K7RQMDkVrn3aw28hbyiwr9wLQvgqfmQBixzOe1lFKedDNZSvfA5
HWaREcDa+TptW2aCTSvfcl6QUfGzb6H82ayqn/3tLTKsjH/09p2G9qVbjSmFhJmtwDQO2JIdNbuW
IudivCDKtkUf5PcbQ8FstQu/mXzToaMcwzJ9Cr3ye+1X20HWj1JAlClaBuyiLA6wOG4GvWwJS515
VPrfw2+KA3KkxqoL0uMNHV6bDBZZNHKmrNhEGS2Zzw0nl50b2CNp6B7HsVizeEiGgA9eKqdbp6GT
IPPuREU9y5I+mQbOBRiKrLOMpMEbe+nT4C626i4MAIhsJKHMlC698zp3J4dLxSv+zMr+Sc7R6rjx
rZP1n6xx1DNTkMJgOAbNFGu103hfVbiqdVwkNoOrPINrewT2f28p/rJw0kOYf60VbaNt+hdzbCwz
EO74j3JmXWSu9mQ34pAWAPXsnKpfPmaq1lWHgEJ10xX5HlqqHHHwy3j78SB+bnQlp6WYxPvEY78s
uxtoq13pZdmmDVG0Wem2qMnvJO2hjNLtkEc7ubVWmk+HFirNPuXNoSOZtXJ9iAXqCMundca/jq3h
e9jpj4ktPw+w4EL7TyXpn6JK/mRNdfbnVRTKktRiWNOdzr665IRBaVfZhna6q8JsS0RD957I97Ic
3HoEW2ncLfvQW/e28amv0JnAmmOPmWdVMRzG6p9nXIa8VlR6wbmFecpc5WxWOv2Cq2ZtZAtDCg90
1u/8QX7OY/mZPPUKYts6bd0rQ60PtObPIoG1dw18WpPTy49/yXOLXd4cyxmNGIyV28mom7ilDnCe
X3IQ2SO4sVU/GI+hwXDp+daM9emFnJJb8gzjyvScnd5595+8gzPrKn4Z2dFskwWWfRoG5pYeiCQl
u1T0zWH8fVrT2XgVEHPxqDvNQZaj+yzBZi2yrwL6ydB5ZKH2GFbDs7C8WynVH1Mg+5JO16ylfHJ1
npmOFQ1VjaPpzEm/VOcb+JbpQB4aJXTNujp7MYziGFecQIFX3Np1+lkx+NzJomGzpRqKirrldCDi
zHAztRrSDdmBVemhhodnMoO8ushN/xDiOl+Ckvj4Jxh/45OZl3q9bGgaFWhddcYR6t3CPR/arpRd
kld0LD+MRrcdveGWuPRwxv74SIp17td+f6yT882RwijU9TFR5sDHqgKXBlMFUhcrHCV4wisVAJuN
rFHX1r5cXA05ftuZsPd273DRmgta1o8j0TfRrZVHPa/Me+yn9QdA9QmVfNxJwC3FwzrHoxMMj7yt
pPxIS6wPQl8TJGuhSOytfV6Xx4l8jEQzofwImy9/0VNl02vEhUYDdiUctpWvbLGuXqZZc90Hz55q
LZ0qRUln7Wx6sEm5qF22EVm/lgtnn5fNlZMAfZH6dTlUV1JbHCMAPrVEqykNoHFzmTT9VqvpUivq
H2Eojk3Fu/Qw3k4hmCTucDBiKiUq7tQsvkcUlgXCJu6GWf7N3voRy7NMd2C+uPIjVjZfosrclCDL
pF7r54C0nW7RyJjkaBBpVgX9aBPh0uGjrHRUknTj6TvM/ZC3esUq6VBKy8lTjjSLzGKFD5bYD14f
w0JNmUfMAiefjDMQvMBa1wYVKJIX7LiC6QSl1LIOvRbhpmhh0wGKavsQg4g6uqsTgkTNwXAefH7M
LkbqPrJEWAnGld9Z/hqyEJJxMtgzTBge3QKddeho6xRbIFvKb8Ho0aPDWT/Y6S2o84WWE49Zcret
UqZCA2pcRL9wg3eQE704tAdZQXW0XXtv2OVLE2S3XpneSpVAS+GiedJpac++V7byoMb0LaZRdh92
W1iGM8sEd0vh4MECjuTmNHkDKXb8jW+wr8i9lDG1qgEHaL6xEtJ2PCU6s7h1emtvmz1NpLzJcRwA
kr5G37rWIriHrn/RBvVjZnndIq379cdX0NnrR7EshcFBQ7ZysmA1i6oQvcmApFbuojQZkf32ps9x
vEAlpPfmsh6cPR/xk3HwXJBC/oPVK2IKtEonhzX8HoaK19NFRvlHkZ2rNErI56efjERnpyODCJMK
JylnwDc/D0U64iDg9U66afGcrtuanihI8AndumRTMuR0QDf9W6dUsQbu54XyeaRwbsRnUrVMvmOy
sKcLRyfHdjxvDSoK9HDEBYrTGv17K5kX3H2FUIBFnz1zveGOwX/pByheQSJeyCWAZJvkY40hjxDl
TaRiqWWbe2w4qWAZwJJdjGhayJmzREm5BCt348Xpc+aJu9r3dnDF907fAFPAbaoxSjoUUrL5HkYh
Hg3ESVsv+sw8ajUYuIjhsu7HGmEszdUSWqnfj51Ocv+kpcMmHTDc8a254lhXiS8j5H9WqwhhTkMD
Pr5eM0sL7or8trQzNOw6TQOyGJ7GXzODDEb/Vxct7NC8ZykVJSbQhh58VnhbwluC3Esk8tWVWoQL
Y8XOZ9zQ4OgtFC8gUdOElzZBKl4FITgFslBVYomFGjYeWQYwjgoI4dgN1lh+4EKAQF3E+QuNVIBJ
ZdjcXQOWH2FE6+lYGgj9mHdtserR/Fs5VuAFQyeUTTgU1B6txtxVMk2UcenN6o4e2ya8H6Ic+kYy
isTp+QxcDjBiBT++Bs/Nl6bGEt1B78apOl6j7+bLQK6MBIP3FPohNSb1z8SM930rryMFu5r/1aFO
l2hNDm84A/m48S1Iiil84ZQcO5jEeSukTz7W2SjZZF2FLgU5Gsu5nz+XXKh5VuglnyvaVD5uel66
9HEvH+P2UOm/KB72YnSygxv+5GOei3rI0pCSItRiHXYSIpslsoI0ZnjpKPtCQE8SWl6EuLJ8Z6/k
/L7c/viLPX9Eg0z+aGz6S7YBODXqFjiGmzIsaQArj1BlnhS3f8ji8kUwh0B1Wn58yGnoOI2zRn0s
uU7Uytap+Geocqj+OChswi725zomhw0aR5otHYxG5XI2CPNQwWbCC66ND7Z9LCIojmVPjFC2Y6kv
o8dc3EpMVBXNrvSZJoKINBjWTo+0wZAyqBM4j1iJsY8QvZHocmmKG7ZmbpnzoRzWnpuLuWVzvbV0
peE1QG5738DRXXCt7IMAvhTF22quuIcypjFOwIRLHG2TJeqfnVPcpFLaz1wysQiaF77woQk7UrRQ
8U8gN9vSdTx2nxcV0CQEgJiEZXNWn+kcjv+X0IY6YQDH+/hbPXvWcs5qlIIoTaNB/fmsbTsXrzTf
STZtkb/E/b0DbSRyhy34uitVX4p6EdLvOHyWyDx3AsEDIpFJQlf/ZWVQNZhU56qZbCBUv4QDP58z
VE99LJ6SUYPRlfkt3J/jxx/23OxP5QnFuzz+maLrdyOP7JQRgmTIhxFTSAauZu6g0xqn/jIzdqGt
XMdZcRzjk4+Pe27Ee3fc0/VzOOhxkxlyQmNzt7ZjzrHQrq5aVXkos+bq42M5ZzLUuBCbiMRYljIq
nKTKRWtj6IEp00ZLw7uua9pFgGzdIxurlrHAxiX/YWDmRvVpWPeyTy+7DTODvCHG2XPXrayZUW00
7znOoB+ZZncdetotrMoucQGcajEiP0l59kx6sSodWJ5rfAnRSC5VFVleh+1eBWPQDwHnGMOfogZp
MkQHxkbYvZCnVn66JaalLZpuk4pubZzbHqbmEtMOZWyfaLtzrqKMbqRCYr2hgL+esfIiYZwR60vp
EZuNipYQ8s6usvYaA487UeGmhzEkUqplarRfmkFvMYFj2aMIY43c68o1PUjOLfBLPE2YggWMiWju
qTCEI6271WN/N8bNRak92ETEXcW5gaXC0vO7B90bsMESxzCrr7B7yJdWJO27yFi24GcDyf8hDWW/
NHyxw2NWXBmlj1sUza849H4yxZy7aJzRgJrCA1frqagzjvMK3WVOXj1ndZVpDw04CiHrD0Zu7Cn4
Pggsyj4Z6dVzJ6+DJoNuCItS8en5xPrSw7eQAcKMrSsV4D2yW1ddKNW8gIQbjO5QyliCqwJnY7oh
loaJe9UFYbjxwuRQ1pQ1c5Wyb4Jrhxr+SN38Eb095lbNMKIloj0sXngJNUB1sFnLuKEFWDGgQXx8
XZzpFNDpsUDnoTLckKs8uS48qY/RVMYwj9xkhX6KDneZjHdXKld6wqfCfyufBTT1ST389UjyMdtz
HITZfUaG3KMRUXLEuqkZhUV6wFUP/RatTmtcC+jEhd+OpUd832gr19SAx+cQL4WEAUUsj9bQMr6v
QeNvPv5QU37pZE4k2jeUMZiySf+MZ8y7Ec0xezsRqhZvOjVcFiTVQanZR5FhZVGq3Upx3HyRJaDD
E1U5+vAVWMOntPd6eIOINFoHEcsAqJW2b38yDp0TYiDapnQ0RgnWL4lZrzOG3G0YbHPbv6iD+EmK
i1s/ozHa0GlEFniclHC8K6M7An+89jtxaVD6mjUuK09RWfftKvHTFxHxQ0GpR+aWvPS4FVgtu6hT
e49pDWofXfrxyXcqnxlB0UYgFUDgRmHntKoph65nkjZK0GeXGClF9PvVPcOGK+9wfkYjwrfbDVmw
bf2d04IeyMJouHRk2A2t/yz3hXpNAY3qdgwxSHNHf866QPWm9E/ewOXSx9/wh0yXbSquoaPCPcFZ
0cnJcaQmV4sRNNIihKuKbycXWw913LCDOwYrAJVpZm3iyNFx201ZS9naLlNxyNF88sJj5Qtuir8D
oAakLyZB0TTwB3z3hT7Fu4eq0Hy0ho60lIsc5amk3dlG8JAiQ5ppta7M2pxYyZbsi8j5brUMwWZY
P3uGvHANopm02SBkWxTmV4ilL57r7ToP9pMXGgtPy27H+aSx/sQG8+sYFIpYe6jK8qjU9bNKrY+6
+UMTqArVf3asyeLoE/O3bbN1ckGB3N9DrW8WXtD+uHRl7cphNvD0MFqTLaQlvSywTHGsW+yQWT5C
BGSIbWB+5WIzxCN3tJe/pln//ZNz4dypgCBNkxGtsKg9rar1FBPiSmjJpguzGCykNgPve5d4Vbdm
Pcf3Ezi3jS5h4jmOX/TZRInySY3xTNBCg6CNztwYZ/TTBC9210WRjAGak/HztXF+b1oghhun4LtB
Trpx+mI50Ec6C2Atf3YVnxn9SZVQ0yGNS4R4mn1PqbHXbRKkm6jGRDJPw42ewTCzAN0vtIL2qoxm
pAvbOBhcA6vE9YGHVhs3z/B99oW9VtPwyq0Ldav1owVg4wAhxJdLNrZN3bmX0DIXGCYdAxvjUGKL
NVENMWFZvs5i//W9+2/vJbt5HRKrv/8Pt79nOcarni9Obv79mCX8+5/xNf98zs+v+Pslzm1Zlf0Q
Hz5r/ZJdPSUv1emTftozR//r3S2exNNPN5Ypupr+tn4p+7uXqo7F9C74HOMz/90H//Yy7eXY5y9/
/Pb0zE8AjZi25+/it78e2j7/8RunLqf0f70/wF+Pjp/gj98WL3QSP5Uvv77m5akSf/wmWcbvsk5Z
bdTSIV6lWvXb39qXfzxkMUjS8jT2q5ljZS7NSuH/8Zvm/M6SUDUs8v4EDdo4glZZPT1k/66PxTqU
QIY6tgVqv/3jzf30K779qn9L6+QmC1JR/fEbMzcT3PsJ0JFRsdEtII/1F97eyawehY0fKgMdIU2U
0azS5LtBaYoVgTH8Y9/dBYlRLT29J32NBD/IdxI8yzYgA6g0LV4wBZgSrwKiZJAim4dQsfpQp8Mf
U9dFTxfb3gjxeV3Jlg+5txIeDc3039m4CeZRg/18pop9lZTzOGKSqwDFSt5XG0XAQhjCnFemWe8D
28MlXcJQTSn8Jxm9BZ3s5lVr9Mk2yFVCYZ0Fp7lIfRm3lQHIObjhl4hpe61XRriy+YhzZNPLJq0e
0RddZTkfSwHnW8df9ZHITKcURq9Yvfe9CVPft+57DVRX5AOh0UoJDTEWiCWK+qWLRJvmCplEiEHF
0TAOWRjvZQ++pFQbQH1cf8DNBKgbjdo5HoKXpWJAV7WR8yfd1satfWPJoiDKj25UD8ydGysHOwBz
E9E9GSblLhl6hW6jY53BbJOsmOK2D25cs6Gf6CGcka5g9B48+csgwxYYDe8G1Ti0LebsnR5FB9ez
vgT5qsQYujRz0qQVLte68jKkVjsPrfxKiVUF/j5YvH5UdYHdBmAffK2zZeBJ6hJiND5SNHji3IWH
l9kuE9o5V0kCQdUUK86hHxGcAdL8uKGVoTjkHuGoqfDbr2RV3CdMb3TwV5DJBm/vm/j/2N6zwSp5
hoUPSThfxQZdxUSnrljA0wrS1oT8AVPt6hqY/1XJMn4he9GPXseqwGI6Hs0nlCy5rJHrJ7p5dF38
fC1qBPOq7PdGjrEJhOVnJYNhZRS9tYhMMHhGmNz4HGj0AsYIl447LIZntarepsCxes26cJv6UnFH
5mSXHpoAjFLg4g1Xsr7pWprl4iglWeFV28j2blU7uch6rL/kb2We3OSgoTqpSJGHudEyDPlRQAt8
dUx32+fmVQ5/I4u2TD8ofqKvhYFruZVlhxr7ectO4/uocefdbEhEB8Le9xcuOZNFYkkb8qhAnYJ0
ngOEqguYVO7StUJWWi6fvKkLiMA4zVY1uA8aKlZJo2ZYCRN91yz25n3M6lPKl0mnzsuanrJGgLVJ
uMZZMnQblq76yoRDVec4zWET3G0bGaVegtOF0mnpWktZopKOSme5jLYy9I7oyQB3ClGAXEt+hPad
I/x91doYwznKtYvtoUAiR+uDZV729qEuq/baLJOLRDbX1gA/SerFneTGq1HNlCpAxbUcj+A2+KHg
lJwQUMetsXHtwZ7ZZKqvKyqwYX8gRwYHBGMIwJE21c9L5BrlMo5c+A4lOdw4J3Ps5BnwzfDCdCHu
e1pE2SeBWmIVBIxmpc8wj21mUdkE2/xbGRvujXGlAWLeOZp0ZTHoEDkxtknBANrF9cKFqzz0eOtB
YWnuoP5Li9F6rLHCZFb3GKuIHUWguWKV5cI1oWDpUlstW4oyRR93F9oAN0YVjphRJYF0qaXlMg1y
fZ1kHmt/yDRDE9/ZhaNvkkDGcayvAGqQALdqQY3MBzPYDM4KLlxbYIrtojTNwA0vYz89QP+HxSqS
H3HIul0MXrrqfeW7Fewk+ol27cGtwk0D2ZeuqJmC45uj3FgFXCCnb6+a/lbVIIRjbEoyAI54DuXL
duXvYYB7VqIa94OaHrCegh7F8m9u1K65N/XU2oddo2xZPiwbO/FWXt7VFPogk+TqkOArq3zXClHu
g1ot92obwgSUhucG1J3v4qrad/chmlrGBtA8mOWtNU+IDQnFW6sjAnQUopzMtZk3rNLcU5T2tnkN
li25L8eBXx05KLLS5cssTkcXV5lgNQv2ehArWPKFOESKIrow4tFppPe3sd2ss6g11rXddgw6jKME
TXCoMuB6qas2s0SrfqgW2Y7cHaR91RfSPogrgzSIeiNRRtunTZCzdqVBwo+LZO/HNajBkMPRHBiC
nR6uSCzSjFBmlxMV2VYSY8FXsWixSaPO6EQXVqo9oDgK8Ru2nH3fFPlGc8zLDOkyDFW8iP1Spy9K
6PDvx3cB1VDaT1vF8MO3Qms33UhE22040V7fZepH3T6qBYVRstFDru6avoC/87qJmmtri3vDyYad
Z2rHTAY+LNVAishzrUpdve20JN3R3d3ArafzqtLwhGArRa2y06Ueo7GQZUo2ND8So/BWWJ2gLAsf
GyysONFjgPb1wIpYh4fcY/uV6tGyd4bLWPTqztPSdKvE3ryuLToApeGy6GTt/wLQfysAVRyduPBf
B6D/rwyGLH16H3++vuSv+JNiKAGorNDGRe5/BIT8M/5UFP13W9GnBAOFjyk0/UcAav0+4iDMMWtl
KSYLw7cAVPkduabNgo5OCwOJyH8Sf9IEyKd5H4CCazAsalg2iVbeEDKXnzMwBJBVheCjvbC1uF4G
BbYE05+ui4adMjoxqQOyDDx9G2YrucS0gD5Ll1z0X1vjzWCIH1Iw76tWRBgs9q3f7FzKmbtpCwVm
UiX+TjBb7+p+wLRn3Jr+tOPN6T4raZ2IJBWPSEVUrx3V38pdiLNW1h99QClkuxWuIjmls/ARUMiF
6gt3FdpaSur7H3+QNYMgmW4z5bLZ6MkDzaPWsh7dgspx9/DkIWGaHt0cRCv0RnqKhC/cGF1Pf9RC
dMN8IIe/09821dj5HkQq0XiV0qA9Pdw0Q/vXM8MkpQU9jsJ+ETYoJk01LMZ8MN+YjQ/PJtJBxdkm
4N7pvteHW8a4Kt118qpN0nxn9G62EyaLgLebcexjoJtKfrgrKP1mQuzSAd7MfNr0gCGBNh3vnf5I
jiJ2sJl0ee6mjJ1D1mDKPX7ytz+KOX58j6QXqJXx6yfRNTr4QDKDhJHt/NzMdlRTc3lp0zxNq5Fn
MuZOd09PeHsWLfpYyWjScmD1tGLQuusR6lCpTKrdtKX8cyuoNegVJw/LQefCltbCBANk5ejadUXr
zmhrMz1xuq024xf57qG3vb/bZ6qNX20vGDfjPlFYSfA+3o6evz78zzunfbweadp8e+b0wiRf5z3n
WiRFjPSxjTX6uCXpQt1pRpzAWx83pzunP8UQf2WR5y7f7pq2cPb662lGIfWbFLzbyf1vLzAqJdll
OW5gUOa61Oabx8WCv6/b091vf6zxXHl9fLrz7O13u5o2g6INV5GhHd9eMm297ud0F++O+8tm6Dxr
uNtuT4/wbk/x6K2kNOCk37363eMfvPl3L3i3+fam37307OPTM0/f2ukzAzqGULhrK8uI4PDaXP5v
p/e09S/ve70uTh8OaPKgV/Gn/UgZF9N06YBAYQ4/OQLdhqW8lIaBn1kvO3OtMqS9vebt2Se7nR4w
QUcHuJzZA6dCTH51N20pKUPJ282T+2Cmgcw0x5f8sjk9dXpo2pr+TDuadvl205AaRsDpdjLtbto0
WsGePz769MTpz3QYWs+PEqY1q+kuNSrM5nHabEK8TZaIPJU1WmIsF+V8RyYn3/VUcuIZOY0CaBR3
Tn/sWNWH+etD07Ome0XQGgOOVwU45CJsF7pAwL+fHgJJiPXvtCkbLL2u3+1GNSFAdrkSQcumNQjn
eg4jJE2fhfsSM7RVRGPBoo+VS0eiEopD7reg1L+4Qw5qTYFl6icQNcv6WxTrIUvZrls28TMCkTlL
PH+ZSFB1+zxV560d7Ely56yxwKTB26+TnWZ537WhwfSAKQgDDWy53bKwaP7/57t8/Ri9jii4D0oc
CscpDbtA/ozj/HTzX96H5etPTxlfMb329RVnbjqVDxj9ZNf/xm4gctRriEebac/ONNlOR3rdnO6d
doPqmHl/OsC/fCe4g+0wUs/W799NxTIxV/u7fJrJZKRiOyfpkt20JcaP8nbf6XPeHn57ztt9eWHC
I327fW63alMyf06vftvFf3aYabdvR3nbzXSfE0ZfkshOd71DDNGNU5c6zqbT1nTfdJMZ/EYJaVx6
u7/xq5a5cHzZ6+b0UDjNq9NrTvY43UymGXJ6+PWZ04uG8bDT1uvjb7df9+nrUFElg3yTIiC/ZRKq
dWq5ivzV7yTWbwMpm1ZuiC56oK418oFKRjs2qqpWkYLLhR3Ji4GmqnmskzEK/fxb1JjDwmbhiNlW
TvrLt0CFG5GDEUVyUTk4xjVCwZ2GchPtv1813YsWebCLKpyybLxhc5SJdoHjrauisrHu+hSWvidL
PpYBxfdwaPQFuqp4GWhXtukNN17hrqu8s3dRGSuzOCiOsgV52s+qxziQvmPUE6xpGXOWGQJWryU9
FaoD8NMHrNccbBRxFzAA0hmRv8aeCbtYmWUetkPk6uDbF/73yM2ooLbmRquwEzPcdulTV0ty+L1N
F7er1NI39BzduFLwAxtAkJL0Z85C07xgieDP3BZIMfo9xCXQHQ07SvcBEfkCpeYuVuWHRIs6mvXy
C7nH1IfYfdGb1qFpsxAKywoTS21eZAX+CQ4YOx1UAcTp4M5UBmzbvTiaPTUpLHm/Hj1CJFnBdicI
L4J2eMzi4MkSg7ZU2i9ydai9/KbQwb4W6IHkZJlb4zhn+OuhpCcOlB/RZEAmy8AWeVa7IawZHLms
W92MN4VZc/aqWDRpAm5fDZIqG8ugtvAkhkV8TnpfI0XyHDeOtqMK00BMha8d+f1dIrBwC4ovhuEi
x7VdEkG3XuLtQjXH0qD7QQ5uXDGULtTyoua3oByniMoFP0jDLonKYCuo+BPqlpdpH+1awaBayADu
dcipCZrCpZ2oNSkr53uooKNUK9W+QFG1cEysJFjU40xoqV8a/9Yty2SeB0E9L3TS1nkO+NmV1+AV
raU2N+OU2B+Xv1VNHhfL1HbbtfYXHE/D66bOh9v60T7IXd2srVHmYFTSiwShtEjzVezL95kzZHh5
l7PYwwqsGrQbDblLlqL/zK1Z5+TOXBidjscfJsK5Ty9yCuBY2C05PV1DlxJjjBuSrg7CAPCiXVoL
v2gWErKuhTtqyoykIBMivnhR/SPHgpL6l6hnSXTdyCJZUqc1rg1lD2CkiXA7zZHL723PJYUzqvPz
Z8n03BVsX+wlc2wqM9iyolZ2mA/+SAv9hpSVsspzTgcSLF611IcgXzvRTRE2zdwo1XhuVmShDD9O
5loChzdxgwC3SKZoM2Zlo5sJthUe0vv/z96Z7DbObFv6ifiDDPbDkqjOsmzZTjszPSGcHclgz2AE
m6e/n3xO/efcC1QV7qAGBdTEgGW5k8iI2Huv9S2zOs+YEtQGQAI/JyW0T07fR5i0wUgDUhXQ0bXQ
d5/fsXS0bnN7uTStujZp1n2P/OpYOOt5DMN9zf2hyppmIQxqJeWT5rS/6VQVnQMnn5IUr0FpM7+J
hXfX4+g/CymxA/UUa17m/Jx9UpPSyau2frZ017kJTohPl+NQxXbSRe52niv91HFXbTXWQ3Z7uri+
U9TXpeCdwHPpAQKPXtfJsIcPiCg6nRIT4MLD6X3vi9Bzfw+s+GVw8wgkFsOHQnqbZegWlHg+BRlH
6B7NF1r0uzrP/QPxgdd5ovwzpbfsWvIncwuj+LAuRzOV7WnGGY5X3NmO2QC6Ihr3qzQfHlNDbKtI
PpAswUinf0ZILuk+Ytj5VnrAeTnvRXnDeuju1dI3EdXoevdpj1M9Xt5dDiOBqxrWUxIqrdv4KBhu
dkuolbsMAS8Gp70TncGg9CefhEDtm2TxWRL8oSu2ua6+tlC/3Yk5C0reIXE9demnGKSmoa1t53YG
toHmKN3Gb+OIDMSX07Hjzd0Ik/9eTfq7afNLYdZjIOeXtOmvKu18YhzQTlo9YFDHgv5uQWic2/FL
i4OeDiiwZduqcjK+3Bfj3uj7RXwiDrjZsRQu10nSiHQL62BKFt08rwg2rumWdi2U8iDs9tCSNQQr
dJPVuOv7+SF1g291LGGklYi56hg7Sbt+T3C4Pfdh98bdd9PjoOqYyKVPKj4b45SES2DyS8lAIWMe
IyE6zoMiJmIhCnaus9eC2/Sg3Q/E0TMNFJK2HIJFNzSeXmZyKpPQEJGwjPnJyDGktRzcl5mDLoFj
2Qh42vbfQW+T/yEYpZMQiD0EqLsz1C8u8ALQqSXuqIZUntyuDkE8+i/MF4yJxFk/Bj0dWOwKG+40
99DLYsHlQUD9zVGg6vgsFoN6BWngjog9s85OUnTck1OqAE/3ljjN/jXS40M/l0PSh1x7U4mQIFPl
qRy/0kQut2yNdspyN47lOwVCu12M2sRjHO/bm7LED7oy8Up3OIyDLHacpE8DvHAtFnUtowJXnief
ACgmrHZM3RY010Wbg86fiYzPQniYPVmaXiHJpzi0KyHWmsH8VofeYTHp2xos7dab47dF2MSGkQu6
qTQxvUv6MWj/bEQDnb2s6W+Vwe96qMgImJdiy53SHFMqAcJaxEszFw7DH3JKq/AsgtzeeD0zgnGO
nT1TAYZPEGgJchff+0gz2Rtu3pKIh9A1R8clxPJHYut3OmpklxlORDooiBoIXmeizwOnfm1W7Mgo
1XFg8Q7DACRcJ17v+4gMZ7AaX4AgDBuNB2cLoeyhjNppZxa/3PROkW5V1EQ3TuoOveTj8GyPYn7A
T7oP5TwCxQ/3YZlOexaSMRnNh9HFLku9GRtDenXDilCLTIDjLe27vhyb3UC/YiqL5VhoD32GLN5S
qELohhjXaGJvDPHjzprd2VF+uzLiDXyWgWCb4KEdrOrgEUGIzZdkPV7pzjEPbRNSLHWsfNO4dbqR
mM1oiJimFr86B9sNI0YfHxhOZ3SA5IK13YCCJ8bXYDpyOEgfpkGkWY/v8B/uc+VMl4ahySbFHQmi
rnnQuR0weGIOvdjtC+GYr30fDMk4jtfYxTiUGXdbjaJ7xAH9Joi8Jy99DrRgPcMTEUpG3SR81X3J
ZNC550m8be7T7BNnuNbZfSHMj27iV9kSYC0Toy3mESgaaX/viPzZmysidCRhlTL/Vc5vwVSSvDz/
qSYLYVpoEeuUORiXmIe4XhmiuKv1rg7UsJ3/oCghd6onZwH61mvE2HtLTudDakiBzCMyGvsQl1nT
yBi5GKFURdmkp54jtD2099h9SWC0PXVssZaBpiHRxz1pBiYbzQyE37hdURltC6e6EUBc+9SH837F
WHdkjdvVKOsuAQLbyDM/NZ4xr3TIhop44fKq2EttkdMS63PP+Jg+b3BmioJCvzhhJk9u81h/cs5j
jHxQ2T1RxLjdBYlicdu5B8qHrfDeJ4a9j8q5LZ0VSr1gRq2gzc/GnlhMwED3ZZqsWfSFiq2jrDu0
qjsAXSZSJ66fZ6+JEqvpLplrP4sJoj3m1xcfLVamTLnFj429Pv9WyVvKxZyLe8vrd3YhNDE/827t
Z5bmXOZnIHwPuNqXmfli5DnfCPGNNyyGwLTK7p59kOMWkoMcpg1RNzF6WA4KiLnIRHOVd2CKuXV8
1dFAmNoks9/NuLxbvtlnLjpKx22f6zgqDtXIOK/xs6Ou1iWxxUCgR7pipSnkurONeJTBcK0yNmO4
SCddhpLkNPPgF7+GiHH7JIKvbhMisLzrLM7bM8C67Sp/L6uLDdbgf/BiP99F/so1ypTegmO/jyro
UGNgodoCqp0j+Ej6yeHmY4RoAZ2f5ydHTGAUUvFAVjBCp5GRcpaiGJZW4BJxSgaMU9FpgNfL5Jr8
hVFnh3AAuZ8RBDpAhWyy6muuV9QUA/BVIPwka7fd69ievRuTjNuL04FDHHs10e6YydsiNPxDL8UX
G9BB0qSkjwPNCGNmmM5i/gTZK+14sqbU8meqZ/fNz3vNuK+7HSxndzc5xADIVulLkEgscMfMS8+W
yu670ay7mPE6DsFLHU8/4kWVFzpH+wLj9Z0zq4sqC0Jj1uyU0RXGQNx8+C1xoNO4+nA9TkFOZngY
699d1C1JhdvRLn4aUQ6b3gto2sTYl+JJn/Jq/DXUabzv5xnXqU9emkAKHrApdGH8M7DqpJVYLoeY
fFl18IaAHZMsRZVmT9GAVVmkx8mJXj2FVMxQJEMyWL4Mac+7ql+djMgXJzUdfsbywdjqnlW62PYj
rbtB7irRvrWe+Mjb6d7C+bq0hrApqKVdWawPrUWwVzk6RF4JTxwGpMeF5TwNY2ldbclovVv76tqn
Z/zuoUW2Jg9NszkNc1Ve/vGYE2Yd9J+pPv3ruzJB4Fo9zIzibz/p8wtImz/GNZyTnogPN19fVP+i
Kg+bp4NgOxwEKYTgIcgsN5spkJI/JHu1OuKSSbpe72Svw50xxI3OxRmsICpzv3owYLafxtuHhXCH
YdpG2L7PYTb5188PtCPXrVxWTqJt+M/HmHz3h1Xn3PJ/P6ZXWJ3Cw0DfR6gGIj99rG8foJfEXdhf
uSkES/44QHkW4krcLxl5ldsdoyUknez2KcN89yqHsHictPrHQ/96XAXeVxjH7t3nQ5HVi2vVzWtS
494jYfN//khXpOJE1EHGfsVT/u0L7obwbDAYfz/VFy2xUkvbnD5/8ecX0pwwn5j4cIrTLvl86POL
RWk3Zz9YXj4f8uuueAiRQUxZLp/oFbZhuVxHxymepn7+M8OXPU2Oe7EXWd3Ps+9dPz+gVdK33GV/
/6/HqsU0h1S51ba0AWxuOtou966l70q/9K/F7cPnk3URMM5BUrMgUdw2TYTdKyXreLP6XXT4x+ck
nff7oYVC2H1+Pe98Em2D+SpVdJMErzuzkmFT9Nq7ojCyHv3inN0+cSlv/vGB0uq7JpL+bkHxC1g9
Qys8Ny6bw9/PmxGN4b4gkPTzB4V2G5yhzBJtV2vSr9Dkfl5Ra1dg48UIEle1egRunz15VoReSLYv
XZqR4XF72ueHoG9xdEZNd/z89PO5TtSQ+ddP9u7zuz4fE4uoEqstL5We521sZ/G1atz4mpX8wa6r
37N0iK+fj4uwNo/BJDepjGz+j9vTUr2culDkaKr5TqrAq104Lm0brr8WUdfRyuLg2mNuv3ZNfmO4
RmtCjRVeP7/gjFKd7A6+3+enn1/IStt76KueWM9ytDj45yPmStfdmoKM9NL49/96bt734SYuVXio
RI/+DrJFslpp/tQ1PuGw3lLu3DAltC0c+3QPH0ZvVd8XT/r2wRvVeKKndNNkIdv6nI3/fxnr/0HG
KsA1oCH9X8sILkXT/Fbt+J+EBP/8rn8qCaL4Ly+CdkrUSYycFcXq30qCOPxLuDcFQQSSBZf2TeT6
TyWBF/+FJd/1Q7JAQNtQq/2tJPDcv25pJWgIbvETxJb4/x0pAb/mvyoJnBCJNZJaXHi48T6dev/m
5XABFODZbexzY1vIpjQbphncM/hYsnIWFWFVC7rR/Z3O+SrpnoQVmDz4BXn4pZeizv7AKpr8X3Ye
tNarlwZ99DZ1w6j+ZCwR7ccausb6ZcBCDRu5IjpY3RVUF5kFBZVQFAVOTxpnaMmk7YJKvQx+SIKm
7Sv1VpCPQ5WmulwfkZkCmcqzwYGRF1Um/ennmvyHKhCZOHe5qR5LgNpEm01WHu5Na41EMtl6Rh8b
x3177puCcpD6Z+lu8sDUPQQVjvmD0CZdNvwnWZHYumre7Sgi3wBICdpYpG8B+OsAwOSmbzKvsA8V
rKHfYpkJs0OzsMwsYVnd3VgJCG8NklhinQqtgvul4tSXP+rGE7NFHlIVK8Vvk4utTnnm09CiQvML
5yPMqfVPfdCipbdVZZMYO5WlxOZRT8Mhzb1nb0LtIN21JzqwJZFl6y64L1jJ0/KHUBMSecuLq/wy
ZqYuCGIMU5JJoIaQAVyvrAdktARx+p0xhCr2dqrQPCrfZRy+FM5y85K4BAIDwaBCDsIlvuo1D6dX
l368+8IT4+5XkM/5axZP1U97nVeyYstelYkcaBPtR9/z+VG+O74HealxlsdgcBC/Mp0FvPalcfyc
gsZvsl0vwxUTfGO36IWnmRk7J9KnJqjo9Ts2/e5t57RNybqWhq867KiAG9ON8xOcMdRkOXYDCa18
sZ07eroFBbumHNS4wtBY0bscg+6KhNanIxEsotkMveqCZHEF6k+Efu2yz3W+cr4sLNNc46q3oj9+
OLmKAOAVhtpmRgjTbOqWGc8mLIYwgy5XZIV1rhGILUj+AkpijyouIsozMOEISF1NIfI/CEIHwg96
HwdMZfm71FZ19pB16B+PslC12GNaUvZD1xnnRXqdkIeJcqxHDKZI27DmbA7fGt+KxZEQgSi6S1lR
XDLOskATZl/YHe8KDqRSTQ/BpOedWHq5C4RhhrJm1rfOq5cXgyHq2RkUeckpUW+q5Oxnh0t2zx0g
t93o+49OZyMmnseq+FV5ovxiDWo6TI3ID76Yih+9CbLDbAn/XNtRd2wV/LaYxJCD6KC4M2EhrTxC
wrlZbVSaHLvdszc4/QWgBrKVpnEfrZIRRVxY85dqCMQBMEx7rsM+vJ/J5TnE6VSTuxXeylOP86yf
TS/066FijP6yraWDf0+74mSnmf+GpwnGOP4x/4HG+m+vnpYPrarhwbOMh1F3Sp8mQ3ulcZyGXdJk
vB6KrPLcqKeozfQPUzkdmU6F+5ITulaQ7RXmBITNPLHqg4OaJ+db3aji6PayPAULt0rFqZXNtWiP
ZcQQaVNHTXpURQbJNcZvOdBPv8/atIjopTsQ+1khH4dVNu/N7OGF03F2DYIhPFDFpzuaDuO+oHe5
W0FvHdUg1NHTXfMUu6wuaKuHC51MczCWQsiKPuhqvNT6EMUy86Pa7g1d5UirTur90FjLvsIA87jK
rDoFkrZgmgdMpvzCu9pImwnby72aPpNFgLCU9p/alg1OyFo9OHNEAR3c/BTUjLU4eWq1vtrdqi6j
CSu1nZDwA6bIy+6au1X4RMJbvV+WOUuEW8O/c2Ozq00X72TLzH5jGTTGQI5H1I7c5toZ5+c16PU+
SF1nGwDVJr516ZZjmoloK6opPpQ1cQeR8i2Giv2tB63R5DPpb35qR0iuEJvl1tb5i2mH4GGYffXQ
9nm7S3l/juKml0jrcj6JbrT2XinJH85d964vnPlYooNOGAbNF0uSMh10S0OLGftcWhPp2qR++HOY
PGtXrn1xj/ly2ddDZ+0AmnSHKaLidYsYH2UYDA/RMOKuoIH9mqpqueQ6WnZ4U+W+X4lpGCUepLit
3TvsQuNW1txj5GoJesZUdjr3wkvF3OAtUloe5kj65zGf+8tYGvsg1ml+Smt7eOA1YDZK208eboaA
Q2zbRSI7JwCfsopdnEbisGA827Ri7fZ2jae5gfeFxcMB2SY4QDtBCmXh1u2FPKTvcqyvm7zypz0H
w3A3Z6Gb2K1xjmtg0ot2MrNHtS+2bAjRYeaO3uMtTg99hwg89ezyQi0jflXZNDz4UtkcAG5Jz1FL
3rKdU0DDfkpQS0P/QSB8ssrC28mVsk1Lt+dISu80WBZzgtLuH5uasQb0d+fesuE41VrGX8OwDl5L
eiaPVhpqDFpgn6cY1Eg9jt5dakG85fZmEaW/u6tGdosOdM2+h3n8J/fs7OwwoNxbqzU8RxGTFdvX
zk5Oyksc45DrXuPoLTGwMLMJAnLzYnmn15VwIKOnx8iqiCTWtXlwWDkOa4raGkcuWR8zNBOJ+wut
OSzq2l713kevR8sFpMmxyFzsBE0m0Wd06tIxTktqxyU1AW1dMsepC9Vq5XLQBt8HZsD1TPOkum24
9q4PgTrVgWl3gGXXk5ZTugtWrCHhWJGqGcthNzvcGbXXEElf4zScm5hruBiG/SjBNwTNVG47aetD
PtW3DWRqzwv7HcAW22eshwNgqqkPKpIDUFqvmNwmf5Q7aejrdYNd3ReL1s8WFePWrwGTrU4bMFAt
RjrY6ELJsSPhfGCZUW5sHcNY+Ts/TmfolYE+rOXNMUfBoT7aoesTOFjeoWlnxDQVaoBwS8JN/mSC
qkM8HuUptZkavpLttpL5s3YPXiURB5VQy0IwDlhs9qpUKr3MhTc6iV1klaYdHUT+cXbmab2HK7BW
GHTWYPzCJIzkAc6XQPO9oZsubOoVrhkn5xAXeAvRvHUvNM1OmFqAfpqBnnoKaxI87mLfa6yMPzLU
AoI4yP8rVdD/QzY9J/b/tza9/zGUH436UP9ZJn37nn8VN7jEsMdh0QR8G91yq/5p04u9vwIniIMA
4wMOUk7Ifxc3bvCXbyOhhkyNifyzgvnbp+f+hZ6ZZ0c8fFM3/7d00tDr+dv+XSftQINyoLBjBofU
6fn/FZzc0wfkrKW9k8+VygTbi1kvyO0u/LfKC4uTFgUz9sBDvrUPObpTwp2CePgezr2908ibjhlN
nSiovytO2EmwRiS10CJnoJe9UqIR6TcVJ3e9HcjcIrjLWRyi7IIZad5RHZEqmVI7GB1+zRaJd4MN
JAf33WVlhP0HAYUfrpckj+RMtrAFEsNZ/L0QLic+7uyudH5EBF1LWo52U5htXpOxOIYMX1iLDEeQ
8E9pXAA0xbSdhJdQX0Do9NMj9mF625qZYRcvaOBm2z/Q2NrwtszbADPaLlzyq9fE4lTZjI/q99PA
rsfJFvlAT2i27hnlQ7R4qKN2vcpCOklJJnCinvJgGu+tSK4bO+QE3rZlfGyru6WgZilaWVxX39oW
UwyKXsj50W8fkcO3rGua1dKuHaYMAatLnc7bTLe/Gz/8nYZudeiH9lu8COoigivOrKfLCl80bxss
PxR8mwfHqOnUauYOKXHXA81jjFEosqFJyeWNdfKlpkWeNHX+NV45HHOY9/ZLbbGcurQVV3JOq/lx
HNJrJZli9HaJCMTQxSpMF4BsBNCiC+8cTCv6cjt+DGNPbVfGCJMm4MN4zte0LYvd2IAATst0n2bF
nmFpv08ZLdS91e4hX0KcnSAWO9E+6tlf4ujOtG7PaaUisRYT0gZSWga6AgmDDSQZyRRpZpkfAzYk
56kfhuHAYp9kQSePuPbfW7t8btVwCok1HCKcRn0drw+k8oQbNdprQtuuOC2xehBZf4f47BbJmCPs
spv33oIR3GWvSh7CZk1E1vyUPRVLPj+PIxv8Io+6IdlH+vN7HhEFUwXOdqo9ZuS2Q4s1Oy1B5xzH
IPpmD77eVwPl+Bg7v6y+eEV/k8bdl6GKUJ1XHEBcJ/zwZvndi2i6Eyg9b3u//QgN4/RsKhtEGxYa
KcsKj3UmLnWLogkxaXpmbFx29C1FGdz2R4bL6OC/213xexVDnYiWsaHbQTVkHjuiywBHksgVZpdc
LMDXdfZhROafyvRqyWzexQDRpSuOog4OixgTKjICt1QWP9PxO7rWb58N+lnN/k9TVN6hbLKjbNSv
NEdXUlZLzgsqnnDpvVS5cXdvrYy6fcNfvdFRkINum7azDq5D6W6Z0jgqJt497G+ZpvJsPIalroQu
kSIfcxTR4ggpeSfHbS/cd0amcmeQpWzbmEzlbgCKVjI79QkkZ5SwmZrnNpjMIVhNAPCjeMu1pMj0
ECdwQ+eieuts73tbhdt8GM9ZkW3ibkR7sZva6cL/1E7lxSmiZ8kdN0bRvV+Ih3QgFF34ptk2sVNs
yCNIXGIGD6J0EyuyToazPjMGVDPTdum1PM5eD0lUORtB9OfNuPhTEH1IGGh9xbMc7Zaq+JJZOcQE
MV2yGCl2DdMEQzPIEseUmhn89MfC0beBu/Hd13a+XbEKWIO8iyzvXVV5/uANwyn93gczs4g5D+48
qRGYFfpYzAtBnqP/B4lBBBB0Ts/Zc9QR2l2mvfXiiTvyX35VhOPuaym9XVGD2vPHmqglD3s0GHKa
vuaEkgLN5TDuAM59K28eE/YALnPS9TYt0pctHd3vU7OAKYLww005nTqMhhzS3Iu8VU91z4nM5QJ1
zXzJBCTBBWj4VtBfP4bM7PCP3aS/xpGsZUDO62J+nxaQWjbCI+Z8P7ziMvjDL+r7DBYgx8Owa5JW
VfV+yAU2RNJ/4pXzr5aPbkkexFJKOEKZwsmaSusYEd/lKDs+yWa4y7lV0GcQNTHMVnE/ErSFazOl
6sFEW/2idwZRaKIzlEVXUQQtZ1HbTuKS42VfhQbpktlZMIrOesqexdhaTPsss2fAuLV9NJXWZSGk
kRoILmDBVCujErkLa2TRS6Cqw+xzZbTzfZ2qSx5lYrfaeZfcaFJ72kbWYVyWHdYqjws6t7ZODmSp
msioGPv6LfUbstrEvB0JRd256YTyynBEt1YpkrbgN8AZ24taWB8z7uojcgu2WOSTu3hsHs3cfUcF
F93H0/gw0xza4X78ZqHUPM36GxQ4tSXXtSXWi8G73axbNGURMi4wuKToDFnmnVkMWJQb+u2FmA4+
QkC88ax41FbDXB7kMmBvH+YxqVz/jY7BWx9Y4a43AyQU/3ba9smyk2nb7YslwkmsH+g3uoepKiHr
BxbJbVn50RXTq2yH9W2NjsqLCd5zmWyIcmcI9aKA0JgLeH1GJs1cM4yzgMx7c//YmLXi0I0RUPXo
ZMILDVR2xKC4SyP3ODR8KLviOBVTkcxO/GaC/LWII4SFLsyN+GB7hP9FJDCiwOFP1Rnv7OojS3D9
gXIQ33TKrmr8lN+KVoQdiCzT/g3hTZsEKfCjbuWJ3WqFqNJQ8aXirimXl7IRj8HI32ixkGCvLyzi
FhDfWjQrAmBwOImXp6UO3lHgrlyT02ktnPhMIyeZWyThA4qxdOBGbulQOJ3OL6kMKEfgdSjfbEe7
PXZNWiTQED6WOqmlODdp6MAI9f7ELogeZ9mjuFevOXz7Dg+2Tb8GFVzcJrpAv6et/FFgCL44eLAy
bj5/di/p6h6dQuPn5NQUtbyghY6P9poSqfy1lr63HXw83fZED5m4vHSuajTHVGVWuFz9R71w4ZVO
/x7YRE5YExs0SpANGc4TTc5uJYpp5t0vi4PggpsoTlhbvB8DN2JS2fqbsVqFg7w7BLoKkvVbaI/v
S+vV9wQeXbGwqjN9AbWfZi8DURu/O7Lv9r0IOQFN5RdpWfE2vO3aOkv7EwEc8Z3kBQxTz+zCDGSs
W6tvq+Xah9zrLqEzo7TK4AyanPbAb9GXis3QP7RGndKp+vBQRiUKqi+SCUwRVshipQp8zqG9niIv
fhIinrd+xUmw8JavS+H2SagY+zZMopG2KIvgd/wP3GFIsEdxkgOyllQ76TbNI8CBuZNt4x4O4USn
VY55tPHa9BTdervtSp9gBRx+4hRIoH10ml3e9XKxuERdzA+mBr9lCn3fKTLeRvgXyQC9IMlS0LHk
nm5rFxgo6ZYf2Mwn7HLDvlqjB/aleRe29GCzMLgFgHCBVk36VaBFXPUXM5t4m6rJvlTQJnLJBKCR
beJl4psf9t0OwtEmitT8jzNXaRXJQnf7FEnFVZveKUt2SdcCAKv0sY6C+84NacAHbIGL3cPPzDlZ
DDlmdMdD1uq7t1kBcYQprYU0f4wnA2pjXPiTevt5rbrjmA7PeUGokL860QZDTML8AVzEeCIY4KvS
43JyZNftZZPC+3IZMjjEZVqmD6E6xOZIF+Tgk/2cBLyZ23oO4t3i3tp+nk0b61vF2eVgYFEnYiYx
N1zDd7pqP3Sa9cnQZD+KVe+ESdWGpMjmMN8UorKaz4vOYrx8frithfnjqCwEY810HKov+p2J5G+v
z2/HNo/jJkdNBGffTTu5D9OficSNJQ/2fete6ILTv6sY55OT8a1HAKfL0Us8Od51VYEAeI72HBEj
pLmIn8VGDbLbq6kLT8KBwW60tpMpX59DxBpJVQ9y74btna8gcpmO/hCICHSsHqq2OaKzo1DzDDY2
QaIvn1XL8n7D76+h8RM5jguqRI7gtZAfhW0/IovhuNluSBYExH3D5sJ+trfNKfwVhdnOtzWoL6vh
PhkSZK8oTCpzbutfax5bG98g2Q6iG8Avtr8s0wlV+GbABr8vWvWTs9I7J71mRs/ftp7egVRJ/BK8
CbBPtRtnkzCMcmjbZelmDBhm5KgFSRrpd4ZW0J7LmoBIrOCULcCvl/tssU/S0cFFI+/ZTlP6cw2m
do/zYaOxw5NDWMNyUftqjCzkJyjO3H2Zm3BPGjlmpDzn8FWNj56Hv2A18Dd8yNZla51LbsDT4ApC
SnyU/3L8GuU5kmkj32sFNkFaHbpLBnJ1T9fX9xuwbHo6o/OOn/QiL1Ye69McImrMIkwEmphjd1iP
Q+f+qdzqxfQspYFziXKULSY2BK+2MYQJ+zFTe5uu9sFL1X0TQBvNBjfaIZQ6kTt9nxYp3UO7ODBX
esvCmxxdTy1zuArOyPS6UoWBAz4H4tFknCUyG9dmMwf0qWwUpciUMt/66bYHe+Qo2yjj7RCJo63g
Qt57KSMESx3KwvohJxhZ9AKyTdqyw/kuZxKKHQSJRFjshZ3dARilmB+X/C6qWmgXPVRmDrXs507u
bHIOYtsSf0qkeniQTQnDp45gjbvVHzCfD7kK99LJY6gJHRSSJf5eeOKrY6fjCwqeZxvwPP3cY+Uh
I5fZa9jwzpUFsyxaipuGeZDon72Oaj5eDU63IA1I/Fo2wu4+nBL3S1CU8T5QnLIkTSzpaW9bteWX
ODT3+FaGY6u9L1YM16IbFmgWG08DmJTuRs1zw0uKSDx30NDpoqQZuuptHPVvUEFu7tyxI7PM/2Ep
/7WTkrddfIv9msBoCSvndoxyncTPb5C46YbSRK0BkR7ibRXcwTAdEq1AZeQ+MUulM21N+31UFmCR
wjZ7Mb1PRd6eW5aCoomYhuXiJUKHUdle98UDCG6L21wOEdtgX20VhYlZR/a8Mpn9sdzFGaObVv5s
svyrjHr/nj7PZbXAhLJfzs4fbHvvmU7votHee8MKdZ7OC66PaSdqV2xTR98T+UoKLbkAQT5B8+Bv
xHEAfXxF6k4LIj1lmA1ueualuheTAkk0yYfQnn7p5o+YYlh50wocRWtCzIDC+9PkE/fVb2eYHtid
JpOsY7hvgtnZ1ZlEPt8+hAw7ngBrb/A7DXelcFGmgRGBK3nBJb2jerPwDqJOJYD0uUqH9IihfVuP
VJVRb1OeLnoC7REkbTXej56/sqbSo1J5s2ds/0VMfXiK3PVrHe5bC4YLTd8U5IpzKXEBHEdOPAEz
s8RMKNyGDJvNEHVgRzmXwNe5uSCbi+PjixrBerCe2m+diV8HlzstGN+Y1dOxDcRPEgN4gAnh4pHQ
GXFy0KiaLgFdLV9kF5Q7X4zNElXcpK9Gc2/W8mXO0Qo1OW2Zrayyl+pmSR/r5TL2tIbGbpm4nGzx
3KzFt1LY6tkBEA3KY/pY/cOkZPcf7J1Hk9tKlrZ/ETrgzZagBVksq6qSNogrqQXvPX79PJl1r6ir
r6c7ZvFtJmaTAUcQJIDMk+e85kSx8h2RIf8O6ZfnZI1fVhzYuaN0YIlZA6GMoEoP3OuPRbmeFt+B
qlcnJenTY6OsO6AGDDuiIaF8wDsNASmxJgmwjVb2B9cMH3S19xdqTKcwLr0AqwkF61X1fkxU2IDF
cOoKUzuFQqfAWtxk5WlicaJc0pN7O8RaQk+WDZQEmUy6rent82g2/NjuxscYJs/STD9KA/g8We12
F+nxQ+for0PXRgAmkBzHEZrZMbDgnh7526Q82LE1fEVU79Tk0MTGzirPHUu+OtgtKY6J+lASulzZ
TMfU5PyfWDfZznyylZWEhTXQo2l4XNFB7LQCXQBNzyjtMlOMvWzZKc8oh5kYMU0PRujcKZNNDLlQ
KE+i+qT2A0kgLWFKp0Ju65enUKmQpILXpuYoDlnNN7oiQKeGfWe6RZBN+Rd7mhChVaZtpag+cIWr
7pzbxPw0GW52WBOg2KD7N6De/KJ2i13swbVT1S/AmAFpD6PKE+KicebqT7nn6tveqT8zPEA47IMm
TamypuuKCJ91CWt0eGwlMw9trXlbwCbXrLc/e7X+XgMwpmaFXWUN+Blh6w1FkQRSm2/a2nBImwhX
+jHXeejpVlABRUhyC5MhUR8Gr70DyQq+H/gE+dlwo5caKp5NRxlNNY5WXj6vyo6Q7HFEceuAMIOA
gIzvhRH7joElk3DcCiaQpjnSThjnUo+N/cyBF7VxqaXANcnOpBOu2CZeFmRZ99ZoogeBQRn8SUy0
VAd5CP1ng/YLJGhxiNyGZFznK8Zc+pJGPc3FuNNd5Vtd5Hpgr9F9x6N0kGthU3zqCvdrMpI1aTpg
4mteYsclXhY7qavAVF2dToZqXT7YQZWgV9MH6owqRukhtyZUK425eZf86EnSsokha+QSwEB3pk1P
JS5LmdfpgLzTkVwJ1CN5qf24oGnhTLF7oDqG+k/2pTLXxxZYj4+AYh3I5oN+fVvXuFHwtuOTvETZ
LCUmkh+XnOooOzZ4YTMz6o3U28PdQ0K2ClIPASGguDae72F7F3V4vvsIj5YBs83m1Ltv8mWk/Lg1
IPUeTfHb5dm1KPrr7OK7jSwhQRq5BbB4viRXyuIgf7HlDOWfPHG5XsZeu3f05ckyhq/eCNEmJn0y
ddxdaxBAnAZsjTnMUzCvJuEU8zEVGLdRMhmLpsD0+tOUZP0BG04uUlyp7EXkKqasuImKeVMrbpS8
9NbI3xtGK4YY9DM8uIwovJpH6i39sQyrnevQ/cbDRNioD49QI839bKVoo8xFESEvIbjjiueV+6b0
nqhUCEq4id5HNR6IwegTCs+rj3G6kpaCZL0Us3Iw4DBMfpKqZzUJzbPWDszI5njaoVE+BWoEaKpv
HXuLmh48pRiFhUB+zxq1zGXyVaPjyPrAUZwusBQDSlqnH20FtRyf5OJSH0WEIfvfLNaRCyu7K8Yn
4hbWpPwbj2g0i5sA49cmkEuykU+cmig/VnWG0lgK6RQdMmLoqqiyyVflZ6MLeQridMdHobYKhloI
bqRCRcHjw1ARO2dbJykepIkBJbArAc4PBoFesoP+daqXJmaGYf2ziAY9KHLr6pIp2KvLMAayMbBY
3lk9r7yDLXGAiw1KZo4xO37qteSNwi4i301vIxR3UDUDUo1VxZCHhwwzuvPMwLbVemY98mWUTS2e
Z7kUJ0p77KN+q7RCjMbyEJ2IQH59NKt4NL4N9sAoixCkEaAbZmAz+kkt0/4k74Oewyz/uCNkc1xd
+aaMFlNBG+TOhKEJU7310gEGRf0lbQ+Run6aQRduraS4X8DH3amiaZJ4Pyj6su+6+FW1mNLN7vLn
Pq1VDhbK6idnrqxLLuS/VgVJmZoJU0FG4mK7ZLryBI06cQAUmQ4IMRoKYp9WTJfODn9MZk+f0SgA
7SdsljIBFJkinJeioh0PBi8aJKuyuAIxPI4A444d2VBtbCs6qNCK7xpYthtrhr09ZeJXIRlH9uqZ
3AIZ3JYgSRcXrbbUuKBeIDNNoHEXz0xLlZFVxVyhGgwMj8Zw6R3zPHYoya4IIXo56QsYi3fh8qMa
tPgCYIgcEgm3zRov2Slp06Mb2eo+7Zk9T9NiLvDPdQ3Zska/G9vBQdmOgoKZ5Zc4a9bj0Ci4vI9Y
+jLFgj6mfG6woAH/QZazKs5uCI4Cib+w2daz9ah6XbrR5uJLvZDtsdT8fWjWaWfVPAza5H5L2uKh
ECTFpRvTw9AQY2OI6daQc+3kggNIfR6AEG/0pba2ttalTE/iiLom0rQ+MlbF+dY4s46firtqIGAu
+ujY+9j1HkncqmgzL01+LrTFr4a1JwZBJGpIGOogoG2tRdcDt1N0QiGWzFTfKZpuH1U1L87G6uYf
DUw5kkCQRiHt/XNenATle8wvPRir1RLpgWYaWiCXGrEql2474g4ttjlETiOjYurLHWpsEv3VFlSN
nyeQZ5EHm1ry2pFf3zeqYgfU9+1Ar9IO6qtYREdZwdgl3gK9mwIUi+TWW9NOlfPxobJFI6KyigxG
tkGINjsBGo0qsihiJCFPHkRoWaLtpEN4KVScuuCdEBEuHQ/n1MB4Hdv+K8kVQenWMr+YDsAd43O9
8MZ4tbFjKOC+0D1GhhKoDJynml51Wug2C4x4SMpPtg+6dDprC+oxKXKwHaQa3DumE4AJx++VrNpb
9ALANjVgriqvd/eW9Pk/ya74ld2/G1XD6wUvacBXLcmY42au9zZlbuhDmNjwPx5Jtw7XMoy/57UZ
bmb0UH1jqim9tTu9K2yZwwyMLP8CMy9dJvIYZNJGG3q8ouffZrUB2cNflrfdN8+h5u32Ow9T+NR7
NxcS44mFSEpvLp8YsvWN4yGsuUxkuqr22QH9tHFt2Eltzzy7QHa7gpIVJy8wWZHa6l3LZ3q0m6vi
Le/SfWjoZB6NgUGWHs+K4RV2Nf+CRbqtTB/cLg5ClBypsMUvY/EFvrZLv3ZvLErlu2pxD2sYUncR
fgp78bJXO9VEJTMr65NWzmSHGoKFFZHOFHvS1inrq0taW2tt3vpwDFw9788iLSuifsOof0D7pPjl
HO0mfTAWE5lCh6F0zfuvjAzTHhBTrswBdfyHuUK2L43fEU5NITG89BROebB4Y2ycX8qX1gG8GCbw
eNeKJ4Ce8oCwvw1nAq6wEab3KycbyS6Wc8t/JEQK64qMMQz0dqd25tmhU4xQZtUxmV7r5VpksJTy
l65P2u1owF2hA+QNDnfwp0Yf+TOSt6t614Th514jTZmgNNoUpxk/tLpI/qipBDhFvK/K5opI+12s
PCh6HYTUSWwvf2zCbT8gpdGH5dXWvI2WOKd49r6PTnltwpSSwpj8AXBjNw+7oTZGRrTH0HUzP+sM
QHHwEmrIEoAkfQXRkAJBggluGxaIA/qSGim/KlVgxNU7XHYuJAKhSrvq3RRCop4IPw11RxXiQvoc
vPQ1/6Ho4zHpuKtW+22u1zu0X7fZFJ07PXptbe1Zsy+hY31vjWtWgIsm//eM9uyGyU12amYvPS+K
PW8tG8zSCov8zNuOE+vPZjCAjS8ufWkRp1/qFRL74hCyZeYa7wEhvOlWWKHmkZdk+uOYynqMGh5d
ADWHhnd8UA9uhzBBc/Rcojcpq6IKnRe7BSVNcIYAS9c56zbBCGoz6T32NjMM55QM4zCZDXM4et4p
yozPMbHHRkpCMp3bGmKeSa6Cm9mTLQ1a0egxHMG4XlLezq5Fb9i5DiDmE0NvgiGqkEzzmMcmNuxL
qcwnG8dxHrtibfeg94kXoQpVwQJEfvW7+auNlpKfF0xiHKEpNY7wrEJnOcR1KOAE1SaXClFy53wP
5R4ysZi9aKKZZYRWgP/0C1LNkEJBCOow5dOUdwXlDAD1JmakTsk7nGntHCi2yo2nQIepguWP5Yrx
UZF5/hhbE/ToNQG/NqslFV17CiLRgFVvA/WLIeLtflWe3ZJfUipiyJMHCbbfMbZLH50O/urYaQIm
ax3ia2JxTuvwNLc7LYMz2LnRmy5VropECLNZ4hfPH9EjxSBzAJWh5I4xnOeIYE/HjXKriAjV6JaG
UaNCTuq2Dpz9pE5Rf/D6iWrv7etTcSEU9qh007cIpcUiwwLcbkL7QzxQbpMygrJR9OqCJG9BfOTN
AaGKc8RncRfm62fD7HpmruWrNWoJtLJBIwVHkglaNkW6ysAgahjeQTSTEh5FsZDw1x7wHicVOATg
P1dEpvCp7WyN0Ug0QOKgYiszCtueihQhjRU7OzdU0mMvf2GHYCaM0GkhE5DqCFHAglC0NNkntfEp
V+gWd3OO+IvmVNiatsiydsOIDIyItZl7Md1I7GjXdfSoLLIx7+w+mHrv+f8LDO9/naa+ZtgW3KH/
nox0RFI/Sf6G1fv4yJ9gPc1CuFSVPnGmYA39hdTDEPofQK5MzUTQ3nJI8f5E6uk6DCUNdJ+lOiZA
ZheXiD8V9TX3H1TxLKhD+JCDVcUQ6n+gqK8ZwAF/AepRFkdZDD40JAgINuBiBE3pFxoSxkr5mlqR
/qzWICBy2DNHJSeflZbkOpNMecvLFUbtVJ61foB3Dwxho4PIDygBeIdRW1+h42hQhMtpB08HmOlq
zkGvFts+Qy1DVdEwsSOtPYxeh4I4akK7uqcHHgyG5saKniaQHxcjI6Cq3b3aJ0fH7JVgQc0+YEye
tgrgqN5DIdzRw34Hqlo5hqOKrujUIRg821+QAojB7xHB5V49U26cjGPS42a1lJPDNDZEwGTsVggq
MLpVu+q3VYxxVeYOj02EYMuKBsQeVT0hYZa6d/0Q7dbO/tSU8Vb3uuemmo+mTcVxVXrrHGEENQ/R
cYUWdPQiB2EPZ8N0kZyaCbKaB6P1meJHSO87GR72I1b35mTed+P0rWtrzGfR16YuNxwwyByQH7a/
QsB4c0uzvU6R86iDvb0fezQf8qUCNpAVj4vV5ye3w9q6SsE0ErBYT1Odbk2AQW+dG/5ogJpsbOhk
IENsmMwmyGtq8n6DsGc2Zd1R94Zlp2pMxpgq79NxGq6WSXp5DsdT6jRbLbfNoKrmHxVYJgBoyrtC
8q4DB/9ElR+xnqyLnssEjLQDVixuKIZDsydcq3MTrIz6Y+I3npMYge7eg0RA1LsNGQqQAOj7Y7Ou
L83sEKf0MborFZzjIsJE6Zd37uHDA+JXbwhB2vv9QbZx8eHloE7v4on29we5WE1y/mFn4/GOfwIO
zUfySRaWjPmyAygYniwNfTS+Ny7y9ItqlVurLvA6RnaQLlnv7kfkGGCxas6WauBhykbt0SlnC3DH
aDw0SAV40YtWEUesi0suoh4fIR+PhxWlPTQJhz0eP8lhGrRrrmX1qUb7y4MMR4gi0AaNc3DblQC4
YcZmKPV6GT1ii7TcqUoH5aLoDvGC4hj+K6D4+vybU2eA+NbujbDz4K3O65gP1lPMaDCu0xe9KKMt
fsgR5RvbHzqjuk+15akzXZBwA1QFKOI6IMEKtSsDRrDdF3+OB3+zWPn1D9cFg/Lv/7ipOqITQl4Z
Upv1u1lMjesGc7a6fHYQIN7GS+8EfbzspjE27oyo8L3QeqOqFN3DtcZp9Axw8AH+4ZdeVZRtltTw
5Smub+qh/WYNJabFuUjZa0V7WVBo32TY1qJ5gmSxjrWBaKImSoR2OoatNRZ1KcpOPoh1pjWp8aCl
FYIenRsk81eh+B3k9fgG5Mo9pnny0EBE2lAjBWfootcOJBIJ9OQTHp7amX+pvCjgi1wkcph6Tb4R
NfMDymyvkTkjHQCGIACRCSqinEbfSVZNIMs+T6CDQUWWh2JYSbm4l65ekZPDNGUHLC/1RxcgFQW3
B3syA4rWBcAY4ztA/8vU6trRoXNbDOTyilFr/AbcxOsSTRcThoNVUN3uTaXfGgZpDHeu9zERLCBH
cH1mVCHUvhT+MKEfR+nP2ORFbKLwpoFhsa+5umKptlje1gDNEOvTCWcAJs2VvW9r8Lwdk0nHGr5V
a3LBQDi81OYnQuzk2TLHU9ZDRGF6CH7OyFD1i58ogrtgCUfdV6bU26lDpB4Lj7w/tTlMxdpLqYKf
S3PlinoidfB0tc61rX2yy/V+MDGkVTsE9hfyOJscuDQSe252TJKu2SDhUvA0L2d1RepOTwZ3W9fN
sckz8yp09dtlOiuxy0gy8kpTpl7OTaJShiDqcmzKtFM0nEymo6GHqNGYq/MeDRk3KEk9I9gMTWe1
TOvZdYdjPQ4LEsvR3ThikcyL/r23cRpr9REjCB2MYehm38q4645F3upBom5RRFDveK7IsJO60tfs
0lgt9VqVVBCdiY6gzB1BG7YGeFqETRTtm27N7ufl0YgLE047YTkUqMOcWCt+YhYYJc+p72TDbJga
yNAEC78MKEiGWkzBZNOz+jszJ/GxTig1gpDfq0ObgfCzj7wEmUAN449gdQclpFpTTvp8THHx8cc0
ygiaMV7WqQ+YK0D3ZXUYnrLoEk+MjrpbP/R2921o4+k/edIZf+94LZW6hmcD9jc0uO9AmIy/d7x6
NKKXN1KAT/PW2mCyAPaihEblOam3Ha31tHpm+5g1LroyFEFaZ8ACZvBjBRoAL0u3Iw5fznOC8siK
xpdTlOMramy1rzG8n8Zo/o57jPWcFAHz+noYZvBsyBVaTeDiV3VQ2traobHXB0rPlCg20Ndy63dw
YtkW9thwmiyeZCUCHU0BWr94UZ7sbOcQ36to3u30CDcfXsdLlQy4jHXYr2Gep+xMo/wnrLrhHEeD
y2xD6zcVBnfnVdfBrOsl4PHy0sRzs8ciDGBhHHJ+fBCBuuhk/nxPD7/OhREdC9Uszi2kqaGayaqT
6FJzR79DKo5qvzImvmVYC0V3ZMWsHj+bhRfrYlCEA7IHQjkdmJFCcKKUjJPadpj7Yt8bWQqRTbHO
zaK+jkX8ZayTrzaSBgcdRBTM94gsIxjDMQJ8YS3WucNLJ+7tdV96jbsT7Hffw8sxaDs0RGpyRisv
MOkImAooQI37RLjyJVpv3k0lmS13KVQUMRfiMiuLzpBOhZ4XIsE2KF46AGFNxh3Vk+nYeTXEthly
HoIXJQjhKbu4UfadAqB9aJanBATFHuqK4quG0j3pcK0ucEJfjBJOXFVctNI9VE1dXIbViR5kcwQ+
/eM/RAviofzFSIqH1iB4dlQXogw0GWk09UvYOzVap0RrGz514ewBjIu8c2jX3nntoYqqpv5at/i3
Kuv8NFqooHrLHeanGlNHfLfX5g8VHrtS5tlOUXOiYH3GnE+v9D2IOiC7U9aDtX3CqCINZvRVDpDw
HtF0WT67JW6/SBPET3XhlD64yuRggqlPmq7YWa4ObNgSPjduOwJNLea7BubDhgzYul+TGfRERHqS
aXp44DK+2smErJSVrSB01x0Wi3fj/Aio073MoQ2pphycjdKb6pMV5i1BNDfNbtVXD0G41Vm142Ss
8FjNyL5Y0w6Nl/4hLWbSwGHuHByr2zbJoOz//R8v7CB+/+NNMbfRbF01HN36rbdAjL9rNZiIT7m9
ghRPtfkKVyLav5vDGj6U4LMB2MYRUrfWfoIu4SnxGTF+cIuWZqJ/pqRPRXUtY0vZkXgDh5OAkxmy
+lUNVRTqGqREW3P0rkpPUgqtVRRvNOtatoiNJHF+1ogMTmEV4YFJl+HrVeccK3KR2woQ2jlfjOxF
U637PHM/U2muMHPCtrnUw/JiA413Gc6fcQ+i+Kvm0Z4o+aSYXfifTJo9YWP229NpOlhZaLruoKX5
+580FW3SYmprPREjMmKmmX6faI/dSpKhRen7wHe+Q8CByTHOQ6AO68x0JR39ZtTMUzHS1SmeVR4y
AI/EvjNI8pDcim1S5K2dutmVmadtsYY5oxK33qkehWzUD1v6bSQ7XSBS2Aokd06TvlWDah6r7hIX
SCc6NRb1daydJt0tKfkN+94uPFSmna9LXFhHesX1BU4j6GTDO9WGel6Rfr+MYwGkySXBoabYAhMx
Uswp5q3mpsuVfBdBQzKqZyXp9gp+LZvKq5AX7UsXSyZqMl1I+X8pEUV0s2saJfG7AufsWCb44Q7t
BeW9/TJk+C3ZRoQCaGy+qNpS+0YGparo8PoikKAjCaII6FeaFMyvdISY4nGaKEjvTQWMStNpyLHV
KZZJjfVuT7yWwDLnHSKgFvlSMB1m1UXHqbC1bVra2rkCU6nm2BbZylEhaHrQzCnZkYVtt0qfF3dT
u/h6HAvJVhsFw3x4SlZ1r/QhKhN9Y1+hNMDRTNQY8FTyPhgd3UaH6l2FssQ893+4GU5xvbtuGit0
jwUx4UQo/hCOxvcRyPOM/zGs3RzSFfZ12tCaBzkCmXH5QEa9uVRqc01q5T6nOnDfNkq7BzVY7Ux9
u6J8ezWt6SQLOlhi+ZVTaeB2/MpSAHaljhLUsX1CZyB6NbLC2qDmtTwmTRy0dgwAdVHfwFFpn6bZ
O2UUKrblDGZbNRX8i/QENAvGdftecctz6joPff2p0Iv0vgHzgXseOEALEHTZ0fNExQG9QOPcAZ8r
mnE4T2bi+bDK/+loFPzQL4r2ddKqG/LC2YuBpjn2y8g8RmA6uxyWjFil8HxwihR8YlGhNksUxyvF
tFfviL+BIbgZf7uZ6xeiJfLDU/9sGEuxjxdETJ0+8jaQ7UmHG/iM/vuejs7s97fYMzA89zTwMzJh
89uM1C21YuiysXmybIKDGX70trYGJ+jIqFwZlKDu0/VbbWne4zH9rMehtdFRztiBQ2oOSwgmWEtt
Igpmd6C527MBJhF+4oNSlI9YlZYvVERtvV8fVT2NjwkKiSQbYv2T53YmmA0Qf+6olgcsY1/61LUO
KpBekBT0s0ZLZSTJ4fXhfMWdiARjOwu/j+74pOaG9xJh2FVxm68jzlXAM9N2H5JAQZO1dUkoA0TV
R5esZojjEtkZJN4qLQdsjDqJo9jhMYSWgkSLvdKBh5AXJrAIYArPyuq617CpEP8rAHnWdlPyxVF5
TxXqrCxJyNTJgwdYRsNnB9vrFJ/RF1trxl0eqfGuoarulzXutL1FQqaKP6HOgltMwvdSH0pfivDZ
9sTR6qrczaGbnyAT5icYDPqmCendVEeIWxXqXejB4itU45KGiABOqNHdEym+kbXN/XjRs4vdEOeP
SDtsAQwLwrnzTRijPUW4kftdnERnx4CKUlfH0jOoKopwJkopXOcL8geY1wHpIWR66sHx9OQQDp03
95QDGLmScjgZGRO6WUPURUnALeX5eCgJ9ijoY6itA+HeKKoND1NNgdLFVKrARpVXzIfIa0zKK/6D
4w53bfXQLhp9HGolu4Ggo6rQECn1F1WNcbOsRotyG0YaYZVau8GOqV0AYF2LCTAHmhn7EJEMqqRU
T5DSaXrwBkN2zD1oWXGUvsHKp9I9q8Y2HzqUICNRasw95rBdeBlTe3nkf9haXfZtsjCGpEaaHUAI
RCSmy+4egDHAr56C5dQU3zTznhE3/APKxrKlzKJfIm3KT1TdqT574TlE6vCauElQITn7KdesryRs
tLtGrPWNd/ai9alpciNAG0h/yUugqxEOTXs7eS2omt93amc8hLHhwMPPEHzs1JJqQOFyC73syYX0
AUab6beZ/Qjb6SsYTPsxfdUNJQowAFj387FP8TVOlO8JzAq/b1sXQzW4QxGYcNRx0QLT0M/5ZK7I
+5BFbHZKmldISTDvYhh4xajC3sY9Y2UGgm8blipSgIy/c1eAMV6L5CVfdNCVc5mekCH6BMVmOAxq
qQa1+jIaQBYrBBA+u2NxbNo7HPOqyxpZ7r6v+u+akbrnpdDBSfVLv1mzZB9pcXJVMY19pCZysvA5
3UemUtK91strFvLYERzFcb++N/PCw5ON8OssrfQXevFLgcbo0Sw/13PhAONznKOeWhcAaNUD8BIh
NDLnD7XZPg+9G+1zr1H2leWBCx5AbHsh6ckxmYnJlG4JoiF9KxPd2rnEUIjVe6gflZPK0zJSdgLZ
/V5oTgPOfnQeUqsm59B+J0+hX+MIXfM5AS5dIhS39zBMhBcM97dPtH0S9e7LsSQ2eiJaOSnlql1c
M/6Uhr2yq6NjnvbtsVkmMLidVQjxEcJA5k+bQTHDI5Tubq+1IKeNVBufNPxAwdvsVMxFtzka9+um
gI48WyROzbHMT0U09tvBNMIA3geAGwuWp6OBc0akRqfXAYLcN9MzBif5ne4u88EYl6AohA6vCJsX
648+r9sTk/fnNYTAiC1SekA5Rr+i2p57y6Ee0m9SnUGFO3fRGxV0z0jVkFq1X0Figu0eXpSpWa/T
CAvRq6G6j6ZJMKtqSJ1rxmendI7YdX0GFqgf1WKZTx6odVwfUtvPEme6Qm76spIshteC9enoTk/U
EDz+NO+Bl6UNUggFV6QZO3JNEAqaaN1ls7a8mUt5H7XoE5t1Q59mZu1T1tp7z3vVvK58d8mdb3uc
9eCMDt3RJnb/GCn/T+buP8jcEZD+28KSX+VV+8f36tfS0sdn/qosqfo/YBu6nmcZtmboIuf9pwyE
Joz0bJUELWJqlsGU/2dxydTQeoBZxCfJlWNkxxTsz+ISChGeh1IsZhiWZTic5H9SXOIyfouAMDAn
I++BVNENqky/Z4hRvKrVEAGZc97GBeAbUl5ThxeR9XPpY1s9U+pNlwRjtUkuy6P+n31zCBmlXRYQ
yOIst/PJVdlUGqV5uAeQPibvoc8Gk2TxlD9C3+n3pUDxZdKhp8PGzy8iN/HlxkSAOmVTLwKB+XFQ
WxJ9+HKzPCoXn78d+svpbsfcdsslbF0AXAzT53GQsfNfX/Pbt07ULgAS/LyKf3W+jyvrFAdot4cw
7u2YUuve1BTLaCXvUdIE6teFMJjLFQiDatoZsu+ZADbIrbJx7O5v6xmEnUDugaWPxgbWpvLTclNO
vBRoL3L5dqBclc3tyI/Dxdf+8gX/avdv26KyctGqsaHTIy0HZuF0O5NcMjznzlEbsHQCbjxD3l59
uSibVGy8reozMju+CUDjY+NgqMixMkv9uJW3u/jbTZWrpbz/EK5XYQyD9IFd23iJmsCsF/HQwWaP
hXAiBMxY+F3Jh7AqiHZbrQajLw6U2+TSx+fkI62D291rvXaVz+kit8ndmCKfG+QgD3INlJoLKLAH
yyS/83acPpkP9uBMe7nj9vDL1Y+Tigs0IPdrynUyW2AJiW7zSolF2ZAvGk9D/kcpcAJL1ArIgEAL
ZKIpdRTw5arpUEZaFOS0E83oAqfK4/YoF0X0UVGGOUEqKbdo8BNUuQK+I5qhmwdyLgBWNdLfRwcN
L7ldYrLlkpqFBxQCiFkFNDcUzokfePPbutFWxi63y88SGy4bW2Dc5ZIEz8Nt+HMV6PzbutQuWt8c
4UYQabzSPH6gtUNF5ZVyk3g8eK1zlFhsidaOJEj7l0UjeZwtMIEdRYptVuVgaeI0LIJCLrqSktKg
DG0VD+RLrH1jqXfy5wDn4CvkomsNYH3yophQmQhTUkaOXtwrVD2dNCV9b+IatbtdvgMsbksUALlS
PLsSqSxB9HJVNhJYL5cAWt0Bx3P3ErcMh0PAtFegsBtJLygKfA/WpXuU/4L0epNL8ttU1JkQlwBF
LeBA2ESBeFkxNonLBV7/5PwFrY8SgbK3IIRt64ycR57pDv54DdE0aYTNknYgiz+uSxPue3HKE1rp
uF/Ii5L3xFRafwgBpstN8obd7lW4X2vw+TnGb8hK5MVrDaJr/7FKiE8tJIWG34aCFqjqIFlCtMnF
0wfa7NWbcfmdTKaDDSj7VeD25T65ZGr6Tjfz/MgdbwNFWq2KJY9aIwAiYbjaxEq304zhuyuxQ72A
KhkZBJ9NKxblermmz5qb1R8MEpT2IClIgLwEzcsltyuoxbbR5ebyl/UR5qc3E8CoRVEEfWMBMo/e
VSXugkU0cum26q4A8oC8/ZCbhiEi7p/tXUy6jS5FoPxdtF32RrSiI/cX8D+GE35AaeI4Z+5bbeb0
9z9/LACCgR/7c32GBbdBALWG5f3XL/z4mRKsZQuEVd1rCD4Wlxs1QP7KGzWgJiIMTOz1ZrcND9hY
L75qUrG4+Rs60tqQ2QcPo6TQkLrHDGZCOk1QAwbK/tTXkH775XmVT0eVddQnbdj2pL7oRj/eYPEa
e4NyoIqjQUsSL7VoTLO4NjFvnt4q9MACfXdrIkDxvmMBI5V3pXKbCazyyFQD3N0k0GbI7+F5K1ZT
tYKiItfJJqOhtI5M7GVAIB32ZKO66MoqTTPuIVVTjB8Nb1vrfb11xDNvzyEgOQcLzLQYJx84/RzI
bWG5fBGz3b0+WOlZNnaewSCrAMWgKWtujdXqN4PAFc4COyiXHDyc8KvN2vnUOs/aBO3SKV3bB2nc
BXVRkLNi3IOmIppxRpFB0C12kaoxfmcC+SYf8I91s+mhXngxr3ekbe265VWTt78VN1I2YBfYyLwJ
nRdJC5E0I0mGkoSPXlExjKwA1vZVwojH3ycfbrl0W+2Bgu4qFacPF06ws6xaIJso0t6skTwrTroY
CoquUzZOQn962yZXq7X0EFsQe+QxcvdtVW4z0ig+6IuNrzqnMhmhwQSLU38syq2/nOdj0aVSb/f0
e/YyotbbNRfp0yexoXo3AyPsHivdHrfD4ECf19DkGZVI5D89iEUoM231mucsF6EkqFwCI60EcWiK
jR+Lcj+dyj2WQYgHI7gqJoowFwXhp5XmjXJRbpRNLXbLJUV1hZOwcJa8fUaujo8AVpKPk8hdcqs8
EXY0/PJMX8dN3VH6/lgnb8TQ+/NMcZhig55YJYBF8eLJ3ZWMZ+RiLMNLcTi2Afg6iyaTdpK3dXng
bfVjdyHjZnmk/FAu35jbOeXxt9WP3b99W3r7jIV80aEf6o8rkJ/75So/Dvw4hyN86iKEOeE+MuhX
sxj0ugnanFwPdRNBpBDWjdwmm0Hsva2uLlQfebBcun1Wrg4rWe2curM4yowcBla5qFr2ClxXnArl
XbbKxY+tt/PcvooRUfUjvKd9uVd+n/zIvzr4lzPedv92ifLDv5xfXJ/cNif0FG5CqQUiowQFy+aG
Ef5tlVw3Hk8AZcCPgiDWBcewEcHXrTGtoqVKtHyXm6CvM7x7IjS7HfLbqtzx326rqv9i7zyWI0ey
KPsrbbNHGbRYzCYQklomydzASCYJrTW+fo57VFWwWdXd1rPuRUYCoQkgAPf37j03QpbSo7eRzzPk
eOHbex0/5W8f7yHn+LVdYySX3/jPP1R+d3lfK09ScvH0HPlwYyScvo53ij/19BxLA1Y2IBuvkAfC
wPHlFpQ3cuONSscup+ZDtnZq31cUMMml7Id1KQd5+TBcRiFu8FaYxSwxaENDw5BPrp9ujnc2hRYI
B4TOhemfn2SIVx7fUr6JXJcvP94p19U5mzZaQTyYSzIJ4UajX42qwkS28c6o68HmUajz1A06ZIJQ
CN+z8DluauHOMw2FBBd52QPpOd4T9rJ25rrdD2QyrXuNdooqBtCm8MD1ciwps9lpVvH3u0T2rmbq
nJug9xAtLSqgWLEU1bl1XDLjwdkx1YeM9ocA/KjIpi9WkbilNxB5wlj1lXMNmRrxlGLEN8XM/Qld
ZMgl1fOhuIjLO22lVfxBb+n7OdqdLsygmRpOqh9HSCWmbt4NvWudTeKmN8vqEHe47UP0HomYtcil
HAJPkjBmaEQ9tRM3VNaWs7YxtE1YWm9Snz2IedDpRt5nM0JYo2wB9UWrkq59PW7KFgeR3mJeyRQq
8FqdPNP1IAVKXo5dcSWWN1CfhkNZPqmcgjkQxDjLEuMquWHkkryRD2QVVpFuCOj5C5X98UbPIhx4
7jaQ58ZOnpmlAVT6CBK5KO+FQXlF9Je3nWFsIyXTPOYaMX9v2Mz770/WxNlavkw+IpcslDMGOwNt
Gilnf97kfy59uy+uNYKTPNSPRVEPZ4E3I2NHmML+BQ4k7zs9IJcmsam8CY1BKkbzcv/KpdMN9KHf
97m8T66CFOHoOK0fl5b+NlrmfpseZwviDeUD8oCRrxNWjA5t9XYRl1zYDsUZY8Pi7LSqyEtmJCd7
rXi8hqMqAAt/PDWKEVEF6uz5X56UGfEujrtNRN8L2SW20/0kPKquMKV6eJIYHGmojFM7Bh5cDVDP
HafEFlT1F/Kmr0dBU3SBPk1I6UINP4K86UHAMIgw3fWg9tXxBF5LZ/fpHJZr6rRBqxYTYebOZxmA
qNEoxzPpxtA4jZ+dVntphj6tyyX5HPlsuVoFGHllW/N/xdr/VKwFi/ulAbx+7V7/8UF7pZuvXvOP
//t/iJYtPt67+L3v/qleK1/2e73W0X5zEPdotqMbtijX0jH+vV7rGL8hhnFUNDEEqzmejeL/j0wS
iryWpRmUfoUP0TCR8P9erzXV3yD2Uv8wLOu/NwO4wozwVXdiuqA/PF3VQQQ7CPt0oUv5ooqyGGl7
NuBPElvVfYQZmxiE+sKMSbyLGK37Vtc9d8pn2hh3rjok9D7R8BQwIWBh20jhRcparLQurffiiWBQ
JHbugzu46VlYVAHqnM+pzy4G12yZ5NpXcUl0oxpDwlUK6EigxObenFZeSBaEMwRgvXAwFoBB/MKG
mlQscPgQ6c3acqVFym3lEfNXGc4rTdFHdDS3GdEtKzUcie+iX+rcqBvio2F1CbgdeX5oQvmS8GYv
xhH7o/aaaEUFZBF+5PQYuAtUydi89eY7rNEPDWx7ZcFNyCQ9auwr20re+tG7bu0IcUdwMXUMnqHK
pxrGZ5ymhLhSuPSroXleouqBONU7Ug9fWtjnMz/qFoMckEnnh2lEN72TfsI6ZG5pVc9ZGX+WYWes
ppLN7Nj6rV1Z542lMWthO6Uh3zl0mmez3FT4x41c3wVBu0kIc+w8DIuayUzZvBq8BDwZQAwNY1e6
tOQOFr+IV9jQxzzEKpstaJnWGbwkCSywul6wATtA5xgVGxPxSz1VppVts1fNdI9TZJVGee2rNd8h
G1DRqEmGMK4QAFJBD3U3leoeTPwXgdO9Bw2vI2+2WmWQz8sxP49RtPpRoLcrWx4ppIlDjPsJcRyy
UlMB1AJRkk7hwa7tWMTz3i4ONtUKhKx448QEwyL3dtAqv8wKjDPbocoMhj2T+5T0eN3aZHLX1GBv
25ArLxU6KD1+LDDCKdFNB2vk7DlMq9YkuDYmvqNH/LgyILf0kjNa2ez4JXykEoFvzEF9jJvyszUW
mFpJsS/j8Cp2OHT4t+tIUAAOJoKCS+ep6dzh3MvC9yAD0Nc13kPiNAWQF/IXy1WbwdOFH0EdK0lw
G6B5MuHCMiqdb5RBe9ebdw1c1p0OYFDLvGgV9pXoFa9rDzy+RQtyAbvfOE68x5+GMIEA+JbvOlrO
YQgwh0KVlT+WAFurr0YDAY5I4xb1s8JustZm4xavbkzn0MN3ET7FS3aVxuxfgEF0QW+HWKittfAW
iVW8TYWKyCRwI6kL/sxqi4QhQi9WkfmAIXkIfIbCENYI7fW6joDQO2b9na96zhUxbaTSMfTpM+8D
b04U53eVbjBynXeZqX4C2JpWi2i8h3V6yCKKF7llXU1z+jl5wL10na2Che7JGveIk8DepfwS1CdN
lIWRra0GDSis2VyYI4eIMyA6IWSAdysaaKtj+KyVrbvuSnvgMG2B1bXN85jY2kqhn4tADeseQjh+
dPiVd0JSGsCVZfiJRI1w3KFK96G2nC3pW0p1MXVzX6/Z1gS5fqpa+Gk22prERIK5HwiQ32qpdgNq
oCKvgh9NMzAGiFDMpWV+qM2JUXoeAFJxCDmIeNx2kzdEkO2Kc6OLfT14Lppo3vfsQnR/D3pjKL6L
mIdHMFdBF0MBOiFhEZpIHEvQYAXeyBqzjee0z07K59oOLWHOtbuonS9czp6p7cBhrm6KijNQ3rra
tia4iPDD/E3hROYnXX0AJ8uLHOaAJG1nOmkDVUjvmZ7gqiI5attk2l3vEnKXkCO3z9sEXU8Fym9s
ZjBpuvjN9hWcpdi5mhJOlmXTvOql94mWKvWVNgOYVU/roJ5XMNmCXWkq5yAMSOwIjRsR/tZEhr4x
av4gL8IoxukodUrhWTcu4hE4U4GTfl230FDIYt4CVC24GKSXBhsCo6p7GcKpjqHrebFxr5iIKTrF
hNWDHE8gnNUk/UT3FaAlL8otntarUWEPDqZFEh/5PauhwJ0VkSiu9tYeISiCKljfl2reUCLpgSir
KLTWHnxLlpgj01TZhDBtd2MA8ppAvc2goeMYyBD2R9O7oQe7NY1rhSQVgBnFhV4F7xTKGeVp6Tqq
EoBm2b0xsrdS63nsxhyfSLpsy6rx0D5XbxVphVSKrIeBi69vG8AoKEaCutDhWJocLuJcAnLndm7S
ZB163R1Wqnu16X/hYX5sbCBLLr4ECqfhjZP+kkf55O27FI1/0gw0q3ajOZIW284xia/ldWzEW3ht
nG4xmB1qA4esvGABPor9ReGLQpIJ/KGFaRx4JG8kVvxmDBU+hu4VTs8n8qcdoSMv1HVrKJzZLygQ
wKYMkqNDHaGHie4DTO0haNUBYTNzz0yNzuvEq0GyAPCZrF3N2X4O+oMSkpdNSvTVMjpYJ1SB1+cM
HOAsqaNg08fWhsER16lF/VChpLkL7OUom28XAwXNUtQvcU9KbBVyMVI0eLHGpKkIn0TQ9dA0XJyy
K6XFy7EUMK+cJH8FO/vUVOqZhoMxnrhOEtNXqeqHZUaJ7wbTTyLLw1Vqon20w1fTNAd/qNBCvyDj
ydZNY7WrQKsFbLejhWpzsvFS++DRyWWI3xVb4agLc8wizQhGikkvLW4Nj2LFyWd0lId2WDhVuMQN
BL1+O/SNXxOQuMX0Pu/sCaw50hVUyoaa+dAw6ylY1SEMt2Dgj8BIxjk5Aok7mw72xivDYb9marfN
ncxYycshPx70zYw4MjH6ogu6mhRtN8ScEJVQeVjm7nlKl/RsglzoF4h2Gsu8pSu2jjU12no9V0qs
WlYHLjRNGDYoVnWvjPwtkXdptJQwaIap66hWi4tWzKOV6EoMXeJKv3Rwfa4cXbuaF/VZHjmeUQKG
AEPgKjMzfcXeOJOCeYlLHChoO4WfSiw3rMjrcQie4iQH1GjhfrnyHPwZucnk0pqcjpgasHHLCCYy
cdj/arBK0BJuSoijTVx8uKNWn8WWDcdXDV673rIQnEbwmpApOisCvH/kJUOlVGGYZae0zJB5UpVf
2dWQbDvNvGOTF3vdtrvzTp9+v6nnsjtvxgF8z9zAP202NmDbM0Nrd24Hip8R+EtUI0dNYQi1LXgS
Bse4JxpPgwKfPWE9WtNiEu92h737NXQsgiSrSs9XQUNtPGy5Oa6rIHfWBdo53JNLcBaV2TVI9Ql4
tSqcShT9Z5pemkAalM4W9VWCl1MjN1YUL6weBbikLJ16ur14INjOYduf2ebb+Ge7CGh06dvzCCkm
1qNzgqCuTZuUC9nsxWHgrZpEs8Gfteee3oCO7ba2S+dmobdNWtGVlkfaTo0h+EYpmbemWSean6S9
t8t1gqzNDrKlbCTLxvGUZ49YF7JtLR/AEWii42qInarD7mzptPAMMlCMppL9GYb8koLlECMqdLE4
nUfFFaAWdVOQKojeWAsvoA1fALHu/SYLyBjP2/ACCQM5v7oKyMiwaZCBWfPISoxsc4KF1a2aorgP
rA97KoJ7go0YgHnDe1k2w0XkqMPFcptF9hXCKnpORBCe8SmPdvSzgjt0ZiC9jenEHLIuySisccAg
IMTHPATImuVi6ugMcWxQpOIBqhbUEnoCmDX6homo6cgOq1zKHASsDloqBATnCc6e7aQ7L4WyAObg
YMX9ZD+Tu9VuS10zzsYIVBxJldCnTuv6BPLdLqJfOZ6lM5p54FyOiyZREzMh9YJMi72jAeijKYFN
/GDknRO6G68Z5qAlmdxlV+b6BR1T5bxJKIaiOvTlGoFzTKdwjhb+5A7VenAx/8ibVjz5uDpWP2Ah
Blukjs6GiQqQlbwbSTHvtI0+UrRRHXsgrY5+IJWvaZ0W8XhhB5GzMnTLXM1NeJUvWDI018OnlBf2
cSkwG2eNw9tYyfvkU4iFpBeynGmUmDbyHjRP1rldFPx4G1ivfateaoZ1GYzJAI1HOa8mtXlJm6BY
uxaWxzEAOjh4/XA+1qN9OSvKRbIwCsdDcR+DSr3qckSxKMBXtTFm57XTaw9KW3ikXBC7J1eJp7gy
0CttiCVURLkVjWmcaBftMpHcPBCFNGt5hRTSDdddbIywS4j/JgTgNrX0lP7E9JL3Dm3t3rM2WcEA
gTY6w3Oy242erR059sOX+sLNXx3P2jeXiJitmzZoTtvmYCG4R+jPv8zWM0+hq1o2/b7LW4ICBY8m
+ozTGdBg4T7Ao2XioDItGSgYmzFXr/+fzzc1UAS2K5zA36oF5Nvos9dV/b51pkdrqTF+M5hkImjE
6S8G+3oLdQvNMTy+ZffvP5vSy/dCBapUgo50EyS05377aAb/ihkvRQ+wgHmimDC2vfeA1Vtbhebs
L6a6V6M29OWn/q/29R9qX1SrdIpO/xqBcUV5OPrH+jX9Hsl7fOHv5S+P/Cnb8CyGBSYFK9KG/ix/
aaqJkpGDWNUx4/HfF7kiQkYVDAUPU5ACiMGx8Ef5y/pNZOeSWKXqrsGk5b9jYTiG80+Hlel6DoQO
KnN8Q4sy3PdfFLQMuquTo18wOZUqI3GT8XNHwW8sO6i1BNeKxoki+mMD/XeUOH+uyzs7Fck8pHN7
Lbs6c2OQkIG4bhCk22OPJ2uCwE9HiM4WWMtlk0mdkSM63E0aT9uJxrIsU8ubcYS2hbljwG0z+1y5
ijPcsXWxl2AhuW7pwTmgvGjXh3l4qAEfYYS9K8jngaCf/8hK92c0G3dqSFWvGK6mimkvuvsNF1ri
HQcSfItpXSRLs7Lr6rENl4ecST5VsvygjCQjpriukWqAzY9cDbSAW/ih6d6OcXJuBlG/chbKHilc
2dqbuzV1pn4zBeae3HXhnahLv8wJE4qKGpcOJXjddm4qw4Zgn961Nfn2aveEnRdBlIV6xMhI62Hs
jxGY4ZcSxwwIrOCiLnAEd7H3CV0qb2jyofIqucPVVkXVXVIXJIqSyl+HvUJZrKc6n6+ttLjVjPin
VdkZiJ38tqjIpdSDbL+odzaxy1u3/zl4aPypvBJIEI6rfEqWnXhDolOeJitCQpdiESpQsucUSdIR
tBmhRkRZxuBPHGvCoVUCWBwJEcICg88C3y3FNjMxLqKu+FlhmFnRjM/91M5EWNNCBlrzUrnuQzDX
91rdQFpzHr1I+wGZm+HwmOy93L70NPJf0wTGW32rKw0wRGoNzE+WqTofxwZyeFj/qjtjWpVG8cs1
qR5CN8kWghzt4tCN4zvj+HfXCFD49d02xMuP33hps7OgpY9GghbaoK3BwGLtBQz0HfvQqNReWy1K
mTZbwaY060+8zhikVBjBEca6VXjrOXDYCGK2MvZWVj0ggYGXVXDajSLrEzyqD8PyPOnCmmoZyRb2
WDEH5o8m1GTtAcaA9tVz4DXRz3ikakDvZN42emdsnZISCBlL4+i9keXO9GtsrovieUTNTjs6bnyN
4wFHf3mvPTHnBh+g5R5zfXurDsGFMYGw5XiqiDkpVfc21Gbqlipoc33JbuLsUIzKNTOQ9ZDbZ4pj
X+vD3PoocjAAxMpuLGfACOn8a8GPmtmAzcIuue4BX+y6FEBjb/FKLb9taAatCDD70WjBk1F4V5DA
FZ/UOfDuzH1HwNErpdJ/mZ16o/RnTofhombG7Vdugm+HgQLy0ZIDQhPTg0drtH8xiSMSIdfxXATg
zJvs3lXNZWuR6uYt07Xh4s8px7ImETY+U5Ac1bUNy6w1bwqH/MU6C66srIYwmD7VXjECa9k3Bv4v
dTZ2mk4gkts9jGBgoOPkG7PgSBaWsRXhzz+qLnRXrZ/bSrPOymT0O8LPmvtxcNnJjrMyQ0KuZuuS
azuw3RS2zGiFt91knJN1dM7Y3GKjqoWu+tgVKf1W8ycf8JITjKtEdbdKm/jNzKeDOuSboG3uAzt5
YxlL52jvSfv2VhNppukBwynZv0FyEdfhHebkATDOgAulFH9Pa4XsKN0d+ZGmE8FPVKURr6/zOaoY
YyXXreaiAqk/k07Zh95V4TUPXaPeeWGV+kw7xtUAHaSPLrPGofmctbe2Ef8YzWFL5cNb1R2EAAU7
lFqONxhY75ye4iWpqJ6W/BwM6hFIYj9bt0N41KXVCpbXuZ2p917CwYzynkiJbvxQrSt6pHs4Ztc4
Ez8CwPkUq8e7zmgivmQHOMYglgxb2dpbCqarrb1xFy4pzFvvh2h4b43yToWNMlV8SWrUV4ytaBgr
OPrdce065k3kFYeRqv/G6fNXZWoetRHdkm4+lnRHW3NxfUoitVZAGc3Uu4CLgDPMn5pePIxjvTPj
5HMKsWROyxb6IEWKkKsJObCEp5eIsATyG/MZ7H4KwdVGL69IEmGOiqOn7YtHlbfHTp9s1ECjXWuo
+yy3N7BXdiitvXc74VzRRzeYDN+X2cQ3G7m8SRxfkhk/b3Dz5f5CWWbVEWxIueg8zADDJuZTEKsf
pKYDHyInOFqoiEamcxHow9abxnNnJvpmyJebOIARpzYbKjQonCwChfIJzUD2Go1bVaUkHaQZcP8L
wzhMaX5j5kHJNgPc1sOGaHrvLC5NX++0XZYVt9mQfYSJcbnYbbP1hunVNSZ17U7ljYBCxuLXNS31
1lBIS9ai6GMB4DGMFrWrDgAFNGJYfxkMn582uCicAt6+dvEBhXiE0rTo4Ro4V4RXv0PbK/wW4zON
q7cOfOI0xXehC/x1AKbX9TWYKmGRax31uQg65L0GWETFnQ9TjfTacYYDBemLSUlvSIBZtyPNAdoM
q0IJ1pE97lRrucNhCvMvGfZlUPuNDYiZ7MVLlawUMlpSMJn2HlIOimXnaZoaMmY42j290nZwo4x1
SCRzOOkv4QhTNmyNt9xobocRy1uc7Lz8uYjUvTNPH/gWN0pOyPJoPFaadV9MxEY5U/+SOEG3W1xY
d4vh0/8qVpQT7wDCR+LUcOg8HEsuPtCpvDVK/Q7B67nrdRFR1EwS63TrNfaNpjcBVmlmosWDV3sY
zNNXcyRE3o6TH9XCgaiSsVHZ+Tmyn37tWBXnu8nCcOrUu7IQALxFJRDB4rgZStoeQYcLbVki0E71
szXm9QrrF41ClSO3CLBZMaQgRFDl6sYRYpjgmotsb1cmk3DzbLD5wlW8PHoT2I7RrNjjL7E2xIdk
sX9Fqb6jEJ+tk1F589DJw2u4tpLIO4ypcUm4ib1q6+xnN1rkUVbJzm2N3ZCOrq8SerkdwzrbmV6h
n8eWjvpQL1dVXDzYFT9xO69fDTN5oN2ZrJqm/jDmNiWr4tFIVeK/KzL7iiy7qDrGQwFZM5gyH8uB
n2tUuT9QIFiV+xgTVeYbTvCUpna0saLmRXez69mGaxWWyZ2dBx9F0agbBfnI5AC9bOYnVBJnQWwG
fqzGnG/GbmXk05tRVZmvh+pVZbwtBO+ZY/agQdldOS+SHs1YQBuGVZNxRszN9oF+ocBaqk8KQAzY
iBwJgRpuh5aXYJp8mqoSKLLmrGBXVviuwbabmGH7Hsp6aZO0ZAyIr6t3y7vBy/RztNxfLQmkftuO
Fylow5VnJpcwBpiwl4+BF02rPoJQ5lTqKllQ+RsR8ILOpps8kpmdTvpqcsNrPdr3JuZfNWZ8lIYv
mZG+JXX4WqfLVWQkd52eXGmBeunQ9vaLXD2n6AkEjkSPpeRA1ImzsaPpx1x42HKX+n5xjZ8UNs9L
DN8rLcvu+wxzv8bf2E4BZgmFeMTxhlCPJ6ucZigL0blVG5x36XRw+lsrhfmg6BhsFNvcNF6CdT6e
nq2ETOi8q24C0bRyDZohs00K85hwEYKeVVqi4wq1CGF9lv4qNFA0ITiD3OGi5c7vCWUcNUQo1pB4
s3VnGJStdc6IXCE9B79xSUuPOJkxeIhbB/pIBxoviGKwDyGEpMgyaK3dYtqlY9RygoOQTTCFxWd3
ocj8RoaWDsErSY8PIMgZphREvVkzyAizLZ9SrQy3dv1etOZdogjGUxa9Tu747ETDr7nvPvTFXjPS
fos9XAewH4ixCZK7XjFh9vWIZb1hN5hkimAZuUMvtput8UJrAtKIkAFiUfnZh8DHRwDUMWbb0q/a
JCGX23nWk/w8qOvPqOMSO2vZT6AUa/Jf993EgH7R01utrzwUbe571AE2UIvxUlNTQnEHZ+VEcPcy
2w8Kp98sqbjgkZY4fqC/d6G1NS1Q1/zg2gqR8GrN5b+/N0v3zUgohMKC33HCnWj56xoI4hQ42mrs
W4ecjemdE86dAUzZC27Hik48AZ8FAeEBoshNGSfY49P6ltaX5xte2ewjUNZW8jiZxcMchlz+/SC3
Mt/LFxoTI3CGSFU4XhLznAHBtqHcDRFiOsT0wPyy16+XyLkeA/VaJ6Bjjczv0NUTk6DWxv+fbwe9
p/433usNTSFlKPf9oq9d1Xs3Q2BxRmbtm76+mUfth1q5L0GVXCiJzflF5QeGbIOuL9b9FvPUMub+
qOiHgUoy7Sb719xqt7DVdg2CjlUKSSwqOEPV3g9dC8ItfdlkY8QqCcKOed0YMTZV7UcKZZXw8V0d
0IYdxnyfOPn5FDwkIwwLOxOjWlLeRjvhAhiPpI3Fl0S5RNvYmAgqBcNozJyjPK9zV8FLMGqEupGD
rIVRsYkeMMtDXKctg43HDc7s/MIYc4fkL+fRMKMfbjAgS3CuqNqtwqqnjZ999JSSIQtcFPqTqQ8f
cRT8Cpfx2XOstz6yYb8x3gbXxPz7xqyczzqtBHh5IkOs2k0Ae/2WEVLklUgEYQTpxUHTposmviZc
vduEQblzSw/CcLDDebKvdQYLFMmLVT9CdoQZDM+urB7aujrDwmvBlmNSi8y/8RFCvOaEwvLjnBRm
fNFL1FybqfCZV1zmIeJcdHF6py9Gu/Hm6CNxzS25hBbXPd3evPcjdr0J0Q5pFubRySTtTF+cTVD2
ycS0tXhzNDrlNQBijvVpyed8X1SjHwYzkH2hqJNGKS+8juJ6PHTFUG+8qvolX0dApE4YFlQZQOTo
0+Wdpfj4IvDgVtgNTgThpJL3TZUONU6ZyF0ehPhbPCDNVQN9/tmfhOhV1ZvXQBRC5I0IAuobEsfW
hS0Sb6nt0vytnYwQNrfdKMI6EHoxJQV8gz+HsSLAVEopbTOBkpW294PQuEPuAWo50Hg7FmNIC0Ec
Au5TSHkzB0tbF8X0df78awvxd1lWG64RZuVnnZAMyqVKSgjlogcpSXAjg73BQesJT4KHBTZlXCIW
xU2phMU6VXYEU4FhzEa8pPLPylqCEjZfFuWzHXROvyetHBcXkibswo6P1rVJGFYBDzGse1omkgJO
WykmobmELgWdjg0it0racc1vO/pGp+0vXyH3hLzveDjIdXljZF7GWD/a1+RgdWN/J3d87Ajjgdw0
p6NBPtII7HcNPXYtN4XcKPoA9ZShMC1+vaPcMVv1Wze1G5f84eP2NQuglhvFNLY5eEiOOkogRXcI
jWhbLCVGc32+k2Eb0qSTJ4DalnDZhmGNK1dlDrQPl7YnijAtyr988JfvIBdplJL/pEf68ZnHvQem
lDE0HPf1JA4OmbXSN0q5t1tjPd1lWRofN+5EuQ/PxckPCEMimH258b5vQaOOrsp45ypLuzWiQls2
iRv9VHqwaactzE/kDAVpwTWOo0putRKjEmIEHFbiuyAYu0b5oG4r1SKhrs35oY+6sj0+Vfyu5Cvl
O/7L+7ye3FTAjelaHgkDVFqsTwH1Hw4OfbKdvRmIPPo/fmTiCbaIUopMhsVVOO/lETz1qHJmoOEg
HzaFQ1kqcMUv7V9+rl1mpHyZSMALoJ7ys+VHym+7JJcuQzeGhqXdHI5HkvyLxU9Lrp7uKx2aQJyR
LH0hU9TBzhU52Y0jXTXyyJM3p1/rl0P0uCgfXyiD7j1RBxEb+/iSLrJ2yo+uLbbHvVrUwIMAAB5O
v3D558mXyPvkaiiOQhUbHHBwNpMTb+VjpjzY5TNOr/9+CMp1udfk0vE1cv24+O1xufrtvuNhW9U2
ARryIdzGlI5B74YVkQ/kN2s0k3x1IExU/p1gpftVqLfElejbpA0x17XMhsQeH22dZp5zXSzdrQM/
LCjdCz1jGEg4STemtyL8eGz6c2kEpNZ4W+TQ17D1ah6Z7qQhqs3eELkPtQInesYwLG8gdqHE1xoE
kHKd+DCsxRVSzDXJXwBL9IAuakHrM7VrHpHP//vFwg2q7ejq92kG/iezH9C9R5ChuAmQDJUruY6M
hOhOudjraD/iRt2NxjSGW1DX4bl8IMTP49tuv7VzztC5+PnIG09cNk6rp/smY2ITy4ePi/IhVx72
p+f/m8dP70y/ttybjZ5MF9YEvO/08i9vd1yUjrcv9x4/+ssdpy94epe/u+/06fLRybZ+FpBawp2B
7Ovbg6fXHz9OFwfHt7dfSLSFv9U9Ht/utHG+Pe/LVz29TUcJjPgF5lKnj0o4uDAEvxxtIFLQ/2VR
avv1fPb2Pc146VGRPRhtwoUlb+R9ckk+IFeR/m77QFV2f+tbmqWZibAHSo5TGG4omnMZiYRZnS/D
yf+0Ds7c9ilUMQiV5/1CDmPEjScPgFCcPr2maralod3KzowlHXFHgwYXuI3VMqmRLoRhSahp2A5q
QnGCc0fCCaZjT+foQgDHE+7N1N0wX8ZCXrRRpG5kQycUPlVc26syLuy9zIE4RkKkwlAr11VhiZKr
pF38zOkdbI4Wgj8dT4wkdiT9NlQqAdnEAIG30IaYmTeFaq4SuKDrQhhMpY2l+nPp231NoxKLnKBi
a2HfnnXCuSpvRmFfPd6XqNOO2GtfRZMnHxtEEmRUM5YUbg/p9ZFL5Fv9bv6Q98WjjnDUwjw6z0lx
aBuSLhhyYfadFo9FuYflut3oP4KyJDJc9Nxkty2WGXXSPXbqvs1gn3xm11SMxbiuFjdySe7pb/cZ
YvzI3Oc9kZf3YwfuuCx39ABNcd+5aErFoFDu4lNHjjwHxkTHdTm+JMEvKrp6L5txsfQYy8VZBsZJ
M1Ya1x9DXCEvECEYpjRMn/aovDMpSmqzjFV7aW9boqYlo9c8yAgMuEhExkhTulwP5yRB74nmRjiO
sqErx/OqJK5stl++5V3I0Iu/u48KzB7ooraLhM9+Fq56edORX0RV0kg3p/tmoeJJ4HQwRQlMIk/x
Xy1IBUOvOlCDtDZjOzxb0uon91Mod5FcBGbxiM4uQi7Xcqyf9oTcMae9E8EF9cmFh6wrfmunG0ec
nE6r8pdJ+DQirzn9kLtB7qC/21W92D8jALw9wrq13CmVjR6tyu2d/KUdd5H85bnJAFtOOKOlY2sQ
FfXZmfdpUODulCkjgmQBawuFA6NQmglp9R7QSdiMRyIBVp/MtfFzy/XjIhkByJMj5s9yE6piOx63
t1iSqxoIqoOGl+/4y0h0d9Pi8D85nrx58hZf/oyOv6XSjg/ocihvk1Hr27kLOZK9f/Q0RsSG+TCG
A2ZFQKMnghmOwTEns2MAsnFjL9UPeSzB86/PSnFzWpVL8j5LIbZ7ZAAhjzTpbVOEMfN/0grpDvqP
0grNhtr0b6QVH+M/Xsom/Woq0g35opOryLUEzBjFAsYh6er5w1Xk/eZQtFZF/K7GfzqGnz9cRRYU
KAt1lGo7mgHwCfXQH7IK9TfT8wzLwy7jWp7hWP8NBUoTmMsvMFsiRTAuOZZhWKoFWcr+ptXRBkCK
NGmgcyJAuJZZtwGV74Q659jny3rRAmLeyOzuw+DTslPCNURY6peN9ndiKfQqf/kWhKWoQl1iapor
FEVfxFJDq+LtdLXiUECz25LJdT94+eUyzNqVhcB4O+fNZWM7JCOhNwgBgIdW9zlPVbSLLDz+JqPM
I/bsXwco/LPaxBIbxgQlrTsUwcCmfxcxNQpClMpViwOxggNMFHD/oHw1P8scZH+JekOqxL4u225n
GOEbETLkXVq2vdaohxeWckfx0tn0xdjvUNvQw89yJLDekvoFKhvfUZVxVxm0tNC/hhu3Cqx16TR7
hdyUkSrdmRJOj/9hI6PS+b6REehwtLkcUK72nfdVKyowj7YpDirO4XPDIbCbdneDcSngBOWZez1o
iFujPr/XyEFJ837VGj5nsurCnYqHuEReUOjuU6DT8/gP3+0v3jbLxkTnCsmc+JFIWuuXA6Bru6TB
T50f6NTdBSNRfOiuD6Vqz8TaefRtPKLTZqN+sbyeGGsL7a4+1sxAIk6uQbpc58p1iFv0P32vvxyY
JAORn8FvBI0TO0ps0y/fK1EVCmNt4zEcPODIIeRB7WmfKTNWDq246GCGzFHnbVCNJ0xWxx9VPpZr
wuTw1liLdplDWfz3m8r6q7rOUg3b1S3PY1/qrvjKX74StV18UcE07I0E/LSVBKDhm5zinKtcelnc
3GfBJZHrOIjGjI6VZm9ma0LWatrxNm8o7qrYh64Ks0SQDaN5DUzSPCPq48AIR31qaDDi7msuF4OA
7cxVYAil5oM9T9qFPahkaZnbAuDspTZd01C2DsjIQTT8P/bOa8lxJMu2X4Q2OOBQrySoRejIjHyB
pSpo7ZBffxeQPVPV2TNdNu/3BUYyIhgkhMP9nL3XriByxdy2KLKbuz6YvpUdaQEuJuV9W5ZX2Tr0
o6r2BC33I1IEwY4UuLGjCRas7d0cGhCWZTPdMWq50/RHnNTGDgtM549EufiOBGWlUOfvbK+J/dkj
kH4g7cOfDPf1P+9eJIr/dp04FmxvhmvJiYzd8rcdXOSoSBOSIo/G0CHHAGhu4nQhT9i7GInZgDkK
6SvUbv84BuN9LOR8mcm7fUzAO2sdglTwJqlfCC28eH3zs8kdQOj1gizrfgxRyXef6uCCwjq4RIHz
vaqTxdU8eexfg2w+SbuRvMWPgLCziHTSbTYa7aEMQD4NhnxMXeOVunJ/imhN37WGzfoo9cLwrOzu
sfdskhSjyd4R/RQ9rBvUx/TSSIgfSqRLnV1enLZ45jB290yN47FVlnjtZTE9RcHDuHE6oJQ5+vJ0
Fq9U9EgzbKIHL8FlMkygDjh5Zp8CrG2UaIpUnhyoiaEBEhV5yGVb74GvFacKlqqUM4EDS+qAYX2b
OqPwR9rTN7z1+n6eOwDApuPrdpfsubiXtNYmPUZTK6/2EPrJlQaWIluXT6/qLL6JGD2MEYZPefJp
0tqO6i62nEiQUlI0vbgXELK1abojyX10rVrz+4rsTlQW3nWIagig1pLeqY/ORpQVgr/Fx6P0fNHv
T2REubTr7ShurwCJMWjN01mL5HhtM5TFeWce0zb4WvT9m1uV7nk9RjbsNfwxJro7UAV709Q/rMjD
UlAjHYDrYV0TVZ7MXLszJUccQqDelbvqySNo6Ini7SXH5HmlzURqJGkTT3qC43ChgwNaqw+aVouX
DiERIzOqPnuUezJnw6sFbJAYjWLCUcXZYsiJjms2XQ0ncUgTlvWTR3v+VJrUXbpKfYlViEdkFIU/
eV27hauz9VIL4JjjkqYzcZdPtDDfuT01xjUzQi7BEe1EBnwwRPd0doK9J1S0jUrBMOuOzyhdiNlm
gfgw6lFIaBWVxZlOLsKlJoPpa86PZUFKFakNmzhO4lM9dV/Hpp4eu1wbH3uVv3tpepk7ZYJPHc1n
qdfaQ0x7eH1mSv21mEd2sii9h2lCblC13pmo7VMXes7DurHCJj6hYIk269PZK1icLT9NLb6H6gd3
t74WJfFALFQ14owo5+v6K7SxISOD5dp5eexi2sEfVYVt+NQsmyyf3RMXCfWC5elUM5g2ZkTrrrEP
60tSL6JwO4hza+KyRAINB8lIw5e0iJxDmEp9ywCj0TJloyfWGaPUfGe+H75Ero4u2oWSYVb4dEz7
cd0opv9ncpW/r8/yxp3vfD1/ZOII56nHEUw+wsu6wfX54c4O2TZLPlPbKZxJWqILGvf0rYHcneex
rh69DLWANXrqJSyIK4IQd9UqKiudCTqWIgo1t3Z4Mcvep0n8Tu60c4wsFlSdlUARtNtup7oKfJKH
QL9r025Dd7LcAm+sPty6x8n7g05N/KbAhmMzaLcys96FhdHTLXPnJGQEJqGWjk8h4HtWdt4jDiei
Vb64qAke0fUF3fTe4fORdndwIhCGNnLdAiwxaemoNAPP8hOSqS9ZQMeR62KnASGxOqDUFnJUaCsw
xuPcuhIjjT/TaZoDVjF8UM5MoIKLB9WrSdnOchx+4aDT0kxScdKr+A+DoW0PaEYycmErzgbGicaA
6iUOc6mBFye7Pm/G4CnK8i+Khv9eMvge88UQ2XTuvdRU5GuoAVvUcge9SiRlVeMN/NiEm7GtH+2o
eIr14TWAurEbQs/dIlUNzp5YoiSxFJPgHt6yKO5+7c1MztppJmFLWIZ5qlJJtkvyyeo69agr20fw
Ff4an+bMNV8nzuWm/ezq2lL+9e65OQ8XLKrFVrjji2MP8aGzLiPrkMOc8SpTd6Rg5lidh2H8IpGi
7XEb3DtjAB8wMEjYruvL2fO2pHblW5nMx8h166NAV4nTvvgIs/nFDkN5jcPW2xWFSaMf+o4+DsRN
ebF2ruttJNoGD6nILxy/RzeMcaKEziOIeByNeuDs6inFUhs5aCRK5LICiCZTYQD1RbGRLlGgfLVp
P+duDXI6RBwRFSPVHfEN9kDDfLXbVUlCkxtH6iXpzYTfUtF1JLwWGvhwleHOhMhzF3hMChJ1P83z
cfKAug0Gvl43ztIj6J773LnFngVZdnAIDdtLLTrPAxzutP8Ulwj6XNrdupluw5REozScfImOZcPp
qL2HXej60VgesLE4/mSF86NbPzVWIpDsEgXlVGPFvzdmsnZdbqz9fHHHJj1F05prILIHYOc4orL5
FuM7D4NoOKULtady4TvhmsTGW5XeNVrmAbm2HxU1PTuU1nlue2erhwSQfdfdhYYwIAM1uwr2OjpA
3fsZDcQOB4H5mUmNdUqt5me8wBpr3TZPmvIeRGc6pJbPza6wc2sXAro+do45PttyFpfCIWvQcBXY
eSOlkaLG5rHpFsNOYcuvSAVISXOid2RS1tlsGxenbRX7XZZrW6DH5gmQK7C84NzYTYWgClyXi170
pJOiAejfqahwFi2JlQDYj0WKoCzJy4MGs6+qSsTw1bQhndqF3pdg6nKC5rR+eE2F7RNmnVsZVuSF
1yThWlOpbxXl35uXp7Qdc7GPvNe+r0n+zRGAmWrk7g+E/GjFyUdNXt+NHvNG8s0mrVEP9CggkckY
UUOEAM9LuoDQZ1JZut48emb9kDV9cxzbPXWw6lT2VX/sx5+NVZS3oUQCNgfNH9Xsmpsh5AYOKn2L
6OgE1lvbk3nRHLPSNM/c1IodlTtgOwJgkR0WNf48x8GWyFDYBeMnA1oDCQZ8hTTOcxrQpXYyEs6m
5T1UAIKoKER94Aw6mZ2JUmVGXyeNEOc5ZnTymki4DBX3ntDz9gMKp7yod0FQaVfKjJk/NwSioXbZ
cZoYvlLbOLF/ZrhxHiOF5NNxToQuIwxJJFnGk3vuKrL8othNDjG1CrLOE5ZaffbaDT49P3cXIiBA
0k6jKDJfm05s3LBBht+Vn4IZ4zKS/1djMVDFc4AfHzMBH4fEO68g0gSb/Vs36X80FlKlgDzw56Yj
I6udzK99r83E1mHZEho+yAjl9CZRS8ZPzP/JLC5d1aXcmlRyt1uHuamZJ0eNZFB/fdohGLhyZ2EX
9wQBKO5RvZWOL12en1LN2/WIEQjHjii72hYqj8kObkxTDd8x0vyzwMRKXF7/03TaE7WHm7vY2Az0
AdtmscKR62pdvLbrdnpvUPIWXCC8Eg+DfaF1hqZzpvxKcGHVcMbxk2r9q666ND0ZoDLHDJwthrum
Cyu/09MK/RruPNuZqPcjG9nRfOKpFvyA953tB7QR+9jKvzSrwS+Mw+v6aN0g1Yr8QXfQc+PxbdC3
Y+P30KjWRi/P66+0MS7iWmkoRLw/HGXEfq9Pd81KcC5qtvFrU2Qcvbon0DzuMUY6LL+mttgkvqXj
cnXn+EOvUaJp+l2wpHuS9eOY2fYjsOnNUAbVs54Z1rGmgoMUfqqe19c62mfbsCF7HimhxlRaE7t5
iprnMo2Qsqn6cX0WCEOc7cV7tj4Nj3Ry1J7TuPBrO8dw4FrVjlPGfEptw3ya0rgkaKZZsDYI+huq
LZjjUa2ONvp/fVDXTg/rF0ioW24bz44g8LOc6vyIarHZNo2or66XvolgcK5CuSdXDpga9YrAvjAS
zyoV+nNEbq1s+YCB8uS+HHRWYEa4ozQ1bIxuuXzcYmdUzpHlRnl1GX+3lmeVyJ60B9GSE42zGowZ
ooh8sz53KondnTKt7yKmTFggEZjiosvO6f7i1p5pK4TPZuc2h9kc3UsVwYvqmdh1wzif1w3Nji7/
y/NowtXhhniQDPYzt8zJ/hmLdtrZeJ6dGoF9bT1lFfwrh4vowry8J3yCRHayf33+Irk4Udgcxra+
G8Ec7o3Y+qzpQCozB+Mh84bTiHJnR8ZIhuA8vxpd9rkp7W9Bo4cXLcOz72GEzvP42pd6zIENn/Qh
uZNLfm8aliPKeGWGd0xEdx9jPupEqRzIsmCINLOr4i7gojPeJNP4pc6idIvI6pNGh0vMukkoevxq
Fyy9GpOwlXnfB7bcAsZDIpx7361ZfnUISRzc/k0r8DL080euQ6exizjfhq9LIPumV5AqqZWzAnRD
ztJ22op2gOasnpicfIqWO0wmh8NELpZu1D7plYYg3iM7GU30mEItOih86bpBE14ggt8EQ4lLZwqv
mpxOg9P6LXQ1vdW/lt0z8/xgB0oDk8vIrEY0jjglZmBsrX48kgWRHrJeE8fM5pqqiSen0UTWsNv9
lJpDk9tKv2L2ByfguJ+wtaoTIZOwahXHN7NPlNq2U49umZoS5EKGy3WTWz5eHPsoEu9nO/M9k649
1KZ9EshEkdtbT3Y8EhtHa81A6Ir4s3IBlyBl7rGlpCZBrlUC7NfWnjXAwvuy7p0dPN9vo9cxiV/K
O7mLA8Z91w1P2wW2G2/qlsQ9e5o9oo9ClEtx2mCXirYk2rAyzcUfAbu6GvD2EvDj+ppgIqDS+mv6
YSZV/ljpGEDIZ833SwUZ+In6wcDxwDC0MO4M78HVQotwTId+XF7+MVijhDRhGXsxetZ7aJt3r7ZO
Zaw8KqC2OBdZhEjEi8w326s+N12cYe5mCSy9IAeEMCSkdbQXZHrOU+oss6+i+RIXZfWJQ3LTsuC9
qft4Ezf1V7vDNo55aD60g7WAgzNU1REcTPhdYAG89ELkG8LKzKRg5pjRXctQWsVGc1dpBllSae89
w09B7hdZuT2EpYrbF3qIxscn3myDJkB8meEJwb7mzfeuQhKLBrp6imMqhs2I1Su1N0ucC4ty2yCd
ewLRFeTXPqsMFktvulD6VR/MCgaTgtdV1OxEo7nIWjWXqpGZb2VNvRWa3p88S30hSnmJRgJFYIzR
nnGP8cvSH0zSth+JQn1EDP3oJqdeTvrXSh/q7Rw68pIQeEIwafGlZi51SHv3SZ/t2xwYyEAtYR3g
sAiYUvCc06FXu+wVtbxDJzLpfarU9UNZxy/EkIDfCtwrR22hklBPooXp7NyUknJS5r7TEe8mU67+
kzOm9R5Vr/LX+0aokYA1WeaJicK1RIDrpy2fnpznJ5fkxLcyIdqKkByH1Ca/WHBW+oTGiYylcjvH
SeELhDBCQ8CIDrAEHkKbukKZZwzo41qsmx3nNB3A+qEv23uq5RWaMH4OSQnOlB4ELIvq49BC/wwK
3MnUJgaV4gsr58EPyQo/i67kvpk75T5w5rcVcb2UrsFvWjTA2xWJ2AbmJlbVF7dDRzfqr2Xh0Rwe
JGFNoH5AQ2fGGem/va1gGGf1N3fOviUUKM4zc0DYR/hsz+vzwujhdcXRaaW3Vwv7tVk269N1I9e2
7f/642Dpu//52wMBfwuH8sWFAiGQita9/YGoudu2xKzZO1uT+3wiXqivc+/YLL+wNotLfA01LprG
azJ/RZGvmz6ZxH76gSj8ZOrkYWnqGpCBfco0fGL2AxLuet/FPbGWJAd5Cem+ObiirMq/Tjkec+gV
Lqd9p51nIqDIJWalqZFwmi7kCRt7UEjj9zmoycsDCJrvxRA+OYemDfKX2OnfGnJCD6toalVWjSGW
tKYxLiDmfPNQeYPz0jW0Vbze/QR3u3z1gql8JfyZdCNQUv1w0ko7PQ+mO92jKa59y9FaMgTwieF2
ZNfgt9Rx0YQKjebQdlQypuI0SwT22MkW09+ooYI1Sbv2QvmCraWoqhT56PyDg+0wZGvWSQ44p1wj
UX5cTZ+NQXl3xB3mIfMWErRFpuHM3bhpS1aAEz7F0qWsm1FZ6bKwxJ3S3tyyLC51Vxw8zmRf0yEf
YJWhQDRGYqu3O8Od0892njeXoKDYEMQt2c70y65pVtxNUWrvFRHLe4c5AoSMsH/yNELaaD+o72Ma
HZxZHfpZyRfHiUpc0kFxDKKoeC+L4FIUifa1C6jeAR3Ee5xHUHp0oHIsAnYVk/GvYUWNh9Tz0hnl
Rx9GT6TlOT/zaPB71dDS1uyHDKTFtQjBWzf6hEC1tb/lhemy9CI12QGtd8y66Nkbaej0HUVeFtSO
X4ZtesLiY/pOLhEzB0SLzgVDx2RmJvcWhXqawmQJ7+qg1+OBEkd7bguYBSrq7DspFxn1wFL4mt1p
V6fRQn9qPemz2P/DBKi7BDuc7BqXGAlhD9DViEiBSxIuMMOMsNyLxQpuMsvopVFBt1ueOTXtuC5X
zl3R40UOPmvHRhISRgbTa8QaYZt0rILDJo+3iduXB0k2pR1MgHuZmT+N4W1KLOeWNJgjdc3+3rjt
dELmNSp1BxoqxpGUU0s3LpVZsWM80kCHZISBXvUgl5r85iZFfIXIk9EeHC90J8sTY+atF0n3ZOT2
11QyJZYZGbBUfB8THTSvEXGTEqO7qe3uuWu5Gbeh7vqjO/9o67xHTSoTggdqbUPfqtjbOg3cBtV+
0oQRJrG4vZluOvjJAJ5GmwGsp1Nz7LrpI4oUU/ShEfe1LEXG0YG2kf0s9K+1Kat9QZTdoVfuZ7tK
K+haEdFvS0j0VFX7zjA4x0bo4Gk4v8cTdnhjGl44WtPJLjzWQGlP2LHRyQ0xJANZ1J1xSEN93mMX
eGKIQBmYEEOdUh1uS34/MptPnkIw2NNGqie9u/SZulLmtK6j+HC6/KGw2gYqLb6Xwg7VTcMNDv2K
yeTQjgdr+pi84e4Vnk6cgtpZ7N7zFBefM9xxF5SZF/Qj9h11yaew0MpHiCdXGIFcgYOdbvWRlk06
2Q8ebJNtatg4KsL2Yaa0jXrE8OXQxfu5rKOLijtSI1Mq6daP2hx3hWUkPjAMJttEjOxas1hW6qTm
1prL/DjfdYPpHGzbCn2iL7/rwxRdZs0ilrQfyyMulkbFh7wcu1tUw+HKQipp2nwbamwaJuwCX69g
L62VgzYn3y5QNai2sDg2zlCc+rTv8JnU4jil7A4AWvc4d52P5o0Yg9wK1MOEIvw89ekLNsP4nkyV
cUkV0QS11Hfw+C0gk1V5C7St8FhFEj9tHwF7kM7JwjOioDd0nX6YW5b/lIqrT4z2zML1ZD+bSfFF
zacpjs+dKeO7rdFrZpKEWUVv8MPEITMhh87TY9QyHJJ3CRKm0XhTI3wcLIoByDJvrgzEsWs7MtZZ
hOxCuhJkebD/mNjal6h0u0tXem8kndaHevEpiqYw3xw5+Qw8SzC7svwo6HB5lHpi4GVJfvaw6/YV
FMxzQebr6Haf+0n/3Cmg6g6G0EMkOMQyk+JQgWs5hR12iIj+/JTTGiPu0zyUqGu2g673d3ukB1wx
8UuUJAywck7eWL5LkURXqzXq7VQYsCor/FgTfCROQi19cnkLP3bhEhi4lQ56dOhgKfSjc4xZ/19a
Rfyj5U2Y2JgzBri8/bQ31IEVbn2zMFieR5KICqsUtxgPjI509shY9U6rQqN4XtYtLCOmFqKh4WsQ
iOKnBmcfAfP51psGfHZqzcFleKVpAtgJIeihX1jcZBHN50qmPV7k6SqYUFzNZRMbjMhN2F2CgRkh
KBfQAbSlzrFNs7mKxeuQZ+oQJFrsa/WFSmp+Cc1CbNtB+wM0VE1/IqheTen2D1pK/KT7oVuT9dpq
jf2Khu6IrPkj1nt1czLRXK0uODoD3DiwTQEcMW4AHutENVXWva5n+nk4vf2Awtklzwhuj8LMBZ2G
Oa7GqHAZNYMFIrncWsKUL9IlyZiW3Y2+EcY/cUFn+y6yFiNp5p489Z6HJZ0DgRjUdlIopDY3dsqt
yGKxTuLhQ0BW7QJKFhu7ZcDgA46AkOgKbLxW7Mc+pOjnJBPeZS3sTwl1oWaog+ZYdW3tB70F/WHx
Olr4o3dorHGtSFUN98gCBplki8uqUG9wA4ZjMQQJjPOCFlNWmMMNtN7sMSSnrUM8cNM+qGWzDjsZ
VzA6lPTojA80LZmr1wQ93Z2lTS1H0d6s8cEIrejoEs6xSQpEPdMk0odoeeTE2k+YmP2mUHj8h0zQ
G/V6v28yXguKm1327VUm2cFlGnvBsQyRck6zU5TkrBSiiC6rwwrUM9+I3OA2KXXsqjJIuHOH9m0g
dP445MQvoTwnnDC/eEMakWSc9UfGvXlnesKmGJu3h6ycv0aOGbJCzr2XTsS3QjX6R4C33o8Gu9jp
s3jsWhb+ed5B12RH4ueCgSqbkgBkHT8hzhGChL0LMNli6Zo77x6ZQMz3z45uhq+NEhTsxukSWp2B
98bBBmS63wmgBvkblMNOiwxgH07zMeqhT9YvkV5MSe+iCoObHJOQ6XC/I+scOAxTPeGU4ls61AS9
53QPmIQWLtW/vNMAN04GlZ0DphULF1QLb7YgdjtSW5B18XXMqCf0ORww0dQPtV7Sn2x2KUiGr2MP
7TDsvlsYpY+B106vFeVpSguvcWXGx0FRXFrPh/XMCPTqIJly7CqVlb6R58EpC7EUc3Jzxrfpm2xq
WA+UMw4tPElwKo0/YYHa6CYhwjWlMvpQX/pIia3gvkHyT9Fcw0S80gDXyd2kn9OzdttT2WLZR7sT
Ml373Ke5POFSVJtkxMvbN+X4XnjWT42M6E2SZfqBeabxNoPv9YvZmA/rIGyWdJVilzmdNarvA7KU
W960OkGtdelPBZ3NJjG0Q6c51m1unfeoLNVroXvyBpL0HQ+mTf//xU6t+NVrBBXqIkYIm3jIBDy9
OcuhIs0N8Qa3r2VjImv69WhGdP3raTRJZFYx8NbcUtwS4sQ7mdJz5u0q3Vw3RTF8EuTR+iMSjL9k
Lqzi9V/xCylt7dMw3Sg2/zNzY02GWPM11ke/pO2logDOJZ9sVskszGfMZjRCEbT/elzE5BiHjZmQ
Iq3hxVlsDr+r2O36IlStn1qysFKV17tfIQN/BgWsj2Cr2pjE7U+JY5GX1C9pEr8ejsvDeFGi48Kj
GUn0qk9fGYH+IgldgzTWp39uLCeKd3VKr3YV2a5vsL7hr7da1O7rowbX2eyE5TFnAUaWU5oFO2sc
3tcfputr6xukq7x6/Qi/vWFaIc5CzPj+S89qDxyIPwWtq5Y1jDRCNRBlQGA0262bFVjMF6H4Grux
PvrzaRBpTFQX4ON/S8nXX1t3/2+v/fn0z783V7nzn++chRh76Q92TO0X78Gy+XXk1ueaVnEo4zY8
c/LrNC5jojdkI8/ZENnmVllkYFF0PsCDgjbgvKy/oMlvntFWp9EZKzCOi1B6fV9nXrKV1ofB6kdc
frI+EovynUzp7+svry+tG3f5tfVRS3z4YXJK8mX/6+3W13+9ZzlS+JMV+rkcfOav+I3kv4M4Vl34
+oNuYT9mKRTIuHrxaH6eVAWlduptmMZLPFtWg7hkXrQxQjM7rYc5Wk+3Pw9rlu775aL6Uwm9yp/X
AAhQlildkjjaaeEwnuslh8ugPE9Rj6d/btbX8mhmZahRNU8VzByV5eVu/SJ/qsonpwl3ITlcyEXc
4s1LeqRO6AUyiwYyOpeG3Idghy/aTElhtqsKKDLlPg/0j5s7B7BnKLbcVw2c5YZ28yHJYWoFpDLn
df0jj6M3QtOezZQS7DDuJlr5eNBDbTOHAtnBdGCCZlxciyU+oOntxApvQ+vwLYuNhxzn8N6Y0h/A
VdF0i/bNLvmHOXbfGhwrNdnykzuZpx4P/hbpfnhoTfMG1JalUo1QL6xRH1nju1FbDxAPwmsow300
L8XmOLgGoCLODh9wAzBmar9Ri6NXTmN0gwAMpjNHhjdEk7FpWzXtFgRKPtWS6iY0zCzLEbXAxA1s
8xZI+K5mdxuX3nBHvnxrJw+6413kBGKYal2vanqk3URgePdJZs0jFbNDF7wJnbQyKM3fK+uTsnPC
z5R3asP0O6O1TxOQ7xPGOIchLyb19H2eV7QBh5vGrDvB1w4r680YnK+aTsQ9DPgRIr2r6LMQxK5h
0qdfELS4bxdzs4wMFgvcxmNJiqHVEcjSpRKas77rqAFBnI6/1JCoWHpkAvPoeCoRWyR0bvqctWUQ
PMYu/cRwYipfSPiUlYPlEWuB7LZ0cyjIuK6xHyigSgVQHz3KzNJNKKQO7kuW2SB22HMtK7FzYPRA
kfF501eI9lWU0T/3xEdpw5hjmQXpvybLPCByKHiK1b0oJ3NX5iCksHhuXOY1vjK3PWvaDLs9DpSQ
RqBNc9AUhwCxzWasYXpLSVXSgAPlNebLpAxvG9iq26KNeKZEdeO7g9WfgIogpkr2Tszeg2q7SSxQ
D5VdvHN1/iGUr2bqpERztcsE/yRDTi4hjGMwS3oYZnSY+7je2Z3+jQVEyyVriMbn3E585oelT11+
M+4DVX2aFJbcqoy/xdUwbdBE+ygkg91sAfQyc/E8OdaPwA58azhXYOm2jWIfd41u7AK8YTRR8gDm
gDxKRF6YHIJkr2uAZFSkxjeMjAZYM23aMUs2DkUEuruBzkYWIQkVMlLydZzglQx6cZm9CDVAnluv
M+m5T3TVSZJh2bC+FKawcbHRP+vFpHEXsrxdW88fRmBYt3xWMNyTNN8mknLBHBoOce6j86p1UU0H
PdD39BURdFrB64i6+OSxSIRLXHCBmrFD8cASyH2k4Qd8g1ZWxZO0i/kFtLxfNiDttClgxqNz2nho
/NC1oFcyaaNRmWj713GckntfJW/cKHqAHmzUeB7HVn9Jymsc8E5Jbf6oXZK/hR0Mrw5hC36ih9wK
559ZHHdnIx7ix9jUoGrke7MKDMaqzDs6UPy4TDQYRZFzjqR5LWnMur0FmXq26BEoTGm582wq03ke
Rbyfsrl/1DvjpS6a75Gee/wIito4mcWDLVXDQl0MJ1ekJqNGg9imFKMv8qba5V4DKr4174KVXV8W
6oLw+ytl5nSfUEak7ke8cVbI4eok73mVuMz+BzLK2pGzYIDcmquN0Q/DRkCSPA0V08JMv9W2K2+W
MclbYSBXxDKT7G1tsrmSE2tLFTuj7E8GcBiJqxTyqe4hXGh2OMJ75rwutU/m2Ns3U7nXEd3VcZ7r
2M/zaPRxSlR+E6tFrZ5HO/ThP6cMh6pGbW+xuUeByt/s4TLNrfdiwQDCVP4pF9NwBQpW3RJNPK+q
mxr0bRmX+hko4LG3+ff/WVn870RY4rYtx7Rwcwhomb9bLebeSMAhmNUxFW56HHqa3ioPtA2awTcX
0eLLmAOba+Zpby3ijtFW8d98BOPf3B6u6zKg6sISOo3AJeH8r9pxL4gUYH1VHXMNuRPc8wcnZATQ
hij2uZF9ZAbzcwQB1R7qQXSXXkjOQC62WlWCGqtNDKMUDi+L2FTvRf7Qu+Grorl8Yrmq3xcV6FqN
+s87bqGZ/qtxgU/t6DruCXT4EtX7v35q3AyZmZQjOw5j2S4DI3MK++AuzBnZe5nJg9W7pT/24tTb
U3Rg2ZR+zLhZZfotHqZr0ErvK8lNwo2+2Yb+XlLMofgDi9pNLMn4xRSYasxjW1ox0bbx/Ms99b9b
Sf7N3MDnJ7hHQlC1+Rqr4PxfFPsJnhlyMxjqCqbuUit9uMd8Cbg5KYLqE6qMYovkqd/PmfO5t2OG
B3lLoDnvSqOUO7T918H9BnWwOc62+9lbKiB1Un1w5T0mYwXxpCqxVuZY6FUi71Jl3f+n6/4KiHqd
KgKivjLLA7bcqib+rv7q5hJCX0Cz/7sFbI9iMf7x9X/4m386wFz9H7BvXRjhtE9Xk9c//V+u8w9o
tjY+DvQv+urk+i//lynA6oLRdjkfbf0XjPef/i9D/gMdqI2JB2+Ybdje/8n/9W/XlmebljSlAMrI
Q30JvfrriMB0HHpgVXZHK82UX+cQcrSkTC5tVT8oLikfiXt0iHMt5f6l0x9hhCD/NkWrAHcHZJzR
dXdtUdpRDyFczWqKq6UIjcgoP3ldAfNI9LfWqt1joxc1dZG/HVgBE/91eOBuK13iukAMM77ahvGb
eayuw9nr51EddA4VkBRic7SleRcAPyoMAywr5KvOc344yHv/ZkT9fVD/9c8919KxiUkOyW//nAV9
LwQVhkNTR/ulKVRnJpkUU7TLDAHiMAgfKpuM7rQutoGJ5vcv59rj32PG1//PYfNMjIKuLX8f0ZHL
s7KWUh1yt3005ZDSICdhty1Q7kDlAH1+Atfk63EO6MXCIPE3//+3sfnX/+fbczPhtLR+d+6NPTq9
jCLPwbIwCBBz8hw2UEzNyRIbXUa04k0V+o4bf0cmxrx9miSdmYNLmkButojgG+1vdsn//IlwfiwX
l4Ao8a9ntCKiIjArpQ5aKZnQJ2O0K4Ssr3/zxX8b1PnilsHl4riuRJTmOr/9mzZ0zZZxu0N0J6hp
uWWya0YbKGIwwNFQ4RnNWHCfW2I3jJ4+xqANj07DTCtzauNamTI6ZOPSeoql+3/jr68fDQ+lTpfS
4JT83cBk0SwyI6G6Q1v/cAICTmwt+i5NYMETmDmKtnQtk+pvzoR/3+2WYRiegXNSSMGo9a+7PYgI
KXHNEogUCzVWunQxK90r/8aQ9z/tdQM/pseEwJOWufz8L7dS3W0N0K4pXy1ExDu7fA0ka8CETVH/
P8rOa7ltpOvaV4QqpEY4ZQBJMUiyku0TlCxZyKkBNMLVfw84f9W8I7vs+k84FOWRRBLs7r33Ws/6
y3X0yWd3fRX/91d9eoMdG5EhTaF+5000EfscjG2fvtcpUEXLpS6bCAVL4un85+vqE+VcXH8tNlhH
YPv1uYA/LchTnJHzMfCBxpnar2KtK0FO68wW3SKYa9NeKf82Tqf+XNfDY+fa6XZq1J6lwV/Vmptt
VC6s7ZBqO7C55h7pUsjfbQbXA63XM1qbxuwEpQ6xL6OxbaglHzKCdauF5jmciGljnvLRkgTH2PBO
ehWG/4zuiTGZyQkHR9RB7tO+241I9n955ssL+j9W5OWZW7rt6gaBLa75y2XrtRF+so4Pbm52jO/G
5N7qSoiEEc9Ki9V9p6N+HZS2dZX/2OZ0CJiq3g0lgvxxpFnvlA85kk5m75TIvQvj16uGjTVBcowS
grYUF4uplL5q5dysc1FdPHfe1xj2moZkttm0TsKEZDm2b0lRauvIG/R9+JVou3Rlpv1JQ7/456ds
GL/uXTxn9q5lscKJfd2e/+d6Tv3cyWZBoUU2DvPgfiYjI/05VoRCtMPTnFbZeu49Rq1CjPty4uXQ
xMfktxe9S4J6TrVTVL2XGf/V9W9m4lQbWRvf4nA2tomFmNKnnnV6Ua2tzglo5bmPPjM2X/9BwyZ+
KsaO7pPLPqk1PVQwVjPG0tPaDnWiGjumbH7LpFDjezDb7kfEYn5Vowc5GRmu63JqIGK6Z7PTjQMw
Kns8pnMEOzF2zRUE8Ru4bvdRPTx56piNhA9VRZ8gXnjgkIywKn+QqRB739GY8JT4jZQXEuR5k+Oi
Wkt0kwFSHmtTmdSSvZ08M833UDl6Haw4L3qy0oSsRnUrGcTnCeJipARvzLBrqpVy2hpRA9YYApML
18u7w7ThFNpe1f2jrQtmM1p3C1n3mLV2EYz1U5Mgip5swpsqZEHY0ZhuzGClJyHBZiq8XJXrg0Z6
i6V4w6l9JzDFVuQOFo34Tr33aM/2V7eIET3546EwwD2FruWsuoVNLVX/5ESAsFOBw/pKiGK9wi2H
LyGPp79cVb8uXPhuObWyFFMs/eKlpiUowIPxOertLqiLcecphvVGMuJIwg5JhNo6pLf+l/X/t79V
sOsCEnCXjeC/K7MvuTroW7Ht6s+tNdz3Vf7RS+cyztqTtLOXzHe+/uXTs2wp/10wPEGCq2v4xuKF
/hyICulflRpg7J20Vbcqs4K1LX2Qi3ZIvooFZefrR72jn1iL+e7Pv/zXD64nPHM5nvsYw63PNWnU
C5UOquLputXXWoLymkztgNtVC+qOTKBu72rv2uAWf3mZDes3T5ojh8c514La8NkpX+ihhpeA19nu
3QtDYrW1ikIhDpnGAyk/rwU1A6JkUJt5PF9aFs+VVeavjnpOBQ6AP78Kxq+7Pi8DLQXs6K7hciT6
77tOUuZsOLXf7rD1Evm3LBuQ3bd+hPul8Ojn5UNrXHAqK3ypjD7DEAsc+FEEZI+Vg0ZRkGH257/J
/N1bw3nYYI4uLMOwP51EmqYiFpJ+3M60TA9eg7atHbKoVaKeAeh9KPj2MJOqcEWATcS+l78U8N0n
N9Sx+hrfsoWfvSdBi2GNNq2y3kCm5CDY433F4hA9Gql57nBQXjiKqN04LOjx4twsUbR2OG4ZmoV/
eZmvx5rPV7pPujAVIUPyXzAEka1pWhhb7c7FqrcrN13UXww3LLal6tmUGQmuVZo0a2UhQU3zMdvP
rd0wHlk++AXVWqs7ryYoXfwyZYude8MEtds4Ppa+uUCDN+R5AE1Y32RRaB1623vUzcrdMl+eMaEy
zJH+yadzv4edPPBWwoRkWx3zfB/xGqFWKf5y+rI/tao4DUA38WlWWQQpsZwt3/+fnTE0pF9M6BAg
dLfrLo73cAaZymjTfm6ME9OKNSoH+xAPqMX6Ej5AFX+kibYRMQd+1dvanuM5vrNwdDYUgAQNWDaq
SDXBUUyrr8XY9Kt0KWY7kja7/IfmDU8yzr2bnJYzyqzl/INYp6jJrAS0n62EiXPLUdmNFw3Rtg5b
QI7J9Dq3BbGKmS3XeQij0tTbh6Fy3v98TV9Pfb9cAP/zanz6nA1dPthRNbW7qIdJPOUT2ssZm2zl
FsOmJh4V9j/b6MCQ0jFUSteuNYHUiyeVdrd//ls+Ayj+3ztDuoZgFTIAivz3nfGQfw2TwIrgF67a
DbY3HW0ze0HCuXUaYzolAsdinaCfk1HEgpAbt8VYZbcuNCrfJt6FP/wUVjovae13lKrT0fWX2NaZ
+S8KXAvZSrMe6d4JvGUEj1SvndGjeY/gvYc0kvHs2o/82EfpESyDOx3TLo1qGs647wov+cjLblqH
4Eq6XISBKJyvRS2Y/PnEFFpzCBSNwflk6YcYuAtHGIY1Qvdoufr9IhJ/sezwFcXHE1wC9vba37pd
89J3JF00cUIOhrW2ZfTuGWn+l1bhr+UNfSJCoYFSCEf/JeJIwBHKwpTl1LOz1yjsaM3OOr6LmTP9
n9/F3yyS9KCRIVAo81P1ZTv/n49Xm2cOQb1Gu6uj8gOww7pw6z1L5503xAXYeswbBVHDdmk//vkX
/+bIy3PEFmf6NmYHgDT//c1NGPW1GwqW51Jse5USw+uN9iHr2jcTKM1q9sKNa/bdysEvuhIR1iOE
0xynONdjC2Ne5XrvtuiTHZ5+MJOxTGF3B6Fj/A218psjDXymhQRIwhBduE+vURcljUkMasuwCun5
0ADbTF9BJN2NmljTKP5oF+vqn1+e66Hl0yedjp/pe6AcmBV83lF9pbUjg6B2Z6j+QvrohrV/Q9w0
GiX3FHlhB7qwrQPNt/Z0Gb5AhjiYLRnQA5mNAFztuxE55Qb5rgpkCIp0TqbHxMCQrf3tCPRrvcYb
ibKKfZ+CV/98/Er6TomYoJ7d4FXAkWqX0TQU8RUi42Qt4vTjz6/Mb69YSiQ4UbTb6PT997px/DSL
SPBpd1aJ1Mw82za/1SydC4szllOuX+amY77R/nbBfiJBLesdVmYO02CAeLqfgTtpa0SVYdftjuni
yzDZ94ZLdUiWIkL+Ud5SrqyNiPozIxqMqFrQDqloN7HSqMNDslU8MmrgBqlABzE8oxv+y1Zp/G7V
MFyKR50Ps0dQ0X9fmWHqyUdsMz5Rmv3KqqIoZLo0yOr2TN34M044HSvbCxyTes2dHmo72oT2DO5Q
YpliFfuwJl7CP79d9u/eL07IvFNUt579+ULGiBCaVqkjt+sjBsEkAh00gt/zdsa+P3F4bTuoA2kS
6UGk0OBxcDzUJk3EPvWKu6nYlaZIHqxx/NmTtItIMAJO07YXcnJ8zZqPjRdfZlaaU+M3/cYJRblL
FiROyb5A/s+5gydGSD1puXPNNlEyl2VtB4sTO756aZtzWVMhJCMdnkPbda/ElnyFSIPm3kpd9BjR
OyPGbaaMeHfV3+WYmJAqz/VpoXc3nAH+/IL95vViPuRAv9JdztKfp0Sx5iWTKJ1mpyJB9lWSbnt7
hl5YApyqevGYxP09WVAf6fDXJvZvzlo+uw5JfS5zQYzZ/72AktSg3S9JbIH+4mIO6+19omGVMkNo
CPhZjcMg0UGqYrjJQ/qbltXANJms//+ailpKgMJbphG/7Az1YhesPbvBGj/dShtNapOhME2GksCd
2CC5oiTSuCpPqQ0/+c+v/m8a+YyjyeuyKWJcevmfTjXmHEYpSczNrnMngToaootX/UjrKDoVETSq
RIOmEc1Y/xXg3biJ//Ip/s0q4+u0/GzHcAxb+J+WN05KZefHotnl/YxuB7FiiBStJesiLcwNGou/
PWNKod/Ukpwpdd93fdcj4OXTwuFldtVHM7iBXBX+jwp+EIzxzrkbadoESQdKrEQSZYyN/6gJT+cy
DN9Juo6PLhyYXTSG/h3+oTLV421fTIj/F6tjNljRXW92pFI30IiqHoMoMsNN7lrakxe263qSiCD1
NjuRBeMSPE8qBEyyBzPOX9pJTWu3lelrN/oBKTv5fZsXBAFZlWAH1Cl7yzF5KhFSb5O6iPBnj9ZL
Zts/SNeBc2qOJZ/0nmx6Y/lBthG+Zq62S9XaMHX9C90c7dFGZBa6g3heSLWI9frwHCZ5tFpiru6E
ruQ9au18hTnjnsFG89QRY+/1q2RUzotnPQMBxEhAX18O5gpH6qNLBXFfDULDxEOQRV2U1NxeHPpf
UtefVlE0kcaW3M3zZDy3pYGYa7L8r2GbljvLrWgRoYK7Lf38mZNMf5BpNF9GUz+Kujduus7/ThGU
nWtjTE/YCPUVO2T5jNDkUUeXD8B59hc40+LYIYR46sZXm7gB1g7SzLqZaJVMzyHiTH31QDDLmxnX
85ueGcDE829dQSpOadrJeSL479yP3Xs9tcM6BrMzI8AhKrIgbYl6L1ekdJVUYF0+yw2m4Img6GJ0
tokiyTeHUDtXNaf6Pn/ptLTfwdeSp+tDbgyqdQ7tYmPpbnJhZ08uHXLfG+RON9eHiBYSN51n7q7M
BDxQw6nSbXW63rs+FmYjOk8Z7rBsBGlmiROtR+d0vffvzVBEmNYGenKeqNExw5vHaVklBBNPyRn7
CL1OAi8J/8iqYzySe7PyF+N848rvo1NRvcxhh3528UIt9+aiyLd5bupE7ETzrVbJ+bYnVo40r9vr
I0z+ptskT+09Dj3cOs4JOK+4+/emQU6acFa5uEUbI6zLxl1J+33fTsgPXbO2n0byC/edW+yGrp+B
vIcIqvCReje+ap4n3gHw+m60zQ2QmLZXBcZUGi8aculjG1PLaByTMQFpX7ra0L6MVXOvcrc7Y6LV
7hA2r2c/wZ0xatZGREieojhrbuKW6N3rlwVH/PNE4nnfjgeptEIjeCob7jgmSFLUtFWXJv1dSyqO
nh5NsjvumxxXUKuN6DXrBsNN41RBqjvpvU1s2j0NJoVxKIEaOjm03x0VHwmxVMdwrlMyWl3/OZ9w
F9QofbYdUZ/PToqHrbS7grMVEAlnnJ8nm/yxNFLzmSi1+Rlex41GzPB9oUv5XHzPlwdtXBiHsS/5
MNTuDiFE8xQh5nlwunKFMb95aibZbNosKumRW+nWqXpGdJTEt06bWPieuMfRdaDWwIHWJhhPO85I
6WTJk9vMbuA22Xd4xOLG9TrnBlekw/WNeK8Lq4saiwjiUSd3wog3Bc/laelRrswMNkYsIhWkpWU8
6EWJ+lPd9VWNlXHmafsq9J9UTPisDp9pZ2X8YtSyqM+NoT7DkJqP6ISD1sQCMGQR0/PwvlOq/x6N
9lfVD0djLhFvDaZ1qVquk8ok7kYDj3FuBzKknTp+jx1keKYdCXoQehNUkSi2qsXQkgK9epiL/h5A
o/OtSKFbtKoeDzhc26/IT4Vwi2crsbdWrdE4BrC9C4vG+9bHN405Od+Z/xJ9K+du32pR9lU4DNqX
xx2C+DA5dTMmJpZVy6sQwNoExpjShCWGsBwjVfpcTsl3FpL8e2mRgVpnD6lZyTvUZ85znAYISIvn
sR/6e8tLzvH0XNuN8ehJv7r1ivEpAvH1JJI5uxAi+Xb9CqINlpGWvB7CBM3NUGq8G/Re79lkVm7k
hA/kp4coKm1U+CQXHnNGoAsMgYCEsu/A5PjFvjaN6cmHO7FJ8Fswb6ump9wW2RY+xo9xGAvy2NP2
AaKjcfbt5ItsVfvQLTfGSP9grDxzHeEnJDJQ0HYu/eFmKE1mVMuXKbiBh6SsN86gf/fhbu4aD5vX
4PhfR6sEbYO1sLkxM64R290bUZb8aH/yRg97pYGd7AfPhp7nUo+LjcxbcWEsV6zKMfN2XtMxphhk
s2XBc05CI81RdEm8AZ01gedrptvrPRVzkKnIXhSzhnFitJjnjW12NxZ1fEvAqN9EUVAo0tKUFZlH
XYHTqomVW7mNC2njSo4x2HvJ/Zv3/lS4R4v+WlbHFxcB+jEysvoIq1vfkiTu74ZpSQsVZcCItr03
Ez3bWKPtHhvcZ8cCyeG5decYjTObXWXz3TgdKPRDfb5cb7C3PRuZv4iEZQTfAc9/ZJgHOwxf56Q7
OnFXbNPmZ6WpN4e8Cjenz8YTALHZHnowjAEVtQ9Dd9wmdhcdkS1HGwGpFFscySrkJUnKiJWwk62m
fJi99XuSZV+yDCc/crYgmpOfUF13sh6BvAz2Fr02fwXnPkVETuV6e8wtDF/JQUVn+9I16So05Xuq
8EuVOwqY9djZ31TifNE1Aihpf91znN+UI5IUNzMXbT02TzJg11phn7y+ezGn7m6GYUo75DZ3SSKL
eyZLoY2SxF0JN3vxiC+yZ/FmmvHObpMduUKh8lnWtI9SJRfYp+9zN44rkGxrLSKWoXfhOUqc7aPe
1WtGoYt8v4LC1c8S5WpzQzGU3hjV/AxK5q5x1Lwx8vqQyflgTfm9gsXWUzLlNWSY1IYNNBoBAdm7
NgHsqhaLrgOCgpGjO/2k4ryvLearSPPtdVHbdCALJNBly5FV8LTqkrOynqErV8PJqZ+yDGqgk4ov
qa3P674Fl2OokFMBcNptWOibNvHePCNvAEYW8WrOu/vSD7+AImk22jgRiplyMgG+vzQZSSKmG9dU
ROGmPZzHeejWpQ89uCUow3LAC5bgJMfxNZmdQFSzsdElFMnUMr6XtX6hVYL80duBYt64M7Wn387v
8ZCQ66DMQ6e4vtiTUPBrM6kMUnrBpDVnM9NTDHOAnpvautMhRK9akadr/Nnr3Pxqwgac0IpvleBS
zYqc3LosbbdN3FwGV4M8NxoyYFSF1Y6EAUIfzYvQqCNKWSfIyE3/ODksCbb7UwOFtak860MrwS54
orLwHPsXXNP3OiTkdY8nexU6ztY2NVBJZRfBwcesQeNfX0dxE4GL1HowJgwtnPkMQmpxjsbJerai
XTNUJ9PA1T/j4BKluKET+AF+sIpKXAF98dNL0w+rrbLVMIMv6zlZQARGqVjwHtuqfXaU9b0xagQG
+C7EF/s20RhGRxgJHRiDm1H34YGZ8P48AiBjTWjrOu2OvhdUWVvDr+vzsyKGbjadV1Qc0aprRBZI
Bz1z0yu2XcPZGCmg/2bqTlYK9iTVyWE0NG3nDsMtbnkstEw+V0YzYABmX8I/fyjMRCKsJ8MIH/mh
bfq3kg0wRTx/303yVqULJzSJSRhv6vGI6nI8Xu+1CTL0yO/hgLH1jNLeDXh5j/VoVcfEpcylzwhh
BDKZZ2tIQeKjXxJA3eiuJLbFLzeVTs8Y5/5GFZE8en0kURmg/F5XuIDX1wf71GqOxDmTgz14O2Y3
+Lw0SUex1puN7mfN0aS+WbTvtbnr9f7sLr+wsaf66Douq6cxAvaDn1mBUF2PlY3pdXkWcTGWgeWm
BAZWyREdfXJ0qN0xC7RgnaUyWa4irH161hJ1mdrI+xbZh4QopRJAllm2J19J28Lb+KGiGj5tlDWr
QgFZxJZcH7OU4YJfkv+nhVp/vOJBq4lcMIbtxWgOhwJQMkOg5R9QBN54kmRRy2m1jef3e0y7mCeI
PyT01GzhjXPDXDBwWxPyiAbHri2Sg+zEgtYmem+dx8z/G+mVBLBqLxLEZtAuX10fogQ/JSUZx7Ms
jgmK/eNcxCWQxfm7JzgsWT3CMhpR9bZ3nGZVhXMHxX55lZu2rTaQNUoMrSV4j5DPPNTdA8F86Hf0
HFSlzI/Zcs8Y8EqIuNuTFPzVU2GF7QBy5/Wmmt0usEvjucyjguWEDM7r4/B0WCqvdweRbmnTufum
nKLjlJEwer3nxzMAHYcqaLCD1jaGfVKrnSsbmzho2UCqasfgny+1GOQpl1S/ti0xo6SgyvOQRMDf
OV5vJvgAx7F6yauo+Odhr7M9jAspycdznZdBZ1sttUaIAHAhr8gm+2FQmOL/gM9i9SpnHVcXK/PH
m9htzw3BaOVCFyv1gYkn+5rhcvnknaXtDYCwq7pIsr1BBbc1B9tdz7mGs1P3IJhq3Iw1mdS+XgcN
yep8yDMEG60rg4hoZs8IsbT7cptnEjBbeUidRg9EKCiuLY84E3IzhsyDFMLsQWuoVfNMfxt6bVgb
HQvrpPvvkwmGwovHbQbxaxg6TCe+ERO/tkS/eNeMn+vdObGr9niFxTjXR/1rDsw1YvD6KDjD8kY0
BtGXIa0KbQJVp+tk0C6P/5MKd/13utN7FoKT5eHrzfXHX+/BZiKG1c+8f777z+/55/b6v1YagfKL
JZjQD9rx//yr+vrn/vvjauk6G3PAvPbv3zZe//jrv/nnLxFT/nJNWLv+3H//YRzGznYc7ZfKVOQR
Xr+baWLfipFtOiL2pVx8f9d7+XLv3y+v966Pffp3SDkwxhMjfn38ejNEkhywf/9fN2pF0Iwx+H9+
5pzk81YW1Y+2KymVvZDwRx/O0fXLf2/mBSpSzQ3v9vUua3p/Y/uj2MDYuqlIlt7HDbGZPqb5Dbjr
k9I1+4yG0tnUs2iDrMN1PhZGuKlH1wPTxixwXOz2iOM+xhTT1hgZYp0UzhsbEWg1FuddJmNw2+W8
caPeuusmow1y8lTOJI1hdWTIXRQ0Z2TrGzsbHzV2U9hp2fATKDgoi7hgfOrN9O83Ws+0N9F/QNlO
biHbgs2vHwr3Gye2eCNZyFdNMbtI7iHM6DZrj5PlP9uxu0hh3iNYQfY5JvkmjMOXio49ocKzFuiz
+9137zBnBNXY/AhHIDbh1PRbHCNU/2H3lKeUdL3EzYULAPZHcojl7Ox0XzyUHeKicgZiJ024ilaQ
+GpatVEYAgEzd5bRnXKZEyHc69MaJNLGckKCK2xMkQND4KTyN1KVEqdSIdcFUKrkYVDNPenSeMks
i/NTdEeO652ZVh+dLUj50yC9TclPpQyC9ToKD8/qNqq1b9IZC55ImSKMKCwo7GgW0WOhIyY5IUH6
kpraGhXxdYVVfxv7214vv4RZM+xkhDGcZqR/56rqB0FO8Tbzmvc66h+1rplw+Q31OinHY5TGr0Ua
aIUklhqy4brs7Q3cPrklfHXnVqV/jCTahISzkVEO2r43fzolwJBYPcXIt75EuNEI8A5PGvqUI+SZ
SVWokSz9REZtvYVWlWAurJKNDn5qQxSZwfZ8Sev3ysZ01FICB4aAdZcJGPdzArlA6crd+ZEELQM2
Dk5gtTZaEu9bmdHWMrKLpslo34bzTzSO2QUYJFlSEqiUGgnSgmpybyE8SwpIKTl+YNfusdinPacd
u6nO0ET3Qtn6AfzlntbTs8afcBS0PlZ1iEHfDr1xO8MmCSo3Dfct/ACqW7IRpFntItdUt+Td6j1H
vpIEoF3dA4ktR1duFONNBOkNE8XCpSAk4xH+MJQaSXeAbySPFDTTLmFMtEqZyx5DBYMn8zmZcDZA
anB0pPOkwIlAwQHfQBCs0GFzF1CrF152QgLCoXDK+lQmNTtRUXMOzmjZhui75wXYTbL8N3cJws5n
K9lYqZSnjv5Q66HMIgVbEtMeoU4fvK+jUec33o+s6uVtE+7SUKbrWZgXjN4s+aOW7HGYX3Rc8msl
DOKqYjAF0PiKwBGtv0P76m/izP4+5ADdWxs6Qpxw3u8Z4FJWQJxNXqwRcWlS9uDFKwqnuOKQKsmY
X+fwQTQtb+l+JDXAW6i381ROu6ru74SJ/TPmh2CLSg99D05Hb0HkJrm3nYjd6olUvOQmY2Hypjna
O0QGkwMv9rn+umjAasCtqcarQ11HRz+fPyBZvWpV8k2r6g/on/ZNb8xYwUj13hUOcq1iroNI+AUf
I/5/f+zMLWkOb3ESBmMJ/5wjd7WJE989xwPO7dxKmhVZrQpsIzNp+n4ndE7epkawzdZph4Etx2kv
q2repV0CRMUc3hOM3/esgAhhVA9otRl7oCdpA0BOgcKdC+egUc0ZKL6PBbV75DSkJCgOYJZuPtta
EQYFvpZDZfSQvmbN30+KoIw+haTnp7jvRus9FOeqvrTpQgpRpJlzjkjvsNz657iyQCgLzmYS3O/1
UzRYpBg3o4ErTVLE+apgRgkhyZqQZXJQPjfLzbBOY8DYbtm5N51LoJ3WyFO7ZEz8c2OyNnaW/xE2
MQcshhBwymGqU2/SS90BTj1VJTIVMNFrsuW3LiNAmoNNSdma9ccW4fyRghJqjMf8oohC3N4W2FE+
9dBvOE2aOyGjgw83Ym0mBXoEDQIcuTUEsbp7ZyoheiXNAaqYXI3lK0AgYw3xK2FMTtbtcwtYO8gR
YdHaglYYe3EA+jlC5spqrQETo0U07G29f51KEERuqPhZxVqDD7JlXzG3PLr16qTe1r0Zrb3WJzbD
7fJjYmUVXsIkcJKofRsK9Wbq4wI+ZNfQARzJsTQ4J04/KzDzk2PtpgVqRRcB2JJWn1A57xQn2DvD
jFYptcyqR7oJDBegH3vQV/C4dpAm5cvcpec4ZKgRDQR/MMvRuNwwehR9tY/oegUor+T02GIo3uYx
lH7Gzd9oNoo1h1u0O2YJV4+k85ksl2OZ7XyJGxiKEbMUPpk+P9NiebxtePmm+JZj6hDUAH9XuKHS
dZEZsDjTJ1remI/8oC+tW3/2fJS1bk5LPYGdVg8XMhBB1COy2MKjocby8gn2urZ2yWeBOXXsJn9d
mZ13m3ECjHJNku9QvyUZrCjfVtl5zNqv2ZLLMtF8CapeBYKu2ZZzcrRJKoRxcqq9oMmMc2xThVRR
sh6qITu6DNMxKNrGBmL+HAxS3ah4NLcTnfq1QP182/psLpb6YsAQAzuCk5wwD/pKsJS20zcsHcUX
xQBpk2alvXZLEBgVLa+gIhUA+FFwGtGIH1SUvQ9GVK8tA0s5nwkGPLn1g3ABc2cP0FUsel17Q87h
tnOXQJ9WHujLQKPrZXZsJUFaHfAArZhnVFHjD42csWPTpf5p9P0oyNFUosYCPGWPfgUmzu0utAJ0
gIPgR/swvWtsathwMm8NH1LDSuur9O5eT+BaZYxX95FISZOdCSpaCYc4KZxb8s4KvyhpFQ91Hm3y
NDLv0CiUD2jjs8Aru25j9N/kAosSaQqmIE6+8XFrHjuv51gv4nLlhx+mSouvSa+ao14vDvPlS5Rx
WO0dM7uxVDUe4pweQ+NGwTAOxoeW5Eev7rbSHzeqEe7XYoJRhgiQLolLrTpV461HJhv2ho6agFaS
CNN0b5oNyHNjmG8tXuaVSO3ikJccISd+0M7XcvJ84u9iVIccEOB97cTRhZnppRvr4jHJyaVxFHgC
L//oBCAIq5dRYBf6R9bdpoj4T83wg4ZEe85SbFpdjrQyLv2btIDHIXrL3KbJeNCNtufTpWPf0Hp1
TBlmDShgdgWiHmZbHDsnyEqskQNDEiKtS9gIe6t2WNo5pggu3BvdfEu8fismZaHCg2VhJyEFbth9
N63q4izIKGHQLgyLbjyIdgZHWAZjglkpmwi7rGPnTqViZ08ghxna7lU3fBG26C4QMHR2EEMFdTWZ
q6hgdw2Fe0C7F+8sXfdPecMZdii/ShMoh0nzElWlvy9q84fb6dbBT63zaNFGsIiLcoZe7qC8qpuc
edPKamOKeM8+QRD9ibWOhqjrDtssnfH+lsMu1yvnQCZ8GUQ5rIS5d/q1S1LCOgynnH4C/AGrCsiw
ilfMUdJbMuM2RmIIOLyC6NoQ9gKudTswgWluNEZgCE2mrZPY1lof2n4/yxyuRszpJs7NTe5hIcd1
fjtIJ7BoVW1EpdcHmYlpBfvxOW4McbRwLKwKUlGJiCj8oPRkvh5b0CpGXmxbh5ZyhbplVzvAShlU
AQJC73jr0x5fmU07beBgjIbewub3iDObHcKspYq/EGaw0pFVt8L/adihOiiLznBriVU3AReOhrTe
mFTZ69pOOC14bKMg4bStafdnI9OmoOgbfbXUn2AF2d9SM2RIIJLvJi3Wg+3536MhVGcptkacxnfR
iFkk7z3OSY5ecLggTAgCAacbTcq9jljbGpvyBBsD4TSFX9pmCHKF3FlJskOEieLcGQ9hJnF/tmRe
DVBuNkN2l6aNe5GNs0Z8Mj7pLcQ8qb0YI1MZV96nYFACzRrfJs6Kp7Ki8KS5dvLScN6CloFYalvh
XtovYSWImU1C7bszvIdu6bwY6Vs9FeHWF+N0AjHnHWQJWQ8JM5t6Fp/jEgeMYZdP0F7aM3laxhc1
PNaZiQECWcI5Tr3sUgACWdPKJz6mUPdFDC3MzRPnrPKL8KjlIg/VtFdEAJmLtruHlRJ+TLl0L1oC
8UIJxKuOhWrU07h+a9oLSgBEdIsZN9Fy09qw7iUw8xXHRv/i6/eMvU7FBHZWVtlezvNjHXdwrKd5
+iJtqEgzKBzVE3fSCPtr087e/fWGtt0+zcyfdQVHsiVCFBGqCxC0nTADRdPjHKbjmf1AfbHJaYvN
GEaaMOlaKyY0kP5Wrua3ZwDEBXWBJjeogXhZrfK+soDaQCkfaA33zNjn3FpXOdpnrx68AyeGmq5c
KO9IMOtF4KNd3NqlNW1dRy8h6hXpyYrbbZd5M2kiijgOU7eAItPz1DXFOEcwbm5EvDOmcLjP0I0M
DCmbdISB2Wfj/zF2Xst1Y+vVfRWX72Ejhyr7XOycA7kZb1CURCEs5LUQn94DOsf+3a4/VXexWi1S
IvcGsL4w55gHgJXAeqv+O6n7mp3RZK//8IIcGtYySeSqi2tstTkYmjY2o40Bqrg3jiKLqucCkneN
WgrT0mkEzAfdAhK2U4ULYPdzZkccLJUWRqfEL24iBqoWs2BgAjouXat6Z/nOU8QmC2YgXmblJmq8
WiW0NPYj6cbMAPcVbdosifWxT4bzAy2qtncAO29BbBzQGzTHPx+0pg+W1cALAzwlv+djSVCdQWoF
d/wh7ciBF63egRz1P4ow+ib/xr9lloVUsqj2iKnITQ+tnpKxqNaTIBZk7K0W4IjJ5rh2o32uIggd
eR1tvamtd07VJ4z/mdyNI1BiLZ53/Am7Z2ej0lBugTxW6zrx3yc5nbMWHO1k9c1x8JKKpUjxjjEW
yE0cJGvSaH+MBOKsxjHrD4qeeJsahPCkbn43p7a5kKwyXMOwPAIRNFdjbjkb4FzetuiFvprTQlAP
xW8jIXM8JDO5tghHWoZ+SimUklRUMZG4OtFXYP6uvc56C8oeXZ+bfZQa/tABzt4Hc/UK/sey7m13
T2Pt8vTG8NfHVo1kwGo2cd4/8jlxsKSkcHLyjWZYn89zlPAZj+nAVqgu2eGxfxQzpyUMTGvZez21
h/LdTSJUu08FedYq0OtLe9Rz79tvTcSbNaGbpjM+bDLo9y0AEV+XiBVMRMh5UfCOKkXf4aMTaBG8
IbWBFZPAJGFdO/1ybVS4Jctxuseq5Iwb6y3RUEv2EwjfMYOoCIxGmJKjMNUeknW6IqEEohxEeMy1
IPgwr4Cr07TFSiTGVx2upWFS6Wus/VQVbMHCD+RglbsK0CNCg7gF5+R02yycdh0k6hXQh2IBfbf3
I7af1daFXPO71/f4RxaCSb8TJtZNMwzigWptV+rZWmQMrkxSMnI3bM9Nrn0M+fAzMpmF5G3ULosJ
Nks12WTjaeN16rzgXGmiORHDR0YPygwWmixRa8PYFJaZrDnv51u3WIohbzbW8J7Cyu1T71ArSFGe
Xa8at6456r1oYZMfuLMop5KxX5d9MeyUhUPeJW52rzGSoZZAXweRXJVsc/My9Rcijd/rdg4VYcZP
k4qep4IXjAroksFJAQRJjA7JMkAeN4Yh0Y5rsLG9guGX6QTkZwegk1RZwC5uAC11nFGH0lG/mIfr
Wx9MNBjWuF/3LNkyUX6xJnO3Y2Qx1tKw1lAFrSMzhvTu6sfcEcVisNrwqWa4NA7sa1vcC0etUzFt
nnqCogdlQETIIVrNflbFl2fa2QEZbLdQ+WisCOxwdoT/od1msNapxNqN2HuXWoJrwWEUjueW1HAy
/xYMat5ijeAwmVfFttah3NSAOBE7DN6Gp+GRN2vA1wDIGZmHde0K44D9LluwVYW7MyISb7DXLDBC
2cs4ltbJRpWzz/v8FniqPIH9ZvIjm+biedScrhpOPIQnEilEcM0S5iAJs7UkrR1yOtWDCqrhYgXp
7cVybwE7X9l4+Vl+AmVTzZx4kCOnIDyhLr2VltfNpfWmh8GmbJ5IeQdCbnLCtMqRnpoXrocFeI6J
v2HkaTxqMakDT7iDPboC003/1ZKAS0AIoDJpMd6L13YYxGuzpnyLwHDGmcrYchS/JE37dqiKcKmV
34WQ8QmJnb/xnPRX78yjLjPKdimWe8cnlNXERbghbOwHdOprmP6Z2zLIBoJsMkfC/NtyVQO/I16j
iJ0leRQwycpMLiNVaUfppBSyWAuBShU2z9n8mz0vTVZO+RJO8Ga1jmGRr6UMFqoBUNEnM4xlSiHy
5vX7UTXeQRgze9NJeXf8mq1oDOIRA/8hmKyvxkvJANJjcRgqF8RxaRDX1LX7ukhbGnQeJdSRcPZ/
G15T3nXbGVFD+DDJCEbbEolM5kJAcKfNcyOg26gCbCORNR+sOYi+rP9QgK+OkRrvFSm2UVNXpwxn
wTJ1SzaEYDOZJCDD6h2L15h6ICHe+DAK+2doMKKxheJd7p1d6fXdwnWGbCG6wDo4vvYjw0is42nd
MHLkPOgIBBwsfjx7IP/ALmq1yiElriJWjleCS3eWh6SLCW20suvQ2nosW0QMmT33S9JFjXLva262
TRn7bTr7Qx81/1gPKsDA2id7z76UDFksQNywxO6RAbWxNwOuAFNyI2fNm+WF/QFjX7mtJh1aHeun
wZ7Tfqy6QkVS8dy3VXD88yHrnV8VszVmf0m9YXiR7Imkv4V+ZZ/ixvpBTan/zBr77oR6TIRA7W+M
ODl7XZ9yvnbGmpFQtylC+h8cZ7zBMszoNd0d85bkLQ3Ky9S3YOYYgqXVvB5T0QO8YU/BlKUHs8j3
tZAZUPqo2ReDc7cKb9iaNQ+tSdSs95YcGXFEqA46j5+Kcq1tiF/OGorz3hLbQdhimQfaQB1gvaRe
sctb+WWWUjwqRkLAKBUKj86qL3nbPCiqRpIUCYaZiuy1oEYaYwX3LGjUAiP4OvQEbVoVS55IhCN2
goHp6GOwr0NYosqMD43OKdoOIb1h7WAwl4JWYMKFYUTpoQZocEIyt5mF7HM4h3+XMdQobSDcahyD
Tw/h2lJ3yc61B7wHWLfaZVaqXW2W1nEYI7LO6MVUyvhNgEVg0NAbm8aip5lKQt8mg3PQq7Z5xC5m
FBpp2jS6ZxfoJox4Wh385bzH4dMlC4F8p0Frru2Z/y8rkwlNXITnXB92+mAHh4xaet9luMzdSqJ3
MrNL3GXabog2fB/05Vr6NJYeyM1ujC8BlsE4xT9hRka2zdlTsoIa5H6qbFpl7ZyWxGQ7up2uLGOq
9gq48sbH4rXy9XCBHaRjpOm+Z9wrN7BjDaVCvC9QUF3zSrvkY9ORNSrkhfxe0AeABs8992VsDcbB
yUvEJkRRWgotXCwusQJkKDMnOYmw4u3plLltioynVaGnyz8Pfr+jmyQ/OFuUyjT3nB0XCPwJIQrV
rYzSq2Uy9J3sbpVpaQcUnSVWznVJ0lul7yrRnpnK18umbtzn0GU5ETfmc1lQo4Q94qNOsBnqEuNH
kVbFLfHkuitr+8Nn0LLECsS3hL9jXdS59ap3O9V9q0rZj9rSFVE06lFI9FP0w+ZSWFH26mTxd+m6
3XdZMt9zxmAxkbO6czRa4WQaT0BBrb00B3H2TXs7BUP1wTFYoEE007WAeg5evmE63o7eJRZoSsKo
zJdD164io872Gqv0MDEfMgme4nziItLpzsfSqpYYpEcki7l1UQ3nBwx359pVU7eMARGUjPKu9fxh
1PMMt2wz3OyhN5kP6PbLhGp8Efev+ORI4CsYafp9dhsrixjlofqdV6Je+qlXuzT9CIrmqIY+MKJL
o+tEFpVPRUjny+jGOzrMOVc+ZgbG93G6NAmVXYOc9Fa01s6+luTbIpcsk6mi7m/Q0qYUtejgCBi3
CYCSZq/h443Ep+EYV9zJ2hZuSrwxG0RuPO4/PWNyqMhLtU9K4pRV0ghA5MLFQRXLnY3X6Vnk0++K
6zvxu+IButLa1fTRZEf5p0nv9Gs/8PhJPYFmderxPyainEnOCFtsv2W1SoY1zEC2LFNywtAoLqZx
ihqW26WycgQkwV3NMSe9WzYH0XHV4RiSR98N9TNx0/Jiymyv1+Wz5WiMn3Hm7P2moaBRztL0qLiM
ILJeyCJ4YtivDp0fr2wsAouxjMJnNMKvdu+TECRqcazdMLubkhu+tIJk5VkJEzKmeecgLRn+mRh0
h9jMyUFW9FhVt8sDY9y0qTLv5fDHFOys6pZAxcGN5KXV9bPBM2Ml29JcZ/MpQh4U+eNRgvIObVPP
Aos8YhLG0JM+RVqp34P4IN0tZqvsJ0TlOa9ZlzfZ3UqVZacMcwGNpzDeESZi4DYaFumsGd7oF7v+
HFa2T4KWKtn+cCgajH+oDj22S1G0ZGbZfhUwqtfsMu1DbshPOgL9aDacCUFirXXs4F5PhLVCT867
wsNJZF186wfrQbIPSGAjZkIyf/BZUIHcaO8p5/cNG8TdsIjygRFysFOJiiglvKwDzbpUNX4j6fQL
Wtaeq5YPkaLf1qa+32Vtu+06EnVr0LpPIcI4V6/XHs/FJfm+09FlgLEb3ahnJJMfeg1bYBVY0WuT
MHaNchmeeNcLHIw1A2hbFJ9ZSCECrCO55wVpIJLt6Cu7bWR6dyZ7ri2uZo7gLlckpnrVK3HcdM/Q
BZpup2EbOtuR/hKy0PxdWjVHoOfc3JZJXyd1/tTQty5she6ipxjyVTiuRyhRq7LNLyVsVOonWvRS
VPpZZ9a/iET7rBAo87oWyVtcM96pffxi/dhsbGO06GiNpUMR2uVdda6IKlzlqDLZQwU8hFMnvDWk
tfiRW25jt3smHuDaxAhuW1EM29AlIU6E/DUket0dgLRH9vQlm+A+ZU6ShbsiA/xDald3J1nk0eM7
eHcbBp+ClHADtyGLEkJIuCdxeYSwyYmXk6b7q8Wn4IZrUTKb+vMhdQzvYke2fobGtIpWGvug98yu
m6ObccEbotDfVdMRrpfH/tHqkfeB3Pe2Gbj6c0Vq96JynPYFEHLJsFe8IqZKt4wPaalIEttXMjIW
QR9UP4jsWY6JoZ/iFPRBRSLmwbSmlkbORd8pWdVbufXTRyr0IhnhUA049dLz/AZNRT88jSP5YZoK
vwfGQU9JmE6bqkCoEPyZVxVoTAviZdjdML5yG5mf/PG352nDsLIslJ1AZYwlhLt2W6vZdZCk1osz
9UTWmZ11kGFnvdSG/o9fuhXnHbS4cdNkXbvTS2ThWTHk+7EfMQvk0efYWslLVj0FVVC+dsQ2PPVW
j+YiTe9BHxN/bpF2H4cPpjrjSVpBjDwvIH0OtvOr8WcX0Q7VoQPoGOD7fMTZdFKB4zFOEeNDlEza
MJkdSVxoKFwN69h7WKKioKnfp5AVFuaC6oA3s9s2DTOHADUbYIE22IiWFtpBhF3M8nKYr8NW5r2P
v4QUKGfEB1lYbHJHpObrDrDghu3uHGIgy4tZ5r8ZNfjb2tRRMJi9taci55ag2FgMOQv+cNR4zFDp
LgkAnjZtQC9LbT2SCOH1S9iSHfUd8YaBYasrYVLczSIyX0d2D6r12ye+sd9j0wCJRx6ybkVMpgUy
tEWjBFE6U6zWbDVZsIaNexUoigl9UV0bHruIgjeX7W/eTgaEkZRcSK21KXIxH8WGdaPTtW+0lS2W
H+eYa86wVkMp1vbb6OTiUUda86B+ixa6lsVbp6I+6gt67H5S0wVEfcKs3HtrLb19QWJLi+vl453V
jnGZwnLVCi89Y+Fw2ECOn42rjPOfD1pnsOzBA8n8gv/HmmzX1EG39ZPpyHuVHVDrGU+hc0jaVtwr
4uCOYT7wTDNoa1zPekzGswo08834mcn24g9B9BprZkT84fg2uEFFMAkBc9YY99e2kf0196cTDtgw
OIC8IZx3Ym6wKUZK1AnjK2viQt/IOQRkJhocdUGKZ2pJtXSqxLy1dvaVBmgvh7Sy3tBJxYjsnlVH
R5K6RrQpra45x7K4enanXWkYEAHF0FLLKW2ORqQdZMU7DzTlzZ0MoNSdB0LR6z7oLIw9xjHryMgu
2g2DQXD6gGemyaZiHaADZXAibHegVY29tRmF9arEO4fbrHkFi5+D7y++MtuMyYe4uSrO1xj/+/Uk
2++uUk8jSNbVYJf9GVLFoSstB3hc9BIFtX4kh4u491GbVpwT/rY37e7vhst//QuXVf7t3/j1TxID
G9DB6n/88m+PMufff5u/5r8+569f8bczZMJSInn6v37W9ru8fOXf8n9+0l/+ZP72f3x3qy/19Zdf
rAvFcPnefjfj07dsM/Xnu4i+y/kz/39/85++//wp/y+iKUZHzK3/Z6IpP0sTJX8lmv79a/4X0RR4
sBHAajMRf9gWfuH/ZJo6/+IC5uM5wtZjRlLyW+xPVfzv/zxDbWTZ/vlP/V8gF9mwSyG9wekx//k/
f9x/IC///j7x4/9vEJgmvAr8yf+NmUBqR+Dyj6PjnLXhqM0G+f8GswhMLpGw9LMd87LvMq1zdEcL
fap/Q4c8kAoEw4xA4CSvTzoC+HFWwvuzJj6bjPP4Z4uVdesIAB2NMAr6bNbS+6Ye7XotJeeb2K2w
CcyFMWvvZW/c/Va74MqcRyXcARVC/WbUqxXu/O8JCb/uasExtbpkkxHevCwh8mqz4l/O2n9jdgEM
sx+gwRhgzQ6BbPYK9LNrYJr9AxZGgtx877EVqNlfIFMeCG7p3CoNtT8eG4otS5JxNvqbZnYo8JUd
crwUsg3wHry8GqHj5i8mCjD5JwvHyC7WE6whwoRTb38asxfCnV0R7FQ3Y6p/2Vl8CzMEKHI2UGCk
GGdHhZi9FRUmi46xVyJcjw1eAdS/h/PqOQabOQa8aRw/Uwfd65CAWD8o8Q5i5ABZyAgWZ4c+ezzU
7PZg/z7xXWIAmZ0gTvXSzs6QSRzL2SliYxnJZ+/INLtIstlPwpzYXgYRUeQIyO4ayhUb80mKCSVx
rK3ISTTmKEkwqfSzWyWefSsWBhb+NbGzCJdJ+FSjLScuktfqpmN88WcHDJLLgzt7YgA7dOtm9sn0
s2OmZhfeNijKPBdMOFAoogrx16Bx/MUe5NJgvDG7cKW0Q6mjUsGW42DPCbDpgFN7KyKyDogHAA32
U3iMOTVVXVFSEZLQ3DwMPyHGnwoDUKJCDonZE4S/u6G/d9lztfdp9g2luf/UK/tDa3XWe+XWsk+m
an9VyPrYY8DYSU/4BJH4Y0hypcXCBYtSznbKnj1LmAIIWm+2GqpNhanJ92KbS0E8mdid8A5tbTrD
rsZeY2GIKjFGqcJOFwMZRSigzOjYBwRmzD4qNTuqfKxV3eyxcjFbObMpRh9/Ws732KKhH2KdQJeJ
XEMqTCRmvOqZwAfiGTi9Krvaj7iniFTOzmAYWaa1obHJC4Z60nGDhV+OT2mc5ptEhvG51dO9LcYW
fuMKXl6948GS3wGuKPTGoC+HB2lb2U5Lx6UlGZkzpAn3ThC+TwTuLv0RN8yA0LdGoOenmk1I+3Du
OgtxsAbZJ5UEPHkIc6wIMSwrRQ13Nn43DTjvgjezBuWxJe09WOstl+8Yyof023gfx/W4Ktr+k8iP
MCrWQtX+Mq2ZssZueZZC/yy0KNizGXtJBwIjE89lXsUkrJ+mE4lop7Lk2h0Y68NymT7iDjVf3DWn
QtnjRobD0tX6calmP5xABIm5RSD0a8nKwm8V8pTatJ68d36i74xf2ggSQInIwYE0uFhZamLtYnbf
UKqOhZp/6Gq4+UXa4xHuOrKb6l3EbHqnuT6QtTjY9oahrfRWkkke99HSFjWx9DDUHwwjuYziHwli
P7aY9fMw+uIKp4ixX5AdGs+pqJg64i4GnAUpuz0WYdqCWr/euN67ALd5way+ytiZ0no7p8aJfkpF
lhzezFfkSO6u7Hlh45Y8uDrCoMJdASXSZqPoI1Lc5Kz6xrxEVt/VPUq6GeZuVh9Z6zkbW7PbY8au
qynN5TT8tKc8eTiDWAGRwtjbdznSCdpge3DrNUS4WZLtnXoNaheKa36e2aCpiaPmHbsaV3g+oR1o
mnVtuJjFuwDKeufx1SZ+vnlXx4Rnycac0aBwX7FSeIQMRJtu3vNJU2wGFTdPZWTsSaEY1nqVSVog
N0Nr7R1ljYoU1Ux9dRtjJ6PiBSlLuKGX3lruUB7Bd+3tOPnkAMVINYVPSU/4h+ENd2iTKzJjA2Za
Q3PqbYm3ZELOq01F/qoKVkn6cE4xh14NnwPFD8Kfearx95OVhHkjZlTxQ0vRFHaSyarrNM7SN4wX
UxLQgE1tI4vkSB2N8ixBihPofbbO9erqcxmYAOGge8DOAV++c5JuXMVdYa6lAw/LHFscNhH2gDBU
DH31apHEHxpswtuImSQedXuDUZ1otcDPt5EcPmKvLSHTRa/dqA59QKQGKocR561PBrbhJytlak/O
JFO2pjrqsfoJ2x2BJ67s321TThc0DU9d6RSHQfGtGnHIYtnr45Xhzy5FmUwvpabffJxMR7ywSG2H
OicKmKTYdIoZcXXDe1wZBOww4TIbKzmM1a0op2zNLsPAZBLKo0uDIWddkphYljP4kte43JthIXiS
CvB6mLyz1PlqTZKOc58u21LNh4O2fW5JdIiyvH+EhZ7aSMZXlJAXMyLdTjnMHaVT/uCscd8mz34Z
zUemuuHI5qVYkwb53BVINE2/eRNT9rOzqPbR83orrqXd5E8bF7cVeh646bmzbXTvlywbPJmu+57G
Jn63Kr30WG0O7DfU1G1jC7rEaENmj6S9pASejlW7tnqte4J1y7YqC65+XHUrKxhSwoXZKPgcxhk5
5BemjmfWTwGlv21SiaAhmSeZKH20h84NTQmvPlLPExu71ostShUIT+QY8cLiq8WVSmuKTXodTTCP
PGGhFq3Q0joVMXC52zCYTUntEGpPJK55Hpp+65baNuSq2jcTZ2CnZcnFBR9Yd82+nmbhBMeJCWb7
OJCTssCjPu+7yWr+0IOsvZjzh1Gvv3ymAwYaaBgCDPUEzmduWpLYzaVrN4ThNRqZybA1WF1U6G7K
nFcmMIflRCb3NjPST6ERpTq55XwugTggA5SU7sATa0vEDf0SAQ3hxNMSluWWnyF+i5rXNv4t1ecY
wGPTA0lr7tWPyDMBfOBrjC02TA0Ih5Jo9IUZE8PeiEmCOs/UrnIjcbXz7eh6SGmKiEJusMCPUIro
OmPGDjJJPg7aATHeGcjUtGw80t5F6X3FEQsSI57fY5FhB8RO3mTHMMJ7YJsIrcyIS9PTK2PtVtk3
5VDAsrlmXSJ8GBKkpiyn1ODQnMy3xiy6tbIctSI6td0oxa1Cxk3TAOpXlbNHtXIAzt/9Nm0C1r1d
J4v43c4HY+vmib2Ak0SNVRJgF4Yd7i+nG4imQ5WV2NTZZtjPkb+kDYpC/iQtLdpZlVPtTMRCKH12
CTqQunX6c9ZffMMdj0jw/Pt8yTA5c4AKP/U16/Z6Eg2BL+jcCdypCcpFscvFtrTbxCV7tuFg7rKn
1nJJtqK63cAWPA8epb45hNue/BhcsZBeRlGihPG9TTUWxa0p0pXw5Z1tmLzlZlNelS/QrLTODm3W
w7fah0AujQuiYrFr1DVBRN6wM7JZaBek06LMVLBm5UrEG9/b1nURrcvWJaTcq36g8BBHunn2lgmf
hs1HX9uxWFekDlwD9zOPlbcKKzPbeTn4/1gO72hCTmNufjizWFv1cbFMyenlRgETpkc+Lm0O6a6d
DNJZCntdVRwF7OwOhj9cyS1BczN6n4xniXDMxXaa0mukslVnsMN2mtZaBsV+oHTR8nRdsPUQRfcF
pXivkeC+bMfwDBr5G43grq5fayP44TVsv4p227IpEiSMhH35HSsc8MlH4LfXMYG22dFuvDaBg6P1
q0scQrHUdoisfeIEZ2rTq6bb+zAkAYlE4WHod02sryIPSYwS2tmiiGgJRPAZBjQj0fRxv1WJv6w1
udWmZqM0tVXu9OoMcqGVqbnSkWShaA7gcU8723KeLOLNFr7n/XDaaeVH6jTICnzECudJRy6XWd39
3H1w0iocHt8dhTfWHPkGi3PTtLHCVR8eZ+cR2kqPVxyraNEa52pVOfXr/EkmU0lIpLthLA8q7Z9q
Ozz5OSHMhW08l0ZzlCYyzISgAUiUnLRWcMxGeD+jf+DK/t0SPxVFCcYPFuDzPA09yLLTW1KGExLw
7I3fVM+qjN765h4FLHLq/KGim8O2HxkYzvXoSJ72t2vfpGUBq+AvrC25M4iHJSPpOPD7TsfSEB80
0YlQZvh7aagXgqjX3uOM10a8A/ZzM4L/7Ixi0xNsugbygTCqr/KFZ4ULzQ/XeY/tBw33fIOwNM1n
hdTKHZMjEZn7smT9H0fFcqySHVyeFa3HHvWAQorJxHKyg62D5moyk3NuS/UTFErioy8pRPDaIW9X
hfExSPneNxKB+mYw6i8ErC8EzUnx5IWGeam0ajM6w08tGPeT/2l73hsh9AyL80fRJk+INz6lPVw0
quskn1i+k3U6xLtKlj+sUb91psnol4IFU4DvEg5mgrErBv+B3cLaapH5jnX57I7WLjXafd4956Th
tZQ4FPRrHwPeorfGZWV4a6fIHk6X7eJr1XC4TiFynNwasazN6bHFno4sW0Ya6+W0xNqKo4m7IVUb
9I+amd9kyJVSmZSHekXz4DkkHA/BNT841JReyQyeTu9oR0awRHvg9NpCe+qq+YY0b3VrHlxDX0Dh
WbelAHQyrSsjWyCFeGKUy4uhhmegyQ9/yk+eTA6uaDfspzZO61z6Qs1j4asO3aMxvZzVubZTfn2p
vZq4ZFY4SQKzwzkxGnjrMCeD72BL6aD6ta1DLpOPVuj3lNz5cdaKuOpA9tGTq7XvUqAux+/TdfIb
wODR1opz4BJxPw0XftKTzSk9OLMSOf8cPeuijf7FsetvMTwaI7/VKArwxJCa9aJ0uW0YvFPfLWzf
x9WHntMyboEbvWie3Cdeugry4FCS6zcikKd226Q5qC1kd9ssz2/N4O8iNv5RIfxlaI8fXZz+eWQW
2N5kJj+kpj+5fvylwy4O8x3AoZ94L9a6az3n2H/HvvyhI1EctXbVdPKBLTIW2TVAH6d74YLV4VLl
+d63k3tJQjgNI5sC+Ru40t1tw0+9XgT+8Omp+jXiATcJd10q99Fk7i8V40CZTP+ly+0XpPm/AqX9
QE1zKDy2saG+KoPglKLVdnvkdPmWDE8aBi4WrBAfZYpXz6d4i23kxmyT8vgdGlMhcbBZABKbzt4P
dXS2S8ADXa8thx6EAol3OGByiT7XjxB1/TZ7bjmv1t+KgfmUcOYKeKahGu9K+S+5cNZSCy4DxURR
Oe+9Va94pi2jqru0pLxV2UerpV8F70kYiOe2jNf4tk+jXcKjCIptSx6iptOjO+0zD4xoEWnGSquG
dVAVB80dbq5ANpjH5D3WO12N25TGwkrhHgXhc5rG+9Q2tpE5nluHS5uZsNPeBmb+eHEr0PpeSktk
AkfPkp3X1WtIVMwQNHnU7E/vwqDx6ptUIwzHsLAlPbwUgP81jrkqg3El2vhXg/a37qBNYGejbbdB
kQyEaFIt1QRMGz5WCrsVTzVP1xyl9tIJzOWoDb/yLH2tQKttI8iiSApRG6NDJoSYp5vQHg3H5iLM
q/PYmIdatzal4b1OFVf1WKFVTfQNYT5Y3NyLCu5VWt+Fw2JDVsUH4rSNl5Ll7E63ybZnABQCJv2p
Dxg6WfUmcZs3IuHvtQW1wUkJs81tmF0ZXmXkeOlCY48aaTsmciQPkO/ZMp3QU0aEQ9XDlVfy0yjd
O7hnQhAvRZJdc5XvXWI0DdVfi3mS7+RLHM5rQ9AaDfXKES92X74UbnUcve7UWulqZHmQyuI9GKdH
mhvPdoVdpx7P1aTlix7Z+8LC5rTIU1qi0mEtClFuLvTqcNqWtIG2u1M8TNw0XJmsMxnn4GxaWqZ3
qnP1Hltw35F2DfaTY/W3xive4/yqJcUxtTlx6f50KANjj8wddU5rvRvANsHsoaYTlAbupnbCQxo3
7zh5HtUihr4R8YwgbvXM6PGC0ZzbvpSvivK8SeSn70ZnCmAqrV4gP4T0596dJlTr+c8q9PEUM6Uo
RndYqkS7m6TgeuUvKHnr1Ppz4eOF2lE48a6wsu0d+1uno43C9rc0PaLdrZWYyrUZjG/C6O8dP13L
QWEUx8Hs1r5ef0eCqJnRhCvqTG9NXSBsndbZRAam1d1c1+N10yp8IaCj0jhaesNwmt+vui0/Ord7
DUz1mcvsgotkixd925Y4cqons2JDj1aI8PqxORfjr8yOfiepWCg9+wo9gzB4AhRWgdXioaYVtqc0
WYWoP+YakX2zRboonz3SRbk2UR3KCq+R5j2TKn83THWA5+LB8qknKqzyWTXPU8j2ejQWmYa/z0Pa
Yw5yJ+wi2xEcKZlk4ypH2u0AQd8UMJYBUNVcAkw3p3rDQGXW3Lfn0Oj1dVD0zooG/Tm1P9EKXOlc
KZiykoptvGfT3guKZ/RoPK666b3pLNxkZbVFArF23OKqa+4Hi3axGFS3Gq38l5DjYWi/I8B5PMBf
sw44l5VpJpdstu0t7HkDue+0E0DrtJQ1ashcgdRmY9HQ1WP6D1a2i10Yt5yhOrYLsjuXXMuHzKFB
FwNr56TzDzaqBi1P9DNTZ6q6clz3tbvzJqbbJZ6MMqU+AhX6O1PFH+nbTgaQWFtiaE8Tz0/XoDJy
CrmxrTi4KWBWDEB41MkJl2hNCw96NwoXgYOzvh2LiKfauKcDWPirTgX/wd55ZDmORFl2K70B5IEW
U2qCwrWHmOC4Cmitsfq+Zh4ZnpVd3V01rwkCAEU4SQiz/9+7z2Hm3Lk0E9qHqdSbLertaGu14aG3
sSy1UfjIjOB1icx0V7dJc+wHSuYhngynoStruAgQ9QgiP8bWx8T2bgONONXRNG7t0bxpmxJPmKE8
114GqS8MHxcF8VJQPAcWgGSrA/1vTL2yibraPCQVRMIMlMhKhpVlhQdtVABAkNvaGlCQdGxRLWR4
wWmiAj4EOlCACuS+1Zj2d0sxGP4w1cNWFq2CJlS2Zn1vKWqPCj7pNno/NIg9EHOHarZuWuZTro5b
GqY+gknX29d1yzcUzzvK7N11FVSOt/Gi+ghG03gqszeaDC/NeDV7gFGm89RUPZkpsXsoHH5CjD+q
jlIOnSkzZExIln32HCIcbdHDoYnIc/HGUjRIoceiRAnL5CWqcs7gvD9aGlCGzqkAjwNXXCd5fTSy
mnQURSUQtZzPRCw5/Bo9kMgWjVGQBD+tkeFpGCO8U9oGDA4Js/3EoWSkSLhKe0A0OUCXsKaQnCE7
P1ll+pD12UcyEDOUee3Os/nz6ChzU7Nvo2b6lbsut7tvyPyYAZQEqxtPSmI+lxEWJSA4D604kpuG
tkjnCm6ohqE5gzuHP65bTaFNcaPAZNmgCk852Bokuithu8/7aMNMFTea0MTiwDIeyed4jhC0m7cg
jE9OVdxUhbtNNQ5Za4DR0QbjD9TT74u5t938QOwfFB0lmBn94/PPPuASoRNOVr3m8Q1aYYnFoHiu
RrBNijUfe90EcVS/cou7qNCV1prKDNdsxnYVtng3NHwBxpuG+sC8JXDwNdfbDcFGNfpULkxwhBDy
t/fMr5Hpd0hlHFE6rKBiwCxDzWe8C28V348gCoIcjBkk4K6HfEeW8kaNlL1JzhktbyTbKdIu/TjR
dEDgvB8n5xHh2Y+gBWsfl6ulSo+mbR3RTD8FBCYh6gZv7CF154i5jm6vrWgYHnTwQcE4vTOtEklZ
OPJTbBoleoIxA1CppsUPzRuO7jJuRlW7H5P4XR1zkqfrhzAxXvVmviQQLzbAR97UyTqk7vhsxExK
HGdLdehJHbn7eM2bUn4zBjM6Btx5285u1yZnMiVp4JsU7HYcjRF0Lz4sdlJmF3Wa+BZ3xSQwyEvX
lVcnVP02qe7JXVxTBCEXfLrS5PpmUy1cLfb0EUXNXUzVb3Tv6aFsajXYqUoDkGJpHsIpe9Tz/kaD
IaIm0V3ZZyeLDPbz2KlHKswDs0S4AtSrC7r73bpSbB/LLK0QuzlSnH63u+CQTiGaLHimMcokb+w4
E/RLPWQvIeN7oqSsuzEd99OAwFodeTPtONkAV+z0hxV031WV3HOl6bdRnj1go07t5H0uPsKEgkbB
uNEkltx2rJOTaxfFs7e6oayQ/YQrEOLXhlwgPsh8QND7gml5WrWzg88/7jeVmmRre3AfWpDE6IZf
0NNyZVQXxjEgjcmLFAfnJRzxAiNoPHmqhhKlqj6wPvgzPcVm0a9mGZHt7fzwBu8pQJROUhcmjDIG
NjMyGGnaLUaRW1cxm1XedM9hTUsRcmb9hEb5JnEGd+010cFeMiGbLj+yoj5qU3GLUWAbax1dWRNv
dqdhVfeQECsorqn2QooNVAfPjlhAGRg/1+SmIjb/te9fm/96mXzF5/vF7T6dDVpPuTCW2A9xUmog
afgKmxq0eaDlhQ/fovALegW0mJf7IsE1Y2YAqHSxkGtfi//CvonmSbYKKIs4Y5xC1gtLf44We4Ms
IIPbUlS+iw7ncyE3ScHpjs7y1Kj90ME000sfwy9vAD0ToGNEsCes6GxBsWowLxF/rjmhntnK1Sp3
SECRq0un3QSmS7C5G3NR9vIp9+UCC+nfay0QVTvAcZZ5pIdW9dG1ev5e+Wd+rqbif5Hb1dyJgp3I
lAesyxCu8SfADXA7xt8LuU9uygccNxz43f883Io1J4Mawf1iXENxK1VqluysimfgxB0dzbjy6aBV
fmfCz8PLg8IgjWqfdmrty7WvhdyXQ806ev2rWw23gTK+ZxneZLuBDBK46dkNKcchhH1daN9c8V3M
DADQYsUjClTzkML0XOUU3zI0koPbUqvSx4+0c0dmqSzgKUHrL0HXafO88TxgMAuXScNCFptPEL3S
VAuOoVvcDHE1+405gxxQubjOwzVtJtAdljOtEe7+mKwKjwA3QWbLQOysb+owZ/7AJACbR3lFkoX6
uR3m7VIi5w/BjmTpL9WpfWNyTd/rxxkJ1XLvJmPq62bQnaKSfM25fm2SqD4MRZAyt14l7Vhc27rq
r51Ze1xR7RNdhnJFcX5bWsPRqYcAW7bGf6Ojq1dSfswyBzIU0rlkTOpwq3KV9lrOWEFzdIYm7Oej
Mqp3xqi118FqLlqJamTBf17pSH8Zh6+ekB1nFxWVdFh0xnXQDeMKS4Cz35j8QLFvFqP65eRpvOUl
/RUb2SYvzEsTx7Zwst/G3eQeHc0IzqkeMALCfKZMPzWkhmu30j9avcsvRcn4HeLTpY8YsvBv4k4B
1YKZbzX1KP9GDVdqr30ZpwZvrFEWN0q7FDdL/IvgAAvZ8YLwmupiMqjptrP5VeDDMcRVOzzWaV5c
I8fJr6rySHdpulhL2GyiKqOlQrmtIGJ2N2jY+ZmfOxck686FGukxjIt7PawdSln1fLYPnqv+MigR
LLTYVnbtEbioLyH2AXKmZm5MDFXzZYMPkyGjTr1fq5huRvl8xQi+mguP3CDxl9B7UujOMbzRVKTC
geP2e6nILqGTr70qb7gTeRksTP079zv1QJnukQHIVhU/Ih0llCY0VHJ6cjwrKjiy0to2tnLf58Py
EZSUeOH7ki/mtMSHojIy+Iv5N8Nz33t7OZe42FYkAjzAzaGE1lwhr/mJEjxNE+y56cWujQ+1Tx7n
PLykZFswjz6Nk/YYd2G+6kztGVd1vVK86qejQ+DQFqqy9XI/LkN/yjNjYyoqOcmMFDUb3DkNmIPi
rOs68ysjPrcF47ykxlwNtTI2wGw62GZidbDWpTN8M0v9MJCXA9lRr/DQ4RKOEMjaAeNUVLL3dZhN
azK5zHXhDnRQtOHR416lTO7dCCKYYsN8WxP5QEHLZ3oLhAGLsNtZz2MwXtw5/TEqJsNUJp6q3d5q
OdIZrfGzA61thiWTtw0suCVj0qLQM6qb3Ll0tFHBcg4e7JgmjR/gbm0gCTDKdwhShHfcgTyo3saa
QZiTqz/7CiOPk3vbEW3iRtFOLtFNq2AxflnM7Va1RiijFU73QcyVf55ITocQtcZgcNTs2wDVKMGW
8U7Ry+k0pou7nvLhe28b9+ZyvwiwR9SEt72iZ+fEQ7ORAdrR9XRVDeiM4xiHq3JVYV5wIcRAtZAB
Vg/Kt6Ci86pHBb3dtDw01vISgJ9i4trck3hLpOq9ZV254j96XUF12CmeZoxYymyc61pDOm3Zd64W
HasOHqd2CyZupkhOz6J0u58Fio+0tOfd7DD166ePoiq9I+pY5VaZgJJWPS01VddPGqJQO6wOC4Su
jcU8Dw1IcrMsqon9mK8hm1Fg62c1YUTZ6seeRthUaP2q7cCJlkW11gjJWBlMcoyYPCSjRARbwduN
4vFShieHURwp6CoorjxFrz/hxDHy+gN+xquDNnPV06tUMdXsm8R7wM8zHSJLxytaWNqpDl+GSNO/
9RYFF6v1c8j0x7ifjA12rG+acq0Zn1UlChSzqd+zWuMyPfhlFf3SCNNaOSpu5Sa79RicDfrAzDhE
K6bEGkYucDMlE2glStdZwx04ahdfDCVbQz3NFi073Ynx1DcovRtClrEQty+J21GpRym+CiymZeRN
rcJ3t7WLE9gcpGpMflahbZQ3E+WElT67B8eGnsdst7hv2uoJxdTrYCYfSf9OAJ21G/Q52NhLeOC6
a97mfFmwR1Y6RO/dxIyffsD0BHdp3mTe7FA767rdC5F5/a6mvNzZJlbS2iNOrptutGjqt7VN87EO
0AWmIrHAeolIrdlZzCj5uW8q5NU/Akv7qKPlxo5zHdBC426TqV0XdOhXTeSp22VUObc7aoW2zrCZ
okc0VyEdzV7BCRGYm8ioCCWNzJ6/p502BBS5Kzus7wi3TbeKjvUVt5G+bZx56ynkaw2gqpVseVSW
BLwJlj4oeVer7OJ9qGoPkcWYWQeWsUbbM6wdUAMYzhi/ZcXHpKTjqk1mpsNc2Sjp2pfEQqJT4uRw
TWwGFco3DyC71TYmvTO0X1bkbh29+dnD8dzbVXNHWdY7GK52E9OUaqzoPhNQT4NOBUGd4T096wOV
IfcaOhik265SjwlpFVDn+vzgAcnYuhbEuDLD49VOo28Y/S+7Xp5zIoB5b9snHP7cB3PynPU3kdm+
h9PwWKM9YKAGBm9Ug20TqPs+CW6psoBvCmuqz/jAuNqYxAwCGQtC7bVRpnGVa2K2UNsfJRXgFYPS
cTsJEilEUlWgSQcBKU2hleKs5yPALzUL013FnTANZ5QnBOQ0FrjTujimfLJ10+EhmgUSVQk/ihZE
Ktc8A3gYvtCY++4uFSjVNAKqGrmqeyF/YaMJ4Koq0KulgLASvDrTKgbMqjotHjcBa+0EttURAFcI
Ywxh4H1QciU/4Ur1JdtbAvqqCvxrDQcW147imwIN26LO3wySF5sLdKwjILKpoMymAiw7lt/IOCMd
V+4Ri0VgaPXo0RBY2kIFUAtbIzvZTc2tKqwA2PaQbD830ZzsGxPMLcAPc8ckm+aiGPwBxZ0EFFeu
2RSRD1gZtrNA7MaSoitXl4aCcy4gu4ag7S5gd+V+uQDrQ+IEdF62uoMKrzcR4N5WIHwjsRZD9bUF
3nemnsopWBxVgf6tBAQ4FjjgQpKBOxtIsO6AC9YFONgRCGEHlvAsoMKRwAtzcT9FAjjMD3SuBIcY
DjgwYoEljuATy12pQBajLCnWdSc4xmML0riGbYwjxzu40I5RM7cnuRgECnmqgCI70JGxwRHr1iDa
DwQ6eRQQ5YwyyCYTYOVwAOMIaTnkF0cPCHzZFRhmICUjoS6gmTGvlCe0JfC5BbgZusGrFoJrLGA6
97CdewF5rgTu2RTg51QgoJE7qpteYKFzAYi2VJR4sYBGGwIfTfjPG9PWYpejIj2NTE/AxNC4SBoR
MAqAmvo27SkBpaa2UJ06ONXZWOl7TbKrcUXWp0ECrcW3jGMNqrXAXZdwrzsBwO4FLqWw8A5qAo/t
SFK23OlAz+aQoggeA9TGutxsXQHZdqBtpwK7bcr/MKbiBpC7FGjuQXwJ4UTDoIfbXQuAdwPJW/7t
iYB7yzVCEZxNL9DfLQxwfNrxXTNwpmnNmy4w4R4930yAw0sI4p1AiaswxSMTuHgtMOPK0t90OX9A
jHNKpwW/wXJ/rorWXeGOhFMLr7wW4PJWIsxDhnMzVHO+6B3G7+xCW7vauIDP0QmFCiB0x6WaZE/h
RgtCgcmHMhjSh48bNd6Zd+Z9MDLWm70aGqf904C1ngjouqK2OwIs8Q8KILsu0OwOjHap8f8fO8T/
xw5haKaGn+D/bod4EJ6F/7V5ScvuP3gifr/wtyfCs/8y4WDayCINyyKf+csToanmX6ptuowisEzo
tkW0129PhGn95Zmm6pJijdDTcQyMGb89Eqb+lwlfCqohib+MbHnVf8MkoRnOv9KyVSpYFjYOTbM1
jzRLTQSQ/dMkobZFF3C7OiFNDjZY2KidujDtei5FTIvTYxsyIUYD/N21KPuqM625qf2+5MptNgcO
yme4wsnYrMzBdnb6sMBXO8wphFgT2HE43pJGhX9zIVqw8gOiWTlHYAwQILFR0BDsyijcRloCO8mD
ndZ7eMjK/L61++/GQq4t/mKMjUxFJ4gntXsLF7BcIdm3jkYDoo7+/DrTvB9q4zx4XvmULMt1NKc3
tyroXpj9rsfHZhYzEsfp4KXF2UoZFueRc6HMAXdAT+8Z5rwaBNSvF6Z7MLZqtb1PLWqMEBecbdUz
X+osYr0EwlGfrLM2rKoWVQWU8WI1KMWviJ6dSsh9XNIWG7bYmG57AvMQWqKTn9xmE5S/xognQ39g
XmaaT/1obsYe66RDdbpAZI0FzlnRVblbSlFB76GieaH+tjDBmDuqo3TF7+uMjGHbeuhGCpoGRfVV
0nsbt1F+IjF9rOriBQrz0OWbdk6OgJGIAjaoeqUlRbCpedJUG62muE8wgSORKVnbeD/60L4o1Nbw
nzzTZL5g2+/pQOcXS4RcpXwLLdowSnLDbZVhM6nQwzKkiA6perSpL3fwelwEEGAZ0vOSWBMWaJQb
ih6/1HMkyKXkhC1u+l5mt6jUscj2D2Yf7mzeA+9ixY0qjmm66vhCDErTIQxLkLjKNaAAQa9jem3y
9KxESrGqsyzeect9Ft9XNsVz+zJWgk7FlzBXJX7RqTjA/CVl/NVN45NSNXhw+gBV+HJLKOFaD4Dj
jfFwtFTiddypdo6aKRBnabJttNnZMKt+6o3RPURNd0mRkJ0qZ8AobbbbCHgjrvl0NzhoLKy23bX8
mNiICVedE+1bnjHdQWJTUypKz3ZZQ4mGX2xOwC7on1ptdDUGjSAkB0VcNBTfcxfMWAQ4uVCfTSf9
VqUVRAEaEow+tOe0KN7m4aJ6xUXP4WCmLvQ7EzSUZjt4Oadd1ZUP5WjfL7l7ZJxP2b4afaTTm9bO
+7URBreAj696cWXIHIM5tO4Xp5xIRjlY3JGZnlNZp8rDRDDFHD5ilO0MWu9/Fi3cw01Z8BHJcuC2
ncIiAgU2f/dcmk6atg3c7gP5CGJp0WVdAKWs5zp/qogs8WhybTvkANpi/qhFc7aLBjB5TsRNnJkA
oLA79M/mIYQDR/XCeEfsSxDnPGwoix8Dq8MDpRaqb8T64uODXT7XvvYJFhINIRLjiUAQi95MqQeL
tVasiYsxdBf3++8HEyXl6BEl5978WleWCnhXDyji87F/vB0205VZoSZiykdEythpBw7Mz6204Wva
anEyb2BmdEJnShmrZta7Kix4NISQDb7bx2+Oitql6tW6QfS/IJrPokNeRLSa0f9giRYziRLBFYbi
DpkUBH25NhrV7TynGtFDf++S+5NGv8ZTjIL1z/Nj8Qz5tJl7yWax8pwit136ukuxuDIW4tMcfd/E
OuQFuU8VD8inyAVwUOsYqvuvPV/PojrOq0BBF1zcNF++8vOdOvl+cscQJ/ckvDBpaTi6raGkNUm0
dlrE5uOYK+Dh9tWYJi8IdpxMb7ncuMYPtCgB9lXRWMN7XDr1rSbEnCOITqDow74HOXsah/JxxDB6
6fVIP9jMRwnfK/2+I8WmqYr4mDAjZsyqR+HyMkXDPfBqWuxICoSmkOIF/dY6uS5Ahs7TPDwSaVhu
C1jv1A4XBT4mke6No4PND8snkON41wz1rFRI5buEHLqMoFWK4iSeQB+nBuHObeAHiBWgpveW8mMx
XBWuWLMgdUk6QlNgK+hq6VdL+1K3iKXJ6GkP+Vy+mhMkhY7S2CFqB/cphkqU2056QItCXURx86Pi
hj/quf8oop5epxqUt7rIlHWHraN0/eOCFJLqcnHbAyBjmNiV3+hlU7qM7vMEJ4nS2s0WKmuybR31
O0LThSiP2vVTjxtuq/Wb6L2vpuaqR3cNRxfqaw8F81y3vkYddDMXPf3IsCPPL15xGlfjagjz8GhO
dbS39eAkWzuJxYkVNZhZDnLbHdZYGb0jY3k1RxkeF75cLHFwQ7t7hBVGP2WKVZosXdeOy9Y1UVRV
YDA5RVrOSMfBawzvyJ6oAK9lR2VB1L2xJg8qtT6VvlwEFQd0Alzl9065PVeqvq/6eR+hlVjW+tRU
vlxQUHSHyucIbXwb9p4/tQAhFBScX82S5k/bRO772nSW6lkBgrmlxUbHRbSh5oK7O3VoYkUZK6AA
Ry8YK2CI5KOg/BN4AgZ0iy42lrVNz45ZbHykvV/7coGgwKWBL7Zdy6WvZVjfQNtA8Ij72rcYFegm
VhsM4oA/xCLWSM382tQi2sdB6OAHcG0aR5PSU2KTq5Hm0WwS25j8hm2SVm9muLQZn5dCJB0qjki+
BoIuMsyrM1PGkZpox2zJL+fRXXkJhWP5uy6yHxeJn5iITHtf2yDRxOU0SshSKPXq8JU1In/lXsSg
fCWgyH3ZnH4AHCi3sp1Wjlruy4U8EL425dpS92guq4lY2D/9Otmek+07ue+zZwcZgDA6u36Sx4KJ
ovX3YaAxbsgQI7bfg6K1to5Dh0slLC+sOhqj1MBIeaSrL79W8RUtYtE5BhpbkAycuX/vk993mLTa
3pq6Q6CoDf2ZvxcKvfh/bMoH5L7F/lEzfYMaMjZ0BsV3Kg83uZbmDaTFwHXXX325/6xhJ488JzOh
MTXtfiDEjE+UQR/HmbT7aoBmottp4RSm2ymugWNcgVCP64+x7UoRR8qN7fMclR1RuRoXHZe2dMYY
sPw+M53P5Js/Z+rXb2j0BG6PTo8fjx9tkOfs55n7uW4l1ZuTQB2VP8zXTyR/sX/tcwqPgLSsIChA
nMLybLVjIi9s+dvJbfmIjvlgW0ek+9Gc/H3yQvGg/Su228ThvIsHB8I2o5C4IIYB7SenjDyVIkP/
vfa1Twu1vYMqHxcC/VfYC4yji7XltBAxRDvVbBQuB+KxzyeIfWXYISyxYCt5KtdDVYla3/mz9q99
SgPFQWHsvkLFjL86ZuawAwqM6CBampMXL4RFigvHwExHrhVeBKTSa37Kn/Crry03cxNn4ecvWsWF
fWgT/NniFJSnZEmGBT6qUONKaaXutk+H8NBoLpfTz+vslYCc5POai8sQJfuSBLSgOC/tFmeC1mbR
Vv7Etgwdki+qDO0OxmOzkz90Udv2Pzvgnx3xpqYOmPYpMxDRRfcskwGj/KX/sd26trIxM5WBJ+RP
rjjyFxYL4KSlr8qd+dApQFgJef9zeZatbLkp1+RCXrflPlDOlL1qD4zQ35dLUFIgy+SV83OV9/9B
JA1crJTOtCduMrk4am0MDPnBlU39yZjEB5OPkWS24HLgGZPG+OggV+VDjMN+v1ZuhsALyCe1ldcB
w0b0Chca76L4SIPGR5JrX4v/bF8BwJMTWLzkc5GLr0au/uvpE3OVLdEZv+R+9Ja8jircybIMqrVf
L/vPXvuvfamQTSwtbUrSSn//x0DEXpwRooZ8bkmD1G7xxcGWetdGcTsqNE4fk1rc52Jo+bq/9hFC
xcmmqwQTNbqzn8YMwEqf41YVv4V8WTiTmrSSL5Evljv/9TZy8x+voT2ytRIDYAsfPmqMb1qku8TQ
8n9/vt3nc4dqQqvo8m1oxpDu5eNyYYu/9/PRYSHeAJviQTERzK5ajKp+pak0tLqIqJDWruYtldCi
OQxa2vk2LgM/jnDm6EWxX8Q5qonFJG/ulZFw1elKLfWXh1KMDRTkA34tRwlYuvkJg/x7o0K4C8QZ
AR4x2LnVeK6FbAUfF32wHHPieVYgfHORKfzuz0JuuvLKK3ciIdW4XKDUjcWp/rmQl225WnXw7xhr
dnemq3a70ejfc7Oity3GIqpYOOIOIDdNeUdIiifXwTswM8HbmOLKM4Cn4msLfPlZ5C75geQiTDR7
P+B5BD40VQe4TiQ/i1FCLG6NLu0Uwq+5++FUaXyFGwNTPXEPRDaVomos5nUE7IZOnBil4Kdo6RSz
1nY53k4ORHEBtTIVW+wC8EeoYaiBIoQRC80aNiYl5kMnLr2TeKpca9ArNhr04l5cnGNxaU9HnUNQ
E1dsuT2aGUUl1I9mZ6nlgXTk2nfEcCrXLZOrZPC9G5YR2KoYLC7icvO5plqhHymrMYcItU3E53Th
5/lyjR6ct0uW/pJAIde3OhJy7rPyg8uF3Uf9huDuflWJQQUuOz43phxYwczl1XUdKbTH4aZvkpZp
HBAoGgCmvV+yMVS30F7RNCnhbW2ViI3kpVQoqawF/D3wfVaDTqeFia+s9sLliHc291XqWUgrxSoF
bCRXujrvYY0jRWI0Nop7uVzjN+K+8LVTHSKFGj6NH/hLpf+1yEEO7pfW2X3tssQR1IXoj7uW1kNl
WnQygabKdxvEkEKufS1CcaQiR/tGVR5pqNReyXuXXEXVzhdvJunaaAbr0OHPApY9hP0hwmpiiTG4
XNTyULMigp4yeJupwg8sH1BK1PJuV78E4qeRR5vr5T1XRLFtFSarUWf0/LjGC1TeU5GHM4MBcfDJ
RUyNUF3nRfiLYh/oXMqcvDV9X8ritF2qQsDkx8mHf5My2f+znYf1eEgrdxMI+VySdKMP1TvKkVBH
yF/l3jiO+eOs4q3AB+sTJj74YcBCbv4f+2DCKx48RFCuA4rmm3rIx2sfNCbali3jGgpFQ7zyUnKX
lnyM152tPAzukvixGqDV1YF6gUop9k6BirlaciKX1CXeNqq7oLe4n9UCJoGgRFX1Q0UCwCmZyseF
LORDG9Nu6Az7h67N0XkkPrYpF/W277XyDKOpCtwLw+3kQtPVOGHEW2mJwwmBxHwk4wTZobnOXOPW
o5r77Ma0rNKhKjbt4NwLhwBVGJDng+r4Y0qhckoGoheC5Q7Idnwg1KE7VeNwHkiWO4y1GC2M1i4O
1YkwH+XSO0w/5japDzZ667UCVhueRWscTTwPRLMpWwhuBXEiHNF2bffHru8PHtnf6xC0M11fqBlx
r1AKnr+h9ZcQ93ldOKjgNGUqd7qF/qPTxxsqW0j/RU9JrvVp/dEaORk9dVuB1pWD3NxYp0grNiF1
Tszf2rwmUIgUOavW/CJ0CCMKAtJWCBK/ZllO4ZPZ+C4nbSyj+YMNTmgtovBQwMheBueGy9n4aNBZ
282wrNco5MHY0nrdhyDfbohLWUd6I8ogpPrg7QSg6ky72Qj7s+4W6nqgUwQeSE9gqZHbpbjuxSia
YuegHFlF1GZMtM2UCu+sSnnMPAM9jRNvtY5Cam70b1ZcngC9jFtKrXhShL2uZxFA1ELNTxxDMLyX
hDuVM77hZSQAJzAerSKf4ErGCaTP+WlS9WhbEwO/mnpy7atoQWzQ9z9Lc8K7X2jo86mswwJ6tVuK
uMWAew/2AgxlKvzgCSbiJg27J3Td7DAYjBiwDZVKcJbc11gF9kYdYZJs8bYX1qTetSY3y7HINota
6NB32nrncqdAizWh7w4hnnpwZCmCr6eaPqelYDVS9H7jWGG1KlUSvNK8XM7hHPYrXKr9zpjz8Vgt
OmpdumzLGL9j4uwGxEUMYc+LknyoWkjEL8O+taoVQrqPjcXBVW8YoEVBjyD7sRAPZ7MWXSdp04kd
+P8GcWldTzMjduuPzhLjTSPCccYEExOLQMS13OxB/2JSUTsqEPk+NrruEBbaPrAwKhslMTEB8U1G
3XobgtrGNQ3Cm0DNT55ip+fapVGdVTkygPq1Ane2LjVyFP+ne/dfgZnppu4Z/6/u3U2avURl/h86
d79f9HfnzvzLNFAgWbqhecgXPHpwv2lmmmr8pao0ti1H/0Sd/encGY54xNEc2wVyZjo2Tb2/6WbG
X7ZmWZZr8x+J17r/nc6drqkenbl/4M3YYTjIlzzidiFCSqbaPzt3zUDtHQkS49XYOWUicWmcGSA6
ZDRmUCfHZgHNswCUTyd90ysPqauR4NJrE1mIObE13XiaPVjoBX249TQzUK6ZDauJaR69QFF81eQO
a5p+0YSNse31Iz0sgDHGvlIt7vYDF8qx6V6nWnhg2xJ1jLgYuMvGnEFCRh6QENtz/cXA29uieoYJ
hvBAL23Hr2zruQLUiPuH0VCD4YuZ7OSAEmfta6GY60mPJ39W443leMpBPsRJBytVrhJaDl6dFJ5d
qaTPHvxSv5rD34sQxDcdRwZotPOQTIvNNIfczJVSX389WT4gF7F4ilyT7yLXZqLr8WwVW21ChpE3
vyKKmWvKtjQM1Sw/yYWq9fmJXDX7YCWQKkTKlgeNmlmpWIMPkqdOtJ4X8JWhhpI9wLpEq5IUstxT
0U55yl1Pt3GHbMp0AbANrU2WiRGSZP1nkWhDvGbG7q7nNMAaGMSDhbSSi5Ju0auK7fhcB8Oyba+5
bY1rPFTJHslivEqa/BaT8JsNWAPc2jJubTX7ni05urG4+onXKFkxObsLRhQ/amQD3E+QtLQl1tkm
dFAqKD96FyuXMcC2rZV0rYF7PEBxPRsuzqWxoX5CtVi/hJ2uXaZxxs+aoj9deaGt7pImOajRnFLm
NlbIXkKuuL0WnZX5F0qe4jJ4WYqFKL+MbXHoHVPcwvtzMGPP7PTXEGnsOhbivkJVMZAobDKRDTaG
VRqXCj3mShkoZsbZ8DAzyZ3o657tCWpXY7UKBUIruuhDw9HZLdluxG51wBR3wKibX80IP3UEGXVv
jOFgrrSUG4fVjPPerJX9ZBIu6qoRri3Gc4VDIwHKyKocJ0jVU2mdVfKg9o67PMvHvGrk28OYkweo
GOUT7MR2j9z/9xof/QI037iQmmBcujZ6HhQd2CxNUPnYIp6A3O9m1i0akeryBBC/2Xdmh6kKMuq5
AcF2Hu2Y78PKcEspbw4s0N0yM24ZtSUh2a2/oMvmnJctMKxdBCLa7X/YNzY/GmjxaJGpSKdRflJ0
wp5mpYGYx7SmEY2llv+cEqtYlTu/FgUsTyVHv8YFUNio6SRpeE7JDZ1PX4WcVMUbOS2OuyFsYV5R
/N3Wzd1ihU8MFUKuUKZ+KmHLiameNXGy1IZ9SwjdBhTr7FNVUJiq/M4h762lWnkdwkERfkCVCfbG
0Z1IbMK+CjtK3w5u/jPCjeKP+jwcSo+ilZxUyfrW52rlmBucieXh0x/yRnLb4Js9QkFdLMbsBdtn
s6Fl2CFNp6EGnpfvYug2LbE4B7kLDC/2R40ie2NoyPUKrj8o/Ww4EMQ+w/yGM4s+btvUKeHRnpi3
fJbe7eQtnYZhK+uViZjZynqlXJP7JnfYJ/BuKFHivG4D14JgZh/yzo4PYMiWrVnRVHYC78VovGwn
y9vyT1ry8EWLG237+U2KqmTpTsqamkTjF0iSYgOXB5CxeqNbC3Z8zWyw5SKfIie8o0Ibwa3vyDBG
5aUDURbV5a+2R6fW9tEmHVa0YNEFqzBQjPxgxOOOKfUhLup9hlRjl4Nf3A1J92Qss+3XLr4aoJuP
dsCXHg9ovHOF6ZCKJxiEjUo+GVayld0Z3mbEBo/61vDWTotTOizO7VADqI2V90L0lUCnaH1hHZBH
fRY8/1HG/Kpcy7WxdvG/0t/DmKhG+6/2wyzm0fJQaMvyHmUawUti4i0r2HguuV3JmmbQi5tXBvjX
CxJckk43k3LDdFC6pFBwkj6YNWiyOmP2mYG+6bQbABkE5g6Nyp2TDQF0v9Y49DTn2x9W+xGKogjZ
ZMxTZafBWev/m73zWI5d27Lrv1QfL+BNQx24dEySmfTsIGjhvcfX1wDuk86tG5Ki1FecOBlIw7TA
xt5rzTnmtsKwjNSZJET5kan/xmbSeNsjocArxDZBDNoenQLidknXYiqfEAKeE5BkjnK81xTQVTPZ
L7N5iPPRoO0ssDqdZwFJmvoiZ1ecqMNh+8R/Pvt29a9CfrqEgE0j86+voQUyJYvUXbYvZbvY6rza
pN9k8vw5oiAHFqUrR3UgW06rgOGViyUCpcKFmbDGzET2jnTdQYnDJhZ5MZgSW70X1DhCI2Gwjsvt
ZCjlXhckf4uAB0t3M6JC3pGKzLRcn8CoWYnksgysEcbSbccDjMmzPiZSsy7Z/WrSoLVZzAIocjyg
shXQ9FShZ62ao2qiayFSV6rrhS98vaD6wwCG/3WVb1IDh7iSWNUhIhR9M2zl2I2TNAbOqXMuqBqQ
P2vJ+k8Fe9vabmuX/kIGS+dvw9t2sdmw/lzdyta0lns7DA3cMWXIubWv9tvRH4oSo8G2uV0AQLdW
aqxma2oHsDQx7Yo1CR3dNZpmveikvt3JlO62MSinNqVHQLUJHYupIAx3FLXwq6vi+/a6W+F8ey//
uLoEokCc2pp+TYnMgAoVdCYJjKSAcv5H17qY2UurAUcdEBMdt4tWyFS3zflGyKQk1c6oa9hI2m/O
/MubIiE6ySqJvvj+93LxKAQ6Zupi3TMxK3qlPHAsbS0GC7YhRS29gVwF29gR12NwRF92qBCqYhTw
8b28ZXXqJfwhi6vRbwF1L06tpKceJsBuWqtcm4kwX2ae64+fcLvnz91SvgfPSR1hrY39uXnbSlCb
HYzhXVmbScaILwJZkrNd25oJyVpB/HP1ry1FTw8KHVnkV6SibreVaUgBePseK00vQeIQOqgWhoax
nDq6TG1JTTLxJhkoU2i9dRjo6CO4zrFyNsVPnA/SURIU6VhX9PTwpV7mtcK2NYC2rc3KWMQNzcxt
c7vxz2P+d7fR0cInKIQpVRWe688FAcHNXqphJvyv2//x99sdm5Bi2+onApkEQUHwux56VZXHI3nx
bNZIkCkaTPI6Yaf+MTGg41X1KZqC/VHK8W+n0D9Xty2K89TQtjPsdn07zf65CtXTzQdS2roJuzHg
xMnbeulbw6zBAJhhDKLQPa7HkabCRsjbcS04U4XeLkxxakV2rt7cDzWpYUrV32wXk8G6fOaM7GQ6
+ZCVtGJvZQPtlMUQfZxnomSDpQzafTykAYluLRXqvTpTDtWrcKKIuW5O1noqzASpPP7zrr89KiaX
QfSmnDe6PaoAK1VWh8Vg9PGKtd3UbvXbdWu72ufimoCzXq8gwyB5XjdZtdT5ftvcir4S/YZ8v23O
WxPrz7PIrRY5lTEN2Skso9Qtt+6dNDR0BP968r/f8ucpg7XNtT3jdtuEie7QY+tdb/7Ho6I5Mue/
7vlrc3v1v97I9tDtelwbPGq7/tcr/nkqMSlqR7b0DrONMTNArJ9xe+1/vIu/3vafu/88+3/jtjIn
9rgWm8FnIXRYgnmGG+PEoUr3zq29FuETFoD5cSqIHVniEaCQVN+qCSbvbsQXhFz6OSHZBjhT9ZxW
CtRpayHAkhbPTgqM+xbLxStL4V+m6B+dEdUenhg8OwtwbkLSWX+UaujQeUCg2EZPkwZ/r0/S4Kij
q1GjfiaQTwOv3eozbXqr87uye1Swh7uVSaAINsrO1ofhcRnN0e0BN+kr6qeTJMcYjFNYJCchikG7
yWRNpuvHJFUKc14PyljgxIfKthsR2NbMT52po+ZsIrChCYG2bGiqbFcV3U+grzDzaQycSBze5G6K
PV1/NZPOwKicULtDUKI2jY+l/V0h2cke/KGENSDXW86voByMXj/mHC4YylJ6KHxvWaueyrLrGfri
t8jsEOVG3+P8mVnBLlGKwB5AA/hhEb10gwhRTIkOas2CtCinY6goOwXwtVTBC4hDDINYAb4xyaLr
t7SdHFCRSHRSVxtWbn3TvQiG/k2EfAOtFyfFzLmVPyVIcb6mU+ATDq41mI7aKscQnekINJXPlKQf
i9LE85B/ij1gFqZcdzOMhpzoYWR4qavE4n2NEAbaM5gPthonGwtWHGpfOaH+vuBWddXCag8lQTm2
CHHnkCh4r1hl73A98MvqoKNDCB8NBeGdZXYf4oIzf2rCZ4Bv2GSEtHAonCAdZPnoFdKwE9RUt6dc
gwaqZn5cAXdEE/SRsKcfE87UoB2GxRej+HGZYE8YMipsWTgvOhPQnNlqoekEg3YBIyKa5qialP0Y
Sg/miMtBycoDvFb1Gqvmg1llgGAlVu8hAtdOCu/6Ntl19UTirSx4FuUMN+Ar38W6tRPGuvLCnPyM
OAm+haG94T/16VV2Sz+1XK2BZEmpEgBMCM37mLmVXZduAlB3p5FgqS3inYVD4ZCS9XgUjeQG9/ZM
lJ+QHnIhu61qFfo2+6skBaWj4gMbarAeJCd66jizc/aL4k+yQaquNd7jonDIpKnpJHaf8rq2NEVj
OozVi6CaDKsk4WQKLNEE/4mWw0stik47mwu5oiQa4X5AIHZSSXbZwSy4Fo6SzJAUMynYFVr6Wiva
p9ZqV5qq4mvVli8VQxSsOZipZg1SfZyWZicvI5Jb8Ry36gyjaW3NEfbDo+gOZ3jAgma6LTHI633n
jKl00cu+vZ+LXzo0DzCc9RMjqy1OGIWMRzhYopVem6o81GCwKGAJ34uEbSkOgP9H2NbQfOtw3p08
hB+aZqiK55SctGJov+EiaKjlrQfNqNs9DhkctTtVLUu71uvWxloJ30XIyEiljxQW2nHNBmaaZ3qj
gIQ6H4KbNpOhjwY9PI21IzEpI3Q3RH/5QCJzluzi3qBj1looyaLJL7Xktg6kjhir9L1M0fMH1uS2
UdY4SsnIh1kXhzl1H7kqGh9//EseoB9vdJp+GiisUXyoDCE4Zl3qRwbkSyBCpxSj/kWYVMVOpDH1
jbT9Hjur3QWMUbgI8t6LO9a4ALqxx7W3RYJTgA6ST9bqWJqPyOOpSulF55qy+B3r8kmbFdmRx/hj
GTNHNSPSuulf2S37l4/o6Ay17Flp4O7MIpk988AXLT8PQ/ZbQbcmgqAx9jDtCk1g960+KFPwmQaR
b0dK3yzcAcB/H6XVJYyR5rsvjdApiXrfJerU2ZGq5A+5bvoAnVwY2v19ZpDyg1SuLbPrMEuFG6o6
bmCwq15X4QTAXeBWSQWVlvA/L54++nB8n8zasZbxqQuzI/Ur1Hxt9mDFw5MwcxbP5dRDrniCTndX
yPrnUPhdxlADH/FoDZjV6wISqDESjiJiKKhEd5SGX1Mq9mk0iBTlDLJhMLUZcWXYlDKXW2n9ggoz
gmmI/TyarM42aT56gpRbJEbQ4asU+jAW8yNM7/FnNXpmBhoz6YfdmALY68mWsUOWnianqmyXWZi7
FNGECx8itI3V2hELCTALTZEkflXVunC1NdEMwNZn3xJrKloVx0VKGyWSWvqJoSu/Y/6WiXZOjT11
qIosSMwe6m3YxkgNwpJ9Y4bcZDh614SEJelYsYXoTdXOaHlvpxUpE41lvFOD/k1V0mPJathvRu1E
JJJ+S0bruVkdxaGlDn6amaQc8bMl2LpZomEjw14s4xOuLqQ67DkL1xhp4eYYxKXJyfJSRkll10mn
e4MuF/hqZzy0QwngfEwveoxAqaXGrkTThyqropvwi7Rt9txEgGMAkv3I5X2oUYaCwgDjX4XvJTyT
6XBqP6ooeVIX4aOzYmRoQQ8TZhnSA8vV2zkoiPYMozt0BWcV6/1Owz5fSPfm0nRuQVPWH8C6LxSS
nbCDMj+rDMYRnP0eIFZXR6XdR5yXKSBcVUF5MgIGyDSuxEsVQvFtikShzCNc1VJCC9Vb9jBUhAd1
OTHxJZaDKYEKjrF4t3TtPYgOPAjxukMsN7GY308lupqEnwyJ+2EOZ0YHNVM9fEsnoQhhIJKTtFeb
jFBrxwqy9I6ZX+eEhvFUpc2pL6J7YEHtqRzUT7VAmFYhu1MJESX4RvamgFpglJie3uepHUhisScH
4wun9GO/8D1Cc6sJXmnABtdTRF2yzV28+9DP5KukkTQbovFevTqC0nkimHmvahN8dAk8vKH4zEgY
oP/bjCR1kpcKpBtOifkRJKS7WTJTQMVq70Q8ncAVFWdNME9QXYdaGf6w5qB2j7DJemmEgtwvWB6S
Gs+UhKt7kZj3AjdJYWRHUrKZPolwylNZ8at+vLLK5UTNUddIAiOctvIfUYJNhNE59OcfWew9lHKb
3oy0B8fVZIHqmNGc9ON1GbLkVzhaGe7MwZXMdDnPSnWRYlEiDQ3vUUHqcIKvX4J75ogGAINlqauL
NTTUmk30hqEykkZcTU5DJDQlcQLNU2a3BitF4VUwqMC1rL2clLBAh4gJn2pTcR/GlgHYmSSD0npn
OKpthck8RhPJIrl6km4JKTw1oni0LM7gsRROnGmLyeuzmA7M6BmzphxKeb5iBZ3u0dLnnihIDZmV
MGP7uFJpBpTNXtUTrDH4XENKX0VOgHyb/hoaoNqec5Ir9sUXuTjfscBcKzN6wcfMSdU4EycyJ0cv
HR8LpoQ7uax0T8/6QzWSyVAW0rJXGBoYEC3xgpHgZuWI3hEPfgD/7prZaAGSYq2rDaBIWMM6OfaY
VI0a1l7YusuBAqW1wqnxVMa7oYvdJFabw0iYBLI30L9dho/amFw9U7CDybHul3RuOHd89joZx2h+
TDeWWxPBS3CTEHnDRCv6jdtzUqzs1OSWaWSw1/LqqugPhiVJj0EjuWM4Qn8juBD2j6vV9RuCC2j7
nfysykzuLUO55KH2Uq2m7Fi8SCbBeZiQO2+SYKhMrRW4WOGupQySi9BSAYpW427p4RhJRTup+n02
nYaeADjNECkmT9deRyuDQAPY73Q0evraKgzijkan04nTl1aYaIZNtClZz01CQBq32BCQY6zrgkD2
RqWARhXAWxuF9r0P6cxJBC26RrWKQemLxfiIe4TdBVx8PB0ZKBR4A0acfyuFIbl5buisx8wWV5Ig
2mUtU7b7kaO8W6mfk9ul/TFGWVA2uuY2Bt3BNCqrvRTUGanZq/DZSjxWOSrut8Snt3jOdF45KzWy
KtpkTUC+E3tOWpMKcT1eAL2vxAsUJO89Y7+DWGOB/qu/NV3SM+CZiPpUg4Op/8BZ8Zj21kWtqarX
CzUGCVp+sHhNi2VOmaePuYAzlcvWy5DD+BFhii0Vga79UrFci+acPXskEFQ9GSY5lLSYKOlTAMpN
srYbYf2U5OdpyV0A8HsQd9jCAWGchjj+1EiJAciz8uXJRknG3wZGeKJNmq+Hw486L7d5uv6AenXg
N2PZpq6sjmb2R0yPZs35Y84t8iOkXWUMP30+PWGMOZShumNa/xGk0XwILSbLhaVfcXyeI2F6TJPA
1jOhO3ZavytKjVQbQBQpiFvN5IAsJzV2B2UCEIIwCosoRaAPeQH9VY2h5S0VUJc4pNEcAnBAd1ZK
N70oV7Qo6+nUqbe0hsgzIpfXjpb8ScQp1y+ApvnJIINk8x1rFypBmnDqmJMyCluUa8Suf14Kpbxl
lSKna/DUwldWAQywi0YFE9990bf9jfplvYvCYyiza+vqE6PEd03zzK9yZScN0DgRVUJytBi1A80k
RmUKyQ3GnWmFppvQWbdJLRVo7A4gMOpnPRQH302E0LwSJDRqFVGCI3LO2aShlwHxWyJgxbn2Vs5O
O6NYwcONaDz+NBqNoh/7ZEtWIb0VGbH6gJC4WGIANhQTQW/+RguwySia91E8f0oFQON6SKDjr29A
HIq9FDWgPQpkMMJrH049qE3jljnCC1azh0Ye7pVCgCIT31kJv1KehJRS8/FLsZZd3XF+YiFf97hQ
4jh6CgGrY6G1fCVM1ywWwtd1IWKFHIX3JKJJuwiWAT5f9H991kuEQiJzijs8hC2j2oy1ZSpMKqUE
TEgys3dEn3whAadIFUPcWGqdA2GSvulcw1ybyx6FjCrdpFQYQFOmjNrjB5KXN2AkTg5pkB4ZFpxs
TJ5n6SOSpbcwhyXawQcFZcDZuVOdeICjJa0WMWBHxBidZQW0X4UGb1L7AIMMAY2NeKL6BM4Wguk+
a8X6doBmpPb9U0yc7xmaR2bCbhhk+bPsAe+l/dD7Ast4tsbrXBk+cUCiN6TprwWSzCa15hgYRei3
ympANoiUQL4084kw/+cdyO4ZSyiW19LvtetUCph2f62IqrcuPY3giNDLme+C9kTiHWc5ZciZ8xn7
gNA29iwa3WsSLfR5eqlZsuJGi0NUGSt1p3bQN0nIoAcexEwVEAMzB+i5UwlCVCKvXhA70rfN9j4S
aArWqcrwkNxbUeWGvQjQIWh2M2/BQfLMMAyKVjFLr6ZnLjEdbSz4taxRwSYFtgQFlgOSjzSJ00vf
N/jHgHkngiw7YQiyowJYZVcmvDGRGGEwzr0VVp60WE/om37JlP5dNSVaHt8NBVIyVioBv3Fbx8/R
SDCMTGZDGmfMzoVXJY4su29JBzXiLzXL77Ucl3a9oH4kag1VlzJjqVbOYis8tbNElxgMhzsA+ZGe
86CHgUHqGgkoRI100ZcwhLFfp/uJ1T109uqRk+ZZqZaLEbJ75p6y/k5SmljOSJK9o2d8gcQxwUcP
2VvESLQFI5a9ELnXIFpXUG3w1jPLt5C/KPqhSnRiexTjIaIATdTwOdWQGGCVOpIXeU89brS1Mb03
NNqnyCxqZH76nDzGw3KdpvgSxvMh7qrbrs19pIBaKr+VfARkr45Rf1WECIWjcN9qC7uXcDPFFXqb
xfDXhekCOpYDlwltKN0pafghB8rTIuOHJBt31yf1bxIZuOlZJQzw9nxNeDKteV9pRGMjxyZGDxR4
GfBxtVp/V5eBCFnrSQEGMzEdjNQHc1kea3VK9tIbTQUlY4LIqtQxkiH3u5w9plELnPlagxXcwtbW
vC+G8a7nKKr5ikUp/+1b613p+8+i+Bxb9J74x25yMXiijXSphRr7YvELtW6XLdUvqQUPYIUecfXi
wyss1LOF8WmxP+/atH/D3E52X8yQlNQziuWu/MiAF6+iwgKFp6lmFAqmgzoXbiZXD5qWnJpWfDGk
9mE0cj+aaBWXZnCB80dleWh+CXe6kJo6qv2d3Ao3UZccejH7qkS6So0hnDKCbJCMwMcJI9VvSLVz
tBbJrCzVL0J8Xy3xG4i0nzy8VdoGKVNVETjQmedSJgOuJ7dJQrAgKGdj0H41KSeDFyi7Y8ow/Aa5
JM5Dp4rETDuqvM6I0XC/KGq7j8LXZgqFQ97NFyFgKWiIKNDi6xLv/r+g778j6JNUQ/q/CvoO3+j5
/uPfUaeH7//xH//+i3+r+SRJ+peoKvyTVAXpnir9UfNJxr9k8iY0NIO6aRAS+j8pHBZaPvgYhkmQ
qGrJEgK8f2v5VOlfFt1aXZShehDTLCr/L1o+Q5Ll/6rlA9EkKquk0DJXfgje4f9K4YCYWfcacIBb
aU6GPQZAZ4ziEHzygu6lijP8PZSzuuN2UcXdwLwwum7GlkyKUZdvm9tF0jK5aRMC/TbXxXax+TI2
x8V2tZwSlrdFFvnZqitQVp/FdvHHgfG324QCI1RAx2rrhaZr53QzYGxbcrvaddTGrJzAYI4oTQ1e
nM29t20GtUyozGAYnB5flnqdOAgNsU4rmQkHx14viRhVCc2zuvp2skbW5VFOECTaSqc1VnePulaD
dRT8fmfm56jNnWKa4JxbIDqVrqf3UuiiTVbXoZ3TT6vQASCuYv1o7WPOI258Ypslv5bbe0FbBQZd
0R9VAXGAHdbVdQ6VwRcM3hMN+ad+tg6wWqC/i+VBkRHOpC2hP6g6sQstFif3bbPdnIry2lxWOKGk
IKQQ5vM+6dDTN1y3yNk2DsTj1Vm4HLcLacFQLY7x3TS0eFiaeR+u0qW04RQPLLkOg3i/RgpklT74
ko639COJ01MEjEDsWuMgV2Ruk6p1CMORUxblcSrmD3ke1y5BUX+ZjjbXCCYv1QFXhixmbY3/udic
HH+uzmun3S3G5DKZUv83i8jmNNrcHZvdaNuSTVnfZyr8+lVCs73z7cJYr263CYtuo4NWIVAPWU/B
eHVCJQktoXQnC/vsAeEFUwiw6zBOwsSpL8oNRUEmfvWTrD2s0pjvhv7LBOrIKTuSG3zqHYPgo4fs
bOpLu8hhTlmR7PmB0roWHmqZZn1/ZcvqdzgD8ueBBYbstkxkxbtuGG3W1wGVeeOUSmcMJ8Vr+iu5
zCZfynMUe4nmKQR3pQdUXCXMw3a5UybCML5LDejGvsFH2aQ9M0G7ImqwOwI0QVh5ov3eijRdbZhV
+3k4LJ/iE/MMNJ0q0UBXuP/GYFs24dxoiU46LZLYIYnCIp2qcZf0xlBvIO2CjFULT/9hZmfhdWFu
BOMDKzGCcrt4KB6UxNefdVpyMAYlMqOwgQJdx4TlxuoxG3cJ8/aF+rK1R8OOOwvG3zjZteE04W1l
fVbfucdMYbgbHuOL/ixYFGC87qZ7IAWUb4J4QU7M/Y4SrrxWrpAnUtez41N5qQjRuHJ79TbZhveR
HhK7Ogm3OdNtQt/eiKcgryFjCbTKHF0SMOndEPW6OCEH67Gl2TXsZk61ABpg0//0OgrRryR3DEiM
MGDTQ8kU+Etk5tiRXGHz7XayzZ9RkxY/KlIjSWDJkLES/U7++MSSWT7SH+mvynQq7uUn5SWneKox
hthEPlHtay9YSgCOVA/BcTkMjYfSTIFbB2aGY/NamYhabDojTIfE3KWtlT3oNzQ0u5fi03gqnqlw
3SW0U6hi9SereUNtY+wpjoEnsVBABTs4qBSnTEak4ctAOpw+mbv4nEFDup9Zw641Wtd8VG6EVz2i
OkRfwVY/1J/pET47MbnH6oBTHIEMU2zZHWQ3+y5b+B52QuP0K68xlhCw4Oasexgp9uozUapAYml3
XtLyYbipn6d7+R36fvOKZGK0nHVSe2NWUHFtWIcZCVAOJE2r9dihtMyHiECRrzZOHV4F3Qnfm5MX
H0Riix7JcGHaZTgTZSYyeuHtengNI3f5tY4kp7W27JutZzjpUf+1vuD6ndof9Zs660f8bV0Yd+bW
0x9Cr4L2QSlkeQqQgwCtGVlvn6r7luSXzpFewLzS6TjC34VeoFu2elfsg8NwNxfQ5xyEkzNgoQ/5
Iy+9MtvTFVlyv4q96Ltu/VXW5X4PZ4I7hjNBQ/qLekMzG+r9cLZcUO8QjkhldA0cYq9xYCdeBgnI
IdmMYGC3eazP3QI6kTGDvv7e/KWoMT9TO6FspnSvrfLG2BHMNrKQSf9WQeAbVy3y2Gjgpx7kj3lx
MGZySHHK5emmkjfrNW8kdBEj9t2FO92hHEQcyFWKXL7z9oMMHV/6LH8shlBS1faz7kNwGxiiGid5
nZ+0mzBEEmVjC/LUwwg3lNBCR3uK35jUjn6JltIe3wfKWYfqPun2EKaaAJWRF7XIAG9F8VA9Bse1
l9nts3vhi5I4v+8oUAE9cuwVjxiaeEE5Zk1nTzf9c7AcyN8RZ1QDriX4Jp8DaFZjw4YQppPWO6As
Ck50jDvSMXtM2CmJ6xG88IOuJ6s4NK70FLAbick+DTz9wuF9yc/JJ+VC6yu80ozW7gyVAUT5MYm/
lTU7AowxvZbDU1KfU/IcHshwmHBEEpdQOSRWzsKNIby3M5YqGo7tTfMlPXSvwZkVjTHfA0KiNcS0
Xtzl5bOGTq1qKAHaqUqddddJzzM9Q+xD050hUv3h47shpTlG29wLVIKoKdL85OjMqeijdb1MrxUt
v9UEZxsPy0MwvMvtzwqZ4eglvVk2fBxJQ4WkwbKTorL1/J7nUEEdIUciXo3BwqCAB4+KGmZoJyCQ
LH4ZfBXvEaBlMsmJC2fB8Jsd+EcHxQ8mDAI+47+4Y252jL5CAKL2I9EnlzB7TdWzfMviHEHcch4P
TvDaHInbjjn1ncQaXQeCxf0Ufg36DazVND/Q98TdRBiZjBxIRFTrSSxLGzjF2L/Ow7jj7VEwahGq
5gepPKeGvZD5aBNz17kr/dF+gjCKYCthGHPV9mKkE62XE63Oo3JMrvpp3qu3yt1yFzyZR/Zo1m0n
4dXoUGuzcxOwgTP0lbcAmblpyW5Cf+EXym3VZm6WeFKwJ/m8kB9kknU0ODJOcM288ZFmi6v46Fiz
A5mDMSg54rq623QivfgMc3s+ERLhPxOiwS+ofUvRlxr5gbyHawNXp8TBjJoFeEY8Igmmuhqf9Ks1
0sw8UbOvSdYkHqvACMokkvA5cmD3SbKjXAtSWq53Y/K4rOWaszTsB5Wy/1kPHB4vo3TILuT44hpL
BTQOdnVlIHpanwrh711EeiCzW9s6VD/UJJsn4V6td5IOIRpRCpECBIHZyU+cXnDqscnyvph3HfVl
+QTUaCRhundTHaUHIHOIquRKnaz02Rj3lFnWXiQh4F/qS3W23nLTLi7cShp7cIpOk3BrMtNwzJe6
cnlLVxmEpT3fTDvzU30hVvYmu86tC1yYIsivYLjNLdHi5Invut4ddrRud4pXvHcXYTdcFi+8F6Rj
f2jvxpPyVu8vOqmWP837dIsUxbyreI7Fi07qvtjpZAH0bjKeMce8iiT1PCL5EFH8nfiO4CLPJBYK
dvyA7qIl44vpqsVa4UA0zJA+K/cou2nO9jJgUZcaZ7MTP2HwvfTtyzB6zdOQusMl9/F1tA/zibkS
72LHnF2bd7T3RcqBRyiYupNc1FN2wdb50jzx/fNicX+qLkD4mltOHMCvnfLQPlJ7QSV7gmu/VH6H
pgvf6NF4lp6Wnwj1YAxW60w0xJFlACbHjmOQws9Xf199UAFAMLFyktmHXJF8zACt8j669ofwQXg0
vtlxmp30JHYvZAJpzxLF47UKDTDB1cUXc3mA6CXyTj4kqk3PxHpD8Ku7fTNcYcxq5U5zsJsaCspO
sL8+BeubxmEnFQdGeFgW78mlU0lN89vey/a96Jdw19JrrHt02HVq2Lk/UpXRfeUjC+0SR+uH19Z3
5TfnaQuPc+4rz8jko135DcVv1932HcVmUHZPrKrqu+5J/MzdxXo1fQLp0sIngQmKf9ue0UoFi5+P
zG7vh2tzbeSzRIHsqpQ7C3PvWzzSMmavr+9nGQGOXz+kX3z4WvHGO16AzOaQ/lN8rO/lwQGJ3pJ/
zN8bt4D6hPjYm3Z7Rw+ah5ZArKR9cVW7Q2YAqSYRzWWHT97n1glu07vghXfUE2S3oG4J74ZyNxQu
yZksm6xfjem5gJ4cF/qFNJgmfjCqzynf9981WrvxFQUKMOT+MC8+swnpbjzwnecE5d2MC00xohWY
c0aIyu1GWdAvNy0xqCvbmFIu+Rj9AcyaedwuwM9ZxzXA0zSb90BBEDpEFqkNParQbWu7bbsIVe61
RJUZhkn3MevKlghtHUhekLhNK4/2pKQ1s32Wy0R1Y/TftsaVE7Jt5RvRI1nvyVQ0WIjJTpMlxqK3
3T0h5Aej9X/6axUImavpI/NIbW8kpOKmwmvdhAMYCGaK2sry2Iht/fqCG7ENcvZtapHkkktkTw4k
TKvL7LZB0RzxfHDa3zaVinX+nOWjI9/rDLed25Uv4U/5E8vwnR3xzBKtZXhEoOd0zU5rdpjciEJA
7U9HbeJVOZIpWKv2+ENs9anZK+phMI4mpfxPXbLNG1Y8SWeD0WclAaLjTeNM4cjGTSn79ObIIYBN
cB5o+0109sm92vGkqn7bn6mFO/KD/oBNSoKLexIofGI0R31sePlP8TLfC17HXJT6Iq/B/PMFKn9w
EznhuX+T31ggLSc+/W2CE8IWnG6v20itI7f31bf+XL+z6gwRt4BGX1y6CLlJK40GnT281OQYvxEb
ci+96w/dpzC74U/XrVNy9a3cATKTU5fffq7tTPOopco/w3dyzyK1yq7aJw3fC2laJHml0VW7BSk8
fRZ+cWDigXe6uulu6DUsHIWISZ3uNd3PP1i+3hPmfW/GBSY1Xx1ql9vkm0kxK71Rd4K39qd8r3HK
t05CULGxk2j4uySrst7hz0JqH3CSLVt+bh6GwIVnT2egZHS9UT5lzn+XdscvgtKzPpPzRR/djXx+
7qqz5/sZH91eu4ANPI8klN3OEqUiD1806WAYt8TvkSgvhFeI3+66ZD+deDUK43XnWiW+J58/4qmW
a+0C3vKrwMHbSP6H3VUOXqJktkc/vGGvrBKn+EzQuI3e8IJFUQQq9yJ4X5MzMY7FN8Gj4ZDqdNAP
i2in5wBfi9f68VHZ0wlTWNXvkAHyE8ANxRngLDTU9oSqo8T8hDcpPHSRh3ol3XPDVbjCHEjP6orX
5Px+Zf2snKijSCeJgeWBLGzVHiRHI3Nh9DBdqG8t/ZmriCdp7enxItU+e2kCVvjMqfA+4tnwM07k
TwQaS656DE8wRi7E25RQCnf1FSsknEt2IxPTFRGIo4O4tbEZbK2zeMAlM+37p+QOS4zxUh9JsSBN
7658jx7gcis0lr6B+12CwTMSJ3zqAvZMh9/F8obPqUWoY0cv88jSUo89+Vtl8c2KSsCwRyka0gxB
U3bwIB+a/fTCr1HvLL+6oz9qvsmIfp7Ifc/PrF76dRK4j9/VyrdYCKSMwaWPrFe6Mjm/VLnXhi4/
e1W6WevUmkNgF2DTNbt5r0rUu+jQ+ROZleq1p/zEiZM6OqsH6bIi3h/WlNgP48xyIDd/kSMqwlkj
+ou1+xeTP5an+q46rMUyCdQsoQUe3I+RDE4qBtQIaIc9i79mvhtuWEeKoTO+LzfB8AFnGNgu0qCi
5U3s9NqB8sliiIDw/kP7zPdGTugpULcjtRFD9oLwoSC2+cUXn6dDRQLsTp6YxOwRChE2PoZOodgT
xzh1sJfijX5cuOx6QgpElyT56VMCiXTCDbPWW1qnfV/3onfzhyoC8tIHdgxUtByGFID4wfsLVQHh
lcW39slOEr0uIBMEp35XFlf7bOdLTqxM4mcUJF77H4a46K0iEhKd/n8SdV67javJFn4iAszhlkk5
WZYcbginZs6ZT38+7rk4wGDQ2227JfEPVatWwGunPwzX9izI1FTu8FbJ26ThkOR1AU7s9Nuou6Bc
yXX8tHBixQk8dMCxZu2N8HCB8UvtiX9Z47Wfc+X3fGgjrBIbawIzdCDXmP9a8K/Mx70x/zT38GEI
6xCAfUJISieLZtpw2+/A9BnsqycF9+Pn4vab5ILrbwId/S3/tF5mDYKBN/YuLPQsu2Xpa8DJ9AYd
j+yNodmE46mdVphl9dFPmE1z9wIOhcdA8OW7qDkIJF9gqK6NA6ADOAFyrvq4vA1XDLS2wX12Ox4n
ArcbsBa0dY+n2/ymNzZJqNwNjYvztCjEQPj5vMFMyML5XLdh0T9kj+4FJA2jEXt+5DfYHPWpGp+g
XtxEgXaNLEoFjyun+TY84wyChnf9G3u3E+35VF3063wtLVvH2ohT6bj6NpS2viemGD2Tvf66G3Gr
PEeso+bHelIwGrzz5NlywhuMR/O2xl9ywppsxm9ujXbeJPAEFcmZe07eQ/lIT+PV+EQjYzlZ6Ip/
k7rt2XLpQfjuNTdV4Hdv52gPVcgECYVmZdhoDidiOqliDJuzCxyxFP7++7x5MKon3gYOAfPDFUUH
9nlul9qBPjvYVJe28jUJUbTD4WNB6KcIKbc5FtWYzNB8qq1bz+RgbYCwzD+uWnN04nkjZO96cuCG
4hRlYZH8Yki0mnb3Or7Ifx2P+c52w4ImHz0gcbC7BJ9U2Q9wwxg9/kFVdSXDhkbMBDiVbQ776Eza
Fb0/wRE929ouvlD+VEwC3mHc5u/z53hip3FgE0aJklEZ7Fg6ZclD1A4El2a7ZgdJdkbwx3Iqd3So
fFbwF6kWRsOD0vVWCE6QbFTC0teDXqG/5bXzeav3dtyyL3TcbYjNPCif2uQZzBBzbHN2DOdTnGUn
38wvPavxN/Zoj6G2+FLopbmnSwxzPbRSM7FlrdcwN4Wsuavu63vmZKk9sE6Wo80SQ/2Rb7XvjDpF
XR94MJyiahsa1xRVYsdSoKvk2k7XwkgInBiq++hkshfrzrpQVOAUWLy3jgNmFQ2PJ66NpoYq4SqB
g+DBOnP82kjynwOnFjWUfGBKzb4b/5iBWqbfDnSXZ/HBpQgo2NMl/Za3Fm7PJvFj7cpDUd7UR3gL
H+qvRvl/Hg4DkXRvk43dLjyorXWRVuzXlX6Sa3hoJ2cod3m6YY/C7mDhEd9cQ1ezxUfJxsTqhiXx
Nv5Re9W13TEccjpQnxckL81F+p4HD2By+Z74KCjnbt2rRqrvE7kbKoPQDW4tB8kKR6d0i+UuqVx/
fGkfaEm+0hfR0z/REOiRT3Pf/Afo9+NOetN8uBXNSgeW/MhhrFPshOmnKrcYwG/NL45flWX54JKE
FQXZnHSMft277R+1OEz0bvUEZjJwEr640tM9cZl781S9S8x2/+kG3ba/mI+uG22YsKa4AbFJeYZO
sCcXo+BL6gqswsywejCd/EzP/4mfM3sFRi+Rwzjn9O74wFDvmbMDKPBGLj4/h7mjOfkB9pWOC7xP
TQaZU4Qj7IEDg2PiGyzvp6P8j1MXTyoUg8IlPLDKunvxq3pIZorGhY8Q2NVxvnWGF/xBrOME1ytn
9QNP9gvDj/EPwtQ+udYv4ZbV+sOLhPrbdkfA0qpC5GHX+2CnUrptiM6Tads/zSeCJw9L+k3mF8RA
4fQtszwBdfp/XMsWHhiv8oPSS2P87jFOOEoXbcF3mpQavklxKc5fOKMaZStLfsaArHQnbS0zAukQ
mseoou/xV353eaS1G76tbzYnZJXhjcUi/8oQAg3bbk/jM9gTBMjqf0xvmA2zoVw+vt/P7BVTg3v7
4FBMwE/Ab15jygRP3qkfy7f1trSb+ZEis/rkXtLUS9afo/mHi4byPzgqn0HtRvrB/KE6ESAbFiRT
7fBDpnx41W7Q8cx7iu6L8BSW21F+hV6fvQ1bBBH0Pfvskp6mm/iuNXa5yxY7PxYH1YCMzOwEbZCN
bLdrmLfY8q7yrFN4RTYfbSdPvZQFFbjmJU/ZVzz2zjH2lK3lF1frMG2nl/Fd2phH9F0VzRKBf2vl
0F2AxBlURD5Po0GRSCHlUV1Epi19a5Qnd87Idj037Owb13iMDCjfQ8icK+ZskotHN8bJRzVZeU29
YYVD/ouP2ob4JMYBrysFc3JFWKGmq5iuiXcsCG/vkIKGxYTgpdZmtYnPfPOOQH21FLH1wuEfSAmP
HsitcqHKOibeG/tZeVQcrClYFGjDvqdElreZ5FEgVt74I+2bffc5vg6tr42u/D45ustDp2LuZV+j
ObzQ9VGYvhAyLH0Sd7MrH3R8BwYCOxoL41FzEp3QBpEgKaIfIcF8bTXaD2QYIYd+iELDY+0IXxiJ
vU//VnoTnNxT/S50fv/TPQkztsZtdqtRDRUwQ23taR7Eb4AreHzqm7Bv4Le9THjfeFpHGIVT/kK+
wtBsRfN1GjJx2yl7fcH3z4apBxAPPlQSwgiJM/JQMbSM8Qpk5Y587HAb7IFTPtFdikdwn/k+L0fF
MzbmvX5fVQSMoCjGCdHKAWOASV7U9HPgHcW78T0e7xr+pLODSi0Cmz+CpP9sWwHMq3vhsdWB7WBV
xfwChpspuTMQOcfIFuG88Ns5xj/lydAjCL08xNuDCeA2virLScrclmXhhL1Tm48Wzn/rE9oV0QZn
hMxuceU0ILelLuk42zFFnmFnBUFsDojiT2VLTvhOVq2ooqnwVEQHjU36Aoka04s0kw5KpWGzC+jh
l5f5QiS9voJS5dX8GZst30xfkM3w9Lz0xKmd0e3Q7/3OPtFePrPFa30mHy20iU/y8WZk81Aqc5GE
J82r/PKrf2rfKN8HO0dE9yUCJUPAxpHtX4my7l/3YU7rRcWsD13Nvj1EJ2as4T/lNdlYr+1+dAYa
/vlT/TfFPD2knetsNHL6aKuZPjtt2KUvgXBdaPvrdca5BPtGvJIIwm+M8PHHKvowkSyus5lsDmsI
wKiWTDQki6Op5Hrixutg1p4h8VwN++14vbMe0jcCiMLcStaGoaUSbgLDhT+Nzntp37HKqxeGbg5j
ogYTtU0RbuS1jmAmSgBh72CQU7+oFOVENTOje1eGPVPTPPRLJFZYjYPNTK75RXEcnPXZbgj+3mFL
4unMC2n83IEN8FN85GBrAtzufWHdNG0TZ09t29wly59NChg7+YlQXHJlucRcf3Wg542diW7KNDi7
MOCAAJ8oTD+3NC61h+jCOCd+Q/N1Cj8Jiyyp7j2ZdMAtT48KOL1hp79I6ytYTDu/yR4fjiRjluNz
nXn9Kbok2qklPJUQOWpQB9F1uOHIPvN2qYyTd6rlvDoWKFeRkFKjWV/GA/O94pn+hrrHUs+PqWN5
5gdIgIGZI60XMFN+m47hmfFp94o5BZkGlrUZXunhGShaHw0x2wAmyVuNiQ0gVMk78IS/8cf84JKT
NXe9kIatRbHxCfmR65sbLtddDtfhPp7Vv/xGsMq0M35KYl68NPJnGRbuETGFvtHeFZc1UXDDspMQ
sjHVmcm197qGbAqfRbue1Tx8yt5Xt258psnMy0gUlOzuhwtUcYiofpQm6ioKfz7SPHXFJwFxF4Hj
SGYytVDb1CM2eV4iII91S/owdhrrWrCjR+y3WHTZouQRymUW2+gzq5z6Wj3KcmsIWN2CbHtSAmbn
WwMBL9d5fMI7xrUEtlAQUmzwUvz+OwXn2RCOQknLRtBpJdrTfCp2mi1sgY5YC1R2lTs8wGXn2F2T
9O7GVeMsvch7rkf1qfiN374ppV8J27J1hodMvmICbnuMAY1TYKmBkAR7uYfP5S5BEVY+cUDseIGM
IRhlbU1w8txD2plozurLwqTK0Hdh5C+NN0JIiT71s+61e9JXenSE7zFkg+QBk1714q8pcwIn4H/K
diZ/b74yMGdgNPa+brhAlpQbkP899cjwdHmCXHiMsd57xpQP6QoF71K/Zi9c6ng7kfTrIuD4ZWCU
0I82NmYRhyx2OIvvonpJ9uNFhyhLhNBf8Ca+YZOYUXjv6o9ik+xld/FAdZQvwO7uE/y/Qq7vEDUp
H5rPwkNFt+se8Z23o2Jf4jHlUHYRviwukBvvOzqFl+lUbGQYvIBK64SOyHEWDbVd9tq8sjWnVxYZ
B55c+9pdeTc5uC8r+XtndY4iH4fyAwm98tQBY7rNiA1H4WcTM1nH6FzG3dVfoRwaXHvBhJiVcUXz
2VPuYIsB05z+Cs1y6s+Bh+KpHl0j9ct0nxArXJ0kEniNXV8Rneb16maZmGUQr4t3lY/ejikCAYzM
HyZ5Y0J0LjwrfcuwBu6MwyCcpRMXS4MTDtGrgAD/zeMSzcUFLjWYR9vKR/MX3/PvqXCKPwbCN349
K2Z9CNhLEfnNUefEb+2h+WtElghXum0ckwcaIfPFFNd3pwz/TZaAtmqbESAGZQOo3ytPh/fY0n9Q
hr3JB4whT/oFmpAjHswXZodT4xm/hAe6AThE4xgMCgmjTQ76Yfiaf1JcpmhE/zHn2HXnZrLJUJqS
zTg+w/4sKZ5CkZZ6xS18H2q7BNk1TsaGqEZcZ2y2n6ptlt5VepdyA+s6s6Obtefv+I2mIsg3DTJw
JjoMT7x+r7FPofR8mweUdtGtemS5TTLtjtNB9JVk05RHqyQNblujiPPYBrULEVt+Va/hn/QyM2/+
MVEdOdAiHtmfAHpbAku48hv/3uDz3sGsTu2buFUejBQFt7wLH/rL9BFC+93J2gZHyp+WEuWX8K0n
wJ32EMIdQckbZosPA09h5np3DDWIu38L7xwKurgS0TBTRlRGk3I2T+OWOUOFo1aCeZRT+/FV2ow/
6bVj+CZce9FmxVcP5UNlyBPfcY+pHub3jIEa4M+hf2V4stTr59lsTJRBr/yO7tbcxG+kwRdioOXG
IXuRCg8+yvRcPvEKDddRawvQAC56Z8iMUU7gwX6T3/EKvUefLLvwLgI2O+aFkU+FFOL49UVbnYIw
bKdNSg32Z+D09qgBhRxSAi+8xviucuDdk8dyhxtQUNVygpd20e9QTc3szm+Ln7GO/zI+UOuYbUIn
5OCEu8Bs9J4HLmNlBrfwprzsb77rfnRrD2uFPHHxQgSwoZA8ACwP3Tm/6GfB5ZEmn0TI9IfYb15Q
5u20a+rW12mjfisMDEcbWshB3mpXE6n0e/zG1o32sVvc0O+7TBfJKYSND+8FWJ6y8+ZKu2ITY9bk
C1A6jC08PGAWgPkXhcOjWt9E/9Z9Dmedd8v49neFbEMeNVPKxY0OgkZ0AjN1ImHt4qFusxc99I7a
v5rMTeDrLVGdcb3jOf+CxaCGENpNr9nQOyC6sXwh3oA6MEQ09stNkXc6Ck8SyV6tvXjIOT65euoj
67LaZ48ydo0v/Zuv9RDa/zgiWCjSBwLTjMr+rTnJrkTFFlMRubV8HTsvYVIzw46HT+dwZPMO1XCj
0NnWpLPZY7QuEfG1ucH7FBi50VHnoOVfVO+V8jpQJC2eJOMzS/SzLf7UR34TZFmTbLfeaZ7jXYf5
wkYgU6pl3qkegsjVvvrX/JXwUoCXAta3LYBsQ8S8dydhn772O1hU+n9TfrrGF/kYze64o1KvOPp4
idyYNIjR1nxjhI2wpzhJH+C6fxNV1TF8FseVIha65vQZzDvrUn9FqL9QisE+hBPC3KZyht7Ojqsj
J/Q5r7IuAYxY+HDP5r2lBR+JVnA5t6f3muku6NQ+fMLoEI76DVSgA4D/5KZ7TdO9eYNYdoPmeus+
6jfRbaijM7/64sQWbMgKg8LyUS7cINw0+h7WkFpDQwMIdyg0pfoU1s58o8o2rlgho9pDItY3t/m1
vWvX8dBssnQXq45BZftsNhwwl171hYP1moU7/SxCIOFmXsXLPwLBBS6kGCypHU4+PDWQEEKDY+lF
mIJu5o3lchK8N4Y7PZl1N8/kaT1oSjsTxN+2HiFtEOWXF7r9/j0LTkXkGtS1IMZ81SI1mGgUe/4X
W471nrzSMHQ8yBAfMVv36mtzTqg5aGtqh9zzUqZS9vLf7otONcZh72x9BneCWjgSxWbX5Vgsbmua
y9gOxkNRnRNxq//oPykJa3xUfIhHw3C1dMsYPX6np+rfSeqeZk9ncCVesPIMcye9jr9ity3vybY4
o22hgzO+hCs3Xa5cchKd4LAoLC6VfmrcivOxG7dW8RJnt1HZBpFfM2qlMP3DvW5GRODG3K+fUgmM
5dZgK4/wh5AnzEAieBK0Oewg08vL7Vh5teRM6aZv3tDW0atzNdXAaRJs2S2rrClBl5m7Al4xayJJ
HkLUqTx0Gyf75HfNlFV8naNlwBJmb3zkkldtxu+42LUtKIB+0Iiom9aGWikYJawH8iKsFQ0GhzmX
NZYLoR3e5233N20IKWYHDetsQXtt31IoquE2Ko/k32qgH4TIKdsyO8UwM0Kbk2+10IHEZ9C0OdLP
vI+ITXUIh+Q+orsBtwydtvaQLrKGilsCaD4+p+5i7EzGpsNWUaChHrmnGUv7IQdOuB3nl3BxlQn3
QT/W93LvU5HwgvPsXQqgjFa2gKIvGXYEbEtcKgwjqK3l9eOvZS+9VCMa/cMw3bqSDLGLnJ/yaquU
ENlXUe4iPIVxNw7XNUKSaRczyJLBxH4aTkr2jeehakIWe84mcE2xpSyhLqMWokhQebyAIZTslN2y
Z8Y+ZyWPA0XqOB0tYRNAqiNwhCDfwdV1F9pd9q6+WFfoSTiMpJ3TMbAut4JgUxgVlS+VX6G6a6ej
NsHheHIwx/pueOjfyAPXwX6/Tvv/f87/339KCqe6nkvC/7gA/31fZIYrOtLAh+MHJjw/kEM3wbjR
5Gj339fmQFd9ozOuQ5BbO3OVQPYAY0nLTqgEQDkcxAiqCsceKIU/GRWM+nGWUHs1R1NQ6RX/+9J/
fykvBYTNDmj7v69JC+aUtrX+xH//jRjPN+vawut0jXNISBkSp/hXGleu/X9fa9a/qFOo9v/937wG
hvz3p///i/++738/Yqo9wjAhHgjDVBlv/fdNOd72nHjrL/rvW7uwpDFJ5HQ/aFlzCYfdVNGN4/vS
z32wVXixkk44XTO2pU802maGAyQnHdLHUZ9dvfDiR9rPpyacb1PQdmRu89TKXNEuehFfsiz6spT8
RVGFL1kcOrK0VNWxGG/EKboxIfEa9msfXKZiUjZRKeH/nr0H2OAT4JtNfgafDhPUafVjIP0qKVeN
cuRYRKZqGbTYWUlE1xAkWhrToE3u4YlmSnIW4vQ9H8pxN8TUpyhOuPp07k29jxlctf20zXUm2/H4
VYqlfFADaFFtuJ1N1eOp7JKCz0hDB9tKpsYaBBodr3knSwdLY/qAYuLXFJnFm7gcYJOCXw3po/Mn
qpDWzhYKjn7QsSWGkiaEFEZZzMgyht+pwbZohzr05h5aYztyEaYtYDM5prusjN6HRN6XsFNXIUnA
eKC3qgpTR6x246T3+UBIcSpDXJM0rO1yi4BSLYbktagJZLphOIW6/NeK0Jl1TBaKVvKXhXl5hS2N
Iy/Gb5JrXxgo4jEckz1XaijtDZgJkwn3pQG+wVfZUQ1Ge4MiSS5xBBx4gliZyGZH5HrNJY8g20EI
nItfcyoSD0dTghhfkCt3LWyxZqANSGb0+KgGUfGvP75moMfRM26G4iUoUwhPkXyTRC4OTdHmoxER
8lDkC0hcm2EVp31P81YrBFLKOAPnkngYPnKvnaC4S3G2eHHevwdiVO2q/J+YwHwIGgjrxoQJ0JJq
OEwTRoPoIZbAHJouxm6gy72+W8+arPiKa9QW0jmpakgK5Jni4on9kZEan5FhdJhv6d9WhM2ETBov
ShCYx6LmzzH02pR3FKpgm3KkT+dcIzciK/ExiEyKXrbazlB6rxymadvNC2zuyAIPZqao6OWzZiV6
0iiBQ9Y7FFGQI1MOs8TM/jVj1Bwqc74sC5iIGc8c0AX7Ixhx9dEWlSFPRu1qfHIEVv/UPPxN9AZo
LeNuSyUgKpkl24GhybUwHBdz3huLwi5JqAbUpP0gSAHyKQha3TEgalRd8ORe5zCQsy+tzoG6muQd
eSiFXADX2ajuIi4Da5gvuDIRuBQJ4jVMuNoSxbr3agjsV6X4EXCUJVWuXRAJCvJ4DVhILlZIQKmo
yusqhJ2bwf4u/o1C2h+llJNblRXX6msq8jiPN7rFqBtnE6j/OGhgr5Y6NaTbUlbhGYoF7PkMGxYn
0LhQyyErybjXDzofwFCDHuY4GLgDNgzISyN1a8pQ/JcmOeKvEdp5S9VXVOltDL/idsKcGd6XCMmA
IzYk7AHfcJUxRJyOvzk58eh2w/eoZKRcGplkl3K6mZW2d+ImXTZyrxZ+a85sE5iq4VAA/jeLGtMA
p2/NsjzV9DpVjKY6ZohTOkN+7lnBUWPamQCIVTL4jC0B2/NZvBlq3l1KmRYmnX4wTfiYJp51qVmz
J+BjBy37uy3p7fdBhKUAnsAXUwVyFNRnQe4n1cRKAZoZuCQiZNu8gIOrNS9TLqgfKXCjrDCrNMCC
wwjPJ1XYjxQRqMi5cFqz26dD/Jn1ZuIhojsoBB7BilzTdgYGpFOILCGAJRLP9c2ScEfqk+xQKoyJ
k5rKoZMU0R3qsvELYb7I3exh7B+6qRnQ9jTKnZyyAvI7mKExlQYlQ7z4/dIgvzGiSyGF8lmU+/dG
7h8lgbtlv5ReN4m08YTa0mi10TmvaEA1hvaLhpuImAK2080ZY1XxeznfZCF4EYKQOQW+63u4iHWn
HSKN+iKxGJJbRxyC/dJ8F1NgyiDHFl5HoSAlc7fFJdQT9OxhTatcQe8/OzMKdqJBOTzq35me/80d
RnDaNA6OLoLB516kG7KbBlBLZDmPCEmVpAtOWFAGpDJ1TZV+qR+BtOSQmKOwv63Sfs+KrKdaiqsl
HjgF2wymXLtqqkkCCFnlMP2cNkTfw8R5LBJ9l5k+Kc8lk7wWE4t4fIr9yzy2zxaPZl4isvyIRRXp
wkaZkbAnisY6yZ6xpUR+VGjSXo6Z0TS4BzDGgeMhWSAjZsdWJASh862eYrpg8DHoQg8FWnRaaRZw
sQsDfxi0SxpQjRqaSlBls+xwoq88vc1ueZ7P24Ixz2i2GwPLAazwF4gNuI0xrpgDiPYZGCM+N36e
EifGWIPzd4At50p5cylClryRtIM7rzB1SyGuxjxTS+xyZAlwVwSUxnoDuFwtg4kdNtiXHIgMITrt
LRMBDXLzuHQYOqs17IlybDuYS8u2qoZkX05EuWph5uF2RbudI+1LQlD+Sgt6ewjM0F8tpFIhjpmg
0cJAPBmhLIQmqKEyN9ivNTdFqgQv0kSGhBONfaKCeuC8xcyWG9Y2VsdmA6H5JGfMMAW42Gtg9DwM
uM611SYk1cY2dO08T2DG5Z4kJGaxPfP92MB4k6PfjxqEMqlQthgkask2ZtAuTTgeBhDkm0h+k0zQ
ZYH17XUAamWC2xDCyQd+QkQwmTlDzhGlfafmd7lInkIdbqXVeyLs2xEcnmZkzYwhsDzbF22CbonL
JG+MtzbFMiVXzzPmb1zk1VboATBnMUWx1ZW/fOK07Kb1ppva+D735g8eDfdJ7rBU6Yf2MIY7ZWIe
IBOHftDkEKa5RVM/5KBQjWUerSL/0oIAb02RKX6ZXKfINPZo9R8zK5DFSllDdVeN7QZlK9Ark0Zs
HTFwoPaCx7WgvWH+lOvqe54zyBIgsSVGQOMbg2EpYkYYTi39Kqn2LJtawgYcX9lxPsYBpE/sVypX
GzpsMiWVNAeoC1FLlrexi3XMFGNIDQjbNyapZDgJovlRcLFU2rGm++owH50AsYTiXGnYSzULgjGG
B1Uu+5YgCZee1+92Wticy7k5B5iszZMZbXW8VhZ3TnL1pnbiNsQ2d/W8WTa1MXhDA/9HbJlsq2JG
9HGLjUm87NV2vNYZrmyFEm2iGPRKimDxl0mNDCnuESuuLZDQZF5ELdAOXNOxdQ5HacZnFPSlSUo3
xS/cFyuG9FlEHLh6wmqTkPqQ8aqmI2QUpX/a2P2Qi8e3hVdo0POB+o4PrHoE+WLu6qM1dep9kXV0
t3ig5EjSFoqTzfIkcE/1UYAvW0vak30EMEF6iUyk+3GMNIYpGJJKBlwhQ26wngelxycXV4nlWoU5
gtsZKWmrOYbZzXBr88hZFgPe1XiaLG6JkdlPW+uSY82wIcf+qShKQm5pfoWIMMkNgksI9bXEo467
ScEYq/GI3iY/3qixVDPqgzqp4Qu+rG4oRw6+BHD7FFX31br7NKxqPOaWRVYL7YqlVZth+iy0k1zF
2DxW8PINkxHQHNNHG2+RpN27bMqdntfKx5TAJsyDlAIyfZ1D8zvWyGhTsN3326J7kXBEP+YqR1kx
px9aKvylHR+oBk6KMc4u0qqPpoZiLOTtO0bgzDXE8hwHtQYJeNqP7Fw31zHJ6To+BdxfaEoyJE3K
XcxFt4qHS1iB7UmbOjRF38Tpz+pWewXyLEYt+jXGPEDl+B2kIDtBOpOvKHHTdtV8VgzpnEeCagtE
Lim+isXUS10BqvV0vRz+Vn3DXxMkOC7bTbUye5O631lGLTihAv8Lwaa2DIAYIbVni0Kk1uanOuWI
Fc2YjOiklTxLqw81NmVla34QcZzjMkZcqQR2VBYpTKEW8A1r/WuDtOBVZGg2xu1HPiUtviEjvMkx
NTbYntTpQR9kWmh5OOgK90cXyYhMipw/zXDnxFBpSNaGn6YpjRfHUDUaAtac4UdclsQRsNHNo1tX
o4EekZRF0ozFr4Y4dBxiaIpzmPgBLi6QyNN7EOmxm/XMankapdNrqTdkYuth5wgmXhPliG2pG9N2
7BRBv2LiDt7V+jh67sml20454yGTIYVClwqFOScsBoIajfyOnWy9tNURG79o7lfEDa4gmweOU4Xj
XjTucALdREHDWBkXphuYwgN7VXQbubBVAh4gZm9gIFP/mfaE/+oqxlpjJDhtJ5LlwrRW1HJYkMCN
M2RpTb/pdEN7SbuNIgOxZH4mJAb+l/JtRFLm5yGGhxqbnYjQZHzTJKKAIuwBodOtetn2ibh7OsgV
fKuLij/+QSuXbZ2pPYxYLdoo+nQbBonOu6GYCZQEKLQ2z4oO9hoK4WkJ1mJZYnFSl0LIaU+s89w1
Q4v5rvVtNj0+al1ykIThmoTyiTdO1mNLw0aeBRr2oT4bYvKZKmm6wckod/ucw68sYAka6Ys8wR4f
lA5qycznK67PPYBPqkjBQQ6s7E3UA2BGoTskeIXaJo6t5HNnhY1F3SbrNGZ9InOXyQKb5lGqHYMN
LW2yE1FLEFYq4dxE3/2k7Zu5Sw+W2bI6TJWxThOi8oHSatJWhISlJcOC2nZUjF2UvJSkNTDZ6H4i
EU5FAziAreuaPfTRkAjiigba/mLk060AZ/ywh7DTxQy8hZLmQq9Rbc3z1Gy5BRBANwo8XfiIBPaN
p6g0/MrSxhXKQOMtQ4qL5aD39EmBsLrIxY5gGgTc6lLQbZMapcAmJ47F3PRwXBqIj5iG6oiqmn8z
R69mRfORAEhcJ+dGh8QI+2i0tMAl6HA8t2m0HYbltJDHfihMeH/TUh2sHgvsqgngDgaxpyXBLW0g
XwuLTEIehY5GSICt5u1TzwxGcKKrj29LGIp7DEGeg6pA5hpaw+ZF6TbPM9qqAhY908TIvdDyg1L0
CKU6uNPzzLrOBV/R0DXMTyXTkaKKy+QkFcwqnGbskFU/LqXoEy8buHTBb1AzKrGRf5b6HslYPq6n
vsEDRWDqtPFZjmO0wUp8KyF2VDIMw2qut7h7u7UkBHexQSGyMBfmjWVS9pbpij8sO6VFWyEo8YGy
8AZiskC2GDeFKP/joPzFcax2jILuruhHiR2Qu0GLMWvTKYzX5MzB6K/09NiioTWt12LGPi/RWagG
w8KRHv4ic9ggzjJ+ljiGEwLxvW9Fuh19/EBBhSWY0jTHWePNRjCqa1I1faFOmHMIXXSb9W8zfEHi
UIFJ4cWKqbcxyp9ixzBlXKdH87sx0rlkevspi7R1ld8G6ntQoi1FgrUXO3geWR99dSKgUIJnAL7T
GCyOlFUJQ8q2rt/ZcgBMgYReRFQ/GqUfbUmBeCrqhQzNXfxW9PG+NMw0Ov2cNiVUgNaEzidBIBvT
38iIi+sCVV8uGZWVax+r0cJJ1HDVGB5JFiaaEAhkyqRjsMTmnWCoA8AFECHgV6jE0tkoJbfUkFG1
A1TNtJqK+6KI32YlRd/0Nr9awJaW9NfC0kA1FZydpeYjX62ntS6kyroQQtlsgTO1KZz8sI4/VFGF
l7XrRy7UWEXM2/bAahwNxxyGy1yg2+9kon3yeqOFFDEGXg2NMvpcXYwm1JKoi8x0cB3/DuSkcmSY
4mVAdTITg4bqeiCtI5P8yeR4K7BjywLrUSwJ+pXsv8OK4VMwneMp+zDxIdsset4e60k1mXcJkqvH
Igk5Vv01jOpmbTOckvgtb9bV5WCR+t4n1C3l0hT+IAUnDrrkYMqWaocVRvaiKb1WVk1vmE8CVE9E
cVr/zuUV39Kpmx3NtO6mga8gtmWw/uv2YeIOps+16k5ljSy1VO5qx/lXEGTkZiEOimTgbuCoyhXy
p8DMcu45MJ6Js6+YxAbXkUH380bdNwSZbQ2YBwqOoptAoAg1UXIqQcEplIvoEaiSRDybzf+j7LyW
HceubPsrHXpu9IU3HS09ECBBTx5vXhDHMOG9x9ffAWRKqapWXxNRyaInDwhs7L3WnGMydU+7gBHF
bNSdoLahLfiFHWeRtVWYW+z9XP0KU8G6hFFxnURMnb2sDBsrZbU3mThe0oyJvAqaNNI2XiluupEM
MdXKmrPyCejVThn4iV1KS7S9sZMaNV0H74W8i7U5KYj0yXjvg+gDbrhxNSlHs2oYV3pnPFuI71Ks
fnhe1HGtFcIPUoncXjd1Vm7CxWirb5/C2zqv0Er0hTK5FkqMqaBYX3pMu+eqfS6m+cYn53nVB75B
IMp4NocBsrlBj1TzRiZyxAfhUUFR7AloEEaZEUOifuVPlYyUdRBso23ffF94jnJCMhOdVXJQZK/y
OKVbWYsPnkc0x9hjP1TaWWTZNIR84uMXegbSXKLYrNTXSjBBMUCNXBl+oG2giAot1K+RbtLUY+qA
t4rLsgW9FQiATyW8PGI2EaAaZvT2J8oR8ENzO5IgAUayaKxLma0qDOKXDqpPqaE0WgIaKzMq3iN9
+BAb4SxX+pFz7bXnl30uPG0/iEpiB1mNYqXmGEwTcJvZ68CqeAvr8LkTUDNkx7jHyE9QDT1ZBv8G
WxYnkgHiZMf5WS+/kjlGOZRM5MX5nPfxr68GY3XXN7Ohag7DGSwtjy7L0/3SIEpDpOC9Yj4zOiz8
SbJZnjRf/L6ZLmEfy+2fV5eX/8vHf7986iq+1+/bhkmHsXclof/BRwZ4JJRfWVjLteViCYCq5mDz
3zeXa8t9y6O/n/yn+/50c3meB22m6L6kyluPMVbhJZzrZxLRklD18+py73J7WlJPhBTah2zlD6xP
iJ6eL9i7cNz+vi1MhEz9vK3OPlt8NOGrAXFwG5MYQT42EY8qpcx9EjcTiV9Cs1O9dJUUo7n1BgVa
jkn3NO1KbR+IAQz9wDMdy2RKs9xsyunXA/H8FENX6TwIyvb3C5anLTcFikKu3geH5a5QIzJzkE2c
bK0YE22rwO1Znrc8slzkacWHs+i8j0IF47aeYeiK5q+xPNzImgZL+YusPA3BsNXhbiX30QmhiB2Y
OEDZmmlFRkkz30s4F5cF3V81ah6aiAZNV42Vreek2C0X8tAgiAjyakLfOKEQgTpj5M03md/oLkyN
6mckhYeYE7ha0TEL6pp2oSDYMbCxLSTmbB/NoKhs2cHnm8t9adoj3W6NqtpWfuPk0hwBtTzS+fCY
116R3ZKeqvzv1yVLNtTY6nuPoFM3Xt5hee/CF2byiNAd+HNC9/fn/fyU5W1/Pmd5aGjopABXxRX6
jy9FoPivb7Y8e3ngn977f3z49zsUZlS7Vlvvfj/3nz4zD81tCNA8kZgAw8xi+DNTQAqaBXTYtx56
FeGiLOGzM8bmGFN6BicFPaMzM5phQkjp8iNWpXJrlB5dgTzYGfGY7fQgqo4C2OC+junjN/62CzqS
L5Od4KNbKXNQXiBWiG8QPrpK/KETrrSHaqjBFWWqTwgKPrdAY5UNqUDQdWpi9Cxl2LKOlSkDBBgY
RN2cu0DvQ9ApBdRNReHNemQClp/jniHNKkWks6K49puY8BG/KzEr0azvsgrhp8laRCX7dFXD8MjS
G2BOAQIzGijmAuQgj9eWEp2DXR51kZ4/NjoNhDKADCKhpOiokkHNNuh3N/gVwzlSpRykB9nILkxv
a3tIRIQIxFEnnIK3HaHRqyaDwSOxLhO9EDmViZ8rJ3FBIha6DL32PEg0llo6mJJCm66d1eCJb+27
fCA2L8a0FZGISwGgmDi0gOIYaJXhfowIJc1CqK4wbEnWuwTelICotZDQSM23Bi53PUWl4ciWdMiD
vkV+6iFGJ47NNzGAiAaAZWSVDX0Qx/dDHEQtip6spngvfLRtnGyqrP4UDWIHkoZGo0ZHP46vdcli
O9IKNNQBfl0PNahMc+2gau+GRqJ93GKerSmmzbG5mo52PMgRBuSXLkZuaCTlCy6DdGWZcE6qxvdX
pUmdVIpJSIwkMqW6mPFBUPNhVxqsHXx6sHETVgejF870CaqueSxF5sUSK9Mmg2EykjNCM/hMiMmx
J8EV/VgbrRszPwmNUm56zbsIsvqZlXPdlq8jsAtTHJGFlRC1IANJVIGjkf0wkvCQeD3Gcb8UTkFG
DY3TGUyhUGCbJPLZhzKiiF1lVzXlgBIJzFj4Muhk6VVslJseC1sCBICWZuWJcgAHTDBdiZR86PRq
uFJ7lH0ma7GGAkwn/ndrwKMpKYbsBVUccU3F8Q4ker/OLOFgeA+x2ml3TSL/0GRc/GHy5DNBwVGf
odtV37paBJfSTC/BVvAllgmTTAR6POt69eaLZuC88OuFNTDt9trkmPiUNlkXEaOaAr+W5gpzVmIQ
6xAJbJ0ZokMbS17nsfHld1XwnFPe8jxIo0EPuLYH3OZR1914qbcX43BHMfNJLlVvV7KFBEsRKHXm
2pOUN8cktdDAmQyi6hxT7qnatlMCc9sU3qkOwmqvqhnjSJ7uKQmcRExYQ929lUn1LhZ8g7RABJt6
d0UuXetgYOnH9u6EdacxFVTa8VuKdeFUhfgE5JoSnhAQohqgw4pDZOCR5r0GIaLqKRNh6gQpk048
wE3gnfJJp9bL8QE9QvhiuYaiQtxlFgZfvz2oKOx6jD11BVKJ4XxD+DvrXCH10dSm5WeqUzaoISQ6
xOpJJxV9m0RpD/FLXG+MSe0f0qZCZRghlGHbImBuAuHMnB6An4TodswOAFb9q9FyTvZpC6lq6G8G
RXo3I0tEDUP4QCXHT6MatqBmWYYT3qKdu8D7aiihtZIGEkNG3jW0fK+yja4Ae2cktYJ71ms5uglm
RRYzrqyOypTmI5rqem+jTYO8LoymfyQVlLZl/1jWtYi2NLjJSqvYJcWCTaOh+R0kGZ69wZvSJUbj
0s5OxN6y7ArPdFKnDbwTAm6F7sJXlB1yHRsUo5Q+yPMq3QxGJW18lLDDmB8yv29A56EmRcjhToKg
rfsIUwU0oDRGaazXWrqTFcBCmhBcSAkn0WKYSQh07wjeMJtd44uXckIXRrPqqZ0STE3dXV/XUHlN
ah9jIWEvJNpx35vtVwQpdQUR5XuIQBL2FZlURSc+CyJBHY1R4UHSIGWWJPuKmomxrTVIeW0p4ecK
BR7FmKna5AOK5fBAsj16cDWkWkw+pFxMhwZxTaL56WkWmbHnGnkXHuNiIh83TY/USS+CuAjQQ3Wd
R0C7x9Ko3LZB/08QU7wfK35oa6rPqh8Cpyk6jzLC8GbEaECSYbjE1O33fUFjJTWxcQ2Rgmk4t3bi
EL/1CF6NYXgjFCBzRT06tUQrIyrFaqHLWJjESrF9DSn82I3HtoqSfbkZ+/QuKSTG1Mz6KLKaYn6D
xVevnmNTDNHMFA86TS2I7lBEdc7MqWB8E0cr2UTEwChLSWfmAKJmx2xvGj494OS9OBZAc/jrIxzv
kogl20yxIJfBo2TVmoRU1yp36HLSEiECFFDejpxMHbgdbWZsUPN9ywOTCRuvNNTHvG78gxVor2EC
2TCqxHbfzgSbfr4gYgkzhZ89kdQZ7IO0svajOrwGAqCKOiO2VmK2h7yEi0rQ/LWWIieI0EEd4jKT
dqU1OfJcPfRq2R3yLiPQi8VByTrSrGHGQ4XmrvlC/se15ebPrzi/oA5DGnPr5Y5uCWEe5m9u9tKj
ECdAfoxedEy85egiX9KhORTZmLlMH0lrJc6u2ZuyyVUa6eT46pniSJYAgKSy3AwmYlq9KT7af8lC
57lM6ZcL1WRXkOeL5WYgmFTQWbA5alO1+9h79wmenH5+KaUmuH3djPUdfO0ItBzngyaKp5XO0cLi
kkVEKYMugQT969qf7utMi/OmjsGoIirIjublkyAU1Ih8pUV9GWtnv23/no24BBn+zjVsQ823RTrO
tlrS7NxKM5l1QaT6sc+aJRPdYU7t7OaLyNCQMi23Q1/O91NJNcZKlK2+5DQTh0ao6URYZVrdd40p
7XQDYpE5X0wJQl6hIS2jF/uZVAUsdt8WuM6qXDsFBtG7iMDk/djmyn65VokE1Re9nlPMoBTrazF/
vqLMczGNJQe3lu+wXNNZ6jq6ioQrCI+FRvh4U5vSHh17F+jeTiuhmcgxol+/CDDBJxIJSIFyT1sk
32eSWbpBZAJlq98molVWrPVSm7ZByU+Yi47nC1h2jFrZF7Kk7GuFOPqWc+iq0VEfGDJD5YxOhnVp
GRm0AIg3iQdNoUBQWtCtG2tVtpWOtQx9zGvheaErpQa7k8WSd92EAix71jHLRTtfk3oPMf2kUBj6
OybXyELTqRIKIlVlZoesk7AvCZzQoHoVFkLcKEThzAX11V3ekLcxzLGi03yxbP/lpkJJMUkp5rC5
fQB682/AzO3XhTXAUDHRCtiTJaDATVgQyYGCqLR38xbFS8mE15pBwr93wOXmGOEpz8fJc9rafFCU
/q0g7oJzxKyVjKao3gTi8Klgj2fcN3b9UBz+PVW7OlAbYTjLwAgna0dxB/gmCRKEY0bAJ2M3j9fx
2sAdJr5P3wELiIgy4Rp5NTzHtfVYfgqP+YHWlIhIFaX2PBeEuRwxIbZxNBnH4Gl6Ay/2PVzoWHhP
wWOK1sM1RgindvoDiOJ8UA4uZU86iAW+JFoB40pR1zRBoFuTQoJKoHnNZuAYCJINg/r0AE+66gG9
blrRheoYdFvxfro0Xzk3R2SDKxUxBIgjeoBvMoev5CDMaV75KJ1eHPKvaiXeY0ajSZjiBkd4ox/D
T4lVDPZUixdNyBnwGwsHvFNNtGbmXA2Epdiyugm0L8QwwGoKQKOP0tsdAKt1eAXcT0bLbJuNHwUq
pcIG23k0g6bM4/jlX+Uj6jTABWv8sRAJElqv3wWns8TWHwizPMsPwruy9x6oxzPXq7FjKbB3V15w
ZM7AsCK/RS/jxfse8Ia/9DCwG9c/SuFOxcDf2j2Dts5CcqOWjkAXCzn5EfjsVLDoXuWv7Ac44Ce6
E3SNjskh+sRxWdiZt5ZUUjVxFOCIRW+BsRfAQyusypAWlo08DlBUf2UmxriBJN66O6K2cIdPv1xp
97c5vXREKn8c8XmbJSfDrVpuLeNBSH6S7b+G/4QgdmVG4ufZv2Vtes3DrKn/+hfZhOfOvHC+f+a1
IzwRNZHphGaYSFMlTdN5/OvjPkQ6A8793wuCKqNEkTBqivtCQLKyjn8IBwJIP9u9fw/lNEG3sBG9
a2g4Y+pSVjSO5mn6Yg9hXotGL5nZLqPuSJvKY9q0E5KZkxr5bmDuvOwKs7MvYKg6iuAKlkyPnXmD
KyP5e4VogjLwefoB3W+TbtI3KBwnPKDb4rm7i+7Tx+K5oeJgy051i/YQa1+TDxWDi9udkz3nfnSY
Ijssxvqt4o50JFzjjsEMrcEW2Qx2auTT+PYVjE2jK/e26nB02GDeUJZOKu6o5tk4gWEeqGYfdSJp
2s2t6r71x/QIjjf4gTEBQ4PxAwcUoR36gVWaAzDtLfpEDCl+U7dG/to/0Fh4LPnRsdrAKuYRjmp4
DQKyfqRkOwyz3lG7Y5dtaD/eIzYrX5BYmOd8c8YogVeX2nDC9tsjiXozQibZ2+QTrf5GuFOeoWBu
rLV/mz6Jz1grbviYzJxG+dVU1uGx3YnbwFXP+ELV97qwsU+tsd43d2AAETynLzlkEVwvKJvWyJ0x
R3KcGrgBPqO1He4yDVzriiNsvMwIgEdFtG+AyUJjzezAITLW2QKzBPZJBzvAQHhoZ+PFAZ8COPW1
dE+zUgqY6RwpkUMXn+kN7LbI+M6kGrmGI5RbiAw7/kR/o1yl7zTdldvhgyU4X5UTuKvty7fxYL2x
rnSZuW2Ym28FHEPODFo4v2nvKAlRiK73kWuul0yH/3nPn+H+/23H12VRUnVDtyxZ/eOOD8i+RtEl
92cS6c54lsiuY4xh93oyrFd5VpgStORk79hmUDZhNHrCkVTPxO9Zq/x/+TIEIfy3LyOpKopnUSX7
4M9HoRY1g15ZXX8OZWqF/GvEXZCtRzYRiDYcNpw/HHx2EXQM+mCXorn4NHCxWT7hHwkvy9f5X3/Y
OPXf/ovbX3kxz+yD5k83//aYp/z3X/Nr/vGcP77ib6fwq8rr/Efzf3yWe8vPH+mt/vOT/vDOfPqv
b+d8NB9/uLFekiru2ls13t/qNmmWb8HwNj/z//XBXxEVj2Nx++tfPr7TMHPCueT21fwxvcIUzX/6
5eZP+PXK+U/461+QD4VZHtb/4kW/Ii9M4z9US1cU4itEXSbWor/VzV//IljSf2iiruncbeqWpIqM
s39PvJDnh7hflXSDMFzV+Mu//Uq8UPT/sHTDMHmJLi/v+P+TeKGZ0p9Ge2bmsqFYjPiWSpmLKdsf
d/pQD9UokeoA8NdTnVvWbvRm6FmNJuZ1VCukc6kq03NkEcnyUMUyodcUZ0Rzo8bhtz4UP6ayEWbN
cYmYEq+BDyK4D63rWHfpngafxZISCaXASgiVytGUa1i/YQtJzz8UUqQ9i/T5pC/SEo2HodSOkzAA
bNCM6b6vJyTMKQM8lQjvqrUjYgwgrGmZNBu9hAVWVSNd5IkYDqVGPJ289nlRMuFiftPJxyGJxXVW
Ja7URy/WCPc/Nn0YvknBNFZTy7UvUotFjM6YFSKwKDTtWEfJszn600EkejvL5M1AK7CRYTMiAXrt
9b3QcnYes6y6yinZxZpi4VGbdqnH6YeuL2gBhdHbH2BHEN0HvaRWrk1mesBWADZ66Dm1sctcHxto
bEXVizhgT8oH2v1o9kRXKeg0tprCOh6uyWREaxNh9nm5aHR5h7poXJNGzndgayRyvxlbTg8xtSvw
BZGyTiNOq5BYse+GRI2iyT1rfF5dFeRFS/2hqGCBhCPrP2ny1pau5ejuyQOgO1rAzWjRCkCBGbNJ
2pJMeav6cSeSyLVOaqYCpNK6ej5cyOIdoWuxiIJnfa2SzlhFvWAPXU4TpBNYuUe42WN0yFQFrP1E
fSf0KRMB9ymK+jHtZ0DkAOyH2Ed4ABFqJx1zodLnJAdYF5YycpUpgJFo7aY5NRRV07cRscloZSaT
X5DZsRalL2HgX8wkIELeL4A4G68iXKS4r9U7oQcTwYR7Lth5ylWXGbwzw3z3tKAHoC0A5kkK8PRG
uC5zpp4pHpe9YvWgdPQiwQ4q1Kc4R3qDVsnJMPsQ3Q43kLBW9B168vOCP00jUfShCxMKKyyI6yqn
bl9cfDl7owdLmIUHr1EmNEIw6ev2XrFNSXbfmiGNUSVg7pPJLbO2jomAUSMJ1qDu1LiEhjjGFCpK
94ZeYfqYmosJBVFS5PAUI8SrfUXCSkFfoREojBmjf6ZVtxPiGDCMkpufMdMrulnHtNBryNXU+xBs
+ZzHHaWUd5gYoptuBqfMkz7VIEfx5zElF3DxXMoKT2uJfojC3uhMIqSJhvqm3eqh54gDYlHd2mdp
eEcXOSLrirpR10hfZuqDYqHrLMbEwOVDshUsC8Gd0HImt/CWT4Ai/MNQ27maSwTZJR0mGqjoRHnF
66mhoqdGhFqPunY0pbjBNxhA3AWHMBLeZgfop6xu3xPdME3yl1bFj3nbCDA1wYlPlUjxqjBfoo5Z
Wkkolx2o5s6MyApUS8KEIymD1cTseyzyq9gD1coUsPh5CDY5ppiRzyvl0TBcRKb0DNclglwpTIHJ
hyjoUn73WLgEOr3vYuyfujyjOEr2JWRY/kQ9hJVO8IIuKyAepf5TVvJnmUIWMrJmy9ocUaWK/1QX
htnQWdZn1tdnBcRKmewDVMaqBkeqj9H70mVK7cD8rII3Q9WHzU1PYZT38neGEghv00q9Nk12SYai
t+O6fB3NidQFs8PiO8X5BqVKsfLyYFh1dcbyiW6CllHKF7PkR+n3DxT2CLFj8VKyGC9ZvpresA+V
dqD4xKKlVYLPBAkaGy/+rJJyR3Ytpv+GEMwsCB0xzr+IX21s5F3I36qBshfTIQUR4aorUVJOYea2
loHsI4Vwl7NSjQIJ2Yn3kPrJj65TeJU6UsuQQEBOeXXNpskV+vKaWI+ByUot0KYXSxWQDCce8n15
W7K/jXV71ov6KUzK92wIr3XioUXXBZ8iDI3PYiI6wDPb9xR1476AYmFq8kj5ARlfRxFjbcpALggR
D4eM7KNgEp2s2zeAbFNWVm1VfGe3oPevSZAMe3kUz3qjcSAPyiFKzZNMuE+QogVWUUtGgSYDsydh
UC5w2RkixXLdVF5kL3lPEi8kT2f8LkJxV/Tj21hQ3y475dWPCwDSZfgyiNI5CFrNlV5JSYsB/Psk
5KjYstMQHX4ZGmDg9PolBLvstV7PShMvQCmiTFTq6WHKuh8obkvk6LbieXeaJCLLlZF9yT8ISM/n
kjcBK02UX6zaN8ikmCisBPAtzVc50aMjSepsYuw+myEAJoWWlKzPs9lg/NZlNMICoSBdUX0jYRzs
LIqqdcNnrRoC4mWEj11ofoRheOokiuOSh8adseVJqOoHuefM6kXNTdWqg1lFtLsMYTNY/sXX9l5J
3Y8E1o7oVw3UvjBt+6wClyCbHkA78YBOjcc4Poo4BRw18iVDAnu1D7Wd6xWh+lTKBHXGeb1OrU7e
1SmNLOs1EtX70S/VUxuA6ezGfD8K4QNDj1nz7rVeAsTnvIEG+5BZ09No5MAAcI7Xo36xevNDE7pn
XcSrpqg3kzPQRk7grlIbpPeDanLENq4IThGPlSPI0i7RqYnWND2YRuS7NnoxQlaTZDT466w0Ynzc
8lvqdcWZrwfNSRkdy+DEgUjgSAbzsEOQgrZkHsP7dnxSOTAczAGNn35zqE47Ieg5F6ugdfiJx1Rm
KlMarlX1pFFA52C2dKC/zcq/y269kuysksVtG3bIOnXxtfY0wo5QcPqF+lUOd16p6M40p022KQuC
kFmUX2vBoTUo9k26cSzayV9phPcEl3FSWVr4IpgmhaErkm5tyqm0wLYFQ1WRAsJ7aR+rrWEHZfop
W8ml0QiPrLJPudHe/fp56FDThpKbQQJG2Q+32nz04i3N8KcOE966nWmvusGCH6C52Gxi5h9TnJ6M
CkFDX31MI+7XcrhaiXovlf6JGuS3XOq7Gniq3FDUJK+i1YoXaWSBq7OLiSWCiVLYsjduCgJhXRwh
nUunJcMEb35m7Y8mgMiW16yL0r4CXZbkX4O3H+Mv1FCEDqPTl3zjtc7o6/naN2YrEIWecQsh4vWd
QG5NB34wov6TaNYb9WWP9ilbjHZSURXattcEny52dh2TxiCb2XgPs+KQKfQamSCc/EKjQxNbps1W
yqmSypcA23PN1I8d1pa7zwlMME29O6PyP/2uedIjYW/O80qxVPYQKRVsFRK7dUguQRmwsobcwt+E
lg7TyhTJKvGkwi5nBM8FcFJCsAnTV6GIYay1KBQxRZrbvBsdqYRtiYlp6KcDre0HGvCggX3xqZHm
3kbK0DKk4mM7VrvS1HdxP0MjhpcphWTG5NTbmrhzwZnJNCSpx026Bu62sVyq/3DZrD4Du2Hxq7IS
AIyjM781RQQDUDm9QHpJKgEZdwe10FJhKHRuo8rvVtycIl/4NALzXiOJDR0hqPV+Ls5OSDlmkH2B
UajOze0UP8gxwSCKrj1KVVbYPckvXlef5DqS3Cbh56dBvc1UMO8xA50awgcLURTqWKygnkU9MCgK
HVHtu+wyITkQ80lGjKp9K+iI9MseFMVyVTNbAlTwJaD+4WHTF8pfjyy3w7IMHLPFNrU8e7lYHpDZ
9rA853f7fbE88vumIROtIo3h9k/3/9PHL09evtifnhPH0UGR28ylzddI6+V5nGFxTSxXGffxlv7+
qFKTtqbSB0zWSQbK24fcgDC8vPFyQSo7rKH5L/x9QUvtn2+2mF72Je5fzxspf5kf6fIZy7PUPz71
533qXmSeyjKZ0n2t0qVo54spbXHZhTPkxRMp7Cx3Ls9ZLrSK7gr1jdSu9cc8mGA8//H1v292MQXR
tkFoVCbMIwBI/v2DpFyP3ZIttIjwFn1dUNKNkObewXKf0Q2x3SdorYlF9jY1PaefiRFLWESQDnR3
lqut4F8zcCRp65Z9cBROtXrmbDVpJ9YTUfSE+UEHBbHy1pyp9wAohrf+TnmgEHXJ7RJw3IGZC232
p9TNPLt4mV6YkQKgz7/Qk+ExsplJ78NHCTo3tjrziKcyouPAKsgGCHSLLtYZFuAE5HoojLvk0bwq
w7T6ok5JkEA1HrHEpjaddXHVwYLqN+2N45e1Cnw7wlDTd7RnJMbpsAG24UfPwJOuxdTViaHYA4bh
avOVEdMDUGXEcOjk3Tt0SQqhAacWR/msTx4cKrt2lReGEtwHG5KwkAStvOfiMT7gPSRiC9Qi/jlq
/OT94ZbklHZKXMxN0iNCu4AGDI4ada1TOiOt4ppczCvgwrBcxW7TbkScMz6L2eCS7vN7v9nk9zOP
DvgOktdjhv8BB/pOll+hCQ/oTExiiYUTl5KxMkGN3fBPTzo9Cd6mG3ase/R96KYuxf1a2FK2Z8mK
lxIaVxXvGUcJ4UPVohBdkDOta8k24Kxuq48ejIHH4T4Sn4SPKwKtxnOmrQbt/5A8pO8M0Mk1XEnb
3E5I/ivvCDpcoSDGv206dJFWMpPcFZ2MD2vzalgXUD3gPzyoifArMcu0DszDRiS3AzyfjNIMRJ7N
EtPBmRJ9QA/ZVuvxVb0U6y8Wpv7ROjW9M74SpCy808o/AjPV7l6Anl6AFB8png5UgBH9qIrD8pBY
ZPsKt7Dams4V4xJ3r1TsrfyNxG3Y6tX7NneQ/R1kv+AczR00X1e/hid9p39nn/yfBKdb9YLz9zN8
wq7ofRPS27yoGKGjlXf11zR8Vky/2ADAdGv2qwBr7J5MKt25idfsBYTFlbNiTvjETljjHWcx6oTv
3tuX9WRezSsKsllkuR7UnefvLbyEMjjIK0UkUsmMDfrwZOXSRqFYTmb8E1Ea741gb8TYUZz3/Hzx
7181RMU0/uyDAfvjQprenE6vbXUg65SsvRUVWRN2lT3YcM1c6X7ESf9ENf18U+7vw24n2LcG3Oln
AREvd6JLCEXLBrDePj1GDlhz6TARIrma5yJ3Q+AmGBaclGMps6nm1D0ozBjSZyncCJq4jAQ1FrgD
VsSKPPUI8Q5kG5QusXYDWyo/Jc5AEtgGum5DMekdddLf76WgsfH3ADc6OBLZPZkPxH2XSuRAR1r5
+wnI/RPvG11Kt7zh9WFfJiwFKVnWO4NdPNdHVigyhm6XOgu1HoIa2dm+TtFx2FROt8FQEhLXUl3Q
mioMIePFPA0Qz4n52iJAs4PNTSWaApYdWOEQCvT6555yi23XshPWqCtjdKqXr9ittvQlHqn5cP4m
TICYnNQmEbpxRkgRJ+GM30dY0c6jajcfzvyY7GUHzOQ+kRrEB952Eg/3T3Qv6XlllyI7ef7OoMax
99ODuNe+aFkNZIxMd5j7vG0LbljfDuUuPAdXH/6rYeenYeW/UyShN/FC42BFh+w9XMd7NIThnnVO
fseEiS2XuwgNu/RugxbJ+EQkG6/F07QLgsMmJ40LPN35PS+u8l37IwOhMF4qYUNyZLmFA66je7HY
arlllx/1Obyn/YqNEa5c9S5/x3SOpGdmupSyym4dutQnJ0cqYLDC0CUgZzrCE7XUj+5bmwOPTiWm
NqKTVu8Y1KE2/wjFS6SsPukp6vQuoU5r5SZ+IhbmBWY55GNHmP1V2Q7DKpWoZhVcAE8TM1A46S13
K8FmboU54ZZpuwmyK41ycxWugdae2Flyl62y9vcIJsen4LW9693OuLB1pgPAWjueMxdMx5hWrI3k
DM7XBuUj78+ejodL7d7yk8RPBDH0Ne6cDIAiZp1VuucoxI8A0mo6coyEazG7V7ZQ554kBwW8ah4b
dFP3EfUagPDo/bGLo8F34ScM/PT9DS/QCvw9MR3KJydLToGlPRxwYjE4YOjO3wFRwOvw12yD0vXv
CDRKNsPnyEwV3R5pOZz+sLfPvz2lmvwj3U+EtoCqEb8VMCXsKKdg023Ved8raGC1z4SVePPPHjLF
i+R7CpfJ4ztxmUCZ7pZk28s9X1G8weRd9fMffWLoGbxdGGw53nYR3bMd2Za+A414C992+ef3ZMfS
1Dn46039NIhz0hLW63V8Rvdpe3fZFX72E8mmgbpF9seWIGWgz22oGYPuJl8iPG/zNqkXjckueQB8
A7S3CPaYgAO9xfaJxzi2I8GF7ds/pTfODAwjLyAaZkIOviGakBf2c05v3r5ciWs0wFt2q+jb/KED
+UaAXHGO2rAL1RwrpcsJasOZlD9wWBHFQdYRDlIYV5/yDb0Sw3lifRkAHWXboz5HWzR6wK49aZdw
v1M5EW0Qx5Jgtedyr5cu2akrcB5ocOARE08rElt2N+3Cm9ZCPasLWvznArUZ2rTg0UJBwD5wjh9Z
eH82L+ITB+otcMgj8PfKoXwnJMlm8GTMQMWPq/PTOPTQbf3Vxj+0H3MMK4fBq//hvQsHXMIHfwM4
ky1odxtOsfu8vkLUpyqfXOUP/0BDdaACQqz1ehmYHAYnZzA2OMqS5yusEAw5Kwy2NMvO/Dj1E+Qc
NiH4z/lHhOnP3xs5RINyLLkdVSNyKsxZbL9mdJy9IKsGIcMH8uiJsY6kvg25TRFGfxvxygGlos2i
QZjp+0yHpvwdxQUTnll3kW7H9Kp2yYHsB0cgaiFxdO8Iq1kmiI6UnPbBMN2if8B3AnMWIYS48/lp
9WinqYeItu49dCj75pq6LWwPjujSDYZGaFkgrMnbXMNDBqLET66gHFi179Ul2ETWtdgaa9fbUM1y
vA2SRJu9/F5xQjQp6/5uIB3g4pefhMClX6XwWCW+PXwrrCZlxToJyL3EPTJDgRw+w79KbYGqKV3j
JJpy8hbYl1OSHjBmIwZBh7FtjI8E3SPzPRL9JAxJ06NaJGtxhxKb0xVlqsF4oMSpeUd6xyrcCVfI
vuTHarSBliO1k5FXmrP+1zt5W6sjm4VKAvKmPcOOtCUW4RLRet8qn4xtnE+YSEtA+RnaOPxbfrn0
DttlZW2YrpRP2HzLgcLYjokqB96FkSfARbVvb4DGnzCb44QuGDjgehNYQhOIweO+Vh3tvsSXx7it
gdZnBvm/2TuP5da1NM0+ETLgzZSEIWhFURIlTRCy8N7j6XtBmdlZUYPuqHlF3DhXlCGBjW1+uz7n
azkMAemYVTqqTW1J84ZV0cRZkDVmaXNcoWmCxd2hEgkKb9vclmpXueqP+iNUO4C7P6OnmJgRb9WF
dW7cU6fzRYT4fCImMogfrmfZEF3Z5I8ScBzKRDuHIHEDr03y0oYI9GYiBB3SWsdesUWHOGYXY8XD
5qNOhcok7B0ZEga5CCJBJOsLX2a1ytN+Ui+EVJaMWmJXeAySc4jU4Cl9N14DxDbV8zS4DN/wTavg
P8eDvY8isD51VK7Z40yoSp/Rzi4CjgeaZiiuYLoQfhRHv1ZpN2DgttQFpYLD8u/TF3DFict6niFE
cC/15kkdd1p41Khm2OqneS86Q4/iy7FMH6YDLWGIoiK3Uu/zjGacH0E9JrGTF/Z7LG4FyRExi1CN
AlCxQa+F8/mVuq7+3DzMz6CqRtkVy8cB3S/YiqlNUEV8buMdBIKeK9Ax0nxFPyntbRZegunNjLcl
xGNsBgiw7524wSK8d0SYMcFpg2y3MvVKtCZYroF0Zu1gYMxe2F8wUJcD1SvMee1CoNFAZWEVQUPP
xUbDpz4F6+gxlcrn7CakTyR19nMNPMdHZoqTYHzIXIR94Ku3OGHUZFe2tBuqXZNf9Wg/wS4MnrIE
jAIu3LawJ5JuMPzZzdAXX/Vqys+15ljM6A9wM+Whly6YM6vgH1L24JV+zB+khOmORxE4mV3L8GrV
TaHEZOVTBBwlEtwKtadgK1aOytBcSNKGIIUM9rYtYg0KBIcUlPDOyA91CB7Xnvpf/ASICeaNWAhN
5oQaKSsgRwcMd9QIfttFYosVrFE3sByEguEpTfT4GjYs/cs6/dCwAf1SWB7pmDS3ta8qekz8wthJ
rk6xSnKcAedjhHGOaDaZnvkaIqobHQlHo8wNPyOlrZzWRNgFj3kKRQKHRADvIQ5bbET+SzIaMbG1
eQDLJ9YgUl862jCcy3X6gFgOMk/Q5Acau9MD8j+G+mEaDw1V6uKeI1uS4SB8ju8qsa3Piu4zfJkf
TiVZ2/7I4ARRzut34gN6GCS/jsC42L1CHtWeyDf66LARaNNI3FFxOaZJHUNWUePdjL0sPGtul7to
vOtQ8+6N5OTRd0Dx1g9HEvV7pR9PT1w0ew413kq1D4mFcBRhMLHXLdl1Akz7xPHA+bTpLqwbpDFJ
YbsXZK+wX2vi4S52R3cDGs6OjgT9OfxIP7rje+WXm/fqW0Fm7ouKMZ2eym33Xans4IjiIS33EbMx
zScewt3ApmGKvhAWaDfNA77sLj7l1wT2JjF2IrO4dx/CDan26aYzSB+KPVwm3Um+MLsQw+MYM45P
Fbx5m0aV+tn0m8/hzl5a2GhzMfckJvHUeC0K4g7ZJLLIWKn8W1zyU7rnhjbdTdutwQOYje568BJ1
/0wEl+0GTy9Fg6aoduPj9N03W0yaWB7QF97Rd68RjGBW107evk/MygrWomvJxD1MZ6Lrg5nZrgNK
VIJXVMupfmweU/K5DxCMx9N6kEw31hafhOfu1c9sY+W191hwsAMuYB9M9qxjcWPxsiIzl1w58QL2
9Ik9aCNjPo07lKpJgvvSEUAbs2z+oXr/m04Kan+QNAtsekGRdnKJRf2Kz9KV5c6n5DgNDx0dWN9U
JuU/8TW/GofSMxzMO/30dz3hcEm+RGc5IpG2us0Y+RVih5egvxTJ22LsW/S9Rnxv+g/R5DCTc0kI
AbN4TZj2zwoGlXVPXvHJDRchPm0n/xBgEj5TJ8i/jMrur7KDpcMGWSBjbPMciumBqdVd8FSlO+al
vu3egKjR8aa4F9HniRtecyFW8qemtsTuqm6HRcvg0B4db6UvAkdx22KLEqwmo58FOC70bpvu2ulG
SdK7/taig0eCj/2PAs8TRpNmPf0YEGEd+XkaXZz2QQGVZQN28SSbWtTSx80QU2TjL41+ifNfADd3
PrwbXYsZzXFcr2UhSeestaahIz4Jbkl9Gke1hqxJiADq44i6p4teRBNtsGZV5QEQovimE/vQH0Cb
tT9MID/wuAcZqsOWLQsVnsUf7PSjOTbypnoCTCJ8rXLoyjancGFwaHN4QCt5VrcBkZfaDo8ogt3r
Lwggx/EpOgT35nnkwMTphJ1GQ7S5ia5bWE+3xrhTMQ0t+GPaA10gnLjJXbucbaA3sMmRrrM57Gu6
Ez6CX4TdrCP9YVIFoXaTxrcRYUPdZiWW+lNs2QYU4+FYDa/jB+cZH/Oeexq2UPd2r35zpPo04k34
bKrwW7UkVbfpe3Z7KpFCObZXrJH+HdW4vtzK8mGFMiPRWu6ouCDM2GHHEh1of+Z2E1GvtqFzbQGF
+KMcPOsR2/yQO3iY5EXtnhimvEq5ujxIMT2H53n0kRWa5QNlkclypFREdnEmOJ6LG7ZA/i7P3pNB
NoyZihTE6tBhhK37NCrNxEHWYMdPAsPaRTTnNKce3xXlg8AcmnyBhEZ7EhdizU5ybNOWyZ0bz1Xg
jOoD+KDqTsy3ApzCxoMdaraH/MXsLlPzyFM/iSSA+0M6cKsXq8ESyD5LDoKaGFwSVtQNH3LjKM6v
ROgKnV6KY1DQWPTJf0RkLEpw1v+dleAAMpZ2/WfLuE7tQV/tUD1+ANCzQ/zsiUZfM/rOcnsQDnxG
T8TfC36LC7P+i9iIpXrTDg0WExGWwGZDO+Ljr/ERiAG7ABgyGyvtnKioPRrBgT4/Be+Kdv834nSY
8FCS71i8eEsELKs94nXU1JPu2dTPQUf4fNvduzv/WyNuO+1uPdbFI7zqA732+lsv7HC8zsx7NFdS
b6D3xOnuA9vPUjmYYewaFzwNs/gQR/BhaBAW3IA9ZSd2VD6G8DVeG4s5YlfH/IWUv0vclSZH3yp6
DE73iXNJiSMlPP0FObw1oCsfUGZEDgzn8y6cOYZKm01Vp+KExA9GFLJD4S4nauPJCMRAQh3cabcO
yDtX1I5spCTC6PxcvWhORKrDgCjR9fm3A+Ynttsbvnp1g9z7J3L5yWgNd2wttjWqhQHkrbOPTQ+7
NHjrn6MvXBfsYmK5bJA02lSusZOTA47F4Qf8XvAWqzdMzISgHzmhlvzjJ7vb9JpL3sDv6FCkDpT0
I9dNX96NoAZLa1XQyfw2PEGa6cedxCl9l+ip+5RIYoMhJTQTSG7q+bj2mymmVsQTVVRFRaqK8cIO
qWFtkid6+eIUye5Li+LEmUGOa7RnnFClGcLpT+Oz6sx7aBzY1S6LTPnsbtSSHQl41ERrMEDNN6x7
cKp8SfQfVwiTQiJmhY2AFF/6EuIrUtXhYIxIyk5KLv0qJwct/Bf5QiyqVN8ScqfbbHQg99QeZgmV
EYDXBqJKP6N2pymWSqtwn/ivwo2YKFuGl0Z7QkpcFg8I6ZfxJySc87tSS2vKpksXnSbMKnTuGFEK
U1JcpHSPkxS8zeNJuReX1OFse2PYxOQeYGfhf5tEaFIoFYhXf06o5MYAi322hhW39Dx98k5sKxDE
iEtxwo/9JaN66knHqd2aIEHKo/KpygeZDQ4BX6pip3UGpi/IUuLYBKckvRiax5tlLRDZs8zI4Fvc
lN1wy1/IJEP7Rev5BWL8O79fhUeILd0nNA7rBr+KRUyW3aHO7sQEJ9JkcviUFRFFhwFh70IwlGAP
jvrqjlC7MTqWuQH9iQKpmL5ozR21VFJtJEPxX9MnfpfATo1xATpeg8jo8TQGjeSSMxESwq1GetJ4
gKjBF/zdCEfUnnZ0gOBJjAxT4/FWVuEjjlhqd7Iz6Hxbb6Xw21EdA42TCFO8J9Y+6e+F5erhrlJ9
LOdWOeTaXWDr55oF1Dwbbw53WeNN4rxOnnj1PNiyca1XDUt7ZFYW5H4dngNCWd1lGXDbnEiA2GRz
tGc3DBOwG8pfDTpXz7XyznyhSMxn4uk83ZoAab2ODffbKc98IDsZ41GxpUxP/DRHYkSzC9khmsjX
uFzlszhtVekpQbBLhYaTIkm7LaPvavpmUPvxjT/nc1Z3BRjEBhQXdpZyYFi5I+6LJm6kUWfAUsqO
S5LI15MC48cL5TVrPscYHjgLGXHGS6W92XITut4o2ce/giBoG1CoeoI9+MUVT5EQ5Tuzk/cEWMa5
RztTKb5y1xnBxjp9IezPCy6fyDqicAHkazeTiVuzU3Ly4VJL8CHJZmoIyBHVXLuOycvRcZ1fafXH
cuShcs4zqjAEBAIaVJWz4sl4U9oCY5YOBAAdssPcoo/XCiDRQzlcHxG7AlMp0NjhrkJ7o+XHq98t
NDpctMZc6hOGcicKvyph+5MJqpMY2uASJyFU2ZvOOmlNR5demSu8JOSKPNdqJfx9Mp9A1z2XgKwn
MQ11w50xJ3FPKmVVR2Wv5kK515mKIFj4KTrxPsPPx3PwF+jw7RlW/p7M+PpAkSZFC5a5HK9YXG6H
Sa84XBWLiJ/wKzyO0ZsiUsPrbXO3KEVzaQAMGTqGgGuEk8D9LyDcwlVvmz/iepkE60MCpdQjcReR
QuIB4oMiOrmmb8S5PQZ7nA3QrGxG3CbTwezt+TS+88HDjSyBgMfk8rncDv8t7Y031AnzaGceD3Hh
FK9ZVZFAvrAqNNVnyefKodP8nqyABhWYJLBoU//GQ+TN1oURb1motYbMHcm6J+Og4v+YLg+WBcJn
8Is8du6Q21whQPage/U1lNESIDrkLMigUSa55g8oA8X6tQFvojktWbu82i6BO5HVtWzpSc8OBE+E
lGDCjTnPhwdUPQuUcjqz8ZB0WxTmABVxPyNTCXtwZyxHHgO/Sz/pOhcpTCH8DKoE55TSVyLumDvM
Vco6n8cfrQECtSoOcxX8Ho9BMiGg0AAOQXbTrPrirqU88weReBytI/k65gePcqI7I/dqyeOTyLlH
GQb3HrVi3id3rMO4rj4Dt4+r4rKXI4kNlkVabbv+wCTrHvpHEqRhg8CjDRq9e6JxkqhH1YEnxWyh
SscjxQbLGiXewlaiD5qJuTrWsRY5WI5T79KcIlrbKpdoYvEfF8tmO7H669C9JZSJtfSw0iesnihp
E2UXSlMrnyCyRotL02sp+qTGkYGjYiyVnFBzRe3OM+Yyh+CJtWe0N15yu2sFF/o+8Q67PJB2xrBp
BFsamLekudaBpSOYEh3ZwXmiwnFBTXwd/g3y7oUD15o5adbP6uT/c4Qp2Ba6HTWVjA9QenzhtNmO
wKdeJp9aN+5sRi6UaDDUaxUqoseCK9as07Z5QBbOhAJsQ5wo050k28xCagoARsuCw4Ch2Y46II+O
gVoZw7T/LG5GwScDyw7E60ZzVkeqcCquO6FMHLLWnjGFCMhS/ueCbKEPblxict/cH8+VaRmQt1PX
+OSYHazP+hpwTzhOTMZ4z8Di5nFJ3P9aEGRQXLSNdCcgmL8Jy9U3pT4yhgGWPy/LgY9fJ8FAKHML
mMiETU1DVeCpRDnxyjZkLmR0nSzakgmpbfph3oxWvfXYPbcQnHPokeNjrL+yGK1D9EWVav64zleo
ozippg/6PSneV/goR16Km7FR8drK8Sm1aPo/ihPwU+EuUuP5t+xM1dWHdaRhvLCTEeWjEb3xMC2U
llI4u2KOFeBoPXABqLSsA67DiNhWiNC/RPgO7OWUd5FhpHrKnlkU82FQrpT010/E2ajksEwQlign
FESIrkYWeCyDdf2oqIdSX2hXlN890Cld9ke+waOu60MDe3CwLRLn1LCcgxdGVJRPVHYlRO5lmxVQ
socgxNrudI3+h11jfq7zWrnyLAm0iiRESXvWNH8RqAfSJKBI1Dl961JwSSSXHaggTEo5V26t4zbP
5p59WJYtdn9cfNCa1PfD6rCQALTzYaepXt7ZaeiwPZfqnmnIXQCmxIEWMNRZoI2DPA3S0likiW9F
5y6kANwNRRaP0yUerRSsNCoyzcQvxw/hi4oVtjH1pwaLChH2MS+dljHFvLFeIWVXrU0N4jqTAPCh
hry2N23FEzz7luFZDkp4JrMX1ochOswFfOZXGCtr1otQQuRESAKzQps9e5VMyKlbDxrWIjIr6gdh
BIs0jVfVOyYmj4IpS8U/IakiRj2TFagR68PIMoDUwo945jCCdcZsJ4k3mgd+xNa+2hxotVyFT16b
EQhmWGlPOrdQQRXacpIXIqf9XkgfM3Jm83oX/GaJ8iAvdbtCCoHCSIhVFFsbyNBDWtmu616g9vON
iAgfb7Q2K493JuPEuZ1xnG5LmdlI0n9eN5D1zM6IpPnsJBQoLwiYIWdOMEi7siwpTg/al5qNHimv
YS/zVjTfx9CHvpjw5EAC5crS7dALo11hcQCUTtwQxQ6sCrBvS23r8MO7Pb0lm2XggVED0x8UbReO
O2F2RULnoV3RmEgiBk7LcADuTCCH4RaKa4DFxcbytxmxWKuH7I05w5LiytiJFniqXMHfds5mxM7B
IwrpLM58Hho7T07Rig4ihvQShVp2+0FBCBsU552g+fw66D38ZuxlAELUrOXbUrqwjfXxqTGpM8Y2
Bwq6xWzgw/hUzj6CZbxkDDHOWC3ihI/6QAZHswjbr0kGHit/lYc05lAzfrIkDjtacpIJUKT6ApmH
fOZq7/FWmCCpxxaSLVDlV2hCkhIdHpj94QhNzmfNEE/LlI9HagJIyWCJcffGF5v8A7FRnHX81fX4
pvKE8CeVRfBA1zKDrqXqz6fSgmAyh3NDhAn484ICvCCZrjkBOty20Gig2rN5aBaSb2FNn7pSdxOD
ub4WmoJs0aDpCW/PBlvXS7vvm1qmSjjBQtLH82JmNFEWnbHXYL+ESoKqS0olJ4IwsVfpKrICk7IH
8KTsrVX1QkwooirU3Kdh7T3paKPIu1nepwDGQW2kvjhGJLoFmlpivUG4uknBsqNzsA/7IATrLCOE
VoyKuB3AmzDZCZw1ujTCGUH9KdYFV1p4ItCtnkd9zLZh0Bo0VkwrXk5VABs81aqJI7WCGMwVumAs
2neThx9jwCFTKZzO0ZJ7veEk2DVhaMImoGh6M3YW8CJDuk0mUqpoIf3rzwNdn90gNS9/32pSJcfI
EW9/b50jmLGbiNwUa1tQIU/dPm8BuY11zJD1wzGWKaJM/+8/crhQiPn3uosMikHlCsxOzcJt1Kre
h2n073+U1tO0kqNknGvMDfHxP7+Q6MmXOes9el8FSaD1n2aY6Sn+z+u/rwYQmtA/cn9eGRXxH6Pi
78tMLClohBOcQLVZDkJNZaeQNjOKOFND95PBGomp97e7AO2nv6s1BSpCmzrtkOpbv/z75j//cP1r
Kjv5yX++WaWBPzT4YB3U222DWg+0By7i7x8AzeAK/y7n78u/b2pVfbdEMomTQrdSmIugylROOuDv
//pnXF/+t+/9/fTvezKq0kqix55igF9HIcUthrCm1KVGCB34mxGFAjtA/dKIcgvKLzKAidBeELaj
LQ6atpV1qsytY5+YOvLQRum1ICWRkhQXisU0cw1vJ0QGiukXSFKD5xd8gt7IsAjqfRlYnTPWGomR
hZq2hBBaYgAzqIYivBSrPKOiLrh+ayNd1BLzBF2HSd7S2bQKM4H7grDbr9yb8aHqOJAHUUMwPauo
aZ5xiTLET9duQlNNYdciMmFN5mfe3hqNgKDWSMWTSCoEZjxY1ByFb7NOUAerSIQQJFEb/TrL0gM8
r9JTVApf6zHYdBPmyUzNoac10DNgXOi4BMTnytlVIrC+scqRVg79Y0tdZUXUykxR+avy3oc0L8aS
QhKuqe1g6skamvhaEOh3bTYSh6pUx6K5z8knRjqcafOGK9oAILIb45iGQOPntP6eeoEDGlQ/CPAR
LXeS6YmQkq3nEKL30NiSVYiQgMMrRFuCPDbS6UB5GNTBtMeB+Kglomw1UhGSS3gYEL1fSrHzqaeP
dfDvZYL/XBpG7EsLNUglUWaTAKE+wsxDheV9KBm0ph5VIq8vioXvUExYmyJwL5oV7SGno216pz8Q
uIcxUPGvbCIleq1nQBJRH4WwVUvVy0rIDUSANCnVdpOCdF2VYTxGBQmYnmCVHpCPWojtiDHqsb2e
hLQ09cUpr+UbIg22TiuEbxJCpNSLDlqDyiMLLgeYv2YQDE+Mxrey54oFIaUoUDCPfTdpZ5Gzy+gR
F5/Q0lNjij2rKH0zOqxRUfu0Eks7hj0HXK7RaFrF4V3S8QypY0ZEVUbtNRomNAiL4mApA40SiHkN
hlbambSa91IZOOFYZCfawcZyHKA0DMqpkKvrMvZUSJHopQVlOUiG9lrLCqUEg+BVfQwHZ0RVyUTj
MQyvY3FpFd26x2sIUXMsyHWHfAIoHpcdSsYaSLqqPGhCczIMbdylSCfooSa541hTq8Li3daCce2l
mHMvRvc6C814nUT4ObExEM0xvotqGeH609uWqOp3DXJeCEGDdTr2iDAUBUpVBsUMCC1BbhIPkYHi
HeQnO1nQNCkNFLelpH9D04Qs0NKlbiJx/s7qtxEa425saOyj7eOsDKm8VyCThmWG9T8HH5qCIKKQ
jgiqh7Con/LacAdVso5NVR/pp+kO9K2A2pN+lbmlgaYicMYRQK6BgiT0gDRNSjwhGYD903mUS/Ve
XB47nebZFjrbvqA4gjY/3xwMqtjkGSepSla5Hr3d0yGFvmigfcMGzr281L1AyjgJmvZ5bIr3Uc9o
aeslb1Gy8zrT6dS1REcTMhkRs/nTTCuEl+LIMSNa3kZaVGqp9Sbsb9XaCYq0G2OAYKJOq01hUevR
LCP8HM4Rqxtiewlo9kYCFu6bVlMGYtR0wNaa4Qs99pYmw1CXQ2Ofo4BDl08w22kfoRQetr4kCos/
KsV8VaNol1TagSmSf2aBfDLRh5K7cnpGFMEzetrc9JHM2tgSNoyaN7WddqrZCYclpkwDbCINYNMC
FMJsn2cxm3xFVI41j4aQI9XfYYSec6/8aCP+DR1XoD4srCJJms8T+d0RwBusLm25aKpybyypJfKx
xH4DopvQIoEoEP34hDRh6RXULqEZJr+UUJspI7LIEGSgc9ulQpuOWOu3mf7X/RyqoxcHAHpnuSj2
C4aMnpWrxpdy7evkKZCs2mUzTn05edbDUjx3QXW0wkU5yOSz9DSWn7p5IKlDKVbbAABBSG2arW/Q
RNDMxvh3jlBok5XoubRDWk790nwX4mU4WlV5Cuo582BAxHQPiB9g1PDmA/JZZtUcxQrNkVSK0OUa
8PPIZMyZdJKEhW3THEZXSI3IkfLqhVm6rWqhgkvY4Z4PkL8ES8ucuBXIAobaTUUBJVs03aGl9CeZ
gmPSygrltHm2XSrMznKM4SLi7WYpaZdaJQ1kppJ+6IPhqUMj0g/p0CHxsIZI6B0OmyQ+xWntqkb+
2xoS/QESMj/AbcJgHFcBkBR4jnzv8nB0IlWbvHGogIMbg19rM0etKuuuNuIeGchR5mL2Ig0KNRrt
fBWMkKSYgspwjuadVZYFjY/o7ckTKMCaraVXB9kdRbk/oiHyAH/ubSq7S5O3xAjSSQE5NxwhFIde
F0cDMegROeq5vSTGlsErPUHOEQfqQsM2dA3Zx3SmxEVA8iqQA1+ehgzXQmj2nUZDUqsTVKg7OXui
/ecyztMRHNhZSHTo+ktOFwQGfV0BptJolkQ4iwhKIhTfBQKSWaI52O/qRyDS+8xkfyxUiVC5Yfox
FvoOvY1VP7E/wv1+lGhDDosGLT/RLCjgttF0SnbV0D5bK551gA6KPibO1hKaX/GCtVmaPaUyOnGq
Rg59XSSkmRaG5qPfN1tuOuEcSgOlJl1EpWnZEZsza9aMKPWeapRUmSfDia7HKS1+adyHKqxrH9Xy
WjeDuQ1jMPrFwP3rdLwsixWf5uhiajm1Df0blDuKWWe8AfkwL8mhq5vp2AADp274O9R0DPOw6V4i
4XFENdJOrbaGlzh8x8BdbxaZJbGMe3ACpnkKw+ErbI3AE3xFq3ZIGsDl6ibCAEvp1zkmfSrlh6hB
GElL2y+pG7xGxtyoTYLgjbm8opi4imrg980zy/jdaFtHDZfO0aSBdLMUcAQt6VmaTrMSR8e+IoVq
Joo7ShYJQgMnBzcceiIO7wqahYQHcygy3prY8ke5f+PAedSBASNaAlEC0V7WqQPnTDtW6E1O0tLR
bb7GmMTyNllx6SfUwc3ZxE3KNPhqBOgVSyU92Cr0P+vQXeujhgriBbBqfQJMQFgfHLlFhMCMBmRl
puqiSICzUovU60QjThqBfRmTJWBvSj/NMkiOTdBTHZSknq5rhFwnDcLDKKJTbNiRbOMjaQdpAghr
zNIdEuhl6Uf9JGXNC23rnJMm1ZsJDemyzJYzzQT35sJ6SHUeJaAIqppkBZRPRJ5THCtbl65EzLos
hzTToc+ziMWpUNuECHhHrE6vNCcL230yDPVLS9miW5Ffh+7wqOsN4Qu14pFlGHSDSJa+lhAiWhqU
DuMM1HjS4w4DaET/SPMBdsq+alnQe0FA9gB6VuObyJnRDk+4ppXX0oZNOTAvczNDayvV3mdIPmge
N4eRJmOCltJ7o9aXfGVm9svSbdfFo6czGMyQwdV0da3JxSQVcrfQp9kFWqjRj40ZIbAzZYg0jCVx
kCBR30tsX0fJxZ+8gSk5iSNYTbCdhxietMUireSQbUxhgq8iOdnYS34w5MhWlgDndbbJYqTTQjHp
lQ3aJ1THzBOKocguy+WujNc2BAo+C0mTDlOwnEVxkHYycIgd/rQyLqtVQOl6GiJqoi6UM1IQhkO9
l9ImvfaxlXhRT3IdwYVmV5YGkDF9Vo5ikALgG3SiZnGAPPvk6yPtR6bR4/RBQ9hn2RBxXqXEpIAo
qtKiYJ54ppLNtH7P4YsJwXa7pGC+k1J6DV8zgxb8BKPe1o0lPbYwc2mCKzjzZDE4z0a69guQPgm0
7FkUiYvoqiQ9VCbNsCqmDcLyKB5NrUmnvAILQjVClzLAxKuCBZnJrjzQx/hTz0a8t5YyJnKCNIFe
+YsA4znvstFdSmkfNFRuW0Zb7BvCaEXIzYpmeOkUHu4qEFSLC46hBvZrNEXKyGZqM4QEQdWyaF8F
AQSeIg8WNkvS+M1MOTpeBCGnmKr/bun2C/0vbXcW5CE8mWJykdVReMLdVTg7v5amrbdqexj0mIiN
Sa6xFx7LwoBuhqNg9GQ1xYDjO+vIohfGGWfILlLla0wjnbpmdA8TNS9IO4Bnz7vXIZheCDtouE8m
u5zW7kqjqWmgsKpj0CsjCYnMT3Hu90bVsLfU0b4l0y80YuCldTrQE8njpKXZE5a82CDft3qh4oBb
rlA4GZIz7DGdi4zKUEmh+0Qac9/IO+VBHQd/IDwyoIJ2imaB0na0Qc7MT7bTRFnAEiNrhZ2Gua0L
3zKdBQdTil+nmGNVjFiNzBYWNCbsKkVWuI1Uui1lr63ENjrrCGZWoWryC81bqYwK2M/mXRw1sGBx
zBKtKjI5y6sUi89RQqpwGUjLmxb4Xzkj1R/MKBkKRf0exUC3lSkkSUmteVtR/h/VZD+iaMDtytPz
FCs3wRgHT7Rmg7wHKlGfY0j59RxVlGoIwLg7Bf2NJrpmy/yyLDMtZBYB4L7Mz0XbPi9RsROyMLxl
2r0dhq8psSiijXAlK8IcYElRFJOJ3cqtuG+nnO4QKkjA/1OvYO4HMz1FzVGRxPdmAcmQK9bBgDaA
eptuUns7PLZWPlxTcfxRRtpITETzACpY2qY10vSGzt2rPr5UZal9L+qtiNNrPjVgaYuFNFAyrUln
MkGtRbg1VU8TBxJM2+53qK1h11nk8uDWDJz0i+VBUAJNJlHRCL/lQ1jILEiguQe0qm2BGj5HSu9s
WIPbJ4inEiZKDtUQf8Vl9l0ZYU1Ut35opKA/FtRSDpyqxmJ+W60ooSKlko/slpeP3pSms9gLqEgw
SHArSq9WAuoAHFj48oPUDDsjzfFpxs4t2MG3vTQdhwFFODlUMPij05JDl7MGg9RFtewm6BrbaZ5p
O+gBR8S6n8trzGVtTBwbghhzVxEQ72uQcwvGlFxd6PEldYHOEbWz6mthWT9KLpRu0refhc4Tl+Og
8uZFvyiZREQ6MdxWwCoy8O0qk1YaVaAbsC9qWvQpGJ9USCAWfVs8dZaPGtntZFDrkWqECoZIZsOm
VUBI5+A8WNV3TJqy6/JfLQAG2ev0oCItKLDTBJb4IeSUE0khBMg5I48ck4wTVOCUbfNZSHRBIUww
t3XpN2rJ9qriygVDdO/b9nUaluWSaQ9WTqcxNPrMg/lRULsIVEkQsJhbYukW7yFk7bVLG5Q+x7bf
/C/o7Q8X9/8HvZny/xP0VnzHH8XHf+O8rX/zb86b+g/DUhUNAK5FBFw34cb9C/Vmmv8QYfipqiiZ
mvbPH/0b9Sb9w9AsQxSJhkiqrppAB/+NejP+YfADC3icZVoyPM7/CeoNC3LlF/4XviGoN0UyeTtL
U2TsU5kL/K9gz16GYr9EkwDizVnU3kPBbC1UjPNLMEcpeqviNsOAOLcJNqCeEDNWZxIQs0Q6VE1k
W5lUD99mpAwAKTIUE3V6JjIvJ/qFg/vRtTlcpFT+1A14U2ohXRtdVvdDGn/URhQRAYqonuQwOZQl
wcUs76knzalkGnXqClifzlKSJK3Zjv1ueu164CkifXRVrwyHeQxRj5EbO81roKIGG5ySl0crK1gG
83AckOWkb4QqvswUTxrwPPKqFC7WdfKJYhxsOmjv23ZCWy/g8K66/lGATtpYarsxYoyjIKfErkcU
oFMUcxvIoHEjdONmzXgvhSly55xq+6rJDsSjNvwKPXjh6AkhZYz9INGJ1zpNU9IEoSI4pmtvSZZv
CbhXTrpUvwMxcMklzZId+pJoEevesuWI8FmSGx7nLgKrAmlTVKUY4om0LbJehKokJyPABqCXnuSy
yn1x+Ih66wcIPh1vxjHPKPkspIsYZrJXszuA869ftLqwqypFv7WL4BdM3VlN+mPTozUex9EDUlwU
yZTqZ6hG3SVSddBjqV7vylC8Cbc8krDGWohUCsqZTVf0ezOSHEIg1tkKJvFa979Jd7FkObyP0EHs
HOK5rRjyV68aBuT0fksWim3TipezCk8hX4zHOSa7N+eqfqmzawqjyRikhOKbjD1toQuthaPi553w
KCjQ7Osy/dZrsufDQmWEhSwKAeQx9GIjfywHmn0iSVqonsBBTcAh2ZKhXFuTElIoRxyTVfYVlFYG
vLvyYOCgSz2OgJYMoUUKWXiOwaNYRaNco4g+hX7IYYbMYYEtx0UXJMXblxIdYl+mR4V4g2Qr5dj6
gUFISdarozQ1jtUGxPSVGpEzam5kbR4PsziGZ0JrltMHc08DpX77P+ydx3IrWZZlf6Wt557mWkwB
OBxaENQTN0rXWvvX97qI6niZaVVl1fM2C3tBggQBuLjinL3XHpKifGF6nPCX2WnQrcq00Nk+QcPo
A31GUJW2q5mUs5mFOMXWCcFsN2xaKXpOyuJGcnVOFR5rqto0aym1cDLJUPBMZ1KXSpJXa2ZA2dCR
PmtSB2pex9IQzicTluqgj48dmjjHZ/acA3XaxoT72p0kryZV8homebB61dmixLscczzVXUbrW7Ws
AwHja1AxpKNl6bAa5Cw8RHLzEc0mc9SEfWuIIdp072rMtn9C12FHGEuStnyQ7MA4pNXVGmL7lMRo
tOI4hQ3eE7TeWz9JEMXbIeuJ42BzoegWlsk2+JQQ8yfNFHrOnH3BrzuFmjR5OQGXKucbOWTISAPv
RzPYk8m0AHL0pkkJ5kChBaspscluVafePpDeYHTmZcplrL56QdoOgYPrIVoOLZ1aIJWv8VTt487G
DYcuqLPnrzy1dQgY5hGoOGLJkbT3IWivndH9JHJAjo/aogiJJjhO0ogBlR12S/skBdr5UB01DpdO
bhyGuQ6ukkY0D/UotTkFCpCxYDq1VQ8uNqFHkAEQsAi2Cgtgd1Ypdg9GYLuU5Td9Gx8lDcSYZpaA
W3oyBGScwKVSIFjLYHt3w0Hh6tiO+bhB1I4lKjCpdefQKXJrWvYk7hF+TkEYLJOeMrQT0C4tWja0
vaI9yKX1RsyGT+st2w/SS6p2EaCK5EXSqR6xPOnJiSPQcE5gJjpVwPAH5zLBu+mMNJrkNmeMMPGc
yc5rOIyGS6hhyYaktz2WqB9BpZ76KGSBmRRwM0sLzQr5E2EC6mKIfpSiGK6OkwNQm+3HrJf8tS61
9q1Aeh/Q0vIgtF/8uXsYI0xjgQmQS6nbYecwjissz5Cox6zNKKg49m+gROiJ1O6pbEXpJ/qx27H1
CIBYlINRubE0Gl6sd69zhvx5Nl+prh8LOX2gCPXQytW3bsM1jvqsXVuDffBTprxo6trdNJ4Jhljb
ikwbvRxZ40tlj2xyxJ3fecEs00GgHVLKp6GJynOnWE95qMxHWwF3PZeINbTqLZd1KuqKdNAS4NhJ
MX+MVVx6sxL+aHMxHmLrl50S6A1nm0vwwm1T206l4uax0l0tLcVxOJ81P54fdJ8xVE18tyMxhaMQ
T5t6Bo5ZNREYgME4x85kLAwLPyah5TRKaqCHDeUVMhaWI27cAGSnSrbq2SSZXhsNykVpR/Gwk4gL
kOfq0Njzh6/nIiozeTYteTg5pQHtjwqoUY7lQzayVE5s3G86owGdLhougUE0b34d1BDZecNal7C8
YpHXBAM1cvlTOrl8qBOV0Z/IWXZK+Lxrs95NOAXsTI2P9MJhjNhq5xkddYcUJk4MX25tGtq0VHyn
2Gvy8Dlr9MDIY3vWzNrtdOezp+zrtpVteFas0o0jDR5XS36RDHOnBMy3kTN/J333GZP+jrgd33JF
bNWeQWkXBxrzeBaSTmvcptgZV5IvIyulo7XsZgXySls9yglLHNbskEs0QHUKupqRDv5KzWcQ3sIB
26aXMmMulKZGtFJlPOLKY0jiDzHjDGdtOcbHWjDsTMncjnWGGiUOp2WZCEhzDFRoVH7VsS49uzSP
VkuSO2XV1USjFaxnuUjI4DiBcp+VaZNoAcXH0mT1pcmWF3dMpEGYYHRvbfrNOU286bWpIW0S7gVQ
L0hIrEIAy/ppz4b/QtYwdre5B/8Nem1r9eqHX9GpMq3OOga9HC70RlI8clcIAtXbbyUwxkNFK2Jl
pBnqKj5J/FhUTkmwXf090ghdF0rxZOrVe1tqNOcappFA10ys6bupaNNb1NZ4BvUHW6FFSOjQCzt1
HQUyDLwpxfzT5zpVMnrTpLJKrirNn1EDq1CJ8xM5GOh6DXwrSqQ/q62i0k3BxJ6ue6d+Li+yL3mF
nSFhAn22gsShr+0WGE7cp24XwCqQi/krHGj8qKz08MV2yPkwlZYWscFpScBEmVReOeERymblTSKZ
mEVczcCWBKibUkwVE3VeJ5qW3Cgk+CHhnhVcjYVU4pHpZTibuFcLjFVMEd22N6JhSaYtI60MvEdi
DVLM8bOtVZA/smMoObcoaalZR21PgXRy9WqAUdPss9ied+0UYTWZkdiMbCodShAM9CM4NnQww5pk
oHWvKBgtpVhd17S4cTywCrTApLSIdratT7pzVp5IS6EYQorHxCp/YZDcB88JOPPeD43KGyUZAUZ+
Uy2ULmNu47bVauQZ1oToxVFlYKOESuPqxb2aSUpBQ6tGjtX5j5EePkY+RYSpr3t6siIuw9Zr4hoK
DKy2H3U7U/xjiDjDNUqR//j+/iBrbGWb1A/aIAIwat0usUkymPLcGKkpn1cqIlprhj4iXxtGKCHi
x3nUymujIy6p08sds0i1u3/1n337nz029tD1nQSN3P25aZ3WCIHNcvlf/pX77/mVgs/eHLsUhThB
E39+20gymIl/vm9Zw6/IqEV+9ucn//TlnzcVmNpMHhyBqX+eLQHnXARBQXyezWLqr7/7P/2USgC9
xSANZskt8D5VJmCRv4/SX5/g/qeSEq9vpknOXy98f6yocxRZVmKjEQPF5tDOqtpC29yha1atYai7
/6AQV8D9qyalho/eavqnHyDVIOFFXGUpgZ1LpW1F4Xzmkgrv8fC1iOe5/+PHOeyxBMw2KWM7MdT9
0z/3xxxtDOlkJeoiy+PZa7t0owqMWyeyIpMUS1NL9hlrdJWwcTmvCLfL0idVnFAilJDKinRJJxuz
nSzyWO9f/dtjum5jNuo7b7JYt+zVysg9kNY7fSLudzBKcBQivtQU985fGaZyze43JJqb1xDVuAgT
cBEQqi5e588/9zjUgnr2Pz1WmNTekZ9RjieK6Z7GGsy9hIU3OUQijujP430/OuupIG87Jkmqs0p2
3FS3lvcnOaH5ECo5HkRDd4CGBxX19/tPNAsum9rXm/sbLsWxvn/1b9+q09StZ33PFX24y/7EO0ib
FnyRkG/9EW79EXeFkNHJeEBdbzZTtauFXO2uQbt/+9djXHd4BhZesr1M63lHlMjiEtdcaMhA9fWL
7Cy8lM5HEz7U7rBODvnCOr6MO2IIttO6WhER7PWgVsk27pYkMF/m3cuw9mjOLEx61W6ZUnM7OESi
zFv/5vXJLjsQl+35t9o1rgAN1weQwkuYCku6Sd68a1YI6dw38WIHBmfQI5ekXr3E9vIgwFIvubV6
saW1eZ6+eKBb8YJwBm4GZY7iW4Fukty4sb3s8OLf2pTyAcSsDj7SEijfllXwlfeGFZAX9/jbDGG/
VMvxASu7eUnqxaIfVvSjinpVOrdshi7NsaBkyacbXqPqqOdnDgvaw2Ym0/KLwzNBD5jnrWO8pqyj
6fqfc2fAXYnoX91VDWRdFz2WLK0JlOmxSkxExl1M+geAk+YtXUIWOSde2z+mbeCmrNSHy7DmlCj4
Yml4x4c02SA07X9hx1GzsETq3lLGYz1A7/SSQ2dTCV+AWqsnugMLvNhMCgjY+FgkWBOt1pFrE7h8
wbeOvi5nMmuWY0iFYNFmrn4OEc8Oe9qQGSkeFLLLpekcbTbMX3TyVAQTA9vhjfJOKByPklpfDnjB
VnVyG1roBdC8m12Urq38xOJfvNh4UuhspYviddbXMcK4bsmrQ/WVzFW0NQOMUwstXcnnmXntSBvb
iTBCstzolvnkmkhHqFfTr7Nv9rna2vY5JYDGH13+p78Uruox3qlXQTWiU5eu5tZLnqcJIJp2xpxU
LsEy0t14yI+qsuyP4U7ik0K4WuDvhvyEAtD+lAE5oXKnYeQRHH9Jwd4Mq/6nCpf5O0cnm579B0bF
haNiQf/o3HkdPvarKFlOn5vmUV67IyPrARZEfWxFcfynLDBlbLOlBugn/cyzYzygdkieUcrVyBmS
6ig/dAsAbSt54fwSmAhTg/M1L0/lMcTEfcqf0vIgbX91bpxqeOu3I4AMdWNBB9oajBilD0Bo5Iru
Q4Rf5BpmmoaolkCunfY7/mq8c1KI4g8RTGOQ2WNt6desYre7QWmEVb2sn5V4a7cesUUlPld60s9m
eXWEmLV8VDIvqK5N/sbT23oBnZDjoZ8BboNS56wr7LGB/SGmSwGjn7keOWXd8mXeyV8eP+xeqZW8
K/EGejSb9xRmucuFlM6b/NfB2IP8+UEpAe+deW3o5jZFwV9Of4knlfuGAB3lqpdHLq4gXIWWeEm6
o7N9y+dj+MyH409yQ4ScWKt5aEFSQCuB9alhn4GaCVKSpnRPrhz0ALYqSIv3uoQ65japvxKe8bb7
4Epu6i35kY50CIMjF2UKIp+ulL7mQcC4vJm93ezS+1ESRBX7qSofnfKr074RQeHMAeS9LeqtjCeN
wla95k9G8UGqP2Gw6vwBg4iwep2ph57FfQ+eNlc8ZZg2Sveh+ZdeYwmI5be6JhOQh/G9yt9kGW1c
cVHLo32blV2FyF/ijAykbXF/Kzlq9HjbsxeHusmfCIvvF6TgxTMyh6BmIbbi3qMWSDQx92Sythec
9458sqX+ZSuLCQLztpsvzrt95gyTxshx7Zcf0dI+t4tTFD4Y3vTFHQwCmuGJ24RhYag39FCtTeac
B9390K5YJzCRIIoEW0mipOLxFafD8vpd74qxmzH2jUuJ1/CUXffFuDqyKRJdEUbd/NfgG5e3csif
qTNN9PuWyOn5pIHzUYKdvEk/ZJVz9XDaUMh+yevSxblZb/SENfmJJv3NPONMuw9NJI9qFAwyV9tx
EfJOxt30CnrlxDGg7kYVw5v1105ZmYHrn6f1oC6CR0bO6MCJA9LJ0bK6J96Czi8b1rJ30RORYbae
1unEizP6MJSO3Gsdgg+mRX+j7BRPzBx6sIIWuATuTVLZM4MlLR5xoVLli2n28hksz44OJvkNzKRc
9dKT3nr5r/ReMLlL637HyaKMo55NBcejm23hIfL8LH5/02/S8QcdifzFoetWvItJWXEncTuKPx+/
UElh2DWiLQJk7mB+ylB9f3kt8yRrWRyscvlhvZOJsJCerCvuhlcsn+/WlemP82h5HKDwY/jiCw+t
US1mERwACDboDTIPM7HLnGgxE+p4cQjSkp76kDPFtaHll1LlikRCBfBiPV9nziiXFu8V1tEyO7Cx
53Ig9I3TgY/AYymZkL9LpJP89cGVx3RhLVEs76oD85d95iw5V+76mZm4Wc9L0OnXjL/HfOC9WO9s
ww4lfzgcgPKtGBQ0Tz5LR+lJ2XGS+O8lfh6XXxwE8ya8qKSEMJFwxPmSz8/H4uJnCu134j419qWL
WD5fKFemFxLdjOI5fVZvnMbiwPTs36wjFBJkl4xRnhMzZHGsrCOzn3HlLsOjH8B0DfO9yvlbqoEr
TRtecfaYyvDPYhn1BodrhouFPSnPZKikzrpmFG1e33gya5SMS9rJ9gyVwTafN9GBE8/gkz4zDCo7
7jz6JQc+GWPAK5O7cUTUutDe+TTIHZhDObLQ61ySWXgp6/2tbg4RE+o7/1DxnLC5rIJHLvtsOwUu
oluJC5rIMHGCNPIhPnJj3zBPbltXxyYqLlZ6PrwBy+MIZ/VKg98knjWKi5Q8Ci6z9Je3xeTPS7AV
nzddvSn9S/PFbe1bHmcFmj1T9oQCC68Z4+oRd1i0ZRUlHXjmBPnTvomrVHdTxVO50A+aDNoNffRp
ZLGgrwFr/VKLt1ntBQ8WDEj6uOON+kFI4bV7EjJAxtTqnbzKhWEMFw5BcYgu8QQZzOvQi8PAxaSW
E6KwFTV9rvoWWyiRlLhE4FZYdHy7o/SAtBVWKofYAF3lNAeKHz21krBp+L26W+u9uU/DaDNjAsy2
rbWmqQUYu2wuNUYc87GkfZCqmIKVpXH8sG9s0hfInxkaRjHIqaBtlgN5KdbTZapec1jFEMrfBXlS
phqwDABvJRJADbjMbbu1/PkgDr6S35do62i4vaQZlcU1y6bSZVq1+z3ScuVgZmeGKIuyxPA17oBj
O5EoApRLOiJvTKcDf2aI8HXGwqV6IHHE9deFcyyLZ+NIdgtolZSGiOL5PsGJJ2d09V5cBuSOl1Ao
eKWnoFFAuYOrWE/ThZW5PEB9OIZcrqyIdXCHMlgfBn9Wrpyfh+BIiJCGJC/7sdnrPzO1Wk8xO0ou
4MDVuE/B3J0r1jTiAjtUjCOs9b+4ZoXYacH3VrYZndVwQfXZvPVkOrLyNxaK7KXGmpgTQu222KEZ
zLtNrKN9WjMHonIP7VPLt9fRPinyMhkWvbMyNdfzPAa5tn6QnmrgO6QbvzJecQWMeMSoaY/rzjmS
4MjbisojKfJAf70CTSOjAMMKMkgKYKTkmNjCxWplXMrYYD1NdiX5cej3vGF2HFxbXoizgv0O06sA
Oqvlwn5E9kzdkUU6M0bTbZQTNHvWBinrFBbCAxPUUjuOE06/VXZovsbmF/CwKV3p7iHBQy9u7NRH
5b1acVNang/FjvSbeo8iwGZpzICM8xLTiU+VPZXHS0VFGjvPxvp0iHxq9PCtUgF6fQTgodnKRM4t
jcHGPiceTwzYohIV8DDXew6Fvc3eIQGO1k43VsR9hN0ibJdAflN07ufoKrmsLV2Di2vDwrZ2uQDb
OmXzdJBZkGjH5q3ldod4bhNptWgfTFI86cGBw1+imjnh2P/ilitil5s4RuxOHigWPZHCCIa/ZSHn
4FTcUvkawdRQb5qox4OaoDr01f4yTVl7J3exH0kEMS04uaHutcmxiFcBYbPKMjsOR4qPNDubqxwt
5wym+aLa0WmhexKuZQqILF0yaUlyg0xcqOmi5K5dk5bYQLnW3AIF6gZoi2NNo/Zkaxf5rZLEJTRy
K5Mb1X3bTri4VBIshXUGsZ0Hwgtoobx7Huh0G1jdX7HE4csbtaNUgYvfTey8n4thYZymfI1tVmfk
B/k8vo4G1up22azkDo/rDzrIxfTWGUul9GIMafyE7hFBF/lahurdXdvwjJiEhjofBfdTmW8CVs/m
yipcU14jknp8IAV5HZ7uCxOVXRu4MCjyCHYeHMPLfoKn6cKE56CEiva6DMX+sUDSQ8hxT12AWTdD
adzlh1hjGeLBOvsOKNI/dECf9znTIJg76OAOxOZHEhhL4bXvQq1YFWa6k2ML+lg70Oy5Gg8NhWF9
FeONbrmTQIM11bvF+FO9E+3EuWbnFMIwZA27cOql8eBfUWNp36jRsmf/XZcYMoh/AKdyQ2qXL4wH
pyMb9hOtfp9vy8obaEYCqFxoxHw5R+XdPzgPbaUsC/JUuCz7TYwpXXvnNOv9NvJs9eC3jC/jjvGH
SwGAPEtViXyTTWUdjPZU02iv91N/jYxLMDzO6aveu0U4eWH4pvEGqOguoMBkeoVNC9HBQQFtc06/
Zm3VXfO34b1K2coL8jGj5B7/KdmU0wooi7NrDszKAJh7kkY/+X94Ts/qU3uhEYOxGVwFxWizP0Oq
RfbgE489LEfGi9iVjpkKp9utqLQhPPhgxCAmLyZgCBIQJdoGTbILEOgAWcCbdkLJh+bdf5/X48E4
hIxuoMoDhZEQpSHLgw/bOwab+RFEDpYph+DIgCPSb/H4BOY76gUc5hBodugfWSuz31vO4Qc2pItM
gXBVbvVl8e6slTVjJpO5Wz0H9orE6CeKLK5KaVg+6gY7jB2kYfBUAFPw5dFpp3BHH9VZo3Et2V9t
wrXCGgWaibSoU5wBAuy9D1jQO2dpv5+yLW0M8xrsYUM/qd2mgknl4YcyKMydGU31t+Q47mFvaBtg
P9oGG/oDERZQckOGM1w+C3JxzsqKijejQsKvjYcip9f5Ad+XrIR8Wb/mWzglMQyoypNF/IIntHO7
0tOJSkVLWF1u/gmwxcE6S5QUFta5cIu9PC3GG3pjyQ1ZhaqH7HdkewdwezU+Ri7mQEwJ86v5Frx3
T0jz5HAH8xiP+IbR58jJApMGTA8GdyVof+WL8gCLv4B9dirUfWG7Nfg2MlxAEsJLA0yFsD5a09oa
pE2NEDhgseUVRxgrYkzEds6Yfyoh+G4tt3mNXxhFId4RtejhL2i1bRQzfu8LMMSWgJd31XsZPZrR
irtYeaj0y1SKHIVZ39rKL6suuybPfSHXeLYwqLP5J/+Oaqi8eGPrxPTHCkHqxSYmKxB91NAZaAmL
/xfADCUWRav4YLtYYtwA5M0Wyk3CmLkPx0VKXYX3EmwzYPI2ljh4O8vuMLxaSBBY09ov2QHUvWFj
0Z68+gWNQgHPLkUITiJAKe1pZrGroqVDq81GGEQQ5aK76vZqOqqYemnMIDk1FzJ0iHabdxt1FA76
QeFujZ9YbrJDn14TXPAEMOMoci2HFIorpX55m4s9O0oSN+JFADVKa6oZ0nFaf3AVqBAnmQU82jZT
/A4kKV3ihzqFm+Gb1h+7Jnh9Fn2TRfCU9uw9LShrZD0gsVhEz50FnmSjHwuYbmL0Dp4A+TFercfX
5Dd66UjjWxSU31fKl0H1ZOVsSOLwwSpMIIMPyfQOrAvchoZignEcSDMfByrqNYD9vWCMQ13AiuOg
VKDqIcUs1OZAOUCljBK61SLd0mZCH0T5AAUQKwRGeRQdMDzj1/IGWqnxoG8bG3vLIv82V4C6oGUI
X8raLz+KKxxFTPFmsheIsXnlnMIz+DHiz9MXm7lqQK2KUXLhf8e54ibbzO4OjWZoZI6Ti7giQO4N
RSKVIk3sXsLnXvE6POmQjB8wGUHumJzqrXympPrVxldWWpKX6ZeuXQX6ySl2SkNJGDpEMW8YOpKd
0y98UHH9djgpLzZ8uwWBC2zvofhxQPtb+2K+hYyitMTBrOOmBaI0boL4knSo1wDbs3P/4QiwC/zN
TmrxY8Bxa/WD9jCynniyAIz3x+RDZd9L3gWXCCpeyODZ0q9dmgQF7eWX8rP8LL6co7Gr2dlT1zgj
F0AtoFW3lBu6A2u5GF2WKj8xhhGAyNEFiOCeqyPaIP22PeM8lleCsKNdu5OVX//QErhRvpSuWJWd
/cdc2wTE9cLA0xbKiIze/6kaCEGmGAyYklJwnOqTHbWLn3ZBCMy8CUDgZhZx0q7kEvjBFl2cFraM
Xv/Zws6HOghnZhPSdNuPm3YzokUg73nZk5wBd5/l7dE5AXQD7lqcEusVhJG9hleHwnSBeOP24JyC
d/pVIRkC8pt8o8b2/EEDyBSj7XP4whIK/TA4uSWpGhVhH9hqwfFBgWPY7wHP4jKlLn7WGMmThUPx
k1wAlX08VCrjZfxWKfy+aw/Fk78FK2a9RLvxkSvxp4ovPSrcKn7Wg5318KhLfLavakk+ycISOHcI
CdIp2WEaZEbmUvAvQLkBSno97EZByESyuDgn4QaitCq/AvNbktGKexR8tXptB3+TDNvWebQK6dBK
wSUQDaDgnvxz/3LQEgAD9cQaUgYQHQyEwcstsP5BdJqmTrIQePW0PgY6QPfHnCral+h4vES0sMJp
zmmNClWXWlOSjOcBoPffP8nEV3++1QP8r7H82Mo5rBjRnbs///7P/VdbHVsFo74RorasGAf+9fmJ
WivbYNhFMviBVsRO3f8JxLf3x/xSZFqFtvHhoBlyTbbDwk/851f/7Zn3Hxgi1+nPrxQ16N00aW6G
YSP+q0OXRu0GQ2JFmh//BPfcrPuXBg17xb1/ad9jqSzMx1DfQKb+/ev932/zz2NOIAK2/nx//50s
rcF8T8H63x7/8+1fX4VZCENC/NU/P0n0kBT1hqnpzw9sreVF7t8XA+sypSyd1f0p//Ty94+NIhSA
nIgIS8gKs1Xu6ax0ehdlFMUvUcMV0WJ9iYW8JmY17quNYVjhms6+7KkaSa0ZPa8opnY1a4/KPbRs
uDWAvDoRZpZo+lbCxbNC072oobi2LVO7SQJaFEh4d1vipkhGs1pvytFRtjJlNAksTwflXquHpUbL
wpGghYciaG2SyNpEy5vjEAPtFMW212eKQsW419c9hiG5RlaQ+Jaz0QxksmHykopgN7PBB0jS20Di
W3nX+iQ98BZ9fNIcRXgZ4huuyX3mszyTCY4jPy5WwGg6QMBZWwLgjrPXIGCdQpVjYPNm2M5WaoDt
FLA1wyEFal+TA0deHcaQta4AxtNIsps/yLneWR2gAyOWdnpWP5WR9CGTf5cboMaDz6EnMFjL2Tcz
4JCWN99j8xL8YVJBlJ5Jpp7VoXs3Z4o6pO2NInZvJH8PqRnmk7oERpOgjmQHQPeVWQQqXhAg1it1
Cjo43aVjmJ4GEv6mdsSyV6rfKEmOcmCRzomEVSUVcEy+FGUXDOlXLiIDcTOxCBAxgln3G+b2J23k
fN/JBA0WInIwFNmD0mYmV44iFNvpVkWm2+YvFmmFSqvA1Jh2iEm2WUafZfYPpAc/4Le/TFiwI1IP
IaQQSEhHqIZ6TSpiRiJRPZisxRju/RpVo64+dY7X24+mCFUscIx1BolHpr0PqHmSvchh+mwQ/Slk
Mipq/Kmz2kpHZ1zMCgBmfTmUVD0yjplGqmMZd2DriXkcZ53VHnM8IEYRAzmRB9mKYEipJiIynAlI
aUltnUR8pCOCJMvxWolgyVkkTJI0CfTlNStr6qBORzWVNEqLVEolwA8XdtJ+IK9y1Isc57/ljSLK
0gA0b5NtOessLLGNTXg24u8iW+qqJa+CbHgqbWbXqTUEPacZt31CzBF6IJiAIPClmjA/OS1PUSO/
zSUkuUq1pVWvsZ/M1OexU4ptk83veBUZUlQFrUxD0q8Fch1t4Bt7fbpPUPXI97Qi8O4OiZ9cSa6i
tM8+SaAtiaA+XelZRITO8vg0jv2+Jzu0NoHM2n0WkLt2nKzgZoX5LlM0SMcO5Q9tUB/G51rEkaYi
mDSml1mqLUy1SH/SRHhpZagf1ZesOb9VkpFtWnC4xqpnkp32qqH466HijzvTxORFiGZrwFSQKvJS
Q2OnYMafZX+Nwtc/IX7dOwSsKvekVTYPaWk+oSavEWKivp2q4Dj3xoeZI18YC9bRdMTmzKlg8EAx
sqbiO4aMMPlad07kwiZw4oT4+axUCeuPGmewHvi/vjbEh6F7NRSGOZJ3d0Zqmq6i0d0OJwWcUu3A
s85+axyGrTMwi9v2tRZxtLA5ZdJpdVJqUTuTbxWIPDEfRGtMlq2J5TXq2F1k6gDAGUUvHWuaHakN
trZ8TpUMSqcxn0pJeg5FWG5F2zwyHbCeEhUZ8nQJbadXCbqx6+L3aVBe+hD5l1q3gSdL7Jij0MCc
QEJvm4AZ8EVARAN43VaAOAOF0Uj1zULifSNyfoufvi6//ZY+j0EDMttpIhK40iNSSSzYH6QFdyYM
BVUECFsiSriI6biIcGGHlOFCxA0bInhYYuyB4IITErnkJSSd2CibpyofThzz01yrm4oF7djFdE0l
+SWwKXolzqOPvyoTucdleYl0oFlSzsRQW7O88LPoVx9vWjHCVNdMzBFFeFF1LUEanFKRl0E4OoJZ
gMJ0KRk9ii6TyGA9wYrXp19SYYOpn9tf3aS8VYn8ZnKcE+HaarXw067neIs0eNxbpD5PjN+piIEu
E9z9jEmT1d6aLvptcXxeFABh9RygVtcd7N5iFkT2UKwzm6jpKCVXOm6q10TEUDfkUWsXjUoI+aOL
IPsxMlVdfps67YIqfEvbTxMq01KXgQAUkwwDD+8nQv2dml0lvya7pGpOqKuFqpSCulJAplP9mmgG
wgb8NnuWwu7TwKMM8060ukStTicBLUtTYi4I4gac8BSJaG6J3iSyT5VIXNgo9D3J6l4N5Fel0LBG
C+aKiPnO4RUMIvi7bCmC2Gh7RzLBNREOjhQX3LE/QP5ypkWkk34gosTzUW3QVBsvci2zYheB46WI
Hjfr5FGe1a8C82zRdDtAEaOIKi8NVk8ivNxS8HHFItBcI9l8atl9hiLsvBCx570IQM91EYVO+qC2
kzqCgn3aTTJthsAnV7wkQx34jH8MKDkS3p6tLG36clKqU3JDySgjg13qKegn9inrCn8V9p3Du6VP
kovodlRiFNpLwuca4pR6HYqa2VACsNWd7GPaVKJxXEU+JtlaIWkDnaDbdOWXkpib/28p+59Zyhzb
+m8tZUAO/9VPdn/Cf/jJHPkfimFZCpYwzTL+9pI55j9MXTUVU7UUx1JNw/zf/+v/esm0fxiyqdiW
rtmOsJL98ZLp8j+A1zjwrPCl6WAbzP8XL5mCse1fvWSyQ647Ql9V0x0ZOamm/auXbMrats+tyN5V
WvLCZI1ABDtTk0vLrnKIPPNRxqoTHU2JYkWECjYsDWrTk/oBSDByJYE3ARSE8wLgSWm/hwKAoq3i
JomeImztLJx/EbdFm0kQUyy6OQBUdEgqnUCqWAKuQiYzUD9b25dyfYh6RvluePJrmRpFTugC1rRH
VZa162ShoWkY88oh30VBFKHilQa8QT73zmDf9BI6Ut1iSEmQQwS1fQhq6h0CEWMIWIwmhPOGr7fr
oNZcqbAgfyrgp/IEZGKami+hE8vnQiWGLNVAIMbBfDIsZRWb7F/9UteuVW7+WCb8qCbsfyKjpX5c
G4fIacetDu+GKT9YW2lD89dHhq0XmrTX9WnTDe3bEGkg9kEQ9Ejvl8YAOjRXxqeEvX2p6UdV77JP
zTH35N1ugmKerqOfy1ula7f49ysGy4S4lEKNPR+8J6gMeR30dD5r6D62wPykaOIZJc4DNNBIj5eV
M0arnjaeNhnRvi4tiC+Q+3CfTfMeSN5GT7dTS4DMHTBkbBwBHIKiQScQBJEdTp+mgBJNAk9kCVAR
rvCTLtBFIwyjEZaRDtNoUqMOpxSK/TSk6OYb35UAIDUCheQLKNJwxyP1VOQmgUwiV6oVCKVOwJSU
+aETcKWGUCxBNFIMO/bSyNoDeVRViDjOCMHZQu/JBkD/1TRWwP7Q7nOpPsSj5BxY9a3N56Ql1mh2
xmM6IpWY0/AT81y/qlV5pws0FHyck24UMCGMaNxExQ8aHJpbAVNGQlvJk+PuLbeATUUCO9XDn1Jy
3yDDFtAPDC5K7cCoY63OkdUJp5dBjFvE5q/vIVwVWPQtnTlRDvxvBVDaRhN+gUTAsBKBxWoFIKuU
rKshkFm9qPYbAqNlm/07Dqdxk+rtMQnmgh0R3o9iaLcYoLeGFTj7mQ4gSUx2UfgvxXQG1BRczXij
0dpSQjwTCReYVynEopX2qyFp836qbTbOkG5A615rgQXr2TYdYuVXr8mKCKXOd42cbXct+bQ8czrk
FnwNUxnYkbHeofws7zO9JCXOqaGJtlQ9sTMt9cTUWVdlJuXwL2lswNr32VswtQOrR/I1RclkR2dE
dSyMH6oPMaakkh9VPlfdRDcmgzrWKgPLHen8f9g7k+XIkSzL/kpJ7hGtmBRAS2cvaLPRODrp0wZC
d6djngHF8PV9FB4ZlhGV1VK5rxRJBACakzbAFKrv3XvuqDFqBTw1X+tHY0EpUmwHhWE+dwCvmeT0
+FKOxzKQe8nSD+cqBlDHp3VvRoAvMtRd/dy5R7dv9pOHIE8qQG8DAXnJmEeIPLLPfe4gnVZMS8DD
zV8TGqhg7qhosVhvRwYuc57hIDfixqKt5nbcPpuQqwbcsLm4yXFM0SfEBY0KyyIlr+qecmv56YTA
50GHRQnFeRh/28QV776E0EN+OxG7mM/CuTlOafGd503UcOad6gpERYmKlwBg0CteVdFfJCgO3BBh
iV0Mx+jLRJU9Cztj1xWw89QC4F3ErwWD9o2ce7qtOa3IvMcz1nYUN5/bip7WEkK2duWU3RvPESmm
XlkmJ6vOH5xuBAvgyu8qjpdNDqFvF8qGwBRNdZuzwTqBegTGmUP4lCmpvphmgjwjfwxzZtkjT9KF
/VFqRLHzIAPouCmUqg2WTRJTwgwoBUn1QQO1pi8+10ub7blRNZsiTVhA4D1wGtJlLMQlebXAfZh/
uBFs1ynDbQlWbF/gRt7Osv0qJ64fZ+JVNj0CJyykn4p32Hr5ISvb5dQio8RfAFC1mi9BAj9jSMrv
1QS4HFX8Pc56utVmb2yFor2OSiSJecqVGmkgthX+rMKijWK5hBsZ7wuT7H0yxQ2xNgJFzPgORAAW
2RRAYUzs6CP33D2YrselDZBx9qaOa5svaRozJpXFN7AZr4YIb80RD0tEypWMLMQNhvrUTAN6ApiI
Zkp4dGvqjDSaKHkXfQAW8dyo0t0vE0xl23GznRoa+gmxopuJxWuGPohDhF6L1wnrAXWp+jjbfnge
UkojneVN23GW6OVq4FJh5xT3wiO107YA8zhdBxLXwwZSOctjmLU92TvNxQyJKJlc+hfQEuZHEEt4
8WZoPQnNrL4a6DZGXnD2HVoH4GZ6qvYwGqwAjb7XwKwFHGIdYotMG5ISYTmdqOQVWxH4FGs7VGBl
rM28XdqfFfVbqVjx4XhstkrS+awx7yThyD3Bn0jRMPJXf/bzjaEaADIouvyoi3cei+ebbp7UdhAo
oqUF+apfeN/axdQ+0yq/h6nA4Bv2+1G2d8lQXwoZObd2i2InomsigWxu3alKHwiFR6hl3y91MJ4t
4ChY4+l7JwWVk+SoQg+putGbMMgpg3Bnb84TOGGnpm/GrAV3DvaxCTUvd2QNFKrip0R4KBGccpsZ
wLu9vjhSKB5JhmG15LdecDAHtAG5ASC9pL6CObA/uTE34AT3AUQwLgSf9XFs+XdD7VjH9oORUGGK
bZvudRK9hF4MuhgO0UGGtdqMsc5UGGjTUTrJXWle3LChlJSm7h14JcLn6n1TG9MFVCQgIuWehqxy
d3LE3sOzLB66hGlAQDivQck+yo0PfhJHJ4LTMSgYEs/YsOQXLL8HqgsR/jC8v83UoCnUhfDVzICF
Kh0+9MgfvKi2jtHimQsC1xalcAQEP6wl6Oq4X3AEwcAdWv+H1c8UbqzTysO9gm8dbUTw8A56Yip3
eac+TMihzv6AxbGB58hVRgxgbUmyZAFfISew+rOs7a9pRm02LSlj2jWBFQxiR0Gp2hXDfF43Sz6Y
ZDkEb1kxIo511XdjCTVQWHtBRKE/7Zy0ebhw1blwl+GoZTVywgnmxBFq1iSgqTNkJc4yOF9959PH
gIJno3r1uA9kLuthQ6+/I2PeYZH51jMHJxANIcz6JCeKiXwdZb+pQuj30+CySFQZDe3utS0kxc9O
oMppX8NMcyqHvDn7rl+fTfRoaTVTi9ZHUe1fcPXRsLS5EOdkaM7rnoUE7tfeerhuCoDzdp1QeTbH
9rxuuj/2Zss2TkiyWhUmiKcwlVTBsx0KGF9hmJ0U40kJ3IUmYgaqOUUtW7l43Xrmr3vTqR/Xpzsi
PTvE6EhWbvKKY1439ohf6uZ6LKPYQ3UgP026ReLoRoaqo7w8hvprPyUt8jTWMtxbW3WiDNoeOm0H
clTLuXW3c3h7M2CQ8PMwzwjzk6lMtP/adEOh20DgqHdzlwTOZgGcv36smTbg+O6AzenXdj1hOtXj
ItFzAnP+EmlYNtcnnSC9d93YAejs1dTkiGIrQa8gIqehY+FoPNsKm5qrN+thO2fvAiv37noqqzGG
OMHAPEvTm9f3wl3flvW96iz34kKm2VsvZdsv59htnXO40M/2l5QYiMSKb9dNp/c6/2czAH2PR+Lk
MoGSKItYo1RlQ24C8XI+k53jyte+bgLN3BZQjvdZsLwWRm2c6zg2zvmor7mE72dD1XQxBgTiegOK
tN0J2b3nYhnFZhmb5RDj21ndQ6EGQq+b1T30a690cO9S9nB2k9F/WWHX68YzS4ZLn0hLJo6MfRQd
GNVRH6UNr1Qmw33YttEBbBl1eQq0z4E3zvv1h0p/2e0GlXnfTGTRrCztQbvCRIXB9mpOarVXaXUo
mbNPX3Y9Vn30MfHHaL9+KOtnsX5QSgO9Zel96Gzwe6SNxdgL8W15iQmLWKOq/3L9diNogxr2CW10
7JLrQzzqREybT9bQ0AxdL+SJUQMl59wQuMCEwF/fEO7jv79V67uEdV4hlEuH+MRy4tdbsL7K9fU6
oP7O11fOsE1oYxufCihhtWpB1wn7R5X7FIqnEmVfbz6ZrIg9B/Cla7WadU6XXCzOl06zpCyFHbcn
n3euXo1ySKDRAsizlgVZnd+/Q27yfSStUz7On1sgb7vcj5ATlDndLiJot5BRs7vrZtI6Qs9MbjtE
fYEDhFYulDuRpQiPZD8rcZ9VTKURCWVjNPdWFD62krWbEXOjd4ZzlJogCix5cjrnueqrD/iBuWPS
aXcWC9IIk3ezQAsflHeTukvL8rvpmR9FRKxlblA+G8fkUyE+pjEaidyvP0eq/Gx5ITHkNl8Bs0jv
27jMITxMTwI1WdUQ2DqhKoFpQZsAn75UNqgKVp4ts3cMz91+8HpaWgvNpigfjmM4M/Xx1EtaW/Ut
UMq73h79Y5THr405ezgmiPtwMp1TmXgQbrm/RgK0se+VB9OGvTFPIJr8lxQMIHE5ya3/zaBOsJsL
8sAHf3x2BzjWs6/OIPrv8vb7ZJHI8VzndPXD2EDvWmSX2J2+sSChdm0Y98ZAz9xyihRvNat1n8Jk
VhR0CEPIeFFr8Im1hLa6D2X+OPvZD4rRBCPOMQNoHr11A5MVY6bQL4bs4ruTv5k8dXTT+tlvT7Ag
Do1FyKDpE2jtVv1j5sGIiycMq06Rk7lX3A0VKBON/hTTx9CjbddH8m5mktG3LV8Jk74orYaYOfPW
q+tXHy6gaeNUpOvcbvwM+0FfYXPXDe23zlUvnfS/Kt6EJUZxMIxERATS/dDm2dkvxHOT9wjrZntX
t8v3zGJNrVLSsNOxe3LIGE0lwlrgkFg0cqQ1k73F5/s6hyGqtoDovsJ9b1u73Q42gDQrJrekGx5B
E+/iig7TdNtDQeQL/7PTWWdBH8RbMBaZNbmXJoVV4JIzNsTOxmwSggJc5A616J6LmhADNLkpdVFK
f98WK3sGswCVLJN3+YzG0s/KC4XzI6zjc1/MtxkNrUwRB6Sc6Xs5mPcYVV+X1vuQmcGXQA7hhlb9
ZqkW9yRs9Kuwoh/zGrGsoBOZjeMNc9JDK4fPVVU88yxvTEXROTLp5pYoUwD05/vJLuHM0bOjUqLF
WJqunyxbg48hQveeO0wcs50g84uQeFtJD9U4EnIHAbXroBG3i+AxmbrPyxzieQiRVUMZa6M4JMMU
0b8lUQL5PvnbLeEj/ZQhME+a5AB17gvpEfTKzYpbAdah8d2rOm8f+jQl4ka9CbR6rTCGnWvRbuwX
hgM5EA7v5f3j0PngkzQCRAsRIubKRp7cytJ86fySrB9M8QASim1qtWAxW7pnvGsN82S6i4UabyGh
zVuaJccZBih+5H6iLyqag09cxpCWP/PGTTZK1p99hxigWgW7yjTfezSM0FXAuTPFggQZdrhkgnwz
1NhpIoVyyonRZSTPcxbDSS8UXSp1sDO86HVBrLPIJO0ezwB13hgXYUWXWJA1GY0ifcRijci+tQ+d
i7Y2bkEB06+jGo/qModESIn/JzMLlO6DajZ8Rz0rMs9T8ZFe2BPr4uViOjiNgoKZtRx+2kOA0Yvk
bn7l2+S24rC04gtBExWWUed28Oj2g8Ag7hTswWD/cPLW2y3pMpH8MpJtjxTXwWBj+xjjQJCGgFPo
/JJGljY3EOJhWwnaIl5YvgKzfOxKqrFFRt9a9I55ZgL7kbsGorqQQuBcXmABsVQjW4FY02f0BN+k
sPFIIn6BS2TI+550dBHoLEyDBn5SYCrr1VFlCo1fTFmgJ/0oDP2fsH7QikvT3QDyIgHOS4hkcU1a
mfXnjor1hWFtm0x8mm7U/qTsMe9bncjiZPVRhOGHhjHoXAbNzzgf6VeF3D6L9j2mioLx8aefztXW
KC++APEaOfkT3BqSdZXE4lMIwtfIP28gGDoUEBjI9sVq9e4/D8p/55ZOmv1EZxCX9dksCD9Of2Su
nHcjDNyLHLk3pszJBseG7uh3VK/2aUdARs4tjS9SJ/EPTxS8CC+F64IWTxnRuSADyQ8eTTUAzzAY
ZZjV4s0Ro8UwCPe/WYxv3tC6GCN9FEUa6dImz23mFveyJEdCFpJO4zB6G/6SmXuPOQvrTe/XgFqc
kVxuZ9cOd1U4EcvlfG0nr2SeOYyHqnCPYnkHc0zSsBnsgwr+jY0cYOPz1KoewZ1F/Zyu0nBuqvhL
JRrgPgizG3zuCni/vUDTDl1g0VGRLDugmliVE0LWHPsB+j9ppg0iswyRbyVMWByWfO5SRNSjn6XH
xj3adjNeDEnWVODeGazCttJBIlk6L2UGnLFMM49iKQNaNKjHEGXH0JL4nYTQ4Ivpfo6Uc2dzVZOa
cFjScb449uhy+7KGPaGjSIC2E5C0hFFiY0hElGZOw3ypok+Juyv6DvPJgESuHm4c13yOuPRJBAGw
vne98XtmZy/VcNfBe7lRdBK2+RAHGzVYrJkC2DgFyWOJBIGP4ZXGV/I4qwO0ZnGmTIYLUOA9gy+A
HbeVTwkgy7ggzDF3PmXUt2/IBICWoDeeIs0nKzH6lPULmLsX2oz02G+8HoE/WSObeiDyjFpwQoZl
uJuTjJt/9LOYwvo2HB1x8EJL4Q2RejCcwPPnd9zmNlk8BPf0GYlYmsoPqfqW9Leh1bi7nikREs3Q
JYfLfm1hyno1KpPey96CEOEnvYj2OOfqy2JO35g37cwo/yowTIwIz57CtNrainlLmzzZOc+n88Yf
U0yaSQS3vPAddIVaOOG8ue6MfBD8DAvl0yJYXiV9/g7W7blqkAn2HWnEdvqttpxvCxUPYvqA3U4O
S00d0Ob7xp2VqBQpJzCVaUDgzmfCMJwhdYMsem6NQfJxxg6qwWozIim4oWT6bEMP2aCq2rmFvevN
4BRKgCgWoSwER+tS0lh8bE2r2g1eV1PMtE/SLoiid4fbeYJAGEvnwTN1cLyfGjdVEcA5TipMMTk8
wAx1DauB/sZToDymNmsusQyIACtIBfbibp+4b6VS5VaI703dk2zJ51jUsbUfJDauWgRvY10iWsGU
ouPXwLbxFUf/rgvmgzlfvOZ+XChaBG31UkCtZ301QxYw7Q6PVy6Iro7q/rweiybqKTWx6vqYQ289
t2sdodA5OOvxdZPUMcOFy0hvlN55mvGIxCYxJRWF/+2sf4Mh+APJumbzud5wfp1b/YfKqXyiJzLt
mfDwF/Sp60Yh78KkB8S40n80nVziC5UDykXA/VmKLz6lDOAMAcg/D8TpNA/qXPYlPerSX9xNmiju
K5VGw/QRIsSBrsN51BuewAXREeGM+ryQX1LLmU9JIcezPUwjlRwmgsvsmtsxqtozLf+BhhudkfXQ
kz2otapGCKxLG4kucsSiKeojYsabiMilE+0uXDTlgvVTF0QQJrIIX2kjf2zyXpBkYS1Yk/TC3tEr
+Sm0nwkwYqaW5C/uaLV7dwrH87oBKz+dF4SeKdFTx1AvnFNCrShtsVn3rucqMT6ChaVt5uHOKPUK
PApnBBgS7dWv4+vJsgUV4ebo8NKRjxbsfJvJ+mi4LI6WqY65u4c0i1o3hdHb9v051+WspvRRLjQp
5gcyAtB60d0iUaDGnOMRD6LTu9Y9Rx+ue/oRKKH6ox3gheh6p4Wi8ujbnvZ7DTovl8yjs7BMXqJs
nQ0TNutcSMs613pPpU108uh8qs6Hpp2NDpFDI+wyjziu9VwaMXKueyZitBsxEPHXlcO7advTrnQb
ZhNGjDE4VNB/mm/rwXraARp3yvjEkLniddSb9o+9vxwy4e2I+MD1tT4/o5psLtmt2fGChY4eWzfr
6bnvw9NUPQ3dggGCZUKG6Ty9N52YQwCLFsQvNhmTBMA1tokSg+fozIt5lnqzHq4b2fT4NdrnrOZO
DOdwOBPXtP79f3oS+k2SvuthTNPPY/0JmEegE0yZ4zEjGsJ/cZoWN89cb4a4jlhz3VSN+FRELFYW
D/FpEgNjSAHJubOHa2GCkowrwm5r5x59Fuq8ipK2oahmd2F/MS1oaZOfvmVT/o05ENFx8wikihwA
s0pQspevVc9VksHriyuYFUsmBjo9gwC7yts1lSAQw1mH09E8VElX7EwKFXt7dm57VjT9VLqHTPHr
WmJzf4LNZ715WEISo6w2ItPwpuXMqU3M18pU70bOK5DKJ8EzRfo9o52nU8qVq7xzpAFknoIYauDC
aSRC+f8Rjfy3RCPStMz/n2jk9q3s3ro/yUZ+/ZN/yEac3xDeQhMWvus4gWUGf0hHTGH9hl7QQgMC
C9hxXEQb/5COiN+E/p8nrQBysGvzHDqaOvHf/2bL34JA+KZP8UT6Jqz+f0s6IsR/lo6Qo+f5tild
27ekFH+WjtCe8XMmH/LWDMOTneZkCjuDuHj9yIDMgBSJRB7KucaMMzTqNtFVcaebqhw9HuP+4Gkg
7ZJUN+SwID7V5zL9mHVP6VvI9RBVxkb1rXtcf1iGX5PQqU+jrkibuiK97tl6rx0G+4Sw+3r6+rP1
HNx4ah7XH/dVxwBkZ7ftiq2KmcztEwgOLvZAvJVfVFGZ+zy4UWFjnBYWVOdM0CqwZVts/C7mdw0a
a1VaKsEsU5GGKZv62AYixygrXspomo6mY2zH2IhvcyuZdlLKn6ofmoNnqti5kG0DuqPFxFG44rxu
ulDnzvn5J5Y5aHjtiW+p4P0+1Vid1/coLPcAOI0DHNvfb6H8PRoOfz6caK4syIXB804PXg7Z1I1h
EebLcLdOU0zYJqiLu8N6F103ucuqtKRhT4g2mUGhhizA7iUcGW/CujEW7sU36y7NmfqY85orIji2
oUL4en0a63NZ9BNa99YNz6Pfd2KED8HNvdE8rOtmPddXNBVo6x1LoMBHis6I9unqpFQxZYUY0t9I
QtN2jkHb2PZ1Wud6F103gh4x+nd1nOhmQfKosQb1ubFfVKwDXKZzNbnJeRH7xGwnitmUoakyzGOs
zshcWxxXNbCYBfEPCTvUHDGMHHxaOOsMICG6jJ5JdZweIkMFZGki57ZNUnPLAb+eXaGoEJ3CmivA
UQEbMovEu4Hljw6lRkhbNdigS90+Gk1ECXVjEkznX1Ld5ggr9fvGGgpxFD7Zw/pUUlX+3h/iu5Q6
MvVL3T5ZN2Hyj71qJu/PzJ/pPyBapy8n+VaBB6c+2yAyP9maVTrs/ThMjqXHlRmkA8m/RG2mMsfu
qqehYw3/P6scUL56Qhr7uMh7K/gZNNBIwFNSAlj0jffXo+siQty5PtLp3qfuSwh9oRP2UaVOyLs7
PDkUuvam54kdKUXfjc6emeW16B1MT9OEmZgBwmPiWSwzhGtUKEWd1tsibDGH67dDzj7fpUYv0ta3
wc1MQubr+vkvr73UPcyIBcChD1sDPzhrkV43n2iolThh2KzfTc1X/P1rSmOQGVDpHgePeAdaAk5i
/GgVqDqjoK9MPIDVMxUfu4D41zgI4AJMrKpQvO4WQls2uYHOM1bIeOQQ0xwd6hc5pWBTlCfPXqte
c4M40mwIwJmXzYGQEJyg036ywuLY9aM4j7pLgg64E7gKLN1eIpGsZiqoYF5ZGjPoz7gWucgtEBCI
fv0STkg442sjQ4SA4zRut41yx6NHa6vVPUHHIasih1yLHILDupgAfROoWvyxeLDaIN8bU/SNBBMU
ECpAu9sTL6US/5iphKUWzhgmMB0S7nw6mLohaevNOolf99Zz/miqXUa+6frt91G1nJtGh46yskc7
JU24G7WiiIK+kWuCyWtDjstOmDiz/Rbb7q+nBCrw2Kh+u45B6ykvQI7vGKguVP5m6rXGuuCgy4DL
/SZzUpJyy7qrjl7jYkos+TjXa+HXrqP72YMkMV73Ec0Mz3OZ2LvMDvtzFuDViCxqzAs1KNQlzhaV
OiEgWTAx0VT3cc0IYelWM9GXW+pxj4FZWyxh9TsL43t2rNsx0Q4LN3qV1tNSYD2t6Gr0FBy3IgdQ
tS5h1vENbdXt5Mj017jsx6ysAdJzx2uT8ijM2jgALX0iCvRmhK1849T1XVJhIK6TgTTIEAYZU4KZ
empFEtuSRFsqRs3WTdsLrRi0jprdeaV2YgiBzUMEfTEEuKy1/cvEV82qi7F6PYR//4P4qgFoBRkt
s/5T5KYx7Hn2+5zZ5q5KyLQacWLe4iik3nF2I268U6rnjOvuuvH0yV97VpciJ2LYbKPKJX+4D27i
OaGL5zDRjahln4jCK24XkRe3szkUt8Mo611lVJT8e8KsiF/EbDgzzEzNkJ7Cgq4COgPIZGGcngGz
LJS7zyQmBeeIq2jvZMVz2UFj6m3WSVgVaMUDUgaUX1Qsuuy0q04enZPA0veC9RyKGeLOc1Texcg4
T9lyPpjCPXmldkM0KiCZmW/8IQxqWjGjd0pkfqfA2x7HcVqgWeKlnKnCqtAJUbKSPhPabrQjMe/k
gyploh0dGh51S+dJ3QZgRJppR6bXloCvcC+plRMPrj+pohX/zFeNmQgdbA8KT7ApegpnXTQ8Tzij
UwnpN1HRcWicmFU5woQzdXBMquN53RB4mO7tuvw4aK9hoqc9uZ7srBvo5zTK6yI9uSXF71B7GH/9
gCgUIuz6In9vp/Gh8OrxYpkJ41dPPLll4Yxqzee0AqNFp+nNokPWamtbnatPSVS9zR2TN3tsMVEa
A/C9WdD3pQ05ex+w1Wn6mS223eydCWnZhdP4MXchGIRySGG4fJqzvNu5w6oFVNjJEMAh6CRYjvEF
OPyxdZtPpFm9ZOGUkZTeLQetOnXzetdRDx/5MlJqSO560qcOVowdmEbBIceouHGT4GNhJpd+XOaj
tElLnO2fqDPuq5k2zRBau0lhB0N6uXxsgwiihqP29oI8y2ubj1KB6knyjx5RdPd0zgobqESZaMR9
ivmQnIP7LhMXkVRqn0TxV6+iz7Vgn7OZP+0Q/mMVL4tj6gEBlhNOCGaMx7yhS5175OhWU76tukrf
B97qiuBGo24w7FVWRlt8Zx6nrLcem1i+FnSg+MteXNQPYUKFze313Sfg1rIowJGENGx8Bw0k09UB
9grxYqhUASE5xUtiBcSZJyPYiGUyP3bck3wlflLBhWqYG997YRNSnDdbGn86KV4C0QuZ/U3yh6n4
L5LlF5OSLOg8FR2Apd/0JREJ6cIkI5gWuSuWZFdV/SEitq7xzeh2qk9hiqEuj2iwJAJIS2d/nufR
fFL4ODfYfYYJPoe08oh63tfGrWK8UfQtZ2jLxHuRP+p5Dxb2wJMzzry9QfjmV+7ZAXBPw4YYvKpI
8q39SA86fc6SoruxbMjTQ+GdbB8OE5K2fjcBH5cupnggT5Ok0YrIuN4bLo4zxMyvVkMgORdBvulK
uhy9D14PBhrwQGtTldLe55OzjRdClZO4/KLoaSVJyi0vjXel15qUhQAZ4UqFNWaor/4AlCiIxcfR
1foHSeJhXRydyv9CqCQYCdeBiYmbs7uTliLz0Kbh7E3VeDcgoSyRdFHeNW+E7fckogdfcn+8I7UT
GsrLgJNbotyRPQp7oejFxC3hRHP86tBkIEhZHBcWoTdJUj0ShJZtqoymojPy8AmQPvaZ7qvH/0fE
Z5qF49YxbsHUe0XxUG/rJb30RGQjTiIRsUZhTmIXkGtLPc1RjNRwpkvbWgDS3eBHF7UMhA6SCafy
CB1UoTgYYpLbajxOoXxQaRXwLQawkxcEgBn043uP5mI9EB49BBm4bfeQzxUZFqE3b2NkBHiv6QJH
N2OhPtDm+GEY9aE2eeGi86nxg5IOqk/RVH6LYpJjlpEyDF0WnennQT334m+VNxFeq4YvpnDybwQm
viloGCPLZfR6w2diYVlDedRY+hK5ROR6W8p38Qx5yUQhD4kN8G/dSNZMK/RXTWm6d7htsMRyiXcE
hsMDrpv1QdfDcv2XV1LwX368PvDfP1ck7V1g1InuX/U2s6PVtW7rO645aSnbL0O7XuokenM9HFdn
+3osmTPu0VjftWEJFXhhhrLu9VLUp0hQ96HNbRSsGdbT66bQj7o+9Hpu3cPUx+ztv/zx9deklfv7
H5s/ZIpp9/UXCcONTnNMepZ+VtcH/tMfuP4elYV6uujIjNXxHy+gYuZ8CPP+RNMv2C1kzaf6Hkea
IDN4jMzbrMXtmq+r7fXkurk+5nqumvXq/nr8l8d4KOZuCPf7gnUNbpz+/dfN9bHIDJlhXo/Xx6zu
/uu5cqhT4IbrI//lMxsCG9mbX8IOvP46Uo36fTamT7XTElRQjd6jST94X5pUy1VH+eO6kXrWtR42
80yOYIjgFk8Bcy1V6zLK9ee/jv/1z5w/fsv6ePLG6E9OFWtZZxsyJ+fZYT9MlKA/sC6Fc3p/48O6
uzgei4qpAa6FZvzsakHVunfdJFqCdT0UiOhzBtPj9dS6VxpYu2U3jXgj/vQP1n//r87xjUmovP7x
6OtjiNp6qkE3AF62TRJzFJu2fCccEPRtbfiH/ylh/ndKmLjCBNFi/+v//p/v0/+O3qvtW//2H+/r
v7x/K97//rdP713/Hx+TNkrK5E8GuN//5e+VTI/8M3L+iCwTvgxMR+B0G/mnf/+b4Vu/UTx0TGTR
jrR4wD+Z4MRvhGOYFBg9gtN86ZHQ9o9KpvebGfhSVzkD4VgEof07lUwc2bj5/hyohqfO9JHSeKbp
BBQ0/1zJjGZn5KKP4tNouOnehzZTqIacpjF56Ly+vR1tSkJ5XQng/8NbP/iAOI1LNprDvdrPRG+d
xkFBnCHbaiCCvSyzcEuikwH7K9rX0ntL0vBhYK64qyRwO4QbwSZriOvNU8C3YxTeJfIWYxYOXnG2
7BkNeYQ3eLDaDGHX8ml8k45bg7lpPMpTFAuhxaLVPo6CiQ1LxWYvZIB1yd4upFW3CIJPjmMUWzUb
wKbK8c2LYkCn/rhP8ZbDWp5uVZQvF+bP9DdQCEUxubpqMW7IQscx4gObiOEUY8IPYiwqZVjeGTQq
trAosZJbH4a4SLZ2NijYM+ouF/byOMnK2BUzIbzYBKjp9ikk35mAkrqvQU/YGhlnYhJzfHgzVWSI
XZ5kqAktmKAD3gs3oSGB53Vm5raxhrd2xsLjJP1MTg4dwdzywK/ikac2sJNzfdeOGuWVeBS8msyj
VUIsc4QkjQh2lAYN6Ugjkn1SqzEiWXW0j5d5erGV/1z45MdVOcBEF4OJ5XYEAEFROha19VL3aryI
2HihuL+b++6jjMcnF8SCAvhNzQqPLX3DttlWyacFWF8SwFQTwBLq4AGVwx3O3Vfh1W8O8DJVQ0LP
QEbjZm8Re/kn/VMWESS7IneLSj1/Q9Tjlqg/+0JLQU29DKQIJiQZJ8SM3drTZG4SswRvGJtH0pzO
5FrhmrJpXNKbvPWFusMp9zmhhn1ZZsvfWhPJrbHN+qER6ibBW4ELB+RYkDnmIVULUh3U1EjCZE/I
UrfH9QwUpwPxU3GB3/QuUdCiAas7JHnzebHp75a3vee1XHARyCBuX9vaXMZNQ0W+InjlkBcRyOnp
O2HwL8IiLtikFU2DOLuzWvLAQ2E/16Z1yUL3ycqDhyqLdcrwVyfKcXyY6eeGpeFDi7lhQkuCigKX
UDZ4VH0nfzcUbbczumAPnoa2spHFF4SJtPoSYgjhb2fCIm6qxEOoajQkY3Cw5wG8aybjXWRjDiVg
Bubq8MkiWvdEOw9kOuUzRgK+ZhMyEbqwQGLDC+XDJ2WBnPdoBMb2eIe0+WB2BAZQFQVMi4kmLzyS
vpL4AwY/scF4j66yM2+a2gNeWjR3pA/uFUSY1/gFRdtz0j4TmET0jQMOVNTLj7RHr0lA9A+gt/dh
OO+JWuK76HREqpN5sqEKONzMSzvuKr+PP4/uY5jL/oiPE6/FQgJwH3rHWJFjln1O02eC9eA+kuGt
PCvZ2aZ777VoLVixQkH6hLf0fTaUd4iVe9/I6TSYrbX36DVWrk+1MjOrbTwpSmNYV4aKaBHlW8AO
B2hjI7TTPND+lOip7XF6ifCpUw+h1S27Fnc8F969h/ORAUAitaoB/HmO12zUAuYjquwCgRaM6Tih
kN29BazJQeS9TdOA81142zkSb2LRH1C0UCS3iBkKh4NHPOumTbvoaGh5IeKy74PFQqwoSFLMcYM1
VmBd8hGFirDD56kJwte4yM9NTtRhQ75NUr7NCEK3lR1H566UvJgqfq+JyjGJXnxggR1h6/Ue7ChE
EhGPHyk5YoBxPhJohUSXIq8a/VOSxf6TsmH610TMTwoFlh/Qxw6iqt7lMdbose4vhe++y/QnccQf
0QUAGZoDNDWZ9T6CSBkLUrVmOQPKdMWLVxTdbuy+R/jX4H9UrOVyAWqrqPY27vBt4H3zS/KIixnx
ZWAzYPX2xk59FOk1I1NTgbSpcMAOuRM9yQMFdB1KMGNdTmo+3TaBv+3OW9mjJ1dGYGC+ExesbQAS
IJmhoryNAxSZsfNa1NAc7RjPRpeeWCMn5xA+v1/l1s42etwppgET1hT72IISRnDJHVST10YcO795
GNV4mOqaBWBaQkrnLhm2ofVUAIPNnJoyb12M584FN2i6O9d1wb2g/FUWeLVRe7Uy2HDAU+BgmnLr
zyUq4naGtxKlBwoqX/8fZWeyHDuSZudXkWktlAAH4ICbSb2IeWCQwZmXGxjJy8Q8Ouan1wdWqrKr
uiWTNpFMDpfBCAzu5z/nO1LhdM4pE2jfEh8skkf/IOLTeEQvmQOwM+l0l5m3DiQTrnBcXtqqo3aa
hrKmtfEjmnhUzbDZk0SDAKco+YjRIWo3oP2hU/iDbY6d+IV7Af1QjO/2nhFat33EpLBZcHx5fSW3
619LCxUWa7d0vOJtFE50lhF4ajamxw5H1SaDrnATy+qiD4UtjTsHLTOJZH/rOR13yN6E0Ep9lDbs
U9kb6dXoTB7oWDniATlElcZaQHVz2z1iK3h2HYX6xYESpq9RWUDY9IdXZXFYWjRWDVU3HUuvHte1
tPd5aMybwVZHQMGUDdJkacKUngzsQ3N95zPCuk/9czXgxa295lYNBKrLGUXG9/i+hpL5qVf3M6WM
90FXow5P8+9uwp4Zj7W/41R7r5rhoSPYddQhx7+qQY5VHJisOYZDHGCJmyf7FEEtZNy85fi9cwd3
U5ZptekKfJPlAPrQqb5L/DG7eiy/626C4VaT9bSQuxsMSri0BotciX/SWB/Y2US/8tF+ajqY+r3j
YAOEGpeBu+6UQrEOyC10UG5MrJ7B1N7oJqeCg9tRDOJr04NR4abQX7z+LSbrF8zkcfOaKWGOgYN0
x53Z+NsoFuF77Xk4xCwjPZjIvrws0XNfYsObcvHOWAysIu5CFBCl9PgKDoTa6Tp/slLv1e3GHf8w
KLpyMIODXVmQGttCHKRqASGFvKG4lnu6rj9cYx7eGjP8KmkC2jd+ukcHP8t60JxAvGLLXoWqevVM
y+QG4IK8EfAhdiocQBx6CEyhK14ogiWTK7OPpDVbTHKkReqQtoy6lFRH9w/51L5kXT9vyjoKNyVG
N2+ugcIrwF7jQq33+udaYcLBZwzSczAWzrLNv+LN1QUeDZIN5J7q0wxq+9bGXuxi2iLDNSaneSJ5
HpN/tCr3nFbuB3XizdZq5vsYbEIMeUnO4dtUKa6I9btsjKc0aSGVRkEAKZMCgWCkmXXyIiBoqV5F
2XyfxW7HAChx7wOApXlOQYsjkYKtGSQLyycM4V5yrIiEZn7CdDB4TZcDtRHJzuN9PrJayW7oKGeJ
xLUuHgLqNyC8bVs9VJioiQDEaU9R0TRyfDUXBoHZbvY+E+xAK0bI1X7A/JuKT8MYYUcJKDeGMKFn
iXdH0AyLwZmabkztVq6cTY7qsDLuCpNLdDHMFbnl4iGo6zvrR7xElEzmW5y49wETiS3DM5aUGUmW
QvkxvE2k0arMnzx0r1I791PRiI1JUnaqTXvXaPOhHPvitmXt40Us0ZXPfWyo6OoTy8U9cWpKwtk1
dA+uOVBpXzaUSbo3ft5egnSmUbYfuwOSMrcXzGVMyrTmLgvJeBzBaHBFosVGz80vYMevLHlZ22kk
SbtfPH+VvnbFhKRuGQqVLzpWjl0/Aav3wXQl3cXKemystuFzdvN6e160qviZUI3jHuLD84hNgWU5
FszYH4PdvMQmiBjGG8cmtj7a4bGdRxpKEoFNzviDawydwHWXvzOY9nBugat6acg5G4nHItWhaDRE
5XT4m8HPlXAfquY49VChR+WNK+1S50xuYOURnlxVBnxLjfWaua6X3iUB9BvWSfV7XY1AgOyqO8zB
Moc3wmgr89oByDO8QIHaz14B7AuqVtnmwxs68VfvsxpN0vFOQ+/obM1o26Hkoc7dq8lm48btuKKA
4B3z0IfgISE0Ll/i+CsDRx/lEH9qGqxNn2M05QTYRJn4jDLMty6/imq8XTTUr5M7fYs6xWxNdJ0V
K/Ubo7jRF8dw90VdXAgN85y0RotcqrhgNdPNEX2GaUemPKnfc3psfDlx37s2SXwC5fPBLupe9hOw
8gbJgyyJEOccUFVrDCj0hQXmelYPOUq+y2gK+DskOlTiOcz69fwgK/XgjpCkaZEgFLZtXLoZhVlu
mvAjMLrjkhNzHWsXsr3xnOEiUhoVAzB9qidXmmE9zJiQ5RHabC/3rkNGRMuDDKJPZT2PBPxndm/9
WP3CoL+2pHp2vJGg0VaNULIm9cXq85fXcw2BnsAw5JewLspJaTfCQ8KtBZcfe4PiOrdc/rzgSs3x
uYiql9jot5UBONTXV0eF+JYz78FN5k0WzbD/rSVRmaQETigmbdlvhv1p+aeo+kNaa4mj22QE0glX
ARZ4YYx3roxuMKJek1m8FcTgkmFYuz1e24ArtEGZggsvughvS6o4obku7NmcVEwE83uJQ46huMdJ
/2LXDcwOi0Kr1P1MqUEuy8ts+ChodfpEr/wlqZq7yTOuIiCmJH91FQbQtLwJfTqetLGpGgeBs4pv
3hgJJzvLNp+iwjx0CVdl6wjiBSwF2IWxcegHqZ5MLS7Uyd12Ka2bBotCsrhj+u4qChD62v3scnXD
+ldgO8f7bznd14hGTFnmPg0Yy1A6kdYjtwIWAoR+apZ2ks5OQtrbXEdfyh3vsyWbECRs+4R3dX1J
bVL/hG1+XeeIBstbU8TF2lX5Lm/AxLB5J6lgiPoxKcN0Yw34B0dPwdEY1pWRn8YS5IoCYUv/iO+K
V59wBrao4HXgjrS85sbgPwGw2KswegqqSz9UH5TTxIWApdxLajvR8+dJXTsxvIQ90SANniJImPDQ
r+C4zywrXlAvMpZR7J6NKLimst+FC3zC6R338aGS9CwUhtXBlk6rVZen13Sku8QeWE+huFyM1DRv
YldDEpupqO+5aMA46QdmXnYJ/cfnbcpMeQx7xdhHQ/Z3jHpt+/2eez/JSLu9xKF5N3YoANy4EjL6
+UUOxmNcip0R4eI3AudatITt2AFWqzJrmQ9PwRkv2M2c0mJdUDfVlPV3CfCMtQ25Fs6hGZbJna69
V7AR/QGv8iqSEJ/HTjMRTBTRPmO+zZKAupHgIDrm+aYZfTQs6+IeQFFW5lvT8m/ssNqjXLGMg4tA
zr7bebfSvzQ1y4Ikoo2MWzRrx0+vtz+N4agblnHJwN2CUT621VreThMIa6aAzBozelOq8rOKe/+Y
wyOA64kJxsqHXaT0tQqxObVG+Splch49aNWBNj8bY5iezPiu9oOlurwo10HrPjmhf+HWd+3tBFSZ
STXNZDzJ3rgjlvYiNBJMqVGrzErtjFjcMYnjvljO71ZaEzO0qW5ofWBoJXT5PNoJGG7rKldMmYr0
Epu+fxuH1jkNRLTz6d9u5hiEObO/PsB+X9YDchPHnWtBAo0q8W6XJYvo6svp2wCaEQ0hZeYesTtu
E2GbzNvKjzJAaB8wqczeDcP98tYM4/apiCkCUgl+iqY9ZyieGxdqfDjTshfRbNSDfvY0XAFJg21m
V+eCTuQ9blz27RYM8kRTC+Thwo3m5qArLhsWUuc2T4cbe+jhVHiCsSlbjnJ8TCJyxCoPKFZr3y1/
QfSzsIHPSggO+KZrVYCT3fY8UWK8bbvgLSSBXjeQKYbU3BVK683c2NbBaobbMl7SvC7iZDyXNC8C
1e45QTuPOARArzfZpuwXhscsM4jlNE0Hrh6IuVbsSobMs8+qmRk9VQYMdgEYKBXpNhJs/HIXOqjd
pgchAnZ3s3vgnkq1ui8QBHrNLoHFmUq42Q5emx1T1z1Mo6SuEp5uDQnbcQIDHQV5I7em/mHsfpf2
APVEl0sKakCtsi915/hHKzSHjXKI/IqOdUE+3rQVQiXD0tshaa4MXvGZEkoZyNRva6q7rfoLlMbS
55z8nkfprVM2dGtWol9e4H7nBN13Qwb3h0Bwcu4r87FR+mAald44XXhtzfDejo3bwO85qhWsMBzY
LPEGEGLd2BHDZYaXwiuvMucr1irZ+El/E5cQPAGCwndeTlEbg5bHhKUkOL0OU+NYiKcAZClmMf7h
TJNEz27hQWITTNp7KoqfOqNEHJiM98IgAp172O57z2Y3BgsxNI0LoHE7MKpdbEow8dgt8d2lezeH
luXtm6B9wXGAHhvKbaUS+h9TyuKETetEjjJahJC39DYaGvXbMAXTYhQpmTCYyd1+3iOoHgIy/wHQ
k5UR01flNWOBRZxpb8i0zLNycMIei9+x8/HAqfUsjnVwk5EYpdz4q6GKfhtwKC9bpnuVTeLkLQ+h
rgRxDCqAcJpe7bG1DvFCNU+XWEMpvdMQ6T8/asJm3g5DsVw3DOPEicKOkL3OxvXRPn8eIIDKE54s
eRIThlUqpPhKu7Q/C5tTXXPNPHVh3O1sBKvjD0sjJNaLIONCOs/JYCzpG6QZsfopYf1hhthhGOFA
WgyHUwHmixJ2RS+I37DZSKyDM9FygJxcn6q5Pwx5Pu3txbn3Ayj4+WhoWdT40xGgK5d7GR278h62
WZxsddqQFgNqhAGU3x5ZEAYqfEWyKJdOM58d+8/v/XkyPx8hiZe87TyXvz7HKnQzYjc6aJc3sc+x
BA7KCygSmKnLjNB9kKHFqVhiIT8PUcG2lcnKq71Y4sbFtkw9Lj2gPx96fgycgyZ6jEOLkzRuuf9Q
oXsDpnWhdjjuuSdchMsJSsaPYQxbX7CyFpeaVfBn/Dx0nDXbQZgff31KuP6JVW5FVr1DUvvrC1h0
/vypn8/BsbWW3nZOqX98YSgZYNhUHC+QuiMKoN7/vdV48Tz9fETSNvyz9DheSlYaUYJS5SzwtaLW
UHTG3uuMU6HDdtOGEIb9vH70siC/lCHr4d7gbjogYNd5cM5xgx2hIK0ys5+3VmdZcKQAfjUtHOAu
9wk+H0syEV3eacwjbFYSZVDjk1N8wJ3gPi+48Q9kNh4y8KdxxRop4V66GvEZcj8d4hsPgCB2IkRe
KVJqo3r5PQvMelXRH9kTuDfdFO+b1qeOC1XKGB9FWEOhZXWLColBwPGfBk7DjWWgKk5x/jwlNKM5
REk8Dspz4thfseDGMrooEOmUPFnB0jJa4QyyvGjLNfo0heNyE6BAxxUgVMuguzqZ0mfQ11urnJpd
BbNi9uuA+42dHFqkoXXlhacZFOGay1y5noldIsNAJchT81CYU3cqg/5XbeTP5qjFNkEPwsndDfk9
+0TIqG7lHbOlsm1oKEA0qfGq9d5IOh5KFnEi/GTvm10rw4p3MsBXj7u4KxziKEX1uxblnTZvQ7hJ
NcSsxp72mYfumbsvKdBDQBf2d27Ix4ZNdVZX5yybsqNN1q83nIAEbnKxbfGc1rhlXHeVp/5ROrRu
sCaD5tOPT4tZLUmfekH7a2gPd0HnPKiGIIFKbs0YM3JdviDGY1YqJtohguJ5oqXBJv5P/LR/jwji
L7+28gGtt1iUPFmZG1J7gAAJ3KLgM4ib3oLa3ObBwgQ280fX8V4dgwlOjyibReZb0XFlJX/8e2js
t5a/ENsZPVrgWOxO6F/RhIZdisemJcodS0KWVL44k35d/rq1g9xwSaWc92puP7w+vCqDxXnp8iyj
6jSwnmj72yT02bk5cDTcpypg/TNzemRVVoDqNJ/rdtz3YmaXGHe/9dCyvGKfiwLOvVIcK9MxqJF7
EgmNlVCDWq5n/lFg+YlFs+XayF2+zpdquvw7dZyMiUlfbpYu07ik5jsErMWuYoVfmeYUa3qqhPqS
ANPOukKDsrqhWKeTbu+MiUokNdSs+6iIa42oQXHYux0yvW947tpO/f5QR7G8Yn5kUwA5BafUbVYW
xTZvWtqEZ/6Egsne8tIxKLI/6nTa9rbxfpuX7FJFwBDC69w3Q1KJ2cpHq0v2TCmBbTKCS/rWWEMZ
N9jqIvgG9aWRNpYx3o+mjIsdjixFhbe+gKh57Rvzg2ulTSWTjW2MjisHs39RN7BO+ukrbQArG9k2
JH21b4cMqF3QPEknRUCY8NJZ9l1YVNVuGOpmh16DPyVxbyzEuoP0SmLLbfI50b5mCX0fS/2HlyKE
znRuTXnZowsawzpWmNpSBhEm7yKVElhoI6Idlc/bA1+/dtTNrOoHHOK/sV3RDB2guZZgNqoW8JnD
B8uXYhIPqzTVv4U2V6XvvMiYkzSIe07H8qXxrDs19cPOTfth2zjGPqtf2GQpsi7CX7y9cu0MTXJU
QbjWKVvKPHexETpLEhjxVw0eOzcbS6NXb+0kxWaoe5bOcbypf5ndjI8ZhzPHCW+J35xBIb5iHbol
L0+H3LxNovmV+MRROMNda4W7uJX8ZuFD01wodINrHXoZPSWRW0PPJHwTNgzvfMMBezaxNjbw/sXJ
snZnt6XEftISYUR0bN9BuPVvRmRTSeFzMz+nnnXTNJICMEbBLlhG3D5wzvyHWslP3MIrg8OmsCmg
Kef7qgYEUW4nBw/jGHAsLl9IXAzgRR28LQd8E83bLlZbwwmPtmPghqF+Juqc+zT1NsaUfBA3PyhZ
7nhq86aTaHFqMK9TgBLDYoGWnWl8jsqqWSep8ZCn2U3VfxphQOVqjyXKNY9TnThr2YSUElkMD11/
axO9nYFjbUXlk/TwoHzgqU3ldItOdS89ebWz9r7osLYWmPky++7n905tllBelkbs9rJd45UPkTbL
lcCVYM0suR0z5uiUXrBigcSKKJ12nZM9e9GomLqGmDKL6dtQ7b70wdiOaCq4CBHZXFFvk+5Be5xL
PYChtd8UF1UED9JKN6Qfm33ufCh0XOyb7lfFdWuAFaeb+jmpk71uorNbGLfwkE5xxFVxVFcfNcmG
RMOpG3EFc+wPnU0nYwIh7Pt/+NmnCdR7xezsqcD7oAncmoVnkWJh6t6YBy6uC5sFhXXETDk078i4
bBb9hG0kvb1caI2i/kjC/AEzxV2jXGyXznxo4XkDJfdwZlUT7JDwZCrnyTWd16rkNcv5A1hbHuOJ
YlXFc5lC3AwTynuFlaJiDLMykE9Zk8PI7AktyS3jwA+APvm2y6rnpB9Pffxguu2XGbLGWUzBg96D
yrvhRrvP2v7O5GZADH7XkLyuSmRia0aX9CsrX9cW0/aGrp5kYiZWJWLfmFD7plJc/DjeTqbzVs/m
Mr0KzmXQUuCGH8rDOxuSJl2ZLoDH6lfS9a86BUVOO8qdHVHK0Cbx/dAWv30fBQkezpuf1Vvd6s96
ct7zungpMpYFXfxcy/6X46VkIorxnrVGsWP/6HEDoCEAMtlH1No7xXQCCAGDhqL5dHk/A38UnAxk
Tkus45mVHvzpkSBqe5+U5k01boRZ12tmfTa1bRZ9q3VcwDzvF2SHcSrtTezxjmI3Jas8xBwJboOv
P67eEPQ3GJNMBl4tc0kr/aBMENWLGwVjMXsnW2rZc+bFDi8MdgJ8xv3A/FaEv7Qhd+ZUn4uWlY/j
c6fEQnJGeb26hokdOTomo/Mx9KnDS/3kT9YHohkd5UO/BxGC2pwXX8v5HZRhvdYtGIkxp/9ctLDF
HPnk0NPdkxHiRGIKN9jTjesxafMb+hKlIN6x4KtCr3XvdJeyARXGV1nzr7jGC8A+bLJgnLBBU1fT
OK9YAw5OQUkcxHAaN5CMf5b7XvtbSPSpNjQgmRCc4dZ8V/QBC5WaS+aSi0zbL8PhWWjD+tQAQGdj
oKsTum5SbCVGHsLCQDK8kNQ3P3cwTrUVP6eioNu4TKkF8a9mmsTnjkmJDc4alisTmZIBaRk8qVi+
mRFzgTAYqcMLXlqzP0vtA62oNY29EaGGovqeasJdQtAQk8x7L07zlc7Tc8l2CFWBUQjs/pVnUzzd
eR82eHFwjO7GGxNSBMRMZDoeitzaOkz411YZSoAMPjwp3x72kGde6zkejrXOUeks5pNe/FqL+a5j
EbkPfHhtSqT3LIHwKEzeG8YbYiONWrPcataBSby6tJlxd0CwzKLeZt3thLgKn3XkkiHfR+SK7Vxy
XeHNpajWiB7qOsTBH5Rwl5KdLMO7MtJvYk6s7QCGa2NgTNL4wYXvUehnk6dienIifwAqFcXAY+LK
MOhcaXYVpXZvraD39rY/PnMowFWtr8IdhiO2n3vDS54Hk+IK7DuAWwtuZKRtt8k4UHJjT/WGxRoU
pYK/nEvUscA7FEzoPnqpXqg4V6gSSVnkeQaGKUn6b0iK+lCFRyCIAJPYEJq1zXh+YFxqtc6ATiCv
asIYUrrxJUO32jNzNve9lT64lf1ZhTS5EKBR6W3DJvu+s+jLjEL7yMisBSK4CtuclQ03rDyhY8sN
/fnoVPOwqkyqcKsErxRqXtXlrCMjfMJqfCZ8sRpE8dCWw00NnGbNDP+l1fDHbPdNVV+yBcpu6DhY
mSJ+gHDzUNjIdA0zywnW0UOQ3vtleAZvcvEMZLES9V522bDLZuOPZp4ZKcXUDlbzqNY434+u2/0h
FJF5KkD2TmI+O8Z7lspvExTIUAjQ4gXOGbv/AWDMWxXijyfiuI2H4lbM2YvjclgXkGUMxLaEmorc
z4jgykjuOogBg25ve2s0N84kEAdBDwWRFW/Ro2Ee00y2mm2Ta+JUbCKbewjvGmub5Kg78lsRIuqU
BUDG1F6ODgjjwtv74wvyDBqhNLyd3/afhWAsk1fB4zB6b5YYX5AjnrsChjNemGZv5PJ2LDq06Om3
1aDIZtChg4apTZjRuJJ3AVQp8suV2e1THzu/NYTuhnsoh2mmrySQolVUwvwmaLJrC/dYK7T6EIjB
nLFr6/K3IcP+FHTvOlK7ogX6ZVZBzYJquDAQv0wjkwPQKPKe2axnF9+y6CmoCZh6dN2YbAa2n+FM
BnL27vyYmEk+AwKbuGXDHxV3buiw0ELqdO1dpGnDG0RKysP6HKaipYeN7vMwOXDvC/el9dwpJ18z
JsZ8kuXFzqZ61s/ya+JGdGbY/b0qxCN0dg2eTCkffHmAhN12bzJZB1WTXzIXwulCOZ2xLFFQnNFh
QG+3bXZscwWQxUI4YCXDQxrDZFQzWjqRDHZ9BrrfdmAj1oxbWeaQuejlykHwVbi5N8qcx01Lc01X
/FEXaQmPmUShH8tPZxrBfuaJ3Pax9RA5cAjhEC8UZPnWffqliKhZYpqExNh5FmUwU4bcA91IFNUu
CtjSpsOz79aXSFAiDDF01c7FtHHr5zjQ9V7l8yMY5ZS8MIQvkJDQe0TlbLoRNE6TdaQZYb2KFnZ+
VBwsu6WulgHOHAaCk/XObVDWrSD+kFSmHXvR32kDOFszkmHJRoqsImILm9lx96rovQeYX2toADeJ
AcQ/Ql7BTlmsu7Lp1vHoYFfMDgxzgm05DeALjYOo+u4+DXlmIulx6PXMcEPq683x94/7+L//3X58
LTNWU4X+sSN/sfxq8LK1//K///bEkL3M/8fyM//4nn/+iX+7xF8NCaw/2v/rd+2/y8XlrP/1m/7p
X+a3//nsFnP0P/3P9scofd99N9PDt+6y9t/bqP9fv/in3fppqrBbf/zOWfrEum3ir/afwRGOD3zh
/2zUPn8XbfeVTv/JD/3p0fatvylPASZRHp0i4q+aEl/9zfWEB/DNduWCmgAo8SdrwlZ/s3BfW6ZJ
mkwKy4RQ8b8d2vJvjvIhULiWY0nT+v+rKbGxev+zP1uYFltMl7ISUDxC/AtpwpasU30CbKdh3LIQ
I5qKe5qkvhyNY1kFl0CFJFrn5pR5zlNeZczL/CI6mCPeleyUGMN45IrVQygGEGd6AWKIKkfGg9hu
0Kmo6rBzYsEVINAMF1GUJo+p0bJWHNmaYsblpsEmaVBxcBzq4RsnZWx1M5b4f7wlfx68/6Xo8ivy
Qav/538VdCX9h7+TV8o1IXRI4UD5wH1ffX08xEXI91v/bdTuhIvQl0fEE3qx3RZjUYogXxPsDRY0
bexj5mlV6G3UAvUNFzE5ZCPPyl5v+nTmzLPMlyKwT+waSV01EHXmZRGXoGZEMsC/aXenjsH9cn9d
W135WBjmJ6FT5/rzkOUoj1KN5jZQwW6xR4xiOMbGEm5EpSRwhfoiF/fiNKfD2cBGPUEgPoCqq7eT
B1bdDMRwVpq+lTF2PlIbv2GTTmyOzebpBy0kF9iQYrt+yqf1D0Xo50Ev4fgpLb3jbNz/9WmFq5UO
tBB4F+qwVrTl2gt39+chigmyBpYCurZAMX4efsAhdhDcjwSrd4GLMXRlERXclYH9qzxUnvjuS9p0
JwdY6w+3KZzqt9Jk/850tD1FHa9ZsWjroTTNU7Xccthh3hL5Jl3L5MMlmg6EL3Sz+ctyiJy05X2W
julpZgK4Q8x4kFkPVqPMg5Mj7WrrpmR1iuV/59ZU/+7h53NG5W20M3mHKi+ifWzr67h8l+bwW5iO
BzFGeHJJ2CEVIFClgryfZ/HNKzLo4TFdBBzuhxhhe/f089G0sBr0a2rU3MnJ0sMSgKQfsoEhXsQq
cEYw+DvzArXnpDkdNgMOKfrlYwQee1b0ddUfIgW5/sM6+6GeTbZ1b7Z8ajbFDiWgu1HSg5gR9bjl
lodKQhi3wzLGG0TjTFdq6GVV9/LzqZ+HMBz5Yj4bO+Xa9zM2+2KVdej1Pw+V/4e1YKIzBpdo3+9V
SrEWi0PpclDV5ujRz0JReUTfxMZBDGL45tIdN59jG7NgX9vnpmxuMmJKzMXEuy+RnHTKrogN8V+s
tQryB+t+46U0UA+qQSbHtkIozWIcbBVKajGDYOvPP8yY0AOEWPYLSF2rFyWTfBcUiXnSBM3bfGZf
lLTRuZhCuQM4/hQmDeFNN4NQeO3IJ5+aOL0wSoj3tQpxW9f+QSh3WHFuHLyEhayRjQOqJrNldoqG
2qRjO+2NNrvJTKNZd0Ztr41mGo7gbjqns3ZzgBwQL1ASYoPN3wENoxkSXqjpqC9HNg4LVaVS7Bwi
Qy5LlFd+Hj1+4WnNcCpWDcPLbVTDX2gngq8RJM1EcYrmPclts6TsUqCu4UfbOWpcB1Kf07qMN6Jq
X5q4/aCaEXmrw5zk41Xxx3XRef25G6KMJs36Maym/kybRNU7pHKH4rnOZ3+DB3smDwLXTBI5c3J/
64aDWsms+mUPkb0T7EfAOuh9ELIziwybsTYvEUexopQVOyx/HyJEK/PdmGZsQvFYTowN6+UhUw9c
OCYGy3O1Vlmp2dpxUeSGWR+cvKfT1sVaN+b32uu8TQ5JEK4NsllePDWZZgUWud66LbFgpD4CXDuO
7pp5irGzaVJBRphOKF32UYXPERLFaaRDgFn5HypMB1avpy4NjG0q+m/EjN0wh0t6KLmB1A9PJFNv
keesC8uydmaYvUDYK48RA2QARPXGx5hLPjUKmMAxlxKJ/Gi1DaUEUPkpqg0BPDZ9GkKMO7X9zOof
hya8H7BBt2VHOCn3g+/Je3TC4p16vXoLGejnMJ8ysAAxszPp5zQMmXJbZ+F8CpUDZpqeIzb8dBXo
RqKLzzxLkh+J57QcD12+ImyIBzEioIdYJoTUu1CLlyA22Ih4wYNnv2gLEbrPDA2xFH8EB8RDn7LH
EURGZiayeD2YZzFiZQWKLm9QoKSa7gDO0tyoAPv/XHdsfakgcnJGbgl+y82y2OXNGdzUPcQg8tad
220zw5brQs2kAiamQV7THh06w86F/UCKe9wU0rzkkf0LI1ECKVbH1becolvHN6xNqBO2imN9VFbh
XqQL+SJHwtJtV20YKzB05CfsqfVuLfYO1F7R64TNckYRwXxYmjRhCYgzNLTQH5aKem9O6nNMyl1M
/vl+DrFHmHSwbpTb3zEuO9t0ldUARYhXZdufkGQa1cWBDpxDM+2GtpoOSU5XvaUCRK4sJT5Uvwor
gm2EA35F4AvIOcuXqG8+vSYCLhXaiNCjUUGgStptnPUz7ER5SAh9kU6Ztr5J4poqFutQBvNlbIYl
UJY27Ag22u5BRld63BKq5no0s7lpoWyFqopx3NfE8TsKhuecpzEZzx7tOqu5MIx7qZevJ2AUcnES
1bz2jWxjyK8gCPlvReWVFrgWJd9vtRUGzT6e4LFU2y5d6j5coRk4c92iEWo91MWv2GRlNjxQpojp
rLRrQAnBdZBsPGSVXRyv27awnalLcZZJn7FbLmU7uy3vRiHz54IaMZG+SgWZMZXw/WKBmto3zXUu
UUDK9BTNvUnMAccFEa8BdwLneXdvkgXYG7juzgzs3NZ9iTP2Z6GDycKNOSwtJ6UxqEVprNS8L5Hv
ddyRuWl5+6s4YcffSgzsQKMdE/tfPZGsIvUkXjO8LNFDQMLnbgj9XyhbzUbPebeluyQFdUrL31um
COQ7FJTBfbSdvZjAoBFwfEuEggXeDRa7RWldAfyIax4xzC2ZIMSUY1XV8FQPiE1YCv7IGMGXU6xv
QCDuEsWKjL1+t5lKTCCZRdpDe4U8JhWls/oPWJ/ApnFMJG2wb30X12pnb4sC7vwcO9iYtM2wriWe
GMtEHVBhIU2kAWUxmcb4YbAE7gLKMsKwvfFUzS2E+FKOw73Kb4ghXHzBCxMnNW4PfYT/c7Bg6Ky1
GQ7vk3lxBn968cv86I+dgwnJwNeJOzRxZxyYlXf2iLITzv+tffRRPRdvMLWANiAESqe8tJnlrApD
44iJ/fLkp/a0VV4kP7xVU5MqYgdeshNHrddE20lCdDRBVV6Atz4WI7ZpgC/LVt5YNvUepXfs8csm
//SXTb/P2j3Rv3nTH0s0AarYI9gY+dVBLSANVuz0IiD0i5RQWc/6Z52HxpChNYyL6JCp6X+xdya7
jWPptn6XO2eB3NzsBnciqpcluY+wJ4TDDrPnZt89/f3ovKeQ6TrIxJkfoMooZFZGypJI/nv9a33r
1wzuY2WkJCDRJSr0CRudwkGvmBfhIi90w09T9nnp6F3DoNir2URBRO7IFuHDWSQQeFa/Cb8YizRC
RMEmLSHOGqqJa1NuqBYhpUVRYVtJH7bLLJX+nFBckADfSAEOfiQJqWjttuUlr6lhA8icN7fGItyI
RcLJFjFHX2SdAH/RIvMo4hAMDkg/ziICCdSgdvqYFnEoLHD3LXJRvwhHCQqSQEkaUZQKlCW1SEwe
WlO7iE7OIj9543OJGuUsspQ5BXAzNNDQVP9C0Pad+sDu1fPjRdISBtJdAxTCXOSuYRG+GPRjLqd2
ay2i2LDIY2TBL7THoH4jnBWLhJaipYWVtwEZVvoWKpuJ2lZV5cUx5SZYZDjdCOcNFTI3cpHoxkWs
M1DtIs/9rbq3oRFPPG925iLu2ah8JWpftch+qMP2qlmkQGbOT2cRB5E+T+aw+Fdt7+yhH2rp3bzI
iRReMhYiMBYojQaKY1LnATZFjCSR9T4XL2VHWDTGYFUvYmXHYBpa5X2ULPKZ/pQTKsLzVhxYmhGe
QvGsUD6VjS/TXsTQYpFFWYnjJkYo7RbJFOvLtEioPVoqz/3yLkgvBrLbIrXaaK4D2israX2XL3Js
iS5L8+PEbta+FYtkyzKZ+/Ai40aLnrsIu4Bgx0Xonb8k30X8nRcZuFoE4dSitTowksQHIkMANT4g
S3qsrioDT5xZrcliq3Uc9hu2ChU2jYS3epGgkQCfKjRpcxGna+N2SJnHa35nqzadnSyci1fjaLeV
ddIoZJ/JDQWL5E1JU3ekkxceUBztnEUYDzlyL0I5KB5jU6KdO2joY8J3H0m9oiljU0f80ovcri/C
O9JytvEy71WapTiD0kG+RgOljYa6zmsxVs8iD2luoHaYwDTLVM43C7Pxd6ftJ3Mh5FANuutINxRl
a/hkyUdOdtp9FOio1SST2ObUOZGRrPSBgzziNOUt5V5oE+logpL80UhHQ9FAmk6XapTCvioNqMOY
MRN3TX1xMYvAyK6RtmLxFtJgtTENcS1m7l7gok6VZj1ltnkmivQeAP5yILD7dsZdQmb0Cqbpe2Kw
8YBI9MK2i29ORKWKp9gQGXjACuZdulFiIGf7jsKl0CQ5u6T42MSrLWezlYax9MLNcQ6ZHEPDRWxs
LxlGhUmDZauNn1iMqB6FIR4K49mr0UCm5thFw3vZZiXVbnta1OOdN1i4ikmG43aLaaIclqHEYK+f
Dtk7HYU3Xu69K0r2TBwpBBgV2aPu0C1FO96ydsfqfxWGeXIAehnqc8ia6VHTmDmgFiNoHcywZeLO
7XpXZwpXJhgwNtW3Gh0FKADWxmhoM4osgmrGbKOBzxYpJZYYGKzXZcAeoe5iCV6EiGScYOQWMZqk
Tl1Y4NEYh2hFi1LKCO8svjjTSuNNOqe7to3aXT9C5qXD8I4utKfCjF0MYxQkp+l9yX7KtNnxcxaR
eS02+lY602s/4o1oEoeLfnjNOvchBgyEZ+OCeMlryBYSufICqPavDhO8PsChLEaHttJA+5k1876R
HBwyp/BlXT3wBzM2YQTbsBv7qTfDpkzpyYQVN651lyGvJQ+9bVsoqqp9ibOhOEBXPBqTJuCIegVH
XWbo8MZOHXoFg2kpBQwvHWc5vPTkhYtMrcsIOF2S2P6km6RzKxRoyd1d6zlcgnhM+JZgutGZsC2v
7FfCdhMoVV2M+k2+ICSEQHXfJjISC/oxvUNZgM2c/+aAI2OwPCMb36go021rvaAg8nUdY7+dcHx0
DCRTNx8iPfqptIznq6ZO9MG7K4pn8Rux7htVysTA5cBY0JHhoFOizB0u/+WNpCX+h3tDdJs3w2HJ
ZUIrs0RAFCEtEw7dqOlIjyuipK9yBo8YpGSeB1UesU9UC+H8M4vShzLellH2W0MLqDAjrPB8UqIt
rVtL9xQRJ3JOtjXTt06OkNn+OVGsV6zgyTPpjhg99xFeQ+ibdcBeRgV3WsWDbKQw3OJY5HOFX6vZ
/aBmADTdvYfrtUvINE2KcWMobF9PXMw4aRNAk6FbSmaSpexeF72iQWMYeTi+472mZUIACZUOq90m
FZzleU5Ahh1pUeN9CwZW1ClZx6AJApj6ckJ3qziRlyOOwsqmQbIzY6pBTMcfrCikC9LblCZ5Ws8u
f3l4r9d43O6D5YoE2ZVvvDI5RVh+dlMQIZ8IHkjJcxnK54yd3m70KqIw2vswNDxj29eYzifixHvV
9ufawnAznbmH9J32YMETXOlx/jiF1xK2w5i3hKh6j//bgME5uNRjgGCH5Zd2ttcUr0dPuHwaPhkt
SM4S2Onwc1kjwPoKmABMM1btLlRNdge+d6ohmE0mbyBT/tNoFNg86cNwl0VixnWV2Hx2uF6ydctN
dKb2ZhVzEsiqFOKAok9yCD6Zq/oLTof7qg3CfZYG6TEH21lptObVJHs8dSMk03xGhA4+5PxEQ9kD
SKFr60q8ezYZcRLmNgAF3JzWvYXnSUbyjjyMaXXPpFkxJNr4y6hoYaZwxuyEBeKhJdXo90z9US7u
83qdBg5VEXmADSd0Th71Z/WMbx8LvciCF6w5W62LkarGxefix1H7G1c+pxadGJOZ4xbu9p7WXvXl
WjPJztbFD+VwlpgBlhFSep+VZvyx5eZUftt2TbnpYbjVhXgKjAfNJvYllfbZtNPZpXuY7yJOXb49
4zrLaXYJ6/E9pYTBmR1KiAkvGbX2NmpkTIkkjVwZ5i8GNh9/BTWJTfizsuMDpd0Oh+hOxxcd30Jg
tBP7U/TpheoAtDIjfItM7zbgxLnUNNiF/NS0/EEtvzO5tCdbJeu840buUsxINZggomVzi04kmNMM
7G/hnoVH0CoatjQ7fBhyxDfqqEupn8cwFhCly0PKmOoXtRts68IztvRKAi7EvAEGcNiO2H+Zvo6c
QLJx4fjOPTTCGAkxcefjxCRJ+8jKMqaNiNseVb/VDqHmPcScFcxK5ymdPGuBMe9B0+ZE6OC/VQEJ
F9pCDiO+6lVJ92aop/ri3vN72o8xtqi11dKL4eI3HwUOhoyR2YXpuRrzmr/fAe7IZuNFkcAiqJhC
gC2LI1Xj0T4WREJGnTWyPYMAsflA4W695xQLrXriXdDwMPUMnM3tnPg/9mumV50z3WWQ1XO6NUAf
cvA2xFaP5bNrMdFovW77Y5ldqtSjFVabf2XlqGEEgqgY94UEwAJCz+3J78bUt3lz+qNJaLzQmvsq
yGh8wUz/MOpHbkT2JmtAPy7q075S6pXU5BNlGLBEJvUhmXV97Q5f+9ko8dEQBo3pEevHGzeqPwi1
kiuNpbFTEwAXiuSdc8CQz6w1v41k6CAHZvIiZ74IlTvd5rOcT94QrrVcJOeyTEkPUDErJp4h3EHz
1r1G8GfQ9EFVO2RydnRKxJvMDAc/mI1pTwAvH9tLPLdoaYa5uIuACrTgJgbMnV0KcTz7NCO8BF5b
SD+bECqptU/5vaEhN/iIuwUgGEzIzR6BVH9Qj0LvAlacGQWZ9LWu8j65nTQv4AQyPg4RDFZl4CFG
HSfhQF8y9zh3VRX8c+WAuxRAjj/bfcnS1huxBlgPnsijUxxiiE6SIybM6cSUzO1r6ihLd+pfcT5+
lMgyR6ewjk6Z3WYFtpB+xkJcBrq1c2jA3gSJ86u2MGM5bvBcuOYFDuuvEe3nBBcCSqxtNttx0FZe
A/8gAELI7d5MMBo1yZnsgW+Lkbugat4oWAVII5bcCnrRTePmv5PJojXORJUiubc4Vl0Lb0N2h1tI
nm3obBL5epsmBvRNvr3tmJX3mD9jGJLmIe6r4aJr0XNQaDHs0fGtTarqpl6sui5e0LUcLWgfRCdN
TdevEcm7aVzEStn5urEyW9FsdBFhiIb5szITEIiEzq5xRTdfIRKPq9YZ97jLGPcjbyMHSmWTRE73
k7pqfYTrXy+7u7jQN3otDjwm8Jbqh6iQ1qGoP+tQo9rICz6GKiG8p2aWGRRiQAC4cfQ+PjnuT5Od
yK5JGfEdrZrPXWM9DcJUV6+8FKZYSw7OYAJ3us46IQ9T6IOKVRNNXpSR9DVXKOm2rD0GWcD927Jv
kGabrel2BFH16sPppns8qfflFJ3bGacUT4/FWJdqo7WrBj5RhzOo146UF8e/qzbH/CC6J47LAX65
zx5jcwbncWWVMe2bHOlHaoDol+2wocYgPrW5u5cqvEU6GnbcClcWeKGHoteCrTW7j4FXRL5Qarhr
hvh3nBbYGunD9fA37YdUPQ9xhODFJUnC+g1OiLtbtoXreBitTax7P2NbPRp0f1yDkc49QNGrzpzC
n2HAiUNP5d2MKYMlS9SzBKPyIojjHxjn4204/Qjn9NSGiKhz6bx0hkkMOloDydSY7bAEDJ1lnpkg
OuwaiBFY4eKiukvo4uEMlC/PiX6P43c6gGFySD4hXyaaj69SrqKgOeI9JNonQCjSFHQeh2lv4TXa
uGVT+bGa003mBOAmcmCXqbUt2wp+cjZcBjFzTVYX66jJJdYTVLTrUW+0Eo5zU2Knd+R9Ix2MIEjg
9nKajNKR+HQpSbA6LhXAzW8SoHdJBGxU9QnhHV2eKTOS696d33OMwWnnRnszUCeqz37KwSQ1F6Cv
UA2sNLx0ldlEe9nZt9YwKZZL1EMKAzcIPDIN0y9TeUQ5Pan4GazTygEylevBZ6CMfAMKZW90ckKv
Sy+YG985XEU7oOxbx/bexpKYmCiVQEqkrS2kY8epf4PJSdZajJVXFzj/TU06F4t+z9yUN/SI3acE
11bpZHJ5Jv3V9brXkBh130xwjTT3R5X3byoaIghnFZm7hG2nUOnW5N0ieYThtCDpqeH4Qy9X15Rj
MxmPYOdGtr42wVP1Zot31VLEMoAb8OGNj471mkbzJc5ltmX91h0Ni54aHiUiLaqt402CQibL3oc5
a2mTrk9tDAe4AmWxBkv10Gnxc9kNe09OcoWwiEeX8GOSI88k3aLbL+BaIIxymwas6+2xSNcvCqn6
R9RL/umm29Q6ZMm4y8NLrpfDqYVdQVkx9p3B5kk/VJuAkHa+1LvP0LQOVF4aaxEP94CI7UP6SA0V
FnXoIfYA3RqK/Lht9Qg0h6GJuwk6sD15T2kmmz2NyGJd6fjctEntBBAjmPjxO2PDvG7dWPnCMe/S
KmjWwGfNVWwwgZS94gjn5PepNjDcW1DYKLVbGtlhh9cq/QhlAcmh1e7brHV4X5zw1kmzYeP2BmJj
AkE2A0wu7escl4JoBFH5nKeBF88XyYGQm3bn99JxjtIR78XAoD6OIJIDIcIfaXutu8+A2fxuFoV3
abR5Uyzo9BnTw5RCOO5Ex9ftTjnjg4lHiZwQstwQms21041f+TRlmzjVcLOSImbiv9EMHs991kbn
qkz3dkUvlxyq59qefTrNxG4oDMDb6a4Wzk3WR8jb3u80ehuc9JDrXE2lrMxNSLjMUXIfDsyAnTHI
3SSKmlYMjI5ukjtQpK1NJKHXtSpx11LSN+fqxrb7kczlZ1F3jMht5me1+eJZqvgw7fxoYcOeanVO
IofwltntnNmodgQXwdbX2WkmlEbXerSdLYdDERC/fphWvFNk7Lhd5DhofG3W7XWvXBTpWFtlw3Cv
sGCxOAxIaoyNPzX4JGIz/OVMVJy3vSHA1s3nVGuQ4Scv3cZTf2NRqr1Nxvym62DguRwcWG+M9XoK
NSKEXX8y0nnXdVZ6040/66JpDjqzEVHrGARyBOApp5Ytz9H1SqDt61K67WnotYgjKVWzJKtfkYwp
msjnO3sAgkC2HQMcr7eu37IOGxwpFbZC1K5R0kKRUVZQzj7KXSoTHn6Tkd+Zy3wDVQo3ch1vyiEh
RI5cTg8BB+zezK5jMDtoDO2ukhuR2nt2a+8JeKQNIOWEaiwNSYzjhxFQxeq5REEbeRgkm2D+9cDt
iuw+bubbmQbKa0dGgqMxH2dSzb9YV55Jfye/Z4fgA4SspUd1okZ4zYDT3EMsu9EJ6ZaWBeqlwQQA
Puhg6yq8QB7i2TePy5HR2CSpudWRis6LY51dW3u17ZqPz+CSTon7xPw7BfeKhgw3IgFxMdGpWxEh
nTixZm6yyqUgISj3bN1ZGgtU7YKWTnQejKlG8eIlxdUCDLduBOX1bXKTjUb6QGKXFsbs5uuHpiX5
4v3mZNGLdQQGj+1cDI/bgBltpcQ/PRQCKkO7Y604zMc5KLeucdVpdiiezZx+65T2a6wcdrfRbN56
OnmphL0irgE2EU2ln9rR+hkCRYKA3K9Jkl0LK8l/5BmfdcvyvVhCwmFr4SNZNp0G+yowHhgKQedP
15oV4dFzGbgmDwiTQsDnT1YFpm975cXVo9lNzqYpPW2NUkfLwFFrEL3gOuwqC/jb0KvWjwfNx30C
b9pJx9tU0K03tlTXqvFqu5napQ0NLB5ewYoxkCHu91jM7C3RMYeu6zemt6RCSrIlrm2pDXQgspIT
A0qNQiSN4YQvhbhbke9C0SeXUHPv6f1DtSbPyZjsIdy1JJMmYNr7ciS+FC+bQ/J4TZmSf7DFwWuC
6vL1Q3eSTUwDZW+ZMQ5lSRDPjPQdLBmOxCA38IUl9Y+Iicqe+mKnU8voV5FJmMEFwaE3Jm29nbiJ
Fo69ieRq9hHn06AdVq4zk9QxvRuyAbjvC9JsPQhyou7KZnYaWzYgU7h3i0LA/ACLHs4nHKjPYWVZ
NyKKobA3BG4iPXujD4oWxIwcJw3fIA8mmgXEkPxQLDanLNU3VS9uxpEbkyqrg/acSLwboDf6Lboz
rK6Gh7swAy4yem92GfyavCnBco9M3guNjTV0P98TDyJxNps3YZc6DzhI311ynkI+lyZjban5eoGt
erK7/CZp3WNn8/mYqbeL7Tw/Ati5DTkj1MKtNnD0Kl+rMg3sVvlppvGHU+nuttLtZlM64E4s4jIo
KJJLAPjAbubbpIT1K4N5eRpoV18V2M9AMUL4wopShM7BTe2XIo5Rl1rvTE1M+EAK20hooGQs5s6Y
PVVGM1wwfwnqdgUeVjYhnOgK98DZn6cMN37WsGAgwsLnQYJYqDC3O2L0mzzZl4IPveG0QHyPhVqM
X9zvQncrRnvbzuFtx4IM+W5qtF1TYQ8sIM3zFLvUAyD9qGtO4SwwePNI6HTaTuoIDaVsa8lQB/TB
FTtiStmWBDSvlGyJyKcDa0CW1YwHGpvdba3uwziYt2Tj5F6ndpqYWPFiu4+mwWpI79MbcBTsawrU
DXR1j2oHs8hf80xw2m59hrrpniN/cGgTtjEGtvQJHJ9fBnV977g6Z6XmgNpC/14y8J4J6zgoDyme
dQRnZGrvUn26zhHp2yS7IybISWmMjhF2vh0IGxTuoQHHNHHotfH7uVDabcP1s0THJ5y1L3bqanvd
Yn7oYu1aWUO7CizuuzN8C1937Y2SZfTY27TiuuV8J8cGsooZ4MJUPXkXq2F0m71T3sXBfpG8xzIh
XtrKD2/ibJ95xb4flLErZE2RGKmvpDDI/yZU2CyGHG/58fW/5NLa0oJ7weWo9/T/BixMDSLPX6zo
rx9fbgysCeSJMn1kCR3hMarNJEeFwqV05MTBwidWDKwR5yncYYSClt5BakuXv/X1979+NGNF1lRz
n3jprHy/epu8sUD6hGrwVVv09ZdC5GgqRoZ9sljbKBJ7ijJHbWVGHr/mnoEQn7aQomzCJd6am3Jz
nJcfeAoxgCSWzjnM5MQ3Udr51eH59eOZwtTp6C7us0JLHp26o9wY2Mgff8lboCz/66X+cmT/k5ea
nhjq9P5t3P0P6PWSum7it+IvwGvjj3/qv8zU7r/o1xMel4orncVP/W/gtSf/pUtX8B9808YfTuv/
slOb/8LxK3TPdgmBeWD8/22nFvyB4CN0zxHCw23t/Q+r+775jDGcmVA/pGE5+LMdzuh/9RnHUz10
EGHqQ2HRKhJHjbdz6+mxmhF8qN5CN7K1TRFxt59q6HsjuB+R4eCA7a5HyCVRKraQ/gy2DymAPmuC
bHYe2866q4P8iQuVoQ2socKMxf62Xaq4XZfseWUyQkWH3GCXI5kckb2PtqhfMlnl26YWvR+XWrXu
apat9Q8XUFsFqrNuwJyQQy/VT6Is87ZIzB7joXFIAJ6SQcX/oAUO+eehow6FM3uZcweoOrahnb5z
4Wxg/OZFVPlblclub8v6sa6AKtUo5b7Saa3tJcKVNAR9JxZZcCRSo9C63y3NmIcOz1XGA3rjdCZL
LW3acvggPF9kb2XOH1CXE1VGU77FWKH8aazGk+HidVyMmC7R0qnZs1rX/REVZBP33BjsET/MS2TU
JfhXLQSFZ2vsM4S5TRXbSqqEbX8wzHAdcjYCnA720EALKVCQV4w/877Dye2GDhk7V75OqWXu//SN
/m+s6MZ/fkGkxIJu8S3hO4eA9dcvSDK5da/6sjyUpveot0bvf/3I3IYFnU3yO5w6DBZZd9U7XpTM
aC6Nnf//Zv79ayFE8GfvP99VCZJdN6Wk7pLsyzdPvNAMRP80hdGg1ZyWy+KFRlhZ75XW3YYif9K8
4ncss396B76VWy7/WgeTn0NfpkUuwvz2DsydbcxNZGcLJRLNhLQ3X+zlLBMt3XitqHfTgkBM8HwC
kAbJqDUDeIWhpTYZAz/67PPfvw9Le+j3N8KRnqMbNhesq+tkNP4cDkh00Qx50WQHGfFG4B+WPtQT
gZW7BRGsTELrWOVtJGzSnelpKLIZDyo2uWTGkWzawsd1+xtQn0d6ZzZ2nsp2X3+UHWCTNoXA8pA8
/P2LNpcX9UdO5/Dxf/+P9fU2Ag+kqBS+vu243z69kCuAsqSEFw1Aahs3075NXCzzvYbFK4F/rDuA
382herEN9KQq5DqMAxZu0tMVUt9HZU8F3p6WsUFTgECCFUbjpywAKzJCjKO+PEDc9bMq+dUq+PCZ
aNIjVZ0Nj9bpl9c1FyQU3ggRf4wa3ZOBpZBLI3HP5NqSyfYe/+E3Xr4Y335jz0EVxL5LNNyQ337j
MQ0zTBx6TOJkOJga819dxZxd4IK7s7gxoX15BYYZXcjkiI8JJqJmBFRy2jEyFKf3Evpu3fc5+h5y
k15bHGhIQZPDIKbvPfbs5jheX7oAVdouuQl4JbbWIgvevNJAkOqq9EhhIgQwq3ur1Djva431gKJ9
oAocPw4lZqrgn66XbxUKfNCWrsMGlbrj8dP5dr3AgHLw2BJpbGvvUXndwFs+X+sg+6V14L2rz2KC
mAFvYzMyV4MJtzB9bsjkMwQTTl5jgGhZEPo5wuDlHz6S/+618foECSLXpQzxW3yorrzMbGus/tW0
1+vUOc6Z+qnYkqyrxn4sNU60s2Ztvh4H0PQtTqN4OkJOPCawXX/oNxqnglXZideGeiI5T+mmxc7H
17JZd+StfRAmsC/n+tOSukt68HH2pqNVnFzXuq1Co95rAgKdwlS2XoKKDVaStQY2vyTIccTS8hrL
wD7//a9t/OctzMI1AT/OsOFnI0n/9YaBxjvEoV0mh9mGVoKicisbSMfkmSqfZMNdUZlrWbS7oeWE
ARAY6iJGJqOK7pNc5vuC+oTVP7ykb88V6Vm8DKZRnVHGor3p20uSsTZQeevFhwiG3irTZ3AHttzV
eXEoyG4dotZN92Gvn4TnWusWkHXsoC40ufFPr2S5DP90mX69EstglyBdR5fW98qPhLWrVmtcpm0c
+Jb8aCKyZEuuZRsvkErBfSjFn3ecER85QILkico9jbLjcRoyGzKF8wTjDqUCL87WEhbNHuIfXqO5
fC//4zXS1ezZPPm4myzv5p/iYJ2dYdNXI7cS0uJea3j0mqZoRupZE27zimlvDvX85MQU5ZYRQMcZ
OB08rosV5xcGyg+62yFUlh+p5SUPo4FZBUBVn7j5rdCycB0Ax/aVJ4uNO+e0GQrtqeuI2lPr0Jyz
kWnPrdkjOOU/vvvfHgvLuw/WkGe6YTvC1r9fkf1kpHFFNOugywl0GbV5UdVPp3hh1LYNxBqzxaon
2CW0QNRwnHWUTpoTAm6jEBad4TgUeydNtH+4Zqxv08bywgRPWduGK8gs7n77gvYcmtUcgHunmmPn
tOiSTaISnvUTEBDMNSPVSFCn53s3MI3lDSQ1zc8tcPORkDRDaMiDjZ3uuhnx41pevFal6RykmIz9
nDXbGR3fdobsqrNK2To9CTtKWA04NvY+xh31aC4yDS0y2pvKS479fcMCu/0Ywexv5Gx0fiA7irbh
Sigrv+sgUm8nhWCFkQwZTkST76mhvonc9gOY33xKu+5SiBTBvedzBNRYWWX75s4U6IkjbzXO9yjb
eyBMOg8Ak5bOGC/hkrLWAwwHW1m7+/ubwFLc8/1rjfOK45HDCYnKn2+3Y8ZVOm0cTdtLxo/90OM4
A+mJG41fPOssyDV5fxd4duC7QV9gu3bBeudVCT4Qk64RCngxGUzEdKTSU5prK8pZ1rv6eupVeahV
8VuZstriifkBX6xZQL/Qi7zaAjWCqQj4RHxwW4l4lAYeMlV5LftavpTBI6E/bPvihoYL4Diz95NO
INCgNZxXs6DkHEq1Os4NOO4IvESmkYMOMCqE5XgCuemzofocGocqiMFaSidJO9k6/qkB74XgWn6L
GlSXbJjIPHBeMB1CGY0X7tuUA3+sIezA/GGNWLV7w1WEyikFXg/4X62QJVOhpiuvuAXxqbYzMLWj
nEd275b3x9H/LynqPwdRjW/PSy4Cl1ZCU+fkxqxKlPuv9x3dK1rVZLxLWgxnqy2aKxRg8u8jQK3J
mHaJ1VJchgZSuexy9bF4tDM0dsdVd5FloJw7gn2HynwzBQTD9qLd/P1X6Ovu/Nc7o0vx0zJvCJef
3w8FsUbfVAAd4o9ZuBr6hzwIw43SebZjOIIrXhh4XsjeBNSEZTXzT1ip1ylmTHYADq4UHnQ5Q3py
Zg5g//Dq0Au+fcFd3XFcwdHBIgW9ZLP/fN+e3MZq5IhR1a2F3MWs1P2ww0wK/3wb0EXk4+qbTpps
p1ORxyYrs30+JzQrfD30IrbWf/+CzD9O9N/eMBOnjE6ykuoO93uyOKtLgl6VCPajmcGbMpv0Ph8Z
uwz3UPSF9pO/tcUUXtyEMW7tvPztZaJ8M9ULAiKoMNOkjgVdUdOifD/MbnSS6jfjTHcKnIHMOibG
bRSbt0E+j5sholGCYBvXdc9VgcHd9HuU7o7yuD6iOyIdw9vaiTlScVUf+CjPydh8AElNzrTylfum
nW8DwU4bqDedrbyT2ygMXZ/KHXNn1/GvOomim9HCHZKqGjp0whRseTZlwM5tx4RxjDxeZ88+rZHu
uz4h9bFKqMujNEdvXxXhqcv4o3ACN1v4fKAd9fDes6klYO09YPhYPGpBHh/LJBh8U80jPTrNJx93
41dsv7YEez7MuiT1BCwQHCcLtcXmVhBJ2uvwgwUWoJMKY2PtRDJ5FO4Lb3Z0NgvAJboMts6A4zJs
UyrxOEDzkHMNTP9EfoMsHJ6XHoOuYV/mFfU63tmhWLuirE88UF81Z5jvTNj30kGSsGboTvkQWcds
US7wnMQ7Q2UvDnVYpzjrKPGKc+bZPCiOcy9fcjRvZj36FD1nXeKkOxNJGU85LtdVxdN373U2T6wu
G1deFEQ7VQf2z1mwF4Q1FfXToc3FJ8lvcd9lyZszTwM60KTtXBLM7DqWZ4jt7liRy/VPboKX3NC8
M8biA5jB4JItW/q2QIqFZMMn6fZb4SUC30ReIqJDuCkdbyCWP1a+RBS9LUVOMEEW+0DgLuN0I3at
4Kqe4ZodZplQZqUFmDiV8xwarGWnsrg0w4jVxzax5wKo9DEVvLgt8LwkLIC7xh4+xsF9jyTGONKQ
KVx2SHlGBY44R0t/5Nicb21WIvyT9KQaGmWaAaWRflSo9mDXw8fg4LMKNdvAHFKSRSb/u25wQCJe
nKXVhACrsB6O5Pa9aXiSNLKtGKrCtT13674y2lXDYWrTE5jE2mCfpNcgCw0NgcXG2QlZn/UkizCl
UEApknTb2YW2Now2xWzDUk5CPt7bsbwTZt9unWJkTu3YBc1qqW4a8aiBOw2PI402c7f8K2znxsmU
fqdXxinqOTa2LMy+hu66CEiXdfO6MnJMjDZhx5ROLY44Ak56mYOPMTbUzqC81RYzogNHpHbMcUcA
i6C7zH4ERsF2sMErnfZefJtlbFHnhseX6T4r1l93taGxIwHfsg0UVWWeMRnPJuylVSSehBaOz2JZ
eskGT5NgYMLETMHM2Idiq+wGllcY3GD94Dzm4vk0qSBPx4e+mOwzM1CZ5AGmWWteoDlXD38/uK/3
Xif0M8vAWo+pxyJ5edHgma9GhpEnUlhfG0w3vs0peZuaFFD1UVitvYjwUUlUhvKoi5je7YVOiwPk
nPagGGWiwM1I1nm0H1k3Orl9DoPA2OK5f5Rk5SLSKjf9SGBJ13iUezp+uYZ9CRnVm94Yz4E9tBtB
N/ydNnbwXPnFiakNO6N3641MuvHZLVuq/pL5KaUqjflR25Pqqa8uSFiWGXHwI2rnZ6wHHn41zziD
bGWJo8ORFbG1y4fZfC4dEjuaivpTb3LK5WkYR2lG81OwLWEc3tgmCDAQXPJHIUIg/2ZSnKhvM32l
NfpLFch2lZAtajBE7ji68z656BMGG6s4ZZFnGGJZrbjvaqCpowgl8fUEihyiz30Nh+LB1siL1FMi
ToaVvMLgYKPJ5cooeZmceMOgwdG/mn/KmltPtZBlMowvdfAbEHnCOcD7EKpqtpVldgez0forgVje
wty769PG5tuHtZRjNiecgp50bzTWxSTJlBZ7y4ke82GsrzqN1WtJGo3zOJmpdDg7wZWPMjsYA8Fa
j2g3DQ7lgVQH5lytNy/IJD8NBpncahsw1HF0zovsBAxgN9NAZUVcg6o2WX6DNOVe3/RLRVlz/H9c
nddy48iWRb8IEfDmld6JorxUL4hSGXibyEQCXz8L7Bszd/qhGa0SRUkUkHnynL3XLkFlrzOy3Pvx
Z9247wM67ociJ3Ve9UG3Q75yygC5tXTGr/dX1QJ3opmF8bbQY7/F+ZHuXOuHq3vWqpH0NbCquEWX
DK/abB9mgfz5jiTB3mXghj21dnTCWcAljj9lFVpjjefhPOd5/4SPqQGADPLDii384eqlr/x8VyZO
t66injAIi3CdufGRI/bWY0o7PJChXDOlKE/jPMyrzOnNoxU15iHBPIDfZNwaoNHXoY/PpfTLM5mz
eLJpusYN0fWy7qaHsenfQIJQQzvqsyQUs6J5w4nFWfVhcdUpyqq85w+cwVQZK4/4or7sd6wXmHnK
HP9InT82vXepfT+/jClA2SwbGao6jPKxxLCrsQl2VeO8pIyUXetsADNE/tAfc6PZjnUVXoSCduIE
B7dbpHxzeSxT+3OOYHumgdkQiHEygyVyvaIExB2YY/htBo6RklC9ugDi+xqlnB6iaThVhrAIm2S7
NU3fw0wTyuUICg6uJWHTqWR/Nv1F89gb2zi1rVU9tc4B2xJISWCiKKvDNzygCD9TsJduepormlxk
ekisghg9SPk6zyORgobKt2aBbkzBhuQcI9eNn+jHEq4vLixc/QoNv5nfIMA+l26fbkXFDGXCTr4p
iwk2sypOvfCQxWpY/kEOZw2UDWi9FLpYIwk/qBrULkQLHVEyvIfZ+GM0PnTl6wT/Ly3iaU0sg/dS
LAMP1vEjdwGxBRGVIbk7b0Qk9cyi6yA4CKQfaztxrYtdbcMwe8kkbUZuOcGmm+FPRrLNWGfeO2O7
94vhp4mYWbMT66l6NOh/rzj50XbC42qUJJVB6qQLzYBE+O8JuT+LZJBgwDl+CrroVFQI+P3BgMmL
9WY16WQnh/bqBJIxDbXTrieZLXe9F0pqZHn+eJE4NhOs0+SazYSFyfJ72sa1hFUHEQWFC0Y35ysJ
8BHpuDwQKvfa0xpZmYb8lCMeHcU2cIRphn9wQKDGfB0+yuSLtRFTttnFuTfbjFSoYF9koCXMOe9Y
3upopQsZb5kKeAfHNjOUqFtTY1pRJmkNHyOaf/bTAt9aydacJfbrOH/amEe3RSKXyCSIvlbhOmsd
VMN27Kbf7ehAMyh9HBDtez72KQM3gfDcyHdGSDmBp2AHF4eMLPMrA5fRFbjIyl6gAfVY39FqrEYU
0amtLxjWjfU8Gp8uEHXgkz8526P56MJ9Kjhul/oY1jZa0wLpETZkUM2OeEs5wFFWkCtD2a6U0ZAG
235bPnY+H8T1xCZHAyZ9UDUtu9zf5w62KNGlJJjk0amOfMArDO5mYOe5Nh6Lehsh/iXmBUJAUJGA
jRpkxdDbW+sK/3+MPUoNKMSGctwUs4UNmc7/it2LaMa9Brgw9QUUdXcvU9SBSzMoau2fmWwfusko
1wMyzd4ofwGiPUfJhcBZUjUnHPNQHKkUZHFFfzywXffmOo2/ixAeT1C9tH5/QKD/NtBvWC2RUZsu
4pDuIuoo4FjUlXmIEha+iLYMWSrcLojHfxWDvanGmt4E6uwBTRG9RGvjYEAXOEmOhHxYmx9AC+un
KowOKUvBxi8w2uZLN9CEpLaHQPvS9sAmF9rvAyNAbolOG5tpBklrENFjKK/Y+Gn05mcmWyfZcYBf
MEItDwroNBP+GJk0cCAEunx4/8T9KfcP/3m4h6VD02Rbu//vGKstLICf9+f59/Tx+xMjxof/ec79
46kzs2UVOt8/+ueJOL6iXaTNyz8f/te3Wl56LMJkRhMVxwfLwEjRjPm+7Sr+FP//le2hteftf7/s
JOwNjXj4wMuvcf857//3z1f+883+61WSyH7BoYNc2FYZ8pzl/TAx81PI53iYlp/l/uX/+vn+6yX/
9Zx/vXH/fmv+eZ3lZRNZv0WCZtSUPGB8YT47mNXRE2SgMhU+qBx1wBjonxEUV2pVudfYcBGpp/PJ
6ANUt4rOPtpZJHCsaLscQyh+XjXenJACPyeNrErlLi2yn6qoH8qeNqhoPRPjy653iyWBIH0fB+1z
qctwaw7FQLZUMmwtrT6StI4eAsgGnTnGWFlS6IdMiFEOIgysi1asLEfdzLnoKa2M6tjH6UmEbX1p
mL37QXvxw6q6ESOpfVittcMRjANIug1TRIrkgf+F7pg854T4jEji7CILD3XvYuKOXL0Lj3NNfW7o
+SfR7E+FJsN1VGvLbDVZGijl6PYR2MJqmpd6gSyOx5KUgVU/mgDInKd+WuYQMYyeUF8GcAxtVpqH
Rs3BupuItUHFKvdQpfap6yPkLPFNQ+EPPCRewkXKFho3lMjdht96A+aRdJ4W2DJZU4lnGM/JtufE
tk4akgA6A7tshw99K2KD6aZE2e7isTFfMlrdm34OfoVK2uvBAcMpCEzzx6PPpbMK7N8lNZvt8G4M
ONMsrwVsHcCqzWNSnyYIT4FtZHtQm/0DjQnqHoW3szKule6iRyM8dtX4QF/jp2mpfWPKTVIgn6oI
GENp7k1EN7zlRBxfUvK0sp53z4mmr9aKbmgHh32fW3RyK2OnxkFuKBV7qCF5Ro+2eGqxF6yCJAoO
Op6IcWBBdQk5BdazU35/HWuvhBQF4bh3PmyFl8tH23bqgqLhp6Wd7uTi0nOifgyxLSbdNTBjkAqT
4+ESw5Cmm7Dbx5WryWtBHT5POV8bQQmg+5q1Ol47kwkdGGZbOBukQoGAS4nqPnKUlKeCSAOL3kNs
jeG+7lvMUBMxdpKWR8okc8LIHNT42YhizhZMEbAxEzzBvV70DV8hlbcEGd9NvPHmJDu0VvYbqEy9
q0zndzzl6V5PC3pk8MNriobKUvzE6EywUQQgYifZ3vjVxEPFNKFmrnw1coymWfBHlAhcjBgfoJ1J
a517njzINN8ina9bdJUE4PHOEJpuZRrvBhdW2CX5S6B/u6Ywj3xRuho0qJxq8d40/g+F8+ncozye
X1ANlge8wTTwHfEwhetWkZg5I8ZFLTz/9FwqyTobH8s6fi0S9zdTJLcPAFcEC67KOMXpwA9ZlfFB
BaEB6CMDI54gLI9imMX1HLVkeDSfWsKFCxfnOnptqHRD9+gQtbh0jkA/FMUltppt2jMRML2AjbiP
WLm6/my7DSLo+Ts0aZ3V1tYhDW/V47fYEej3AVIFYSC+SfZN91WI4mkZD0xy1OzafrZzMvFaiOTi
ed+4ymO6psatn9G1pBUQDgCv7aqccBiapoZPlCgSvMW0LmF58adtrUPXeT+Ag7FouCAaLA9KWYDM
f22PKJCddviEqnIeAguJpDP/NvNFPDi94KbbZ39lnBCBiXRWyUhs/cD6ywU4rkddUkPk7rsVILqj
zkfB7iLoNwKytB0bd/k8HWLH5gJEipKW5RoXQ7TjmIwpcSL/CohWtS2/qTH0kGRnHFBA0UrsuANC
vGX4TIDDc1QTdcSC8V56TrUrsvfIdFYtHNYTZsx8T3LRAz6IvZphJLkRXVQXuPCUvRpAstbMFJNN
0CF+J5eg2vfQZ4BCNyFFqEejpc4JrDEqJ9jKSr3mtC2cLv9bGeFTiJlkNcSuhnHhbrNnUXUdCSeC
e2Qqn6qiepg82wRLfHAC6/dAygmEdoKok+4jIiViRYiT2sqxem1nLKN5hSEC/hoCrXjwt3omeyIw
yl3QzNQzpJP1Ls0Ea9j6Ft+GOI7mhmIteTDMa2biE28F0wlnJB6SyYcNsx2X/8Toek7e88L9Y3dT
vBNL62mefcSZlBQAjYJnh7DwwFmbGjeN1wXORXAHpL3xLeAXrsbg0+hrDizYdh/UQOyI570HloRF
DUnIJGDPjkl5RCubCONmdlm3Dy3U9MXiBp/JF48DZmdp3Mu9UYfv6UIT7Mzqy6fQ6waohLYMKOFx
JG5G7b/CCjlYMfQAwR1azPCLfIMkrgyAeRqNnGcr5qRNrg9mrjZ+iWA4k/HP1MW3UziDArjRPGTS
+0GmeL6LhoLRR7CnKfqprCE7Ewj3x4ctiDMuBdzMITGLo7VoyZeeR/rCYcaVmUYepC4bzi+CvPZQ
2Tu/5rwRZhOsOCnqnQpOmInRi6Ml3lDmdyFQhSIrpsu4UC+ssYEa1Q3Ptk9Po3PLVyFBThtkvbB6
clRF6V6q/ljmtnXu0+WIJ4R9GprhtY0414eAudaSeLet4ysiFl0qfraqkykAW+XZxHmwz/DD1aRU
mKo8eEPyN0bHjlCFMDGywzByM9meBQSMZFism3QTV0uHanTjCk4JG6eZTmedV4cmUUeCjVYuVmoW
Th+XyaYuEOJB43hDpU2orq2x0WT6ZrsTyAVFU9jBxd2YdPNYvkfM4RAryf5OHNS9ZHAp3Rx6Pxq2
XoVSu0BorZab1IwI1uQ74kSB+BWRbRRBnnRDaM15WvHG5hiWLMwO4YSbAniQtwUSpTc0K3rGMLBg
JMjx5E+dlWRC9UFI5F+L7SIsnnN0/ntptdMGp9PcOPVv+uJlB6wOmUWLsaPMPqCZfUgXTyQaa4oj
qzsbixG8bo/xTCJxh0jfw4TyiPsJA40RnLmJfnsNNsUxLRzixUyNHdC+GmOV4i4mHU4r+zMhDSkk
RrByD5x2aNSJliRYMg/spr1mkZdfu8A/9nmiVlTz404EgPX8ztmFpDa1Kj9tOLhhgq5M6AO4qqe0
ig6TOT3reI96ztiKvt/7ea84zuDbzH5gbcPQtM3aibfHkiTsGIyEhkhtekeSUdi67xDA8duK9y5l
nN2l/geuaXtnzI/SjQGf2MODmVKSuGQUI+E7m4lzw+TEOzAGAMfSR4gf3pqB+zX3VMXN3sVAD+l3
CvERS1+zsgX4hF18bZqtseM8xjWCW2HQ89YTiNaI6FMnK7k0enhlTkDQqxFVmLTz59m6DX21SDZR
PHUAcVfuFG9wZjYricl1NvoL+kB3qzT5D4RrL6U4uSlmmz54FTHnlqL32dCPZPJuGY+4DF4q4Q+n
uxWH1i1N6Trzk23e0k355x+lYrzeIw6yg4bBEujOVWUYLVts67wlNjMqmZAPJkRuM5HBNjbMTb2R
bgP8FTRMfvDTYEsQk3m6PwSJoZHfUTrlA2aS5cGP52aTBtDqPGnKU7A8YGQ5BbPpHABUQXyV8M0a
bJswuezTWBKPOwyAkMkQyc6j/0ZSG3MCo5y/UOduC0cGB6uI9KnVPQo0p7nECzX4/mAslMz7/7Fd
+RwdXDI0ln+DFeTpLj8Vdt6fBpzvp2z5PzwuDFGBxhP9AqbKFcS3JLSlTuP9N/y/jx1ZBfjYYMzi
5XTk2ZMklqp2cOj8DETazUwB64zzAyYDDDCrIUw+iByOkcNvp7zF0rB8z9pJBZ/732+f0X0T4DXg
KJLvR8s6J0OnnmFpzcaLK/HjiC8GzSjol8/fn6Q1ijdtQ3ubnZgFeiBqGa/tAsWpvbXfcv5IArPd
llbPGB0wOrsi3YheTaAXUw9zD5FuNcE7CxOMuClTDThfKSu4AjAGmMtDISrcnVfY1M2pcsEcrGaQ
M1kbZ4QkBWQGqvbwzyeX8zt/SAaF+nsOHeiKOVzgUzcsiXZDxW/CsPtJL+fP+0POVrHRtK1Wdg8q
ecoIH6xgYqH2veZ+hQa1HfINVRxwogQYrF4eMBkimWFcPhx6kpKrgfRFiANqNRqh/QUidTiGGVGd
ZQhzoEh+dn5nbJ2a63cYqp2cMIXdH+hnbywZUCqPXbAmmyCkowHT6/7J+/+Vy4d92DJJGSIsUJKh
Z2qA/3SW3lqg9LsoW0Y5HVSqpYNjp+T3yrfGdyZaaZCOiumLFRAr6goBFCIaVeJ7DmzkAoAa4Vr8
TRr+eVbjUxkS62q+A9Zhmhkrurzm+8y5doVk9WZr58OyrXdPZWI9QO+AAvdMoNVumjUIJFseqYn/
NAl184/Ek59QxjxUfby0V9ePgTE+ocB8F3DakOu8aZ8KJFA/sQrzva1u2Bjk5LruT8SXT7on7Chq
TU0SKFKxsD4bNPnX4UjL3LYxBUM1UJwouX9daCmKrKATqxIZ2sF0wfzMoW75p/97EPSjGDrI9FhP
w+r+72XQdYTlcWZfPvevp2blcvHdX/L+aVMOwbbX7se/nqcihb7+/o/3582CcEezcx+aomIqVFeQ
xCanXDNq+It358EtUbt0UfYJ1yfb9HSbqnYBg1IBrIIqIr2kNzehca7yODz3klxuv4TRAgdjzVzw
yRDhYwz7BJEFjJfOGXAG8wepANJlKn52nWUS5hm7hBTz1sEA6jl8SoSMNlQGcE0PbfDCLWeZfyV2
wscWZlKtx63X9MTF5fHFx7U8koMYFulmilT+DLQip6KnuKmbIj/BNT5rUWnCjrmt+qV3l5Tkzhjt
8N0h89w3SD4xYR1oJNj4r7pXjv0BNV239zz4Wt5g7mw0yhvw+/PWl9aLlXcau35C0U3+ShBSY0xs
13vHvzo9DM20EzcNV7UTJsDw2D72XgpdKwSsmIf6kHJkoVREcZ0iMt/TieSsP1h/A/jopwK2kyiY
JOVO/tnqhhaNO28D9vxp/DCtUJ3g6/y0snLY2b7/S5TEJvviCVPSzR+S365Xm2fQ2ZskAeGUqrex
sPdmITyMb/gxTYrfSewHL1TEwqRvVU9gztwwqLOq6XcjwvfOJgatWwYBogmu3B1vWZSiN7ASEjSd
cBcOKbba8ZPVnl+xObqOzVkiTV8BQt/I5Wsl8/65hOhUFdxnw9juFPnKzFxmuUfy9cf4zTlrvOSh
/2r5CaDCDFw93olXHCfDyXOneQ3jmjCtJPhLni4YjhnjnkC21jsn5phVZKAL7kFZFPOLy2Gl8mxr
b1Ufju/+CmpIpwuke81cbdouWuiBaawO+HmcOFu0VFBuJUMkiXV3n/XVjVYvVS6HcyfdjoZ9kEJe
aj03O88AC0VGz5rQs5vhWD8CJ72NibrliAG8kgPl6KYAnWIYsWPU0bouNp5hbnGLc9LcdoV/nloc
9w7DqwIlie2RNYfF8DWxGALXffrbcGab7oJxrjtcXqF80JX+cnGvrlJnvMG6f+p9ehWD92yO6iMt
1Wedppif9SGnZ+/lLf68qfoRBujPIMOsHCKGuGKbCyGIP/nrF7hDkicAYr+otQjMqtOjPRUXFnpi
8Pzfvmgu0h//aMv9IxnJs0D/1CWCNuEBBMzkba6rHq+kADjs25egmr4rEf7F9klB7GGa6U3uTuvm
iN9oYL6V5f+wX2FP5bR3WCjnrvk1mWRa6fSPDguaZ4D91pAkrkSifBVLuDASyy9CAN+nyNaciUjD
FWHCLTrQoQCHhsD9i+sy2+ZmQJO9ca5TYr4PoZ9ucnTC9OHNXbe8DnoRwMIWxtZJF2cn7F+sENeD
YJpI66Rae+SOw/UYFxlgQK0Hjc+sbWa3+AVKm2SXgED6hh+8EIBOgBG85t3Q7uu5ZtTfnVM5fA2l
SdLP9EE2TYEH21pVVkWzT8VQysB5FUtQmuE9ptrp9lZt0wbt6FGgIbfqMdqMlr46CncoAoN8ksVe
9d3F1ww2OFw/ponNrg4qGtuQ2731NHmJxLwME72rYFmzbA/mfZwezdQF2RcmtNbcXyRAgebKu80U
WsRZJpLa15SvocifRzGuAG1amny7XDZMQAxavzh5WK24AInDov1XdQejDw/cpYtO+JiP4kk6xs84
Cp95h8le0Ozt6jYlLD1VuyWQE/R3fDLk8AjW/NQk3qEhQ7dagmOr8Z0GkxOYfxE/1zJiQhAUz00z
vahh/mhHuGGRVZJtV11APMqVwZ9HeegfLRpYVvYLYUhROk9OgUUlGKJv3ARinSlAsuno7ERmoqjx
1LqtM7GvnQaVq0BK8jNBS7eKVPxjHk21tfg5CLgaU+PmAcUpTCDDHfNK6XzTmjjPHj4lN25/gVMk
LRWwSitIY57+tBIZWu/HzK4CD8C+eE8z/42pBU00SQcZ7OKfoSFVRFnhEzyEvey+YjPGKxyYV7My
HnILd3QWveuEUSiTQgRxYPM80oTj+t3o2W0bIquSNKcV2MYLjrjbqTC2doLG/nqKOJ664pNhkrse
87A9YFXA5qUUujbbpHrQ09G21e944PxSyPnW+5DZ4rQyybs3aZbXf03aomyu6gm2DjclaoIp77DD
pq+z+GVk2I5k0XO1DMPZUjEXEYL+XVm9VL2FcaxD1NakBBPg/l7n0F2mJMgesqj/SGpw0CAQwBfT
TV0xS/62GAoccD+B7q0AO6esJa7BIAJhQrUxcLptZoP3M4echhqUFuhsO5dmps9qBoC5VWpeo0VG
TzzUKQm9a6h996WbIIcUKPUa5BUWajwiKXLmFP6W3xLdz9JeguL1K6aoOXez4C0e8YrIeNzPMukO
DgexbVBkcPychHS4Fvl643O+JJzGYvws/hbWeCgjZE8kprC+2na7CdAyruYeaRWxLAMh16G702Hb
AfiPXslfb1+GvKCF4gq1p9zMyGsCAuYNRXauvempY553idwhuPhZZ+/wlqQIxbzmYlVRu0ks+yGy
y+9EBfMlxkdx1MzExijoLnJ5CBsSqrXFnxfvHmHli+9k0uW50bTIzXauoQFyQCyKpbO0xAD0pYx2
iw1zKivrQP/s0c9Rz90fQgn0ya42VedF+8ILplMmHDRBtPUTfwSeJdlELRd80VgI+mNsJdf7gzWh
3DMilObufAsZ3IN1GBdXIqJPYHLRZSFY7Upf4yzMwXwpVL9217gXzWaIn5wQQrfRsO6kMF+oVdVL
gFHanF9CryC9w/RsUtcam8QQpl+qGvvXwdLVDlcEVWKe2/sw55JLBs94cpq3RDZwA5YP/MSadtYy
w28MMEGuB+HJ5vbauDaK7kKI+ZrOKfuqTzXTkqcJLYu3x7dr95Kq+o9wh2zv2L1/KWecVVafHXwm
dGu/E/PaTBH/BLFzjQKNbE4S0eAX2CJI+gaNGozuFo7wsLch8JMCBhl0VHj3p8hguF4NvJpiMDw3
TPknk57LEF11uB+ddnrhVTZ2PkAX7ph05yCCXGU1yPAUKSujz2vuoWFZl2RiiwNfj5jRNsgcKLSB
M09yZEjBREzSPMTKORoRFqOUcqLMrfwstWLDgp1Oju8wkx5dZBb0PXrmmOgYYswGnH9PbsKU2t2X
KO+QxwwbbjOXJTU+GDqfuUi7CcHodujYmTLBFztmsvN5y/atTyPeWFL5hBjCzahQXyAewETpnuIM
QaVwBLVicCLo9wbl6mjR+KOCMmAW2O+hydnjbuiVrZutzURAKOLkB0QHfx4b6NYN863lJhOhLf1D
orvgIc11uZ+H/rGd3cssQK7roP8qlPE7ckcXLSmwyWSRtzRgXUXFG4Feh6NrXJzLGvMxRWC1CjUr
zCy/3Wm6zqoGMKlAUUXgdhqRkNVEDec0bJs1ppYsMLZen2TbsJqShe3wt4jH/jDQzUPipK9BHp+X
/2aP3TcPwAl2UfeRIhJjrJn2IwCh2H5tp2x6DEcimBXrvwPrSk/pF2yE50YYK20lMUIWstaKiWSC
jDLFZXYGzIml2m2AXCCAWoNzgAU7yIUQlnyXOVyVaMkpz6ZmfsizX2XtRSQn1TRQfQG/mQRpWNrI
MLMYS7Hhew9F3S0kMCzZSUQTrC9ONF4BCDo5xBW4x6ygJjMy/wOXTH4bkvGziyk/UikPdcKBbR7z
S5SDglWVe560XCzTsAkjSibfApWSFE5CNTOkB0dzss4rEztklezsboxPjl9yV5rl8AzO+pC7v+Mi
SqnBUVxrRqvnOE9v0lPGMWYmPSQW2RpEsR7r1DqLXIebJkwQYJWq2lb0CJdr3NxKh9bwHBXdeRqs
XVezYRAaeExl2x9NzFe55zLsUfNTaZW3tKv8A0lAsIkCK7vUXmsA2Q8e2Q/JnW+/uIXg/RloPUMy
PY+BlcDupZNn2827zRRq78vhu87z8SS97BlV8eI20Zcph20os5BTMPWFqMf3nkCY2R9RnTDz0D7N
WZ/IlRQS7trPmZDM849O9ZK2onchKZkA5pYTFdEm6JKA9GClzE9cXxm9vPbmAX3V5JsQ0NDiPq/d
o5yR0iRPdatc/OPeOQSs4iFaZirhfZQoIhxPhThMFIbu2v22ZsvY1UVID52JxDbT7SaOhu+7Nf7+
jlX1oLZF9kgIrYgFttD5rfUOJnjAVRsGZ8Fbu6n7RmwalxKxtKBwFlRWKMxxf2YB8/CeJkXoklET
eU+KQJX13QN8N/uZ4+CdfS7wdexpuQo8bz54KPqvrft8f1Y/9Cg0IzytYAoQe9fUICoVKKDSLuKP
Trq3NyBEsMN9MPrRHhsGVUEeErMimk3UwUJx6/whMJmbdD7CkYJspQhx3EMTCYevBS8wdLu7NdNM
jO9kql456zMzm9MDs5dzYRUUm7hpmuI7HRPzYPk0g8VsbQsv+65dRKxIWiDXL157S7lErjPArcma
JCSL8jJDXeXPQ71Ptwv5ZV0tKAEM4Jg0kekZLqmH5Q+nHbF5IxvdNhMEvZgBZ1hjnkuCr5Jm3JoT
5isUGrUGzA8CsYuPpcM7ji7qVGG0WgkcsNJHM5uVr26n+dYFVmN6Jge3VTfpUHHBCVeMslBLxn27
FVEsV/dnBgUH2vuSWngdCedu/JWr+DUZJlY6ZkjI1zjtSgJzxsj46yho1FUHFUfNTGgKDNQ91hB0
VnCDDXpX0GI6HDoiL25WSy/OHsk6t0K+R9HlmzRFCjHaUP9zdck852dgsR5BnL82KRW1CWQrsVnn
U+bHyBm5F7xHY3T5I9nec8dFMvFThcJ4BQ0ardt8+hokZzGCQ9itMv7YLgS3dMopjAxUZkJslneG
YSTswZDiTmhIbhqFBw3OfYC40KnKcCOt9Pu+n8zdElxVH6f8pmzvF4A2FLURX3Jv3/UOmiCeqqkl
da0+05m/ndUYoIWaGjs0IhSgLgu1/dEli3fvt7o65xEYoR4DgZCD3lUph9zQppwPy9F489NBn0bL
PXSmeZ2FLx76Tg4PDTN3EMrlMShqfVxqYL8cuxt4ag4Ok/slk9G9KcpIU9s9hr9yazi2uhXDMuGZ
N8zaasJPdX6opf8lEihz9wdDyR9paiSnyWi9LXkCFyORZrymM6c2FoeQMxC/j3Q0kM8Sn0G+qpkd
4hknOOvoM8N2tZ9t87n1Bn/HWuKdHRmfEaNQD8G/aTniH7qw+xGVlr3uhPWUgoHdDJOxHX02yeWi
MhesAynWnwZJEZt8WN4/2msnb8KZ5hJW59IE5be86IhYi4FsWs78kx6CFQIn8ziEh6Aroz1NfhID
0fcBKzQ35WiSvFvgeLrLbi2pnLVlQ0eQ/PUoDMhgpEwYl5Oa3dvJVjCAGRpGf9yICXT27DNXKEGL
ADcD9eOTVxAEohMsZfOmx90jqgC1aZ9xLY3GtaGSQeJA0VT6xYs7eDUynD847MKN7yDAtjitrwDP
gZ3u2mnd9IAqR/99aMOeYxDlUoK6pxbde09lvO40a9B9IaK9Av4pciIQ0GzHcWkQD+98z/VyGpUB
Z3+y04eOuz9gLsHsnuKWiGYNUg5lxLEKmPrTWVNgXh8rE2TJGE/dwYQSsUTCbJTtouiAA8h3YzWW
Qn1YBobrmLKMwE363xwPiVhaD2V/wvWC2laxqd7fJ9//NEa0aa61RDPiGLr/wBD0yTii2jLH5G2m
ENxQurLXw0CxIB1lDNF3KZcAwhTrDwQ9veGe3BiNixtLIpYIx5iiVdPIxFVHR4F7NYPvBKI1p2fA
gmVbLDUFcp9hUJKqh6FDSvBTGBxJISSar01PfZB+L+b/QZTfVc3VhJAWsbdlQHZebOehekms4X3i
ssKjBEnlP5eg2TP0zvF8Awd+tUixZMUqYHmva6Df3bWIJvbH8JhZ6ScuerGpR4xoUCEoS3hSMwT7
qSLF147J9qa39sfEwE63LNyYPUt+fK3miTXZHx9oXZO2DA6GRI2B3FtEJugDxIKz5x3A6mJVz5zj
r0aCQTAAKHZfyZXYKUQRaPZZycXEga/g6W5PyYdBhFalnX9HYnq4t9SxkTirilM8MomGFlw+bQzX
vwRLn5Klfd7F7UK5KKpbG8iHjEVmZVTfhDR22Ij5bVqz2s4gqzt3PlSxSDce7XOygPg7/rMmyvFE
0v24i8b8m7wZgI8OZhkiizJbOecyR0DhjREpptzt4fTImSS9dkyhSI6W04dSaYdbpEl2ZQCst8Jz
aI7h0s6QfzIaOodOe+YtbMw/Wr8kUWP/oFGB4rme50vm+vnBc+aeUOjA2Rg0qBoTtmnTNcfMs+WD
o9WxUhz+IlJjH2ARw/Cf0Vk3xAZFRFng5oWQUiPfRNvP5dyCPFh1AQEqyVhuSKyDqm7U315tAfAo
uR+XK6S35K8hmt5su36AKXAdG3Agcb+kWbHvmr17pPfNIUdajPXoM4/L1eOZHYsUVaK5rAQ6Kthm
WVQcIuW4pbjj3CT8MYMOC0p8zr5bfCzrIfcJqoOAYJrsOw3i16bonurZ/Rym9HdZ+od0rFnVcrBs
dDWISKCFDzn4paO8dkY6hE62dPZLyl13uYk6zTcSDY292VuskFX7mLRAzVH8kHtB2YHvlpzaieab
yYoclSDVy+Bw37BjzramfcY0R2QTQaObnIGHzM/qbPfhd2uGx8KNcAfaR5DR2LOG9lcsQq5ZLi5T
eq86ZE5OrhV+5jqqplXdsUTDHiXnjc2XADzKWAYpbH75t4+ZepXM0WG5d+1czLuKH0cb4aseWO56
My9WhjFAP6RWlEs5oR2SYTvcymHzGLfcDGaNW1rQ6ibF+9qgw1vdf/Je4dLO/QlUtvEilWswjsf+
RhXRztHV/h/2zmO7bWTN4+8ye8xBDltmUqJEZYsbHEu2EAso5PD08yu4+/Zc95m+LzCLdksUSaQK
X/gHxQ2eZjYCdIWbVRuwyMVwrUYPNXuG/yJEtUyXCHlKCBJnDew0tUWebwQJoevwMnIkyxLCvVsI
G6+uepn5MK762kL4kl2lhF+7EQh/lEawnib7DplC7oLt1SxgKCwn9lzs1ev6BNSK0NXf5D1QISBD
dVjxJG06phMuZ2G3WY6l3tuwwCGPtCojpHaXdEd6urk2LWZSl5xhRKkqPZtOXGAq4VstGCrKIYVG
t8RlsZUdg8KH05S7NQ9PsId1Iv8whXWqMx/6mNLJSpPikHtUFBGgB2DnctlzkE7bSdw4PvpUscrt
hYawbOl8OpJMJRTszzElaC+WwT7XcH4k8nntEbHXapI7Rj++Z1AGFmqujzY7A0hVCjHvC7HoqxpS
cZETIngYdHiIH9HcgZChDdZTZeLeDbzNZRevVbkCkw4Ezyu1bTI4Sjjp8x6KhradK9hnKPcz5q4l
Tw4Z1uClgVhjJNoDiq8RUPaArqmNSCe4u3VY2/reQKx+g7vHkz10r63KsvLau2l7/HGSiG3a12mX
x8Mlhdu9yefkYzCZ9LXt7jsl9+pmhLUVLA4ISPUhAuIPxnIGUjIHlIzVeBwWfaSytznbr2XthktH
ocEAwT6Whx59fuJGHtloWU9+JdM7b7J/5uIDGbPxG21QfUKd0ikA4udgemEyH9G5nE6VUWewn+1g
42DttAbWkN2n1B6QSpQUYVxP2ZIF9MBL/4l2zroYYnPDV+wgCgMPgn1nMIOOdppvh2B8ybop3gR1
Bghnamjx622ypniIBjfqofpghGdtZsUyvenZt8BEMflha2A65VfBfOib5mJwjjepB5BtcuqjnQzV
rp7uGypeM7glPw1fg8KoEeeud+Bw3H0fwRqcJXoaaEYYKIZDNQ3qXWt17LERARDkhhLd+2LejVV7
QfYIUsuU5Y+GBfKmZPmGSIM5pW126bkhg8e6UmzwlC4uI9ni4wyAswNP8kvS5/+d3v+DOqGJeCBq
Df+3OuH5ez3l34sf/9vp/Y8P/SFO6DkoEHqezvZi67qF/sa/xAm9ANd2HaC5g3CQb5iotvypTRj8
N80jAzk01BFdNnDEyf60evf+W2ldGegcerane7r1X3863V9+KRA0v/3+z9oTEOwQN/PRxQgC0/1d
IajQO0SS4gxJ9LkbNl1PubKzm9OEwVY2kV2WIy0p4ELOegGM9SPVqjzzcJyqqAFN7g+Y/xgFtmAk
0fr9X7fyj5P9t5P7TYKNm6N7qCdQ1eYy0TP7TdurzYO4ZQZOB63pTibAEASADRTxsASdWlputqiJ
b3HFEz3FMjpL0iV8++eTUE/h39UluDtKlM+2Hdc20I//d3WJ1mn0vnLi8TC1VbLX+wkQuQTgPklu
CnGLhLghIusOTMbPj5RkeOvAsF1pb3rGKeYhXh+B8VSy51LJxiQI/jtxZ37N26utyXBNJYaQM8bE
9T+duPP3UzcQ+1HCP5BLecC/Cxp1iEv2k9cSR3oUtrq3Huu9rWlZhzyMxDodaej4Irlh39M3EdJn
G71C7n9+T3SustXyyzCyuC/3es5wf9VTLMhdsLsc74DFIWHyIF56Q38ezbg+JWg6rPvwnZtkgRxr
b7yCw6Bz8QDQcUB1n11tRGIy0gnARWdCeFSi3wmakav5YICAgWcJgVy30mmF4xdAcGwAdr58pEth
osRjZDt3tjdhnA7bydPadYBVLhgXUMDoUBbZGTOAbagLVvAQ7prRU3og6MLSOOw3kVNgaSyfoki7
YHcgQcDxnlyQFJhFs4Xg4UPYNg9ZzcWDwaIOncsrjqowEpxq4/UCoDdluHaGQeYEAAjRGaCgqO6k
endNa95NLzIQHu/pkn2qgfHIIPOvGxuUj5FFN9KztoamB8QTrr+18m+YciSHGPdibOBsoiQz+gqi
Mj0OAgxn5zvxXjmVUvP4VvpEfJUa4KEJ2i/HjWWlBQS2QSqvAzjrlcigEMrPXLfxBUv9DOZHFKxi
556PIwFg0/CtKDdvAB6sxxm0nQsuDv2tV6A3uEp52iEMqLHbpXXrpchMNrO8VFDlVhph9sqHi4jD
EMY3mJ2tmysEEiv2720bQamqmfYgU7BHG3yCRJryWQsDoZGgtj3NZyiFfC/FxwnntV+zVGHONGJd
2FKXiulAkP9c2TSnfG94a9z0CrriTgLK04LsWhNoWyAY1qGg1qcS5CoGGuMR0iq2FCiGA3VI5mQd
3Qy9i/AhBIfRSt9GJ7sufxEGj6kfcLFy7Kep4pkHnVh3M1aUTTab2wwGch/3Nf09DU3ioXmx9WbY
UMB+1aIM4EuY7/qiP2R2UYKMwhug4t55kmldzfGXJ6PbMc1fUJJcuZpDm70Dh4rUGE2cOtlhwbad
TQIjr72n9gUvBOzGGkMDSi8xQFmDgUievRoMF7qVTZySFzqOXMVIKEXDvae8vVxBlHjRqiwmIjfS
4yhgpKa1w8TEMixTz32mCQO0+2DXw62VDrBhRb7WjAqQGI+uzNw1zd69IVmWag1VmgFKf0h5Qou9
Y0H1dhMif1oQjhBIy0tDVrVFemcTOOEZWiB32LcxScyqbVeqgdF7EfRTGxJLJMjP6jLfOMNMEXVC
0003i/UY93hkBP6qGXl/tO2mudqbniN3YeXTHtGm+37OX1PHcE7mYH2YBhSIappow4jypa7dNSvH
z6ijbCuJqEFVDK/F5DRrqTmwE2bQhXoptykaLqTVjN4EKVwQpOKlFQMcA5R48J7HwwoMFPKDAY/U
B3mwLOOlTmLQUEPeoRED0xWgD3Iq9HzoxKx4zF4cociuNpoqIBnTQvM+0l5RHPzsHBRrctu/rSti
39pYe22+c4LutVOlBT8FRbU8G9kxPsogv07QRDaavy+tFBSbKZWeBXy6RKVaEQeIEeTHCtU464b9
UQu2CChe5tZn7nSTpHoG4GeT3vfe0K7Tlu3XzpjayxPpWhbmYYi31KB/OmP8WI+sEROYW4x9iLDz
VKyTg2/Ajc8V26kIZ3DftFzHnG+Ph2wvBP6NBc+oNNOvJX73Wpdx3HJTZCloE9absXyZh/iHTYV+
HrIriCsJFpIDEaUwo8eT08GRqRjs+1xPXhu/gjXF9rIME/YGE+pi9DibeJ4XM1Ojpx9kBN/TIaai
EX1bhsg8sJrlevTV4MwowJ1SSIt2vkHm7CWP8cAZerKgxlpnu8HIvkydDUg2bB5dOo4rw8yY4kZ+
7ziUE/F43TYR7QGsAMA+uyBusA0sAzS9eioS5lji+bOByjBsNDFtWsP8jCwaJXMSi7Ua+6jksBDY
eck1cJ2+PvLHFkLDYL81qPyzK4THZWBiFMxIi7Iv+MU62L1iO6FHsyvn5gO1Qwkat95Uffe0jCIr
YFmxo/m7FWf3de1vPWiToPt5nEj6W8cmI2W0Z3E7UQOkAADoTDnAg0hAF6pmbENKEHQsy6uZB/ka
rd5d3aPez6NDVcBBgkLN8xo0Ms7nK30qTjQ2fc6Bv0kBhDqqPovYCxBWyqnYJk14gj7kC5biOae2
EHBPtVZ9UY+LaJG8uurIU4ltXJfdC6u4SrbVVU/zU1Vxep2n4ggNQgNFFsVbbeDFsRtKtXEEfYWR
9kytNGLfSWmCGPAZDBt/vyRNf9gh7+ll9dJwb3FFxoCny+S2cvi1NSEisPW5MVpF0HSp9zf6mqoZ
Dous3qgYZ5suiH+mcbNrQL9SqsCBzRHWDjGal56rpxUsrkscoI2M+1Fnm+SZQHwzWe8LsG8K9+RR
srLGtxaDA6qIFhO+yb4y2b1L27sIh/Zh2d5OMO5TzP1Wc5p9FeMzZl+g0arwCheFNdGTKnS+7csR
qQybNTlw9yKiZd5JFjJzFsdCn9YxUctG3TMgAt+hLh6WC9HkNqsolOYau9CsE0hXmBeX6xHpJCy1
ubvzwD1NTBNl7qpXFXL20yUEMRK45binFgHrmGwYFq0PVUK6wdZL7+Gv7l00rul6+PhQVAo59opo
18iEhh55Z6EckEhwgEjMEsiODgabQXWwAQMugIW6ZiApLEdJyTB0snMNXLDSfpCU9MxOpgraRtke
Vc4biUYmacP4FuWUSqRaVo2Yh4TfrLJTktcgYrWrLD5o3oGSBOsfz6xn3Ium0/GNFiDeSyNM18ht
wWMgvrIcivPpeIpHOJbLlDUh0ESpg/VPptBzEV9me9OPyIeX6dospC2pCN7aFAtBvPwM7AwTuG48
wEWjBRCqUHetz6D/TSMft5GtvZZD/uX5bK1OwPgpEw28VfBFvrFzZIDNBFvwVJjf2vrgTbNY6V70
0MQNCBe9nvaziuNHu9mJNkfTFs1ja+IiizI6xN10bExWZc3BKDHTy107wTMS3M8sZgHtJzyA0iy6
L10dV3nBgCka8dl03SOuNwRpCdPc8rivqfNGEc7vrfnO7N4btd6mqYFuZ+mt7bGb9t3wmnU0hKr+
K8yZOrONZ5w1QgPxWZNis71vCfQAdsZfvjq+6IE/gfh39QFRC1dcujq/pmlxkdpHPibV2gyD+zJd
9tESlEOsHzzKbLab4c1Mt7Ao2Ye0GgWXFGf6tNTNrejAOyTod9mjvosQMFo1Ft46TUmImJWq6cbq
02Pk2WgbUQJTmqvvOIxsmZR0ppnpSzxXjuKyhEGJ+Z5TeVkvi3Fq+M9LDLIs4mnD5mqk+kNoweTt
MoO4J6uvZhQij5h/dV2DhaZghzOYIlbhP0uRXMaiuaaSrMbc996IUs6LBYMnmgkzgojdWSgZi7DJ
PpfY13OR6wo19nALAH5PDI64UHlgPcBoMcm/dMm4VwF33mTvAekNaDNCSFcPT0mXfCVGdoUxyXrp
igc0noAfNuvSPhlTfYGXsiu7if3PJ9OGzSaRNmntlQpRZ7X8zxlavBUNLvYjog2/BndovNMtIbWo
+0Pc4Okm2EjtyX3Kg+yhSLnXfZJf6bgBMqnXFsY5dmOs6TE8dwmt38JijWxRep6c67I7zugMkcB1
d7AFThUhOAlFgqebc7Ht/JqgnLAqvfkHAQr0PUZzLsJnM+KS1bWPONQFwLVpFvBEBdW7qGFSlenX
UnuHzE0ZNkN5gwsy1BYQIB1C5YMgAKtK6q+jCv6jxPluFj+7hEUCkaSbIjcv2V5q2c9l7FN9w5ok
VD7Y6h05Ei7Eyuu+I4opuuYJP7yzV6j9JZsJWpJvKl5w7OA590m66RxhR+0ColX3xh/mM9KVIwSr
/qNsrxlQivXymOf4gdof2DycwneQCS6R4R80O0cZibWn6oor4u867G0IyJb09k0SlDvZfOoh5P3E
YLFOv1SKtKGmwoL2NMysdss4VvtwZdsHfeK0BH0kuMSXfvBvB+Nh0kfkgVNCpMnsfhJqXm3X7XYN
AofCyb9aq4e51VNzrlWeO8Q0BZUjASnfKdHGR/Dn9nFob2laJWdsXG80yYOwEcyr3Fk7aFr1biXO
S6v73+MguEOF7gLQkKjBUNAUN/9R0CPdp4zc3T0ucwMxyXMyuzBg46Hf28DjmPa6ylKS0sR6bIBa
uzHRHh1nXBxND/Y5+lRuECBXoIJKVQMwGtL1EvTKWjVIl6STbpeLiShhHgEhJrqvmRN+88rptgO+
Aa+F0MJ0wxeXDXKFHQOo34xNcg5pi4ky2Vdo9ZSVOeGzadx2Ev1APaT1T+sPwZfIwscu+Orheq0y
ulhp5uAb+oGSWbsPe2ZNF4W7sUcmCBb/LZs1coNEYg1iVSam7FtE8Zns+BSuoLygZm9M3+la0oRg
nHtef6z61AMhBg/AF+0Tk7E8ISksQRxJ4Hhjjl5CWSKkoEPqUXwNr9ykGOZwHXl/yix4e8OlyONS
BwXmI1OluXduImHh/esfSeB50osRvi02mfhIRWUC0RvaEq3ktS08QOBJgVpZ1b9Y6tDLSYQmwcqh
Vp9dXuxChJBLkFpbXOzkKe+T+wot5Z2uXGx6ArGT57RI4qLnBBd7QuFpkVtZ/tENFPpgZB3+eunX
W/xFtwayWnFa/gTamQ/qZkIGrODfFaDVvz6z/PTXm//6wyIDs3DqlteWX5ef/noNBZQ/T2l58a/3
/PXG31777VvR56FSRaXmj8uj6cw39riXomWkSH3LFy2n13i05doWeMLyh+WfkEZqnGIXaQitbm6W
L8/aABX25XPLP1nwowyS8QjUYDoZWDPGlqtlKFwKG+BlbQE4rKECnqx+CJsb7NiL0/J75LkPnfQr
fIpEccK9ztwPOVKHbQH1Pr52rdfuuJfDKcTpZI301LiGaOaeOs+GWOD6LeBlRRhcXlz+qao83lhR
qtGJs7QTVTC8nkP8MZtmVPDR1D8tP7GceqdEIocKi+TgGM2lBay6QzrMRClHmqeYgswpnPoHE+AJ
zHYyzKauPjNCXxmScBwj2nvN2JF9eQKxAoGaW47awaCne+YtF4jKDjRcOJ2hWxzKoD+EsYUgZIGy
amLLAu6v/ZJrbvCjm7bpRIOtBqIepX6D1DL8CVOKreMKOmVpcu5LUvlj4AB493UkniqksqYQs28z
1CQKEyu7je+cBs2muKCXxo08MVctJn1CAAEBhXric5r1D7h5eiujKe40P2/WRR3APMYXMXmJ9AjW
bqtBVepSFjRfbBoU0JDL1HaTpkQ/h1vMhzB+AwrfhNlFWmj7IA6LCrMSdyfyRZMHS7MOm19UrKJ7
UEEPVhddZvgf4Dm6w9yZT1DZ8f/Ik4iNzkcgyPJ/mpP96Rce/a9KQx5tED+CBl4oWp2fldhDkx4h
Q4Pr0xy5B7h+cdLurpEGUbAYb6N4Il1xWXihC25kZ/tH2gRnDC5g5JckpfS/N0P3Izem/rFpGmtr
0QInuwOiHHPKLgPCp7ddhkZ+HJ2BLnwK2xbU3P0oEHZgANGvj7yDqBPgQNLIDgL59daFBuD4HnSc
0is2Zh0/jsLFUbfL7Bvdqf0VSPkEne0OIZQG1v9Ak63NTGKB6ZsZ92zQvYVpERFo4jdo0gSIwg6R
Tc1XTHe90IyDlyLTN1TAUVU3Gag/x4veqwqrWEgBN0GA/XNJG/LYI0/UQIzSqd6imtZfDbsOqcCg
zx08mQll6IH42Bx6g7rtcCtby4eh6+sro6gO0gLQKVySTBm2PzgD8hUjBMhvyRsHU/iiRzm3wg+O
1CrGWXfa23p8ygKMKaO4bjmNdCuS7IgyTvucBmZ5l81Y8babAh4EhNnyO/U4GBm2v+311jkGlbex
+jYEWSQ/SQ0PNKqvNlsjkpj+M2wQwLhhprQbqSGmNYeqgEynbozMMiKxuu/f9dSuGUAQHmqUOaoq
2Zl6f3DceeMNpb1zGuQ7Ose4+k4ererIvteHcFc0Wsu4B4rRWsMr+kkXyggvboimgsVi4cbVpXSD
szC85zCkJFL7IfFqct9ow/SMCukHiSslFRcsvFa+AWWO10CYLrIZqWXhcJaDn0TBo0ezOqg+8iE9
GIMi6k5WB+zTvYNYBMNrwIS2Rb5qEyF311vwWaqPeE7PPUZ6Wu4yGIo7986O026HSqp1ZyjKQyT3
fhPeAvJmnUnwHhi1h0bAw+wkBdkmYthiluwad8WIBEPrUq6K3AFHUB3rR+LyQ115b1ic5/cmZFtV
nSvcuQF3UP0UARhslXTMJjzggiqCQCQ7xF1zlc5jvZlD91Jbsj5UnbWbzPi5leIcpCNcN9RdKfUZ
90Pfn6d06DAuGfdWktVrCt9M1DxcOal/RCVwO4fQrbsB1k4HyqSh0z1TWzjGTrMPM12/LfI0PpsD
BpygLoHeZ5cBqiRrp9FtSxz0bh6sHnlFgG2w7dwed8PworcYWnVRnm/byX11bOdlVCgespeywRMF
mYjWHF6nKbgQyW2CHnnixHGAm2AonjTfwxmxhfQZNgm+SP5zAgmpn6n9leGbR3MPYS/zre2p91bO
oXWtU9BDoseh0cLWa+UQkGRllG2QMX2SuKVj4ghI+9Am5Q6eLh0OckRBry9OgF7I/tn23c1sehdE
epp1xibmO+MDltCflt1vk7C8m/AY8LtpBSMnr4DIVka+yQxgf36+HypiFbv7TOOR2kRVohYggtuu
cj4Qy6cbRoWR0jqdEm2DTi9dMgCi5lmW8rl1jSu4/ftOhe9Ne8Rz4SOgQ4jR97MGYXF32/tafNvC
GNOacDNAHqh7cdtKNM2adwgY29HTLoms733bOuN39owDNyldWZ7RpbF78yM2CYPNqj4UuvE6ROaD
hzdhBHzDsaKJspZTAQYkLG/i5G5sqpssxQFYdge7h/Kk1Mzr8pDM5jfIghcjj25R/rg3XeoHGNMq
XVjzBAwQUIJ48PT8to6I1QB04HURpVm1mo0CvFJMmcpWqMLce7TIuWj6dxeQpqskHrdpXb9qunUj
qEcAwX5Vj0Z9FdYth4qVDREDFu9z6n8DnrcmYwdCUPfvoe9+whJ5bjZ2AMRxHHFU4XF04LYm5tAw
z1vfeHHC+MNp3EOAM0iYO3S8Yjxqcu8YIT0kNXEKDBSVM6jnrj2cqcGD2TGgURl8UXvUxus49SXI
YlArWJVmcbSxx+g79ZTH6XGKcnJGHYUHKp52aCvKSLSP5+BRE3QoWJbafZ5XpKo3s1bMm4EbP+Ws
bIn30PjiezFHiO1cfIo6uDscnbS6atiRU0zSvjesZG1a4o3mC2RmDAPgzJSfLc3Z1+d2REJHg0BV
p7qEU5Y9js70k5rYG6HKppLys05ufNjqa4SWSdBR6Z9KI9va4mYU4oBsF3XR5maeq3DnGuj0BJn/
gFTL1RucmAx7OHS1bW0LGErr3PAuNqoz645UkqKouA09RGfwxLlxKa+B9jjB6AfXjR2t722L/I64
OtqghDpvnCS8VmP1UyKk7rYKcmMgHa0b20pozs046YdUIgRWFq3qMslN648fTVZ9uA27fmEzCHVw
+eypW5QHhTEiYUg/LZ6UYvvt2AxfcS/FvgCijKRtiN2pJI1yovdBY6wNMwYrCIAA5odErmFmiqg+
gOquhQrsxYB6XNxvvfTFmsiPKmHu0eIivYiBf2sjKZWo81d7sLwb16BynGqPVLgfUE+y1mnORu+O
1GhNxBXtaTgZqfE4ESSpygsYGBtVjZB0MPbWJZpoh1RDwXDM7D2r36dhhK84ciR7hHfeuwI6PfWl
cVWP3bWkgRqPPNLkUpbzO8qqKLQU7OkS0297EHtHY8e2Udguy7feZIwMqXjrAgqnmeU6O+Ti0DCl
3MbmejYnLADDoXuf4njXKTKwV1agdQA+4AWovcDT4p7k1YvWT2c3geyvtxvP9EZgdXW9aocOSx9n
P6BDICYTDw/qJp4Ou2UoURSMyaEB0H7h1pSvNg69rhWKG88QDC+D8F9sanJWpryuVoJYz/WoSk2C
XDgTyUM6VvshtA+2Kd/77t5o145vfFQznVf+m8BFEK+vu0HRpoed6/RPOt13nIgQVIQJTI+XqliF
RINwoITgyaIP2VZ9DFFGvBN+/Q3HM/hUtCZzyugpfSdfILDF+s0hUHRdq29LSjJxaez7+HvdAzT+
46OojbAaARZRbwnoXY1iOVzpBAf1FSjqrbIwXE9et534OiJ59StUgI2VvMzzRX1vhDaFyf/Vm0OO
0cU+4rRGxkrIWY1W8TqD+k+yZ7/c1LAyJLUzdKV3BhuSxDZG8rOlpeBJ+Vn9jf9kUK+gMOwt2a2W
1wlSjarb1ikFC/1jONSltrKsePk/cloHsgrgODjUMxgRmw74vHqLNLyd+llNR4QmNimqoHXfHCyM
ZhuU/+5Zh9YGFbu+1b/UwYt2ymhRUuZNhgeJRJFlgUbkExAPkVZa9yKghFMwcfYSYJl6hzqejOUp
hqWqztVpqnw7i/BqJcFBHVzW3VaqC6BxbWXjkV7yCO1CfZ06L3VYTV1OATdcXTvfUTn7iGxLfTr2
9fuaTrYhqJjw53oI1+r2qMtTt/DPSw04K3MkmqNuVs0kExYRHI21crS3rN87BHpWgtcaOmCTB0WW
n9V7Svr9uvuhk7agUHTSeWuT/Xp7Eul7HduvkK/LghAYbIsKAkE73jqxt1MvIbm/Ri0DxgXX2Sab
uSND0SHDGvmn+iodfU2BWbBL0X2q64+hLC7qK9V7ghKni3v1DnVORfkzvvvzpCJeVCeM/d1RHYpD
nAckwQuS57QxlsOpr3OH7sDXWCghk6I8Au5DIp3oJd26RXkr6m96SRMLM/ELQslgDqL51MKGRWAw
XaFMCgvbpNMRWcmXR7BtMavSQTNwuXPlPo4QCUny6bI08FER+mK7fdZGhqtwcD2OxXOUmuh5IYnc
0TE3B7iRbqozlpR1RMFQ9OP2nIbhuAeO8CWxWBpHutkz9A3IayFiqk6FnLgBPCRFae17SkGPzcZ8
IFv4UBBxGu7e/QKDsCsGao9bmSrfdqopYlfPdgld0hRegyXGVJLIN9jDzYfYFPHRiqCA9sVzOPug
dVqDvGlA/KnJT03ZP6j/RFCZW6lgYgoK1gAaWlDN/c7wGjpYbCJoh8Rfytt9l3ifGjow69qZ3lpg
5XRqKFHrCZVv1Ci2jgXcwKq9F2tO360CBwm3qtfKGWlAV7uX18lpn7KIeGh2KLJjZUvvbmLPsHvS
OP3ojYVznNSGhbCrWlGoUioi0tqP9Oel3O3bVNO1MkGBb1MLcaupfiWSGNxtQcOkRtzaTKzDpNnJ
IahL5KIhQroWReFJTJcWaw0cvMtzlBPYuqplprcgKJoi+7QhyWzLiOzRHDh/TLHQfUXcDXMYJO90
rSViorl/HGrjoAsaSGaiY04dbhHGeCukUSDyl4HKlQB/LXs3GzRaWr8r13anP0n4NhuaadcQrxiE
QAp/pZoU6CwlB0DByEWp5iSx86HwqB0UMYVuE1wfEpfWfg4Be6Puu04DiirTMO0ttyx25tjf6DK3
j7LWb2pFMpwGzJEG1cx0TFj3qoSfH0XJaS7IqxKo2EoHu5ozrxPEQODqUcs2VBt6MMC95eVTFBKk
LgPd92C9dIW7rY3A2dpj2O0Emczk9cm+aGj6FUI2RFj0nTs15KXmYSQyOOnOQcljcqzjpPFUO+js
A8xW+iGo/zkTHhNES7RVnHvMp4JSe53D8ROVYWObBOluOXSF6RIgZS2BDa5kvG1YbSiBgf/Ca489
lZzMKu9+kAqqvFJxWZmswNwUHKwozumcDBu4zjcC4UhqX+5rPvr1Wg4UTrvc2fUBccucwI0tp30y
8UkvddaOTkQFIuzZUsiMgTUaibp21IwFybAvnOpZFJSa48HDUW+C82ub0ArR1+p4tskbOs3+qqK6
4Y44txZGXOyH8ZOIU8m0TeYeTMNN22ATN5rfdIPmRDzk8HTprkwjpOVuKC5WXH7S745XIG+CLdyY
UxdWl66Jb6Ftfvn5OQgIjbDesdeTRtVZzYWwY2xrYnwB69KtpcsaYGTuCq92wjK9vQ2MoxFRJxxj
0FvQjBBzo8/8q52qGooLSkqUnA9B3rqZk6s7WGeDeN/LgYi0A+ERHIYUCNlRULaJgxjBT9U9tt2B
Vhc8pDRPTh2SrapdtDQN6py+HOHHFV4CzV+FXFC/6XZ5cWbnUYAgpNlD44YJ3Enzru2sV7Smznj0
Is1UXrO+vO3dast2sNNTl57P0OEE5tERKLsC/tsuCy+j3lHA9dFqmcHFFRZRmTrIQCe6CI23XJbX
Jse4AaVQUlFQPKrvPtAsg85KdYgJLFyGWY5ccyj0n6p/tgBz5p51mIPewN3RV9SKYSqF9GnJ0ew4
2/gJRlrM1aVnP+JYBaTVv6nS7GoaCIVLxgI6Umi1oY/X0NQG5+3t8gGlVRR94rbTEfRmw2/noLtt
WjJQfXyLo+YdVjAZZg+SJ4mdGoYlGBlAKM/GTI0I2/F1PSL01Skx5xRzL8g7ACsR8/wBQAyOamoU
COJgRxjB4iACh9BXD4ehy5FSgXV4i2buTjrmLSKljzOtb0qHDBC3J1mH00EnHhlY1tF6Cz2p2frY
iMgmqE402aCFdiMUeJAeZYpkduCiwls619Q1P2XXfOgYLW+tmRig0GHa9zyCwCa/iNaG5/1qM+JW
qFS/akB1/YDAN/FvlNUYSSCSsFpGTFeTPdidv/PoSQmac3XUvGIQsk8d7lzt0dP22q8i9Z9/gaeG
5nshv7ThISmPhd3dZLnCxaqWX57g0WUaSN8zzCF6An5GaqxNoNzHsgdQg3r/OoyKq+rYuarJPtK8
2U5T8qWagq4vXxtzeMrgv7Qq3+jxIVhTCE6wWncfGDePRa2tdM0mcFW9sw6UiCyDbzW2FcPIAlSm
9D6rIGYRhk2+6fN0/8+4YOs3x2SAwIZr4AMKtNrzLXDn/w5ork0mGhjY9rCwfRC8UE1ROr++nxYb
dtAnyI084IYyog2rLIVMuGAX0o6bVKAbt0ADdUVnHdnYFVapShgNZV1eNIVk9CLCIgSjj8tvTjiq
4Z5fuSfVKY7cvRm37nmyyHB0eUrzjvytpx0ZqAZehe4iCejjHHHf/vnCnb/DyX9dtuXhiuh5wW+e
ycC4SoFicHsgTTsgl3g3zsY58ACPamzNiEKcM/lVIpKwMQ3HWVW+AUfeUJiLMmVCkMmBCiBcKcHf
TQrmE4MEQDM8/SII+Q7rlwBsDj78SnFO/V3ncPeWXZQCG0Q07QbRRetoxuKpr0MmAhDkUEu+VNgU
q3GaKWDTaPE8fmHtFcChKCgFhdV0Icp6H2pWbLXCCdckJYr7o69XyQFlb/mzSrB/xv76P9w0628O
rYwWLtS0XHj5NHd/u2m+52der1mIkiQWADg4gjM9Sk+FREsvd6yfWpO22AKmXOARdF2OpU05Tm0t
JCy3XhmgeOpoL4jg3EVI+yzgmAXWNM8sHp47laRx+U2GFOymdxlCsR4/UCZ9/4Vms62X3qSPO5Mi
KXBDNCCIn9UPbT+yqcZ4kO6imKK0moH/PGa8v48Zy2HRgIXhg2T8GwUhwrfMDJKoQfOhMXeoImoh
impezDYhYJMDzIBrqMD0uplSE/SROVcgPU0RXROhQOAKTR5O4b0j0UWrvC2L32F2WepEf2wkEMsl
YBir6WEEaYBiJ4mELa6Tz50pguAZgzwOaFBuAQPB+qPdhGKgRxRATFKBq5PCDIYn+JVLPUKtuNkO
Hs5AkQ+SKh1BeOTjAfXiQzpPCw4pHbDLchp5dP0KbKHa2+zYCPZOYh9LBcTyo16ujZw2kEX5KCEF
3wc16M/sqodgj6LpJQOaMHuNCx+A3ZV2FcrkTvY/7J3JcuNItm1/5VmNH8rQN4OasKdI9RJDoQmM
EZLQN44e+Pq33OPatcyotMwfeKPKUkSIJAi4Hz9n77UFenK+cTMNNui4aYDZR4ES6x/CNU3d++8F
zLNMTCsWxgzL9X5PI3V6zarzGdAMOXGskBSr+85Pp41po9kpxzt3cS1AvR5bqehvXFfAiBniL/bk
ukfYbHbR6yw1dbXUWUEuOMVBces7kbvWKv6RlpTf8MrTXGB+9WtRao2j7fardhDpVjPMqz4uH+RB
vqM928ECfjGD/MvPWDgK7Zk+CxtqA8BKqsqyBjge5Mfb1O7fl6KutzPp0diFvgup47RDekPaECeA
G/ItTtBXSXaS7uHxPvCmbbd0J00AzMwGQimb0jmVxuicHOSuWWYVh4YxScyvPg/FdBMGQ8NPSuMY
jtjeCnHf0quDN5MDXaFAkAgfHTU52tlNPdJuzLE/s7Rh3qjepQbfEy7NThY8qQxTcjarQ4HuWB9S
ENsAilGaHrfJv/Ig2pFGhf7XpgpUSir15yaFnNVoj/oQfZVYfLXUIgeg/VAFZVTUD67GBLMpe0Ap
8smQwq3Gc16WsDnLc3FUJ29e2hyDKnxlpXyXR1NO0dCMZW8ozru3MXDeQqiCmdMj6R0wfy9Bs6cN
eRZEGtO2oUZYqgGPbfVdCoOo+AGqgdxEw/hlD9MjTNqTqcfQVFM09IlFFb4EH3MZXaBFEMmGUrWL
r1XU/9BM+btAHq0DGyc7lginKCaOm1hrM+6UJWZip5NUoWWcRBNRnhvXe8k0FLxS1SUrzhbojBSD
gH+lRe/n8dGPnFWo/9K39fLcUQ48dHrRc45sxCFBQ+rTRPBiWh1SQGfHjJ0y0k7tkrdrkt2Iq91E
e2/XL72Bnl+0MFXkUZhKdktEmg5uw3r0w+pN2e29hRfXO3FJhPmmHvC4qXG6l9NjnA4oAOoIA4ww
H+p0gkLYcMZvaTxETPQSv/nmR+ODY2ksNpx7Vg7xQw5ncp94uWNQUP4ZAcciw9OfJlE91Un1MEvf
BKHiOOPBkbds/npI9FRihy+EeGabkDjIxsLmro7dnUbjZDBoBSyU94aUP1Ya/zCdjnFC6lh0pdOv
aeq2jeOTYTTsHsyMcss/1S4K/7SzklPDRbYXiCZRWb6BAdkKHyNbNjK4ZjL+2meVceqRpzlatR7H
LHlIzfEITmU8VCa0QN8rgJItQ7jDkEbLoge1WA7sJ+T77u0lfnA4Wx61zM03dYgb3PfH8zgvP5xs
Np+zhV5yNpy1GC/YgomFqHo/FixHDVl8XkfHKUHvqcfk4Hi1dI9j7ky6xN6VcWuuR9MagBsGhCZg
rOj7fO92AIQmF/xkBXaLLmnHSdVmcNfVCHsQaRLF3jpbJQySgMuZSAG+ie0kqXaoym6srCZlQiOC
dkmIOZ10C4rUcmvSNSdXV0PIUgLNkLDqJVhu49LOtlhgHrTegMRkw8cslmy/AGpG0PVWk8vJ5i2i
3ei0X5PJTx2NHkNlGtaNQux7HmGI6r8YGxoZKeaaqT8uhmvukK8dat0yN7FrvbhBtdwE3WUUiUt/
CSnKOAuHGCX5nx3DoB7GXBVnE3pFGK6m15yQPEwHES7aKfFS76ZZvtT/aeVP1H/hqGMIijOZqzen
W/Zx0gQt/3ZBvH6wbS84hWS77/3S+paIIDtPEZhqCw5PYBQOo6kZDEZb3facfw7VuNxFnpce8jQ3
cI5gyU1ISj/lWqmtK0iTZB0BfokHE2Jt6+zVu1TvwvJaPobVflUhGpawKhvEDwkjFX+GecExdF2N
Frmh/rA3ozkmrQGiXCeyMzDAYO0kvJxeAUHU9e5QS5SywfBwaxnoeFsUgie/uIgeeZ3pRMfMa9xT
LYsQcmjQ003ttMds9mjDFD+MDiQog5ZKRt3JoGW6BKm+W5IZdon5YY1ptk17sznZomtOU2z8FIjT
d8VU9ae4BkGFQiYiCnbeZtNgHD27ZJhDl/A0mrZHEBhjQ9bi5zDyL4DYEkx2OnKWENMRbOq+5Axp
WelpnB+dbr4rWx6XODAeTNJZfDom6AfhyB8gXZSLceMnNwtvoF8iUoeAW+4ROQ37Fqhp1M/dXi9c
TskCNOWNo3ktnQxrNSwMUdbpbDyQbdHdILBPj2kVoj3GuUCP0ICnzrEww2Ry47NSs/GkZJ/K3xEh
5T2M2DLWpgcfIE9iUh7knFR6VDiMEVZDaVa2xo1SAGctTpSq6lBmaeW6IXwOe2sMeRNxJCR2OsDZ
8BW56HWQip3VqlXKsg959Uceu692ASdMVhfFMFcb5mR75aCPuvZtiFA7+oz7UHLn7/7MMrVMMJ6k
n8GBGI6shCiRcKuk0fkE6SzGUDU71W5ssh/AY09Kng3z2V17FNKM60gZMTGtja52hz5qp96lEkzL
FtESFg9TvEHUeGPExp0BSYKHtF0v4B2hv76oOqmZ2T7GqNjHKXKrPAyatdZzOqNNY9DwhnS8PMrt
U2nIMb+g6m9Y+/kUknb1tIR0f4s2eyciga0M2TllevOyiOJd6mGl+ty1UKBjbGKUOMn45vcEEyRh
8TBv6JqPEREgCGNJP+U31aSxoL06t8Sc0+nAipMxh6sFQJz8JqWvuOp7XqdD+pwJRGdaLzha8RNl
klmiWl+9K20/ESZd4iU7L0eKWmTj3ujHl6VLYHUT5ATbL75t8rHa6S25HtTdSiA8NdgIGknfGNDZ
bz3puUdI+WWRFbXCPIefzOJ8K6aFIE+iYo0O52taSQ9qYB4mTdw1evASOQuzSvOB0y3eEHd8cVDu
FnnytYicZ5URVK+9ZBMdB9fFO9DM74OPQqXTxdacxYPw7AO5yxhNnIM6QHtSbdy33j1qifuxaK3d
0KLi6rzmmKtumvQDBhpAoeZBYViKaMYS4dJdrW5a+KlLbj3nsqFZS3cNzPtgpYvgNMY9RYt1dkx0
U5z0hxbnC/+bjPQqZ68MVwxC16lOfLMI6aKZ040VWhkDGVxUUfg5xCN1sbwjltiiF0kZuUpNoD5y
qKqaLVPI+cQb8m9e0JGh2bxhTTtGzFfwFWcjuDqyO1LedHsseuQq9kT1VEbURS6GAatfFiy6xXur
abs2176pF4gc8jqlWtkqJ2KUnfZFmnZs1gdWW/FN1p6qfxDaVCLCiTayPm9F85wxusYkQ+0LNGib
kju7ibXqDHSzhsnkPeWzdSe07jbxeNABHGUKoaZHCaJa5rewOygwdfKGkvTOMV3647w1SYAZHQjr
0fRNJzN9a3pcjo6g2lXkJCY6BP4isTjlGqoFKE6p5wcoDTCGaODOdT/9Iai2g5sE505aURNpRQp1
i7dmM6dTR0SNXxF48a0/RB9adFvhOadb/apb4VetLQS4op+ssO9sJq+iJh+Xh7HkvRLlRv5R7HVr
e6juCYPcsPpgdZlgHWrRD6PkGsoqlQ17684e2Gfxfqjm4LteFF+GiVlAPredET+6fgG2o/7MyLA1
ZAOkoPOLr1c/ZnPzMdA5teR7nKh/QS3BNwuWjrcIhigtOX0U4F1vlqY+FgSHrTvX1jloHEaNRycI
bWejaeMmHizMjb2w906MWtea0i/VEfFROkRa2AIVK+KNzdBd/ViLZ1BSxrOf+Vd/Cu7oQW1lvRQP
/VYffHBIslWlrENV9F46Ng7JPoMRtJBvwdHr11oW8UWPVfoeTNnVj+LPMnYF3egaJ3VfbkIvBKJq
7OaYkzwicZbDFt8EaLPJGimqrX1d9RxwpOeu1ZA0DsLbSdOKPI/LI4kzc7ymJuNFMuBR6GfmCoqf
8ten1hWmKYZB6fBQ56M6ZtcG9IV5RuaKDMGLMk4pB4YhbyoSWV/JkQVdRlUtG3Cqb23KqlkmGOXd
iPsGoAK60gjLL4VfIfVU9lhma4sHNaMReegnYOsT4Q5qAKD8OTo+x1WI+svwBqS08tRhm/46aXcj
RF4XIpKs7AdDs/E+P7rBXb90+6IyCQVEe3JMWgMxluszxUlyElBIySyT1952+TKcU2pHR8M2nbXV
kjGdui7nMYT/mHS1u2Fxn7q6DNeOdJVpHXTB1vo5y1U24ww6dg147wbhOec1/GRuzUNUHsjGrGMk
rXrielv4xWbHt6gcsTqwlE1RBlvstFNutGuj5KBPBpO7Vm/BTllxx1B8J3cMfzoIJo1UuHYq2V1Z
kdKCw6KAasmFYo1rKQ4y8MWQXh+MGVShjeuiX4LyaNW6B+ocIxFmjRtlEB2jg+30HI26DVZPrbxX
A051yDUHfHuWd+61jDk73femqL5bZJVG1XLXjjyoynUbeswrHTH1O+sH7NiXQGunTWdjUEsm2Kap
Dhk+cz8qbBC7rvDOdSnhgB6N/HrWrWMV/rAhSa4M4Eh5FB4UpmPutfnWtC955JB4OsLyVR0fyFF4
/lq/PNObvoHXGqFEz76aefyqMg39p5fx0FXpOs8f0gSVkE/VVEmLofIsK+dJvIgjK9pLYIvvauQ2
z+x1fjd/hwN0TvXlcSgWGJI+FUcbZFKlUG5EkH5XbSvVco7i/ocXLvcTuu2x8l46MRE8U0Ied1/I
nrltKmfvy/NrT6sC1RieLcl1CCMyyQvp8pLjZldgluXNq/OkpsNrGDWSC+Iqo+WTVAjOYTy17Hdq
50vr5qHtmR4zzdxJB6J6ujJr3tmiPfmliXQpe7UjPkqVimPQo6ELOwBJVHOiY3lWj1whJzJqqCEH
Rf3ww4O8TwdcF/t8vuQ2Z3fJ97LSh8TRP8qe51LT4t3gsnIGBbQD2Tn2PbSuOmFa6o35WfRDg72q
Rpi/RtJGM66QRLnSE0XwEnFSzrOa9KrvEKkFs/qUpnPDML8B69t7EuTvvTBoYmeRNVKlszL1EBOZ
b2vHaSpScP7xl6Zrn4M9vHXh+Eg7jIFDFgEoPRD0TYFAA0PdDaTV1Vv1XKgegsaAhZEPv5D+5B6K
2pOsmRFtZhs1uVADrM65hn73rLxEAdbmlYao0VnSlnClaKaRuFziSUPSEMa7knqY3iPv1aZpKGFZ
4DiljiKjBSVyiBbAjHEP8HzQSARjIJuq03KO5A1ZEydL2cjk04KnwBn0SNrhQ+BLby8Lr5Gz+EIE
x0KloXhA7U0hNB0sueP5SD6xcucPsh6zqmlTgK6RfkHYELL3JSstg9JTXeU0tr+N1J3+RMNHWbyM
V29xAcVlOnNJcr5RFgJu5Ogb9qfZjr7krC+J0acs4q4e0r36XY6c6i41k9S0ES8c/L9KjUYTdOcb
n29+rYzFkpsrV33advu8TfaqB0Qs64PqN0+RgeCUmYScuqA/I5qPao8Jbr1L8R6KsVt2coSJ1IyZ
l8/XUjQP2JvfWg63BDK+Yn1gcEEvA0W9eZvl8Zt6hoRhjDtvajCseNU2qshQ7HCYSEaNtMS5U8Xt
70cPykjrSwO+dPN62kdOkwIXU7DHW0KZIZ9Mf8jfaRzpC+dgtVL0DLSNedoSEvA+wafnYlzUiGMp
gBLU7vMcv/afDlGvK5I9EXx5d/hy3kuO1ASi8M23DHlFmX9ZXvmeFONDEszYLSNDzb9tDyYa2mPl
n9R8qluzZucs2vI8S5hAAUR2VxP8hh+gsjk3yJsV3DjCE9mdkmULMzIictsOqDzriaznEolCIPPo
oZMORCUbcYgmze2UlrFgqI18CremRjRotXZxBW3LhKgaOp085DxYjH1unMl+NCPmZbo2jzsbs/NY
2wcrqr6UYACJPTPTstuMVtRt3ptGM1CUFw8En1GgRO47XpiDvGSsdG96MO/kcSaR3lq7LR5ij51f
Dr/lqpfW5LumnFIz8GYrMls/ZA9y7KkhlYOb/eMSwdKB5MB97WdYg3W8PrJOr2n99vhEl9A5jq7k
oMuPEA8Tbe9yWYkqdtGFP6sJhmI6Tz5sZMkcybBZs0ei/u2iA7mN71mt9+vMMd+DmeNSznOVVPTT
yS5/Iq27XgmTy62AQRxDahO/atRqLmJgPC02eHyOEDK6TDzNuSs48XL4k8nFQY0/tndWg4aRmNtC
FSs4oR7KkoxdP/6SV1S+Wmw1nMiko6M1GYnInnQBGp7pWb1ynOxc0kFeHLiJqs2vczCV3O6CvMnk
VlZOS0aJRm27y9MEV3HJvcNY5aIbtGFCPKKFMZLSs3wTPQZcuM14bFgpgT8b8DuWk1ozWulLT1ME
TRn+SfCK1ilsph1t8S1vl4Mew/Rftngqm6n3ODr79HINCEuNS5u0IgR6TbWRYangtAvXTZIvaBMx
3pEOh6LpPnUGHhoYk7U5sJAUX0hHae6G3rE3AvopnMBsabh1umGDlizFA5IRVFEPP4H77uXtrtbE
LE14uT7dqXmIq+P6zz1GSpRgqszUYx8pv/PTr7BA9MU5teN47ftleMNMcz0KzYV3rkE4ZDv0E2fH
OepOoQoMaYqPZ7q8lYNZqqCGVM9PbHkYOGjzwigtrG2zRGdZe9ke89A6Wu6mMQvhEzao+LzXWbQk
Tfqvqpmg+hhaS7xAP5jPCo7R5DNq26xF7YkfaMhYRv0g5gxteTdxXj1aMXfOwmbjmiT7tC+Lzdad
ZTizCr/HrvE12wCQMg3rqXCcZxn5QJ7Pcpgkf7Ms2dj1YDB2VXboJeal8Kpbsi1hkLjz1R8/lUs9
FBnykoBr3tOr8TmkOnVyjnHq+v7AVrDg6wpGUwDBTL4IXIPuvpDyObDAVyFtyJh1yAoF2zU8Uae4
iY2eORox60zfdY/u4yC3urG+dCzJsrNSEPLD3XgQnIw8EO5SPPylDtDd0j5bVn8Zxslem3w/WZYn
pE/wKIeMSzSmtiMY62mcYo7niG9HDhiem31mdXWcSWE6Y51Z2Z6U+spGPeqy73NSXM2YJYLp3EDw
hM5ah2TL9BBnaJh0ErG1a4RcY+6eklCfkdTZj4VUfOTjcCcac2Fek9zZPhqsZkEHV0jxVB1RvDs8
lTRntwNbSzS7hHEsdN8EXdKNHoQbJbnoXJ+TpxOdXYqUtQhYj8Pl06OwRZuD66UklgxCF9WovhRv
hcCN4TRQgBqP3zelzkaR1Skit0o8FLto6eaI42kbsiiRv/c2OZZSMbTGcE27dt0nvGWveScTGWAn
kty13MnlTEyRdxKXAYhwwLVrtvalka6gGih81YKq5JuCqySZuNWq4VnumwINOo37/gShChu5PMKn
TIc8g8e8jfKfVf9NLaFqPSvTd7JPwTbUaCntb3lArntCf8AdQMhPTXPrMXvdccx/JyZzaxT1Yyw+
B7+/1oK5up/yneUmJVuCqm49eRgwrezcyiQ3OcZTqBCK8Rry8Zr+67s83ZVRcPCTEViw9WyRcr7S
o71YzuYQSzxAS78G/fLOroOTpoX7wsh+KChHobHCFbI1jYdg1UjRRxT6L0FHBRZaVGA+y7nsfnlA
AZSmY1zim9FP3lAc0tybVqrNWTPqWeMn3AeDlxwUGEopvUaxIp1T0M/j6ZDDv8xFROtH2SeSJyqj
kLw3W2SfCizkuOwoQUWyV2x961P7M23zVwkwktumXkFmJuDuw6/aW0SUH2pch9pvP7f1t8WnDoK6
U8N2kdwGupxSMzR0qC1bJruxfPiarnrBonlUA2DDY2JHgwaJZfAAC/A+RO63xZTBUhuhee/CZ3l8
mibK+wogEyNJmnmDJwlWVIeFlPj1dnHrkmO9XkrtUzWHTXKUwNoMtKf6NRMShKwO37vRooQvG5Kr
ORygICINUWc+h6mo3w2I32RwNzohWUI4g7suWujeDOKf+hj1rLz63NyIuBhAFl19pk14llol3AsH
Vfups1ul3SUFGbA+M83chcuP7xP/V4PwEWG2BaAJiW6yn+xs36XuN5JQsJ1E4Y9YSmqJ/9kGrcmI
lDrEaog340x7kwz1t87wxYbxzjpwuzu0ZgjhJUpMntImiUTC70dMQfJd9nyHIgcdoNH8lO31qn1p
bTTX6njTSdKYGqP2PWHOdkmwr/OROxOOQomTkCcb2R0lbvCrbOExWJOHLZEjW84fe9I+K6UgNtKQ
dPDvCS+5jasFqYDF+cx2xA20TsmG967ygUgLpGkmvhpZRSsBXNZSaXlL8l3cpw0HikJ+0FhWAF1/
rx3cpgDhO4EO9o32UfG7soXtOvF36OZ9ToAm7D7GrVsXaXhbWTHPckjQCKGWvyCQNcBew3RfZHd8
qbyPUmuukmglz4wMPl7xtBxETrYW76hKnPNC04MmMjWjzG9ugmewpW+4CPFhspKz3LGuPBSL/qLY
h7l8+4F2nnTSE0WGh7iVNDpIIsU+tJDptieamFfVZTEmVo6YEKdWb14r+vwYTxNkgIm1kZdwXrKa
tzw8+fKZrKrQYoCCCIajlpWXF8i6ciygJJTy4Kme3EXS9eQZTPWe6FHcWFQvuV38JEYInSifya+X
26L2b7yacd3i/ixGgU0Gia5efM2SeeTZH2YykXWavluOm+1ixpss9wwDSJiT34ZGk4mZDeDxqec7
tcUTFj42dMZ48o9NSrQJl8ZKyMpKXmZVEct2ujpfTzITRdGK5N+eocOhFqdkVifADrwCzuPsNMuF
Qu7geI6yDvJeP6WIJGB6E8opfZt0tgk+IS+92HNqeMeX/N1pWXi1xqXghlPDlVhkqe3L9j2sy3uX
4ACl8lx6FNeN8J/UTjKg8gF3pFPKM99PayoRbtHvLsDCYilubGJR5YcYenKK+u9yrVF7vxMudxbC
oy06UXveSRRbjxxnZUbJF1FBVKh6cjJq2IZJWb911fNsOS+KICWLXtda3vMyOOHAk/hBK1ktUfSt
u9Pb+HutWR/1o72Dq+9smpovVFYVarPRyLQji2SHJBLEPKWqHCiYdy2whJU9DMe0HI/YpO6R6F9a
MMsr3PUv5fgUF0ySsUS8CNO0GCTCpaewUfUtdHttXYSrpHVeq0aMv7pxhoxVdBycjWZk/VJB/n+i
8T8SjYkw+IMGbnPtrv/ns+wSJrLX4vM//7q9tu31Z9y3n8wx/4w1Vv/yf7DGbvBvcME+PTYbErEr
qbnjZ9v951+aZ/3bYf1EZOlZpm3yN/4Xa2yb//aBF3u+67sORF2LP/ofrLFt/BtgexDoSFIl8BhM
8m8Y47/DGsNo/hOz10choweIEA0Hquh/gW8DawbVUWv1QW/Gu8om1xG0LJx2a6f5FbeZj438Dxfp
L1jFf/WKpq7bFnI1C+nDb6LavLRLe5ko0MdtC69gtfj1q+ni6eA0MIZx/w+yzN8lcPID8kKBpduo
E21fkn9/Xp+SMmr/8y/j/0YAVZmmZPXByHcgChHSe/OlXrKrK5bL33+yv3gpVMKmrQMr49OZ9p9f
CmSwQSW11AfZbcjy7EtqVhNrK/uVf/9Kv+OK+VC8kuPbhsc98F/fWudie44dtr5QG4Nt4LNcQMVH
Fzsl/3T9DO753+8Q3zUC9snAgb1tyE/9xwtYg3GpYj4VEanY8Sz94otmU/vuCWMAskhBlGzlH42m
w8Q7k+c4eHdWJKC4lrd//6l/F9jKT+2aZmDybRqu7f92fT3EYVoXjDUeP22nZyGBadIqPV0Mbb4g
2n9qbe+TqOV/uIPUJ/wFCD9+/OdfPBfydS3XpeVsout1frsCmuFUlmdU3EJaxmyhO5regNJ5fBLd
9MR0GklEdE7L5ZL6JDNUWnJt7IZJAxi+xG7oQvruS+pmL39/Nf76bdkWVHTPs11can/+Ytym6s0c
T/Ghs1taQrlzcD1erbNGhkB+90Eth+GOH6QUwbIF3lX545wVAqTq8Ow7gKOpk0c3uv79G/vLrwkp
MMsTtQHLy5/f19KnsNvQjx9QGzSgrMnxavphM8+UhaPNE8GQ1TO777VJNNHfv7TxuwhZfVV/eG35
53+4WX0/sAcN9f2Byv4eGA/1Bz1yAohwEjXTZdLZv/V0Ooyu+yNJXssm7P7hbvmrRQDg/P9++t++
lTErYlyAvIMl5sSA5/lCCvxVAbRTloS//7ymbvz31Q587lDuS4hBpqkkwH/4xFVYOH6Bef5Q6fUO
CcbJZZoz6nLSrdObsYHoYH0dcqaMsEpXcwwLPPfHJ6exDl0woHrQ55PPv5nz+RSE3DuWFtxMY7Cr
W/1SRwluo+EODvmTbfVPVQoWuvomy6ogSa+ugYK3HabLku8C/J81CcVuQchbxe+Rf793JcWRUnis
9tVsPc8zXtqKDkLrnxE3nYTLDZqBNVs5OHZWVn9XLo1Y0S/lXnHoAA3IiHigpmF8sm33OJhMSo34
AI9BRpWj6dGD8lZ1/zWbuZKYr2M7PZDxtiYs6SaspqOKoSp15J9Z+UAg4sisBJlaUfSWbPodCxEd
5pCo53S5dEI/2O1H1qfX3NNPmQVfegh2HN9RI47D1gzSL3lElKdneT+ZAbcwIB2LqvHRctqfvlyK
5ZUh99CEKtnu6pEe0mT+1AjsBqbMPCJOpMv0FhxRuBr5XMbkHtCkvORdj+4SWxnXUy0enTudoOxw
zG8IZ5zm4mrwmnbDBTJZ8caAke84z09GQu2t99dR48P5S49Wq6MJ2MXMCLgPxi7o1pXBaLjw+Foq
UlXmokInxgImL3/oUPMTLW5W2osDjBxtd/EFHXIXNCgavOjWRNGFRK4AYxnrp3Cof5I2sLInPqo2
svTApboMyXCXBqSt1zhB/PESj+wT5gJkIGBdrIMbERv3SADIs7R5J6G/PE4WLiQ24cAfngKMxEWB
ZDAb+PdBG2wfM0k/BfZ8DRwuQRkKxuAfYphOtp5f5UuUC5UyGlWOyf1Ovl4yi/cWGUeg5VcsZSdH
XimKn7upBsGT6ReYjqReaV9ZBT8nLa6DhzrEmi5CIC6jNeZXEXlpJmTbxnhKIcQioeCeipyOQWr/
mBVEMQZWix4H6A8DhrDgiHgeSpBngR+fbDcXCCHmy8I7WpdxtxN1oq1bkUqjMcrIWdy70fBJwBoH
ZIsvq3GDeS+yu+qzMLbGg0Na7ror3Rueq7N69x7KXIJdhye576aixWVwlWYpUAvXERHpONvnoKMR
OzHGg9VsrYBBX+StPMrN2dLdO8SqBImGxSE1+G4S9ro96FPQYcPFatJ61zZVe8zS+dVIyuaM0BPE
Qx6TK0pjgQXLDZt6J8ia5P6wTPRd6b26HRELfaXywV3kYQU/zZtlRo9eV5I+4PHSaimRMMzRRVuZ
86xUB5ZbphnjxYrZp8AUYt8JQc5q+C2iKqQHH8TXbqCOsLOKhzPISEB6bhdqQrVsDXKrj+U0c+IW
qiPyJKfcRTs1XzBgVpt1Fek/mWwMUFD0hdMsU96ndZ8Bna9qgUaZpa9rIpAf2avXZFdN2AeRdO8O
oqWZZ2DgdjEi1C0a4mMdCbDbs2UFIyXw5GMapJ1v7dVfCPo94nceMm+4cLLLkPfwtgCRccktXsrg
VUL2oU2jWXcQvrW1P0MloWGEXM9bgNrbGJeb6aQ3ibbB1n+rY8xbBYvW70f94ATDdmo8+r9WMu1G
MkXIL4iSndNMuC/6ajNP5gUxHE+XW9X8IrFyu36mHcuT/kuVZ4DhqTsj2NJx21QizDfhrQoXRrPA
PIve+5bmm1/Z401ttmhF4vHGssTR61hF21pukxWGOw1F187VtReeLRw6rqTBcao1u/YWhQ3g0JiM
z6i2n+kEInmd6mCb1+krKCo8lqVdkB7GhcsNfZtqPFc5EHVM+PNFCe/UDamKF0KkvuR2oBf5F+6S
g6ZzaVjiug544dzpHyLUn9O4xBpgPI5hcJoZydBAr4Dw+2RbqK9o7uCVFPupAGUnb/6ePLkNGm/Z
A9MSbqgyLa+Gkc2g+mjytPRtZ4Gz1uG2jqehIlS1/+zp/WydysWcEszHEd2sEVjlLqFltMoBRtNE
CZmnRM2r6LkiUZvsfFQVXaB5m0YYP9y+dTbhkqF/CrKOHiGTDTfFV4PMk+SXSNuDymTqMjG+dEwN
ZQOm0qReIHNMboyhPbrxRt48ynFWmLDbDAj4obYv1aau6g2BhdiTgDdgspo3wvBJLSuDY1KSMxWj
CWFAH695kE0GZdVtWbtMowbKdn/+FH4HGpl1i8BO5trDp6vTnCsEF4mQUPJDiFXv/aneWQ4vNrCY
i9SicZcMWxxLDLbld1flPEPDgkPUvuDvvJ8mbpeuaMC6BeYVZjPifD3RECALVP1M3OKcr93zjCv/
8M60GdWXwJdsm0amqonAy/8MUodDUoAbatYgzWaI2+ocPUzlxBFjVc4X8WghAuy0dS9r2bCP03X/
Oek4TEjRqDD6rFK7eio791JOPAJx2D8vJYINuZY77t2iE/roYCIl0M9680pwGmoJcnp8+qlRbOMa
0YNnMkyqf9atc6E7/ZlPPLaWr796o0dodZkSoLCAjKySgB4dER68mSXfQBY6C44HzACKGw6a3cay
I/AyNLu7voeqajqbLirBcdUJBPuuJz0U96/NvrhZZrc6yAmfZxo84RQGPc8yRqvJOfdlEq/KZ7Mj
nZKUPNZ2GvTm4v+ci/HR8PzxR0r6bZy5NxHDoXfyInRv13ba+JJW9nkYrPrA4TvZpGPy5reDfiLc
bDxrvnPKkjzcW1V6MsWwF2AUbiMxAfgHvbruzMje2Hk8r6VFHgUBfSgs1/tS2+qJcQlQC7m0Hdfm
lL8mbKUQKRBEIG+aRcMmqJPzKRax5YZOoP6Xyb4tfJnBpukbNxHzZjbnLdEaxya2brEJPpejC/rn
XZ3JbW575Hfbrvck8s4g12KCaWGdy4SxW+OYD0hDyo1RVfeZiwHC0fxDDfOeiW+5jfO42CazfzEI
Mj8CkNuIrFvWUdE/6AbzN8cjR8dso5NdiJOwe7HrXbQZbjeTfwfCa4Xb9YPU7juio/s1+aW7BJrM
fqpJtUO2xUORPQVQ/53i4iP/Rt7A84lTnOpVbyFKIulAR+Vuiboj2ZQyz/F+dhPbh96PBnF1AHny
6r6xDCBXdrlOtKYisnGj+9Rbw2S/2RpzszliJSdEhUIr4mAirI5H3+X5nwP7MBQZqtEq3nsWLxiA
Q8Jj6kjOD1vAYPbYz4gHWqce9+W8dYIG5+Ec4HKYkxr9X78hqV0HwVXRM3Qxk0D4cg4xYpbRm8U5
Rq4J/rRnR5p2PRGSez9o7pmvZ4x+6nlTdvbG6DJv23qzQx07fG8TnrRlGQfYZA1llJ9vSj/BAWni
uvFrfeN5cXOQDBk5bRPtWJNBBAVj7AH3akCNGnYY/GPhvHFrHccDEyzso8HW0MIfzGK4naROxpav
7nbdvnNgQTouSoYGdmsw5Hu105VWxSET1zhQTiwkU2QfF7Lp9xF9ApazYB+W5ZMpbHO/YI5P/Mg6
9AGKYXaFPYILWIxmfBsgz0G98JqHotjNQ/sjF1q4myNUtISeAM/qAhlBBHIcR7o57ODAUhR1SbS3
Mdr6nfvie1my4/Tm7sJkuHXn9pU44Wo9kw2xihOJRgBpp5vUBkvvH/wpokAsKdON3oKixk2AEpDi
3TCH/dAHwDcBffiBccFKBwZopkzXKJOdRMYu1PlVbpj/j70z6Y0b6bbtf7lzfiCDZJAc3En2nXqr
nRCSbbHve/76u4I2YJfrQxXe/AFViVQqLaUyyWCcc/Ze+0d3CQuESrRXeXsxDWHiG3vUYNYzZk8U
tKiNpNoUJM7cM2vXzoVWcX0X7LOkTmUGsR7CFYtgFHoYmdi2JqG5DcpJ4TKf0xZPhk81E/dtuavR
FI2eZBDngD8wRl6pyQc0aNjH5Lhe3pPZdL8UeXHLmvRcuMH1stVtY8pMUEbjqiFCScCZJlahvTcg
Konv7cTfjRrw3Sv3aqeMMegpT4FeCIbgMtf7faTX+SrSXm3WDhZBfzVCFdjOJuZg/icyBOJyzXSo
ZujZI3YFvuTfaGmIfjDnoXIgpyOrup1ga1fnbDRUaoLBiOGAat6t60vobi0K0x0h7HhKGP73VsfP
Z3fBQJRlg2QHH+e572DVIyAINQcfY6yKrU71Wjr1LoQuvpAuch79Jv6ANwRmg0D2wEzehcX7P8wN
FSd1Ghi9+ESmO6BZQkVSKpK9yHlzi/TW6cdrHOMPmSuvQXF9lhbS3JgcZLe6Lnx1itnzk811mrT4
Csll2cCfqB7g/mbbAYBFqUN0JUY03RkuiDzSI85mj2LdsbJdQITQ1o/QK1jI8akvHUJlMKAt3dDA
pTQ11TsLtRnY3bKlavM7RLYrlLPswCqEC2VDAtvMBVWVpbL13kQLCD7iM0XasxyhQUeqaO3N5zhL
N27pQ55DPb287M6Fnl4Ywbo3qBYweB6EqRMCbBYb6SqBqPJbCOk8RKmnMgSQwGb9vZl5wyoLjUNg
DvfmMJ2jms1x5/DGs7OnQAO4ySDS80A9dv19UrHvydLgFGTFlSyIQLBB5WLyeVo+g07NcYFRkzqh
XoNaV/NC1RaqPtbD6dlCttJlZFGXdYS0z/eMlWOioFmqZDNF9+Jo17rNVkvqNKtnzkMyDTi41IsQ
TbHxVGmby+xKbaZ4n9BJq2K1jOdzZz86Mf4jrZhOuRAXWXFONPZ0h/754jjTOU3aG0EbYjLmEyM7
0HA5z1A/WvU/7KCH5PVokV1QdhM4d46R3AxvPVp6ppCHonPfShUaVxrjxYAQxbgzejdViT4EbMn8
56X9trx4Q11zSovjVWQ0KmIuUmDNPltJHPySRppk9Hm97kjnWdW72IYbDvgkktc+dpqVMWKzM+5G
I5K0YMYrPD7dWrNvtB7hMVFUasHoGKKlBCPqrDbOiOY9MmsOUt4eraLQcdPmwkaDTTC1Xueys6oe
lm5yFbDS1fab5kqaZ4LyMrGms7ouI74lzCX/Xvec06qo7wu27J3BtAJqwsVCiNIC9l23Pgy8KnC3
bDG8bUslzBGsZBtmxHR6b+iwXdRZO6vuGAPHb8DV7PVyzLtmhV9wOdF27ngiROEtGSlA1EILeSrq
v9VVD1Sn26lPNZy7gyzs9zEN32PjK+YNUh5kgg48Z5nRbiaUo2QETZs54s9WLYi+4ewJxvHedr4k
XfgVuvOc01WppQi4qh/9jiUDXSPrsn83zuOL+jOlpnrKLIplK69tl2amAyt/aVx2jaCaBMWZx4+C
s6OSNCoG7HFbWJzhZpkNmC2DX79FH+P7JhIcY36qNNypZXpfkdQwDySLhZz+YPYp7sP8iDlZWy9y
SQMpGXbhU6zT9Orzl0nGM5Ig6g7V8LEDVFUWXQ058KrDRjsy6tkbbBIddWgvN7B/aE6tIiXJqvSI
vKMpPMhUXo9qRN1UDJgYWGzlMN46Mp1IA6bPFX5JbTAJRPc162rgwAsiCvDWy0gy4wA3kHgKIgbU
TqDrDIOdGX32hK5HBsln6XiQbPue1911n4pdT+9E2qq25qgUAN4QU+7RDFGtL+0zYis8M4H5518N
yFymhlXd482JBX8mf+JYDx80D7dVTQpM56NWMNj4ZUb20vbG1XI+tKSX1LKmsoe1v0UxvYHb/s2e
ieVJqonfnLS7YCRU0X02pTi47cwhvpx+6ABMH1zBUmr76GDAcZ0Meox9Qc02jZhfARj5qrznet9X
wSdJ4ihQ0nnbDZRFqLWO9dDdpwPAu1IA8qX5v5oMK8BOMhLIogpJurBLpRWoVlk6sjLkJaarNnM3
rro+MnBZLT3STOOqG9F0y20YsFSrcai6MAG7txxXf19CCG5DPhA75ZCsZsFCSucuY4oeRuWB8lTD
aTsUdAbDfYUIEfkFPLVqih4aWUEYOg4mfpc6STW4uGhHzeIuhF8GAhKrtd9ci5ifXbG89vFjG+DO
6huWGIKhv+V1b1wvtWc+SyxlbrhJG96i1ske63a6DDGKqMnvtHXaZmTM2c67Y2TsGK4D07q2xuxz
6dJoGn90TVJKVUL/leDEYXnoxE5zacN58ONix1aRFMOKw9amNPZsAGFxzPYUR5oTojbwVEsu8y0O
mtj97iaUvDVyLyiSIEhVQ6wskXbWJu9d4qHRItRrwPd0W8SZs1NLyUJPKz1mSKGRP1uj/OxGIJwu
yVAFXQS8lkiVb7OJS0g801Gai5dmbm9K4qzXfpFQRKU2CyqXNzDLsKRw9S81M7B7Ws7q2pZIttGt
I79XkIJR7LA5Uq0pYXNiknSD2664ocuwYlhNEGfTberA28Edi3kKqiWry94VrcWddtDBu6vlXG40
QY1azjfLbm75Q9l6TZvStlibKfLozGae+tDNlh9qaSQ4i+guQKncuOWHx4Bxn1ZXxqS/EitCv4Eh
gB9A0ohw7Zih6dNygCyEzGktLXbXQ3Us8gAYBEf9mNxXCVBijQSRDUfIvsmnV3xubO6c6Hr27gYH
mXsZ+u3ZTKlDWynItbhquJaylNYIwvLsFPOnnazxqLslRUE9ffNN51kjYG1Heb63AyBnljd1iCiz
l7LCNF2iZIdTqtRLkxJEZznSpuor4YpyR1QolMYjHprXOXAdeK3Uun7boCYMymOeOMBmZdxvAJhh
CY/E1aj33cOkZ49Z0qMvtEnbUvJJzdvN9nhPiBbh5rTv1pFOQBxBhmi3Cq1+IvR+Hu1T4YP7KWYT
B7WZxvD0rDNIuU03im6n99V1n6TDSkv7cpcIeEoSczMa0k5FEafNLjXYNsTdeNMAJroIFKFhjwqY
xACaSr7fH4J4+FJ3pjxmEe4ittuUR+/IXMiPdR9t/F12hsqrKbW3tvBUjzSID3NJUmepJ8/o7DBt
I3q6GMBUEI3ltwR0BgaYc/1eVl27WzzoWSPbU6JuINNVqM3whQgVyqFufIOb7hWUhHHiWJA/b+zC
ObXxxPZf9zQaHXgddv1U3qUVKSDLjYQJSPAMRqYgKI5NUPLj0/wGNlmwnXqNsFKcnKEBD78O6RdL
BXUwqqClQ8hq5yMy3MgCU3OTpl8bXROnLtNf85KBAvJ2Y5tBNFkVg5Gdlpso8V+9evK2wqzs0+iG
v98sjxGu7m7DKvmISCiZ0mI68m5aJxI2rdNy748vzbAz94FNIHABXceyunErPcCWWh7rp1835RCk
NBTLeNtXPi2caowa1EPY2X1ClLW+O4DbAsodVkOVrRxWATO6JIH5gJ8PYLnX7UZzHLd6GF0WmsVy
04UJsSONOq9o+G9/fSP2+UVpQkfD0EzjtNzQ7hc/7nUKp4M6ie84g+pN6sLibI2qW0/TGe6V+n2T
GPp9AbZnl+S0BkNfHkPk4pdERI+mrKuL1UIeHbQoO2ikUp34lO6LNlhnJA8+6LK+8O3xWhrELJhJ
Gh+9FMSIG+XRmpxYQP95bd7ZhibuolAvtzIGCuR5SB9bw252FjsCZY/wcNzj5+KAUl/SaK8wSQbr
5atxsI0tHX6NkAwyAbqOlxMMU3k/m1l5D+/ZoTVOn2J5jMRath+dvLW0mzHRizvcSjTFEJGhe7T0
Ir2JNiOloeJRhT3d/dlKLC5EUEOaTpO0v9VdOw+/GWOA0lFBQHLFBFnu9epT+O0xXTa7PrBesF6H
WCr9bjMI51XTycIZvaQ6Q5oIzhnYE0Rkp17dLPfGPnygcTavmpIruNPo4ymQ6WfMoH2bMDY8LQ8t
N3ri/fyyrAFOEnSdYpvICH5iziDoSZ7sEBqBcZf0HOWiaDGGpNb1dOe1fs+0iRt3mr5yObJW0pn9
B5ibxVA/2EgD/bqYDuQFbIU6ix11draTp+9xBVyqrAk4/DABaHm7o+OO59fgEREI9v+2vm3Ha6er
E8WDBANdg1aIWGo2YaX2p/V2ag0wYuoUx/8Aa7YtSY2LdIBTEbjAuDv1iSRshKCG9pSqhabwi32U
dN7eBOZrQEL0Q9CwWHV0asp9Oorr0I23jBLFwW93pZO4O7TZICYNiEey9+Bj8KOkbuPbyNybLm5D
+IfGvI7mkdjUWUOuKPOvFaTg07S3Op2XYNXdiXjNjnUNCA5bQu7qrkWgjRvEW1oR4zr3I4yks26d
lnvLDYnWP7+M7FLsMs/lytkdiR3B35ZX/SmUFr9kCH/eWx6zg0dSG+Yj3WPCQf2R9ngYzfiCsSCv
BObCLWJ3C9Zz84bR5GxHDpfoqb8tw+glDasGMXC9Cct6OhhB+ygSh09+XIXTpGOeNVMaD0Nw8SP3
JOCbrQm5LS+lZ9Okk8HRouQhuQPXYKl/+K61j51zE+uHsBjfvKp8mu32ORnZMRoEnA/sS6l8RXya
BFv4YDIf7RjLfBfVMStJeKPn9DAAF9D3sN50UdMn6JtvFZvytk67PcLhcvtpAhiODDBpw+Dax3AS
cms4yMjw0LjSKTdFgsfPc5qX2M4+Gul+UJhAJcQeZ3fBBxmk75NVI/tv7vPAZlmfbeYh4y7QwqP6
A3Qx7EnxdTklxhAWsPI5xRObWzzubIwEnltQkzRZ1mUf7CIWZKhYrG0w7w3TuU5DVrtavkWp+VrP
/JCasGt35DI3dCAtQ1qNhp09B8SYMdNwvwgv+MDr84FBgL7XXZRI5J8BOzjbpvyeIWnjlrzM5mmu
BMM4wbxXZvXOnhVoYmrFhQi4F1ahq0QP4T4ZjKfQ2+5F192KqsS0P3bTYU7bVVZr1pbAPIz1ERe4
GXsBs7h+Vd9BsBy27GbryyzpgDOK+sQ9MP7o8lhaR4YlvGP+jFAVAmn8pXdqKKfMlK0RmTzzOt9r
BdmWh8yv7wy9x1ZL+bR09GIv+FStIKA7FFQ6HRY3Iwpc+GQ6KHSLPTzVHpmetq7U5LQhWp8C0lzb
FDpCo26xYph7jVPf4lramjJ5jzz9wWSzSO+QmpnUuXVEJKvb0xdAks+uESlBR1sojdJ3Ubna6mBV
3umf9TaWkpj9RQrm6VQFyJo8poKmYf2hL2rmObC6hvaVYhPmE7VKaejh1gDGPjIjccrsg50eCShV
yuUsoz+hWk0eA7UOpbsXxnDH2HXToIBnm6nKYHkrA9qMFuF65nAMVHorWx7VFm6ux1gyZbYpLjuf
ehsR+NBPn9LkIOhi9oS6c4gKG0U43Z4ilsauqV6hC7yP5LuttUG1DtIdQPKJLX+8yTrtgjZ++89v
iqEEXX97U9CQGo5lK/3jn7q8AFSTS0vkUGfGU4ecqE4oWdVLikguNZzzPBwCj2TsEVv0P/9u8V9+
t6EjCiQ7BQEUwVN/FXw1Vm9ntPrTQ6km3plP/cUvMsInmzaDJuzrQkz3ErXINBpPriOOHlB2VYUx
Fr33PXJqaqTg7CMYKbcwbrzjaNHy+edXKf8mCoMkqzu257q6Z5oMDf/6KvMahj3JsBw2Lq8ybCkQ
3aYZVizDFJM4bRC4GMQgSAx2GN7flWSsGpJPJeaIIj7FDJosigx3V1ARozV4N1Ut56aoP50if8fg
+A7Y6ZNjYmcJNmVBHAIEjNjc3i4SxEBXdbtqB7aVdV29xBPI4DGgKFx0GpQJuKILuXFSmNg9hbxI
0nIfc8EN5vEMJZ9fZoakofSM4sY6vRpjC0oUVvPM7u8JMPoOxebm1ZPpvSrY6PO8y3q4T+tGOTGe
hWoyRrI62jn7W5CBM6PH2pwe0jE8/PN7bZh/E8fyZtuGwO3gQIf8m2C1HKNCc2l94NFPMD7p1haN
KtWv0pvUaiWzGqWKysojPZp+BQ4NQwG+1Gujt3bEgBZcDugouw6BU1paNrDVouHQ9No+VVfuaaCf
M2epgxcxoH9Se/295TMALo3iMjdetuv1+TObtZ7FDYK2rCZoBuozCelYmEG4zsL3oNEQwhn0q3Hm
vKuBYh7RJIsH1n7yQkhQJkXczNh1CRqiZiwOpUP3jTZDgU9qLbmEbuP2dggZTCXkhGHaTl+cmYqY
mfZ7JkA7YIJalxMrT+078E4cdoXq+2HKzTJv7bTvaTyUO3oOmtFiyM3brxh81JQhywQ7BQww4BRC
PX/vBOPIzNT35Csw8gKGmQc9uW6mo0YjEcS7XH9ko0e/io6PRWsuEfVFo8mFhoG/2vba+6XXXmrF
teUkx7DUvhdC8YsAGG0K3341erZ7vjUzGEkosHR0ZU3QrGvGvWQ+D3stE4Q3x1W5Y1wSg2Uqj+W7
MOPpNCCbWiep/WTzTSYEp6AYPqwhJAMj3/lWd0Uu7bFUIgHikTgEPHmAu/kWqGBM9VKrY1CE37Vh
vId+2N9MMgVCpJB2fTc+mb6NWAPPTTK09QlD0OO/HK7/5YpiAEAydJwAtkdSwF+XhqBDY2JpTXIw
1Z+srgYOj7GH875p7Tl3YopW3F4ociJ4eWp4pwZmhVLSWUpGVbXpv+h3/6749kxAO8LmPAJmLMQf
L4lItUGWkREdUhKPyiy+Zft8VK3vdMC/Wk9HXynOiqF/UtIrfNXvvl49m679L+/Nf1ncTQ+9tcAi
YSGJ/FN63kUd+Py8iA6tii4aO84qvL0xiYkoW9o1SvGvNaVaP9tfZc38JUBy3qj+hlT6MfQU64aE
UwhW7he9i74IK5y2dMJ8COPjvyhxvb/J5D1LZ81BIe8Zhmn9qcNlg20xBh/Cw5jE/gYSD+zRaKP3
TYz3R6hhNmX9nILhsfnYIBieQ+EPJ0e36q3gH9KgvkxJNGy7yM226CectVDdqAg0rGta0YY+qwnU
GGFe0XlPGHQRPOhDRvGYE0xT9l5zHJLxMZviAqoEqliRgfjzE2vjabb35FELCf1e1A9aktbbpSce
aBFXn3o+iMTc0Onztv1AYy19Lu02OaRVToxOF4U7Tot1i7LyUWaCyGLvWobTfOX18yqamFtoJqx5
q5SnuOa0MQHN4SozQHd62nNdNilQnp7mqqe/TCliXc08qJ7jIhXN6am5nvYlZIBL0PoqFOFtL1mQ
5zx/APfNqmlmE9E52tHT7VtguJ92oXd7aR78OK0PZA3Q0C7GmGTnOlzLubpUXlnepxMMRZmwWmVT
Ox7qKPreDlHxY/fx/61R/2aNMjDt/rbO/d0aFTWN+o9W91+MUT/+3U9jlOv+x9AtAyeLxakNZB5p
+09nlGf8RzKxMw3BxT2HpBv+7/+Y9n90XYdGj12ZVA7hYSz6aYky9f8YjudAEWCQy5TYdv9fLFEC
59UfO1rPtkkX45VJ0+S8tv8Q8UNCBH9SNskx7Vl9vKF9A9F17WWtB4sE9i86Dc6qft4z33YPcZQf
g5EYK7sN9UOtPHtWifXAmW4TuuGkpM43nt8WR5Lo3tOxYFBoIF/LfAYvsJdPCcnnNDAHxj4CDvJU
3qQO2hFHBU80NAK5/q8nKA2TQ65VqPXXwGZ1QPCJoIE7j6oMqB2iIkMYDK35WQucwqON1GnICNe4
7YJp3upl84bSHSVrB3htiuEcUHyE3Vdw8AxNXetBKmjy4lRnjwJ8GEn/oPvIsvGCj12JsEevqZrd
CFuvUXg35AmDk9HyfBczrfY0P73GiJzcjgjt1iRdNPtoRHk0pzqh0FnwVasBbyDiMwFpmizplf8a
mnF07RV9eA3/KKJ9p0dMi/3pEjvzALEaW2YWZUcrY/0DOVpi2o41bQukkdVdpREkoxpeRA4vrmpC
UpHCgwt7kWUpba9Ekl1NHsgCO+mvJoL/DkVS7jM/Gm7TcH6gZ4ApJE6SB1f/QP557MO8/16DpmOb
9DrQzlnD1B8ZmfodcVKVsQGfUUXRvBuKxllR2mSbRCJWoXlADML0xShzsE1NzQ+inIN9h0vd7/1N
bPdnd2DGOS8AMjOc9sWYFMe5QrE7aynJMRXbOn4wacvmNirqd8R36+XZkwp2LmbvPEb3mZ+eXR8k
/eJL1/mBcVbZa0oOmDlwEDaTFxdYZol/n+oExrmoSX/hj9Rp1UKLCc+OG7BVa6OvfWjH51bdoPv9
eUNKZ/Lbl8t3l+ctT/lvXy7f8K1Y32MGvixfaWxy1gRpEaEbdygp/vgdy88rl+8sd+fM8nZVIO//
eBlW7JL0OXfPFWr7069X8eul0NKBpNBW5ubXY7+e9+vXLo8tX1qJaWxdHVXl8i9+fWP5MoiDvvjx
nd9e349nashuZErsS5BQR/964m93f70ItBJbEsDJKxdZgSyo0NEXcdMYot2kM2plOUz6ZQiYA1l9
5m36CRgvO0NSaILxS55dZNInv91ok5VcHJHyGNqtNXSCGskjj40DeaKmv3eq4XX5N8ujnUswIlX6
vKWLfLKH5rnW02KLkzioNyYWggOBj6FWXYFPRzbpIY429AxiWjtol+WeGWYujCXy4lr6n+fUGU+D
N8zHOhbDtq1I2kgIFdSNg8xm80LNayIr5cYD4XmxIJIKs8RHnz5DKjT3y/dFi0bFaXo0VNp0zjWb
txrRw64vB+sSBBLBqrrXpvQ1GhwtHkwK0F4oLziwZhHbmIU0Ao503sNfjzkhQKdOr0+jesZU+19r
Yps2aWIeomGQ5zLL5TmkOQBMKCF/UL3vM709lHKli+xL4SjjnR+jDigbe4aN7OpkYfKs5UaXqfHj
numG8b4ckhd2qgWLZ/oOGDHbI0/CyeJN4MOd7iBczz43gv8nvTpkIaW2AX7Qt/KvRDhSzQGE2JGU
W17B2nrKkXPs8W9ndGw8RkVFRoJdh9DBnIvx4khnvExxCPgjKwjumMZLoW7ggkHWMmoPISTPEPXt
0M/mOWOlpwwKr8PbaIDwrfmtgUaTKD9qYTqleXiJ1Q28KvPUgNfUR+Yfqalt3AaJd+7wA/sI9YRE
THoFpAp7awoPea8PRM/WjY1IFO7PRWOgeiHKbL40cUbqd+mfwpmHlsfnIagQHrrxbvkyVgf9cu+j
sk6m5xaXKT0OmhvSO61Ypyo+gtwb4DskpbjJLdqHZQsdW0fWZUQ9Kjz20xcfTfElmLX40IO0IdSO
Djsc6My6EOZlHBFDH6wCbfXGZga+zUsqFFML7H1p2k/LgVWbQBplCFGKUO/0qrKK7GpusJU11lTv
li8pv5rdRKGKMG3Krlri7DYkg3TUOqTLQsJZRXEAvSK7rbu03cJ0xVKRQKpMgqZdm3GZHrtkataj
1njszgPjxrGzfWGa6XOk5TR9/JhcY2RsInXzk2rNoR2wE6JHqE5Olnpw8uNhHdRDjyKnBEXRgndZ
xeo5Q9MWzK659+PBX18v/zDWi/DnM/94+vKl4OPZeWZ3s/xqhkEO4FGoI8s3f/2D3370j7sEUjw2
vgh3xa9Xsvy+5dfPWaba34MP6B1Z9/q3F/Hb82sg4WsR5AGwCgPWHDQuEn3Vjatx0v76MhHx3x5b
vtv1VgixIkxTdy9IE1nXvi6BIWIw7qqtNqXjFtsQJ5z8qPLgo/WDaqNn1YecnTdjrHto9TEM3D5K
9/H8YgMjGnlfj9D4OIEs2tDkAIrNGFt73Pn9ofYTZ4MNg38hChCrFhHYc4RDKk2nY1Yaz5pXH6UI
gS/MG2uGaS5CJI22U973Mj+E+XTfGsO4AvXA38xYQyu3RkcBltgI8cvCQGSMLwZwyrCVAToVyy2Q
yRtzDAXCvpBp3B5QNjWOX2wM4+TFIG7mwa2OKRl0utVL7CT8+EKSLUevf8tI9mXIKfe0kOizzNlm
daZfOYKJRNU2X5DGJbn/DOVXBYPIFrWaOW0Gq4IxOLvXqIV3CZ29dZhpb1mZ9YxjbA80s3uowkRs
GtsgV4Gcuo3bR92ly7jUshDiPJGMMgpgILF+1GqIGXnfeIg1+mbtMRJVqKBj0iK/1Qc72vqVyqcw
MZxFYboRlfTpgYHiLFzzGNr9xDxBJ34ZpQoTmYpat0EnXHljtUGl9cy0bVyTro282HTuND6HOoKM
D4mZllcSwEix0ZwC6uRNGFBa9ljZJnsP2gMOh/ktsotwl+mAFcdYlahXE5CvPWG8LzIg81z6KoGd
lnEyASjz06wm4jGhXtWIoWJO8aUUzkhsGS65dsZjMffBOdRrWL8cnuzF5O1Eu+0Ctvktf3K6lJx3
uqaDViD21buXRgI79EbnAwMJRf5IEkuLAL5k0mN6BBS6A7g1MYCECkYEgDr8TxfYiNDjcONdYfG4
LZ0Sfje5Y0djYig0JId+SKCjxbYFPfd5nv3vYecdnKKpEJiba2T+8ujNJp2b0byq8wCj0NmY+/Sq
5XBsGaEwPPMoGtJR5dAWiKvKk1UAtAmbHdk+DLqLT8eqCXr0O1riIU/P3wtGlJtGL0jMQQEzZWQd
xvKil114leP4QBHB1Q0FOM5F+skRpDmz9s4m8HiLOPdVZZhvAPumOwVaq8Okvoqw8+iuJN3Hg8hk
txygGAYI5eofsu5E7qWxwoXP9pnw0pXtAzuTllqTvUd0Mt22gny+jmNkpL6Z7iNkS6bJE3UbFVIY
Z/CSWXQ2STBeksFBxia9fQjFLPbcnSGCR6NyniwQ+hvdDw59rZsH8qDRssno5KB9tHOHIMK82nj6
qRZtui0M1FITr9Em9Ti3g5Xh4t7Lgrg7oCQ9kH7emT677JQJjqkfepAvT3hWH6WJb5mILvDKBHES
RGbu0+6aUGk6+C3Lih0h5gTNGGykRBI3TbYDBNN7HBvzKU4arF9l6m2xhCR72o8y5r2dyctgF0bE
JaMyP6MGbILAOsfJjVRZlFUITC3S83ld4nCGEkrzN4o5LYMXHy7wEWv0y1AV1dYdgE5FjnvpxvLV
bfMbW3eZv6dtuDGGVhzkCLxuDOsUOjVD/TkWm2zidaM5Z0RXZUhpvWGdYQfe2UHCrIU+sAiZLIoS
RajweH+6adpOZqztvbTGGaFj1MF8ARTYb67UFodZ51raaYofjCFl0TbyFOFWI28PM6s+zZuu1HAs
biKfZT/RCMltC23TDsG9Lz33XHT9tkxB7oXA1Nf9ZGMwAsoKicG91djJ56MD4g1QueoGaq53sFlD
tFhEbKQ8ch10tvIQjE/ofT2y4T4FAPND5GQ1+Lsgx4Ba8bd38Y3RtylFOG+tMPZ5k2IPcVQaNZ8G
M0zkJFH5LbAvcfvhKhYYaj6ytKLxjYqVVPTeiNf5zFrlhoWhtnY+uimSOQiz4gg2wTbT3xVx1mBL
Rn6tNbp5ZXTALz3ZH3GIASRMMDnPzmve13DrAAGQTM6K1/RBcWqr+MXI63ab+lB32T/NAcyzPIDf
rlkt9LFM5RUiBYMgh3BKs74F3cmdff+h4U1fBbeZzP2zPwXYxwPrM6SFsRJthJgIQTcg8BMr1RCu
vFezro91GlKmM54XWs0c39hSIBMikFav8J7BGbXtZxnhasl4o/F4o2ol84/zUQxXoRYSHppGX2qn
pbLISMzqh3gV6dlXklkgVQNeNOocjbCdxYeBlmDhulsntu8CchpMepNWOtT7qe82hYeeuGM8ChEJ
0KSR69ccBRfTzW70yL3Ph+Qq0O+DobvSNyMNzJWGhTCoaaSTuVro1msg0qfB5mOQRrzyRvxxafBk
z73c50xG931+X1J5VrYP1MMu0cehiAsQhsSGgdrE8ePtlMs3K+uw1Pcenmoasl74VcQFI15rwIta
RWffqXDUgnna9MW6SogK7uRtwyis0xB11rHrrKzJKHe3pUuWs1vJB6ind0nO6aeFiAySvPmW5sFh
iFJr3450t+dQv7e0727WH7om8IiQQkcxUw0Rrbw3K+NQ2v1LHbOxcKfbQQTs/LPgPe84vMBK95go
ArbI81qJeURp7Xjb+9UkahqtZfR9qKxXDMQJlhCW8bj0k+0c83TfPyNhQ9IeCD5EzTl4BBmuuDDm
YNpYdku7eEdHTGiPRONQxOGrE9nvxFViJxlpbAkz/xLmNG2CxzKDFjiX5CdZU4f3zn2ZZWkcilA7
+GK+KQo+1xDRYEDZsI7s8a0leGSVuVN8aFraCON9VJGFHuRfZT5vaoKKqpKfqh0mPX9rK8Im7VZj
TeyLE2yx696No2MT9sRXJEwIKmuar1GCwgdUTEd6NLme3E9D/qbZZXyI2nIz9VO9b6eaCXsQPLox
4NNlyyUSF81DzQXaiKlOU1X7zrZX0d2GylbhADPcXT7YV6bX6yhctWLn2aS5S1mp1NgdBFLWD72G
wJiA+Gzm50KhdntJCTTqDTqx0ruZ3Amur22ee4expZlg9xzIea1QUOzH3vc2Te3feul4A3XeNtt6
N2ZwjIc2sXYuUrQtcv/nrlPWzdp6yDv9aWLGwLCOEj7urrA7m+fAPNmmPhzfkmRGky5r3uYa04Tl
nsU45OdRaYEnq3ph0J/uM9v5rrXF90CwbPoSiTiiIQOZfxFvw0wUu9S/LjxruJkyWh2a569lYVF9
hm50tNyjhcH8AI6SbYQbY1CTQ3up7+KGSKwoio1N6hbzbTdb1201oCyt3GlTlLM8V2X4yCCseCvl
NiCH5agNcOGtALFe5o1wfVXJ7tj7QgVLZ3Be1lwnffbX/kE4VnAzmOYmKQFDZ7V8iDrrU2TI5Mco
QNjWTiNe6Yjsl1hvLuzrisT4CNk0df6YbEunRuVVOYCtKUp3gHvG+aqDE11x9p8iq6HvwJ8+xSNa
VwcmqcfuWmTAg+eG/bQJRh2KuGuj1cXXv80zotgJC73SteAxL5jh2rNLmp+XhhtHZq+aPT20yNu5
0la6Mmu+0gyX/8feeSxJjmRZ9lf6B9ADomBbM8C4mZuT8CAbiAcD56pgXz8HllOSWdklVTL73riE
hzMjgKq+9+4994i5LpM7kZs/FJ2ZwDaX9Cgt8534L4Q4sx8YneURoP1UIE1B6F+x66qznyk2RcJO
ZNxgMhnmrcuUbiPsGuFP015Mzz5gnCZAaMFiPTkxOR6z2th5xnXY3gczedF9UQZeZrJdTfJNhydr
VMOJQbna9tMSlibJXOWKTnV9gpXj0qd4IcQx0oDW0Sr93Ed9aMhxfSuocBB439yeTuDYZE9OqYOc
JLYgj+27LfA2lvJqJDwcDlVXXiccPNGTmQhGS9L7PE8Y6Ke6f2/88SVvxHtrKU680h+CSstfCkMR
vdbMdliERopUJvnG0I1wQrcYgjxriQX1I1ob+3kaX9IswiKsJVfdA4yzqMwJMEWU2YnE3jk3d7rV
V2iWzHFnGdQxTmcfW2PIbkpVt6JfBbOsFk0zU80R5XPo6fInu3Ewv/hxm5GVXSZhYxGOW+kTzkN0
nKJG/utr5s/G0VxCWsGmRDT/m45T8mKTWNAcu4lfB2DtrAFaRjgFUiBmPDfQu/7sJLI5TZa3QNkF
tFxVP63iVbVI/q0YWqb08pfUxEY+d64XlmwOQRP/WhMwL+06M64U1t9mQhRU2qHXeBRfmB3C0agq
3sWq3NVVephKNkUnI6JHW1tY8gDYtAypepxtzplYlAJ1kuPLUE31IeppLjgsHRGenu2QwJYV0VPs
imueecOOK9k+RtP4Bvfy3nm9t41mjSQMBnquH/eBoyMpyftjjb7BZ3QrJnkcsxI00oocgiEziKhk
azUv62CUzDOBG6/vDCpo0+aYT4s09hZ3T1l5FDL+HelDgZbfBVKXpkQaKaScLscNscCXwTrPOJ81
eGAvDEmjgHHp445VtXzLenxMfULRU2amcS6H7sisgTGFrlEXMpEkA2LXztmbgbSKLVy+TISWhvHA
SLJXDr04YMIbHuvgelXQR2zvyj0Nqq92Ls7FnV2hn8NtpBvY7l0TYUHs23PophAw5pEUpI40ZUCz
Eb46tK2K3RKfJskahv3L1c30jMD7a5rhDVrjKBKR7RJlf5NFzfpRDJQYUE1S1/2Y44bkgEJxDoai
oLr55tNvxneWEVQPuV4Xhb/lFaO0sRzwXuNhmJy3jsjxwFDM7Bupk7bK0g/U7WscTxxVKu89jjrF
a1zRrfG1dmspime9Mskkb1oIF8lzYyxHzm8Mj3Sd8K72m0XL2ujfuwJBEXq4+rqk2sxb9CVfBZNx
p33vaFLgtbPoe7dtSEWCinrnla37ohU2BrfEPsmKob6FQ4o2hPjlL/E74QIlc+6J7BfNTDemNX7U
TV/uEj17R3QdZzK+dgn24rTI293C2TysuvcK3TX7CY0cVyt2ErO+XeDYiqfK2OQlwVXtokf7YSzf
rDhS4SQ5lpp69bm36AEvkICXfPlJKbjYZDtVDI2auXhOeMfocWfs83dr5AgtMQ7mE5mIyneeRQs9
mTicoRzeOm10Q9dh5IGIZgm4KwkFiIfQ+ugj/GZa66BVBkcYLEjft2JO3woqs6Mh/Be1mKfKnfap
Z147Pcr2K1yXkzy1avpO06jcMZzE+FfiqRLyRa43Kf3IAImKtq0KcULQnp5HeMTfl6FbLzX8uMY4
M6azIrBV+Mcy8HRblQi87svBI1IKVI077whmgM3CSHWvu/AAMvEOBw6UN1Rl9CbL72W0+lBqghsf
SXX7I4qHvZWMrx6DfBVPuNsUCZmzduq89gumexVWNe4VLJf0ryL/d4kSdNe09rfFKowD2yaqZJyD
cA2GJy4LGZbrgB5zRoM7EElUv+6O3qzddQazG7/9XqAV77zmzRogTKQR2baqwTDe58+6Lt7GYuLy
6iExLYX7uTXJrshENePLC10dLEa6fDdEbYRT20HQwse72JSKcSdM4sKqsBBOdiGpagMOmEpnrJ8a
LhHua9+F7BEndI+LLx0kH8AghrVlsyVo0qRrS49Fg5zr+4dSkZ2nl9EpducjRAKO1nqQxeInGYxv
aJafCsSHmzqfPiqCQDbG7LWhY21dEOpX2pOBFvfFQSPfvP+etcl4bi0LCHUVNhOzVyNVZG/qvX50
pp+cMbNX12HaaCvczF59VENHF7DBu1KOIY73MLdtirZUcXymC7aRxQBFLHV/LSg0AL2jc3Y5kbd9
T+elups+g+dEaHOQdCMPjRW78QbvhtPXONgZT7/QrZ95rKqd0RU/Zc4IPGlVFLi2w5ARQs4fyiOX
xXMzaQoABAtaoK1hrA7BRd1Slzswz1fdmbtj3XE+NEZv33jxnhtoY2SjOqFmSo8abkAvJWcLYC6X
Rjt/miVOPOb1xY6YxaNM2+wkhizwS8EMqvbIuyAyBi7MQtBFZaQXoV37bGCq0pVPIusvc0XzsHPz
eu/SOj5ZA92X3vpcR6MdonZm/uB0t5Tjq10wHlea2AJMuWup4R64Y+gayPzZVxl75th1eCyhtfSl
tsMRgNrKIpWvNvy7LPSvjr0mQCT1bhgwH1vOpwJWyqZA1YcyzZs2la4C1qd9iXiOyuq66Edz0byn
sfVv09xEtAUxUzX0wgY6BfvZK62tVfRXzUnIl/KzNpxtZ9jViW7AUboN1c90Rj9kj0ezZ9/sLZ/4
G1zygy9+pGsAblK/WsV9VLNOk1zjPAu1PWw01w0hBkfEN8yQT1f4mfbiIciHIL7pjB4bbV4GNIHo
m+t3j24ppBe/4oIaOdQX1jUVzpvrdnvbk2rfzQXgz2FxUSUV+kEl9AamixPR7hyUXQdWYzxX3ny2
swJcwOQOx7SYrqYHf7ARtB7ttN7qekM3mkTEfkpDC2rekpsfzKbMjXs063nalZ2oqUNTutAjdLZU
/94lfvzC2vybbB+aKARUYcgEwlFQKIWdcUxRf9/xGF9qUPs5Zr4LMqFTH2nl0VjyDtLAcGfyT8p8
VoFNz3Cj65FDI6egUT20Ofdi5V+hy39OcIaFWC55gXPlhYOcHDrpyTsnEaLTuKhNXcdjVaTHpael
OmsEV/e7CBHyF3d29hpUgHvaC6AlDpFls17P2wko/TbqXLUnhmI5jRouNMYDas8uTvuznz5crgQG
EgepJwPXR4/eQSAed8yLbY0GZon6k1rnRFJrMTX2aXWyy5HB45+fP/7VrV/+8/8eP+LFmgefYv2Z
x+ePf/3te1Km2AS+YIN9fKEyh3SNNc6KneaZr3/5NX/81X/5Kz3yEjEl9Gbwxzc9/g67IUPoP//4
Hz/pZtUZBA0RKw2SsCSKDkNO9s32b4/vj99TSeOiYx7Af7g+48fv6jp1pmZK93//zY/P//jGxzPp
PfsjIRotfPzqhNYTv2F9If/4wfVFeXzf44V7/F9Skl9OkOdMWBVf/fMV1W2j2qeWAX+C2PkBfIjt
06tMM4IEzU4LEt1ZMYFjR/MOjOBQaFQuAzvmZJpUktC1pGkYRNxSFHNmfr5Bm9UJJDb9Y2Zle0cX
xONJOmEAWT8VrHCZNANhxD8o+WOwQvii2WLHMHNmlnkEgaPP+J7sWC0iQHKae07zVfXJV+1httCz
2NlLMXwfigpv84JRwlb5TdfXkcmMDHjWXHwT8YVMy/PQZj/WEUY347vNVHNtrOUj7yu8OS0ucFPs
fbQkaPlBcu5Id75Z5cR6vxjsT1kMLn+QRDmyn4xldNctFtTMRSFg2SlX/YinZGncLTdstfigD1ki
CQuHDoqDMfNPXbsymyyBk8PZK2bxm6pIrlNK9Ivj4DhtUCGPsvy+wDKDd+LuEPKGsT5VK4TxE6TB
jmgxxjXkzQ8bq5iObGwHrfH2NNJIvYLmYdHLm0ftCzodYCzmdEGas7Xo2UK+0fHfpt2+yfsxTBJr
Z/fzV2Q5VA5yF3l9jMAr24mpj8KUZDeO1g2EATIFR2sKhnb+ObqlpEAULNxWDQ+YzGcO2bIMh+VL
EptvdcHxtmElC4ahIRHgs9Lpgk5LsnGM0DT1dNtpqX2ADBWFlZH5G69jgJ6lpN9g/9q3OvJRXFtR
lBoBwaj9VlgV8X7yQXOl3FCuYRzl+AjYUl/akSAlohgJA+Rc4TTZlmHP1wWoA400l3FU930OYlV8
n9nUQg2Jx04CM4LhMV7czgxSYb+2tDjbqYt3pstUvlyqG8vYmhS60lk1oFQltimc/Cd9iZ7BwZAH
PSx1OPXOOyCX7eRVzrbSinYn5x1fZcxEiN3GV/WTXHyszM3JzuVHOaX3ZRWpikR91SflhLYB4B9N
sbt7aJ6cBsvWX9SH9z+8KP9VqfJep5WE622ugr2/WlQYF5m2ZcGMtjgqoevj63+h5CaRmItU0Zya
Z4Yu5QDi1s2ZLKRGcS901B2piN7spgWhUFYm85kk2nkxXWFwMAbBNUdoA3tmKMZWxbE6G6XmP4tp
xinmlk85F0Lt9q8sBfF/eOD/w1uzPnBH53JAPm2B4f7bA19gcjozPdojg+D8qDk2cg3aeZsJIDUW
IElrMPPWMNHkyc6S9DRbmKH//Ytn/IsXj/6HYwEBZ4bGKe+fX7y0TTNnSkpyw5Wcn5rCPOZGlhw5
+Rl4xVztUBcj1kmqA63lyKD0k/O0AKb++u8fx/8wdvBaIBUVvjBM3TMc52+69LyeZ9HlbnxUTQSa
wOvEUYFO6nUWwbHPvgxLDGW4cN4g3LRXLzemQ0qzZWjEsYl67Tr4sr1woN90lTdeYwQz7FdQahIj
GUMRs0yjCAXqgcGWpN0TET39tdF60Iwu8/BOYyZdFaQh16nx4XjDcJjqdp/7Ncbm9UO6fpDF8uXf
P+1/ce26pm+BencNTycTYH17/nLtKl16iRyS+OgYJqmiGHzDzF8plrG7a2xM32LpLkM7UlsOy8E2
iQ6eKub7AIuSdrpUZTwcSn0UB/yHwzESSUpSDiGfhC0N+wJM9UGZ46uKamv3eOT/K4/+j/Lox336
f/4Ry/Av5NE/MMV8VP+sjX780D+00eZ/c5VTfwvfsT3ufoyG/9BG6/8tuPx9WqU23mOxyqb/n0Ra
oKj2fMTRjs8BAic7d+qfqRGObyOfXjMDcHe49v+PRNpY/8hfF1STG4HllMVUeCRR6X9fUFuSSSVs
CeOsRcar7Nr6Gi0DzW/LJoHR/z4hvznpqqbbXUg9rM10eeraOTn7CyCX9TNl1N6pLPxnigrxXCbl
l7ZexvPjM5tAYkhrSbkzmviHKPVfldk/15omLgne/+1iNAVDsig9maPD+S4pz3FOwwmiEPzEUmEJ
sEvjYLVV+zJNw9emyJ2z6wwvfdfHTybmyk9RtmBJZgBzMl0PSPjIANEWdwCa00vlOkBv17oG5yqa
506V0VlCjbcBej8JUwLC0vf41uNng5qcyT2zy9RmTgWSF+ObRP6H42FnJYNOv92oXsmiS+DTeESW
r/nE7C6MYFxLPC/4Uojrcu5DZGqvZcb0zO715wmV2zm1NR50+8Op4/HVReO351SugoxuUN2a87eY
Wmrrq5S2BBLjjSidDvPfdJZmohEs2TvhnOkoKuLmAP7Nv3iK7lWR5OUxGmgG8fatcnGsy948yMCI
eoZBrOsXTwxPa65bV8n5aEj05jU26UbE1a+ZLuJFjb3/6i3OVqE/3w8EhlEuZfpTbUZOwFGpxDkF
TjxO0Xs60nl1yKbdm7Td8Tca1VNVk1Phls5lkjP+jdS7IEs4VWsio7KBl9R8+y1zg0GLuztcsmox
aGH5Gdnnpmb1W54dDJfYuTsLb0tix8/eqOeIKocXRKvuiz2SXeaY8ibaeAo1C0CbNtr2MyTi/WBn
2TWR2rdiXrJQSr9l/E1dULTvcSnrszGQTwhT4oU6fUTYRZ7rTH1ynkjwhHnqmsfBi3ta5iiJySli
xdWNe+9PIzVdBmqz4qg0W1zbzfgfnMd/N2WZGGiF8FgSwLLYNr6sf94FvF7Bge6W7jyiWw+HiM46
rNGLJSfKZZVe2QWTIzqzV8kY9Vil/VcRkSVMLxm8Wwz57j/sSoa5/sW/nKl4REI3Vs+vLTzHZyX4
50ek4XRvNOSOZz9OxmNBq3Vn21hHi2bESVeKo47Tm3uyz7eecr6Vhq49R4197gYDgZfVfaaucbZR
ayA8Kb17W/iQFcoo/jaK8YIygVzScvzq8r7R78jiN/8H9IE5EJpP3aLgFBkEpGwEM+t9lXlRmPX2
RslB2w6oX/u6Tq6gxoKWWeFOKn4wdpohiH0gfLHZjwST20wkXHy10lYLCp/sOqjy0Myze2wHKK5V
88TBFAXxADpuVTBusy6ebkJnJBeV3zn7Et8bae7eYcLUiSV7i5VkUpC4ZzdyPYT59Kfz3LCOwnCu
uWbEV2yAORoZGMaqSeS17AD80kUY8SG/eN0q1NDfUUOKS00+JjWLuC9dtKftkWwBJng7nymYzBrz
jUNLnQN8JwjraMTjy9SY2QEzaII+vRBHkUxHQ3NL5GK/y8iSexAVn4zO4eZODbBqljYEvZ/c5jUX
Qbl6fQbpcyH5FMxp+bUsZUzRU9kh4wQZQNT68LErbxhcO/tcqc90u9HJyJw0lLENmhJ9GoH08cZt
AKwkq4qh7JdwXsqz6BEieTGI1i63hufKVSEGvSMPqaYrXHch/Cy6ORSwdjtOl2lRZvgQ9zWqVYfM
NTYIM3+6/lhTbSPOksmyNYxYhGbpMqDX3EtiZ/UZpTCVdd+TH+BRk9r50VhBVmBdvmLY0/eaA6qj
iB1nT9HRBlIu6Ly0HJwDlCWYn9wjna0dFh0oYh/Nn4eEYQdM+J0cBPEuOFvrcyv8Es6LGTGigtzp
gzpHtMT8IxHiDDbljef0tLjRK0MokGECDGxvOLdigXBfqMm4PbLO13g51/d0LI0SEIMv0p3JNGtv
mO8UlTAMuTu2+hy5O5cxjQOgZWvWvkR2qB+QTPoXO3KhpmX5Lhvh1nlFiboBkc8lttMnHDbaRnqf
Wngtx8KfMzrs0Yftk08Y+/G2a4xkj1nYIb/3VVM4kIvEba94lWCl+/mLXZGtCEe28mt/709DA3++
o+JR3kC+YRsyi3nrpTG9eCTyuho7AKfq+ToDNqnEVB3RMClAh/arNRniiWwZ5kZUThbhF62JIWLh
eeZp9MYh/50APZSwVrWHTpGGLfIZBPxBw5jZ6NvpjpYOumle3RowqkFk6n4YVek7YXUEcjgNtwPp
KkGWkZftJri5+5nciIakgnpl3id9iXh7SCt0vZwFaMDjcCKyuKzQvvfsUlS59mvcYQkChkgwQ/HM
maSnDNdxS6Yt7Kh58kOvrz/Fw/xdNKo7CCu+ZyArNjgg0n3azS8TQKJ9K4pvQEuQ9qwrT7t03xLd
q+nKayvJo3sfKv9TTxbwxmgW2PSVJoJxfR3qzj7rMGRJQK4OHNXNvR29ueoLbvJsaxt3iRKQI9AE
q03FEjAgNEHfkbSAOK6POjK2hO5oUmj2nrzsHxSA4mb9KBez5sxAS5dkOGEbv8e05FqkqW73yc8U
nF7orzdjFUX3xOkORsUgGDEW3bSUFse6xjU5kdOd4JDRu9almQZ5niVW4AkaemmQCCnG7ls9jhnT
i63TAHTvdPmtKes26Dxat0tbeZtsMPf5DILCn8ktztY71xQz9BdnCZuRiI5orGjqvdgw2HZKx04F
5ewmx4qKZr0jSytFaJrUN3rPp6bnQNWBAkGsqW71UjfPQxdt47XsaeYG2qecW8DbsQOqVf4iSrm/
lUrtDFet4qLmFnWGd4dl6t89bwagGqM5ESP182Cpy6yClseGyHG10rYAXGbkgyhL8xdn1s6imftz
EXOErdMESV6DuAK1zRp2DqPW8d+iwnIOFaw4ALHuBX826EAzcDMGy8hQzWs0Aw8kwwJsDTq4c+4h
9vYIJ6ny0d7Nyv09IpIACZEjKfdS/TxU1i8ybjO8bYyMhEFUseNT6dkj38GpJCJS0K5ORezZTGrj
n7mfV89tjmQ2quuvOnasU2ep59rNEb2xmNy6wjbPqVo06H1rP5WmY4GA9ij1dYQGP6CKKaJXxGpd
3XI9zY49XBarLE59YUbhKOb6LAWKTpBAH9qi5p1wMI2oxY3vbuxfZ5B1R71w+svKukFCKNmMnirU
hEHSm16AG4bbRCErWIDvbitUq0hqm9uoJxTppOYR4z5+KEkIeSu5CQcpTaTtYF9TT14c1rQdU8eM
MUg+bvWBkPge0B5am4QNQhCoCH2f56ZxMwqttY9u1xUoPZHcVAQ7XrRsfNbq1A0en425RiPNbdI9
Ww3AMLbY18JMDvay6IfWBhRf0fscSoTTXGN5oA+s5UY8HTMQCM/wCGxd31ueF31GdmFt5wFeuJz0
J5yrAIEzWJGL7ZEdBFJrgKYe0rhjVNVDokeW+WnuvjUgc8J6XWDTdalVcQbAbLH1rc+tdDTU/MUq
lwTJTjSQKGDsxp4Wcpz1eQBKjy2+A82fJC9Ser/ygn07xxfx1g/GSaHGuhQcaTm3dD+NrCGG3DVu
jWW88XCyQ5Wnv6ZYl9irbTSV2JPU5JT7OG4/9Y0BE1XIFdURyT0ziCUY1rc9BV14AxH7no+qCViK
dPzp4LN9dFvacY2zEVb+O9URPSS4GnWuVeAQgIWQikJwZzNYjB9gyMCZM7uDH0J3zSL3ew54oBOA
Pl7cOSPJw620F7Yu4cwGaFv9rrPsHgRDlqBkbo1ovHCPtl9+dQsGum3qPC9Ji1Kzy9kBJyXCulQt
506GybaPUlA3USNhRr9ZBUCVXHNgqcfdDuSS9al3zdAnvZdujbwTMIDpBzXMDstmdX58UJX+s84y
vl1LKMC6eD4nMsCuV54z5TMj5zdszQXYkWy7rTaJaMW+oQWdWrSYske+Kh27vvxRQDKGXV6AR6Yp
nZpcsS836VJCTyWmKeU0GIC+6vHgW2JljE+HZEF5mnkmyvRIPhWoHXbNKGUAD2RVbk5Egc5YOeCP
/IoiZ3UpDIg8IpQyTpyIY+qieFknA36qmq+Pq7KExX4fxuSS6/aT37TNnTEX9N3Jbnao+74nVEio
zrp6V3eoQwDiYYcTc7Nr3PazSXUHZC0DhdVjFfBSuqFD5YgPHhkPTxIkHHOmD4htLvfZgElhKuZk
t1iQDdalX3o9PHZ0JIitc6K4RocytAmSaYzYt6z6XFfWQgO/kfsoqdcrfTn4Wvk90v3+xthDuQ4r
mHecMUeEVs7RvB+cF0tLMyhyxTnW/B+TMvWT6NJfsGu/U+IKmFOteyAR1aDL74VZA0hq6rIiQEvt
7PzEyr+NCyql2faYCegumxy3Mv+PIU8CvHciZWwqoO7IgEEixObRGgbjwrj1uzFzyomFv7Vmwo4V
qgGCv4BLVkCEAzclo2pIBJB3nbOV7SVpUDsOsI7BhLCXeM+RIBkXZScU4n6ILvY3YnjG21gZLwz7
TxqR0GS1V/FOJ0+xsOv63a5T5JeMtzdL51qkrQBdL0LrGcebd5hLteAkNm+A8oCGacQT4o1DqYRm
peP4wV5hnX4gcdBvBQ2/QPitE1QOa7uplmOqc7iOnPhrW3rday7NV+nNe6XaNWx+RFLNi8WYojZJ
E4tz3hhok26cASsT4jfvSnpqm5yZ1prZHHdH7FDjrlYAscy+r492Uj6rNnuP0trZmgOE7cxZ7wLf
gbJqsAD42LSivLcuNmruTS/cs0EG1U0ehqryrsWIX69OfItYUq2/AFC51ioiZnh0P6JpcZ/tyCwJ
S1mRT6atX3XO3Lu85Wwdi7usEVGlfYcfvOX2tsoUEeGVdX4mZ9zsjlMlb5wB8otnj2Tv9E+zYSU7
DHnzXaeRY7htcSIKwNomFdRArk3q/+Jql11zHnEZBihRz3Yr7KuRk9b2OM1V2Ae2SRZfi8hFDeZQ
ORDwgW6Zs3tY6la6d+fev+gke4yZZ5wfHxbkwMC6n6KEeCTMtQxLZb313Fo/OBVFLUaPnzkaqBPB
VCkNlJrM5UR7GStVn8eOhI5+bbulzdr4IpeYswLNG7+DG8KB5whofjh3tUCT5+W42UgXOqdTlp4f
/2rxdkX44k6+kM6aLKSBwK7bCyc072AZxlOa6tkL/UmsIap8zNuhFmSg1U3+D5O++sDVmN+5V3D8
Q6ALLEXx2Jj5zo3N5qmFXHmJTMlEfjAmzqJaUpw56ufnCizstvNwpRiMkU4dmanbkTwpjyN69mNx
MtFAPy1faIAaB2NWzMqkFkOb2aYtAGVRRV8jpmwXmax3VuX4gVCZd1I2ZcTgttNWdKb2NubVZ066
Cv7jDLS7BCbMJYkysY5CQtnmJ6NcujUoIoXj2JbnnN5DTO76i1YztC/wHGx1H5VN5RtnLzHLp3Ft
emmTdRsmJK+qcuJ9quL0DZWZfSJ4CPxuqidvrNLLZa7jn+TZpu6r3rrua9KCQdKMCgjqbHdbTBDm
nm08e16l9SnqhLNeF1QqHWvjnAUroPQbrF9shjZ+q8YZ6r2WluZdedHrQMUO39TPDkS0wWmfau2I
jvT4eNKZle/qGEDq3JlXy+uM6+NakcwJqYbJzTKbe0OyEuwCmpCN6eTnhVZGICLzZ+QMKYoQrzi0
0fC0RCG6evxnGc2SJe9PRjZ1m3T0Zs7LboacAw1r2RMW335aXPzAHd2Aa6c5LxGJdahNjI2oNX1n
tL64tFcpf2VLUl/SkWXJJVSP5h7DWyRr2b7j6IUyJHXPtR11JOsdle3HyGL0DV3C1fmeIbzz8mg7
oVMhNB7iYBPzlIwUMRGiemvbe/0bmU5gXqZcHvpuuTkuxtykiMYrxKBoK8w2vWk9GRwFkOyrpWdN
oBPLFhAhWIpNmvbbZYheStA7l1yI7lCwoLPbEgGHv/lXVfrNuR+LIkhSyqRiMDRmgVZQZX55LiYZ
0XZFczcC2To/PojalPtlHF/twXTPw4igbygnLOLrAcTTutMS47zo+wk4rQGgYsHJDA0r3mIUKII1
IGzPKcUqUcovy/ir8Sv0qO0ZDzYOh7T+iC1gRym98dBkh0LM55HbEh96mh4wBSzvqNn0fsg5dbm6
h3QnLLuFl3Mjn6Mni6/91DVkwxr46aryijMZUpmRxbeyMoyrreHWmvB6sGUwCJ1ZQdu89+6LLKCQ
DN6zckmuQpGbX3xm2baXWue2a566xK4RZvRfUAFxf/vj9UHbegTy2GI5oUZ/i8p89ygk676kblRA
9BHFbPue4lYra8CxssJtw9PvZzqptVN/YLX9VTPq2/n9Z41E+MVx3CMT/GsU6+1uBqa/KYtpwQ7o
LPul1pztXKjkgPnkkSX0yN6zJqzlmm5dam14llWSXu24+pKk2sjJ0/+w1xIPq1SxHqWnaiANIi2Z
KGRh50RBxC5/qs69PdJTyKjVRWvSb4q4aMvY2VLy0sxjVLNjoQG1zTKO4kOiLkuhm7m22e6p48yd
BzY8GAstRDU1f8rgnqJDYppeW/pbbEMY7psK2llTY/5e33+ObjPy+sWHht581gZZ7WE6UAoVQ7Yz
HGi4mfUOd0/iwChuA13Qi48o3I/jVUzNeGGeU4FDrreuc4XvUY1ij7JLUFRQ5Hc5GtyeECMYbaR0
sFc+gcYacxJreR2tIyfB6Q56Jmi0rgGW7kj8i/Pv0XTaa8/K1Cuv3hl0OvdDDNg0wel7YugYCg8D
F72kLAC7wKqgXJZKy9uoruoCDZU0PYLBWQUjCTNr680ZKWemxq2CDOPTNlZuiwPIJJQg2VMmjDhg
YH1iVOiY5PLgZmbeuj8g7qp4FWK6mJx00lNoGXp8HAfri5fry60TzgvuoY5+XvxuJ7bNW+vjvcas
HEg400S8Rj9z6OzUw+xZetkdJiCLW99usa4hZO03NNu1bZ657LsO7SWPzvBvBNLtRSti7VUx3HFq
OOCPZoqK2i+MPV6aKR9CvLZMW5dlQ8gbEQ5OlZ3Kd4JgxDHmVdpYHUcr4dQ/rY5Z/YyKTVlUFxXm
qpPdon42EuKtF5iFdEGh6cYR1M7auM+tnxAr4XH8TwXoYtzDrkPbxhH0d+i/q7Bskx7P5FiFmvMt
H2FM9zXrzmi61fMwtru4sU+cvATOnWwI9aEcUSnTCsoMUYXguyGFfjBmHr/50n6rWTmWikFUFl0t
4tWI04wDoPJkEOWtT5lpYBs1R5wbfjWGFWm8iFwwy6Tmm2wM/xgLmZ4nBdAuGhfnxHX6ZaKdldIF
fXTuLa5rV7TtzZLpyx826QVxh6TM9Wsz2SZphCXC925dvlA7RA0LaDdqZ4UfffvoSCiwC3RZOG1h
MCJNFYPgYWT+Fcefs7QHNqJnqMLFRMd7IXRTd/30MAgrOhF5fPFYvuhxOckr9EEPZaxFDlgUNxsH
7ftrP4saUbBfI0xpmrO7foCdfIVULsmP4dCSmNMznmtt5xdoBUwuHWl4BGx5kSRqyegzHrfXnjOs
GmtPAPW27+RHm0813ywvYKwwjTvau1PX7kZ2SD4NIixvdevvVMJSLaXxfyk7r97IkTSL/iICDAaD
5jW9lVKmnF6IsvQ+aH/9HmYDu9OqQRUWAwjqmu5SKpMMfubec59SkUabVv7yYCcfCrd/k2HjMc2w
6Z5qd95i010Ep6F7Zkx6CwYbskSK2acFk2hOVXiaE+cN9xGOmLJKmB6MwVM7xJ94/n8ra+2/pJxc
7Etqd2NTUR7S2W7JrB2zVyBqwA+Sfj0nxTI+8q19xd50VUleaOP28lM06+9pS/NNVSROVgIQwCbq
aT+miNR89Fm512FU1aLlOe7kW7uZ6k0ylvnrbOan2vLyozaIO9Fjx/43YMWaVqX6QAl06F34OUPf
B1vAUcE16RrmM1aMF2HAqeV782vrUfQnPmsD3+0PwB+9m07yt6YakISY1mtt/2g9E5Rp6Jq3Oakv
PjbKXW3F6DdLZEqYNMVFzvqDo4pgJxs0+70Y5FlY5QfT43L25cxGsws8bPnz56x22q1UnyWxhTxS
h4p1LfYaOA9kTU0UKH6f73GVpCcTJ0bCXFNaeJFLzTqSLe1l9u1b6PBW4/cYP0Hk/RWkM+0gU7eL
1487k6P0c1FZz7gbfJbaVbSFpLLoTn1jH2M/vfXQwxkfXLg7xDWJ4TIHgU53JK/WxznGt5QhBA6L
yHseQ99ZY0MMd9Crq10yThN61+izoSf4AoBZNyLLwMy20jj1mdswjOOU9DUVplPE3m4M6upLBWaW
IPB52Nz/X56Z7EXNNWPMAgJRiZKN5eO6mukn7G41eHJ67HKatKQr98iMb6Rz9kfoF9a1ByaLZHG4
cR/Ge251koFxE9ie6j4E0VcIWTAcRWDDW2VoQk8EjZwJ69VWE3Nqn1q+K7CiuESqfVLljykK0Uoa
JUPwwAZbEdfROewi8CNJPp7HgY7RqL0n2jeGsKwA52YiWyif7WvhaNJigwSWd2JwN7qmuxmb/DJB
bWRlA1cxnhMKkrppH4c8lxdT/LIWJ8Oy1k4TKnw/7V4DHTcv3vAJctENvyurTY6RzRR73/tMM/2O
Z28VNVK/jGjkzgxzbsY0/xi6Qj+HcssA398ou4aPPVuMGEXya+Sg2jS1/FpY5qsTOj7AWD/dbUYb
v9S0WHGmEP2SHuUjwak7DQ14D4nmMVHdi231x4TmY0scFtRzLnPHMXCxtPYmMgRO3o5Wolb05EZ7
1fS2vJftThgH8B3uaWy5fdCWn+lvYt42HColMR9ekbd7jEVN0D+5aaKRABABN/X5D2GKkN3Delml
OGIedqLwxo3IzTdtUJqzfPfWYzJx08c96wMjy5mJ49SjIYmz6s2oYotbhtLFTvEXK3/lDPXFzNPg
GkUO4uvluzA0Logx/aN2RkyGMpP9AX3H5yH04NwzJVAyYCVWRyGrfb7cv7t/MebWPPWWcShQLz6E
RQ6FU0c/8FSkJr6TOnqoguHYlv2EQGX5s275swHx6l7bPCfYtoJZddBlDqWLr0NSgT3cv4D8DHcd
epx//iyYJ7FrNBsS1x6TB6wmyQOl/3wMgQORFZY8/N+f378TOOCoCRoHuvqOYFzGKV3lJSfllBfb
9+jQyvonD3KO2BpbDjVkig4bu1bSj+aOv99dh30HQoiB8KYOJJaALjVPpOm8WRMxrMQZ12jqs0Nv
pAnlV1FurLlutmKJUDdjwH+Ghw/GtFDnIevtL31cbYTpPzvOHK4nG88ZZLF1oJn3MYu/5byza4ND
sPWyh7hgQiYD522g81pVZfyhNKtfxRB/lHBO6fxPzJM1S4mJ5rlmlKMnuW9kzPi9sc9iZLWSS403
SwPWyFlPDz+K4ovj9F8Fy78ubMRhqPeWgGmBiycTirUaHJImdC7+xLCY3o6qzemaVVSEzy171FS5
HdY6zJczk7OVoItzF+QSkPTJABoWKQgSqfmVFOB2Fb114pvLvohOyibAZXS3RW2ytelDvE9J+iCt
wlvbvQPRrMsWFqCCY4g/cDX2B9sux0dAKERiOV9mkZ0mFx/4LEA1RJ77lDkZK96qeVBzv6NtBVS7
akxmaxgaWUeDLQiCCq/YMomOVPcUMBKH2BLAq4ABYhxGwNefpKpcdCvUBwlFI7wh5ng6u2BzaBYN
w5fFVGhORbuA30D2sJuLMb54LX+nmS1dYXtIgSCRYvgt6xUZyAq0WT8XGgAYiCd3y+tQGylSSBTT
bfS/paOfA4KPlkK6JGlZOGKNsJ6xzY6tFfVw7oLo6Vpa3+W3aOSPeQiIlrNnoODqxa9Ip5rjH6OA
P7TcFw0ECJJDY3CX7vc5rm1o82m2j7zhOatItc+DJ3bHNVBoxMlmOtY7pwnOliTZvAv9bWt70xr5
zUTclnr1WBP5rmbEQ14PDln1009/pJ3L1hTiAXM6PAbMjuONKp1DHoIykkGxd6pCr6ehLbdmp0/8
2y9DX7dro6vPVjL5qxazP32X/RKRwrQSTmtuqwS1uEXi7KiaT1aZQi8coBcY9U/lmgfK9p2VmgA5
dXrkhGcYH+1gCvMJFPit87mGoavqXT6rnQfTdy8N98l3BzYKoVsx/9WrsA+rLX3mDzHKW9cwfbSD
YiOLCL240giv4p8u9m2vJZSXZaW3c6ETdT6Scx2YZHzht7FU8dgy4JEOFhSijVFrp+YbS8kvvK9x
9ShhjaFw56IqCYjemiA6sTNt2VrzjCkZo1StvcRJUNUbfD6LZ2HbBQWrAey4kW4P9JwFWzbFEqZi
aJ9CV5uLgWBe8gKGKbm1ztKTpkqsq9r3N0zQeOBYJRx42TYvjkXZ3GK8SmzySeOSvSEO+aIlmn7O
ESZlPA4HeIN05VAiRh4VoVtfSP8lWY1gb0KqIDHAjq8dsUFTt42RN20Tr1oLI30qPdysASF30EXB
2wOZXU2LVSvsC3ZlBfMtX8gH1qF4CsVM0ACwahwR5jedQf4UNaV92mQshInqMKofSM0lxmuG9rOD
bT0PPpS+dchyZimNaJD598lLJ0CFkCZa2t8hm7Fdmb6ibPqacqJhfKjxYCCoIXHO2Q2B+VZPjHyY
YKzqUX7sBrwQ7mveCajw8MaJtz24rr6WOatayAlXaU85WQ7lRi31pj0ofYydnqAdinjTG1KcMG8N
PCtwDgTR1nP7Mg1xiLsZJWVJlr2K+VAduGc2PFoau09Jkn5DsQw4icO4aKatHw/R3vT812nERxh8
sTiJNpp1FCmW9rPJuD7yGC7bHp1vnH4GsxUR8Wt9r8rw4xJin/hYFZN0pFAv57fcz3+6fVvtq/JM
mPUxrJovudMt/tWeVcN8KRuyPBkOMYxoxk2Xa7Xrjf4mWjInEyOISb00v+UB5LUM4hrNR0mYufMD
dcBbWPbDEZf/r372f0IJENs6M3ZD45l/06z/Lk5zXcn/7qkQ0AXfacXrMpdekgEoJK5qQy74p8qp
oMQXSK+iIZR7iyhCxhKWzdkfbNOMlJLUuKY0+htSlOKtTYYeYkkn2odUR3/WzglIxe+Uc66rFLpe
B5EvgvZ3im47mCM3YpdwSsBXH5tl/OX4sd65kb1lRM88P/OvUPviZaJFBJ4XYY2I17nDYtYQ1GXD
HNCi5OKiO5So1vT8lxe4xJj8W9oHZtnl5cG/4yg030n7cMk4XeuHwcmmzYMU1lBNFHDAsXnvseVh
9G1h/owBG0cT7f8GX7K0ZPnw55fxm8bYdl3XNEnPQWzs+fa7z1DgLDdCpIcn1DQsKeZ0TfrFpszV
W+lQdAIL5ZEYISYps+wv8sblr/73GwA21+OT8aQpEEu/U1vWoe9WqIMJoltW0i3rwiSOva0aiDiY
l98YpMmAQoZo6T//zu/V/pZnY/rn/OTKNbHmvo8KEV6ZlEWWK1ZQcf2I7OukB2PjB604YPbeTwPZ
kqIFFDt7v0p3bjaefSPrjGovJ11lSTbJ4Y3BAu6ZvxUjTpG5O2cJMEQFrSd3KOLROvxNnvrem7G8
bAkjzHMtaXPJvJenTjkjH5/K+CS7hvmKgdVxURCULB02qbT7mxQQjZvmgEDPJshwDfUnuyDAbVCA
9tMOVWIyWOUlTNm5G1ojum6nAykST5Wu9Lkj561r0O+50tizN0ZEPv/IB6/bY/xg4cBqYpUjuLhU
VoRWznXWjKIT1BOJtWc1faXwFq9//qR+vzo9hc0XrR6WDJaM7zJdysKuTd5p59QxN1613MArU9bb
uu8+t5JKMG4YAAs3+dQ4qbn788/+/XTjZ7sCl6HD7hNJ8L+lt1lgDajfQaYJQAcFCPAdIk1g/S4m
7WVs+uef9vtx5SlIfJ5SDmkMv0VUOBBoatSSANos4+dQVh/QeIM0gCeRipwo4eDnn3+etRwv7+4+
5dty8TxxWTET+Pevl9Z5zeSjVCfAue42xqBOSbwXrY33u1uGHcuKIC4Z+4fGc1U1BTIvydO29BgC
LuvRunHtowwrCDCLmqzy4dpIuioANUap7N0CUph1qB7Dtj5RQ/t/OT6s3w9Qz1EcX7xhtuS7dx8Q
mKFgGjLHPkWJ4a6ZWRT7pG1uovPC0+j640EI47NkEeZgjzsjqIIiluP1xG7EithDIVKRchqAgcns
yWed4Vw9o/poxVX4OhcfAlXP+z+/6f/lcoapz2qXt53n/fv33LeI0puxE50YNTDgV2w7FM7tAwrA
owhKsSkWowOj8DA3z3/+0e8NZsvhwZXs4u7irLWd989Dl+EtPzu3TuPiHqgLCNbweMi0IwxQSLb5
QdNPV6G9ilgwza5r0dQ2I9QdNH79X67295a7f17NcgzbpgJXLt89nQFOkKzuO+KUOTXn1aIemhfN
z43rL9rP1Qe6cm446kPDhfb15/finhPy72vfx6WjENS5LGx+P1bYdXlmEZmnyjS/MBOsUI7I6bPy
9rnMnueYFbRUOSPQYFnhmEmIFnkJRIucNzcmyDAzxLcGnsHcleqxl3g1Q1yOTQWWYclAJJR2F7O4
fBxtcZsjSowqsE+h34lz2pMzqBTEHAuKjlaFs3DXZhp/LR5CcDiSOcsKw4ja5cRho7kFoxuXmb9J
7Py5ByXUgbI+s5RYjgY1WRBzOMEONskfADCgfDgRqdpZS5nuN4JnmSjeEjN8tmav3REYZx8HERxC
ouK4UDaxC8ATUqyzH5b8nbACTy776W0c5MFIUCUZefqMKQ8yQ5xe2n6Y2Yv5LDtbOqqkM2cS1Xrv
AunwRYfprWsjQXcGE+bPH9h/eWATIUXL6vPYo4G4H2b/Yc8rYrrHCeL7KRxgqc2p2qM0+JZErffU
a/OMi5Q8NNhjXSJoZFqlV0VSvHZjoI7m3LBcZgQb4pnWVgclSgzMCdAysiypmiMm7A8k/hFjCCrm
Ly9c/X7H+6bLKUvaDxBIjOf/PmXDrEe2Qg14ustEFRqT2Zh+4W9V3/K8efOM6ZRlyr2mYGaxPmXs
pIvupn24i3QP4hUJTU79xZkVm5cgi9dMnyXqwWZcs+yUxzQkl8ZJPoZsq7Y9W749iG0sRxW7hpa1
lvA/y2RAXi+M3Ca4mU0+FvHwJMbqdq+sNH3/Jb8hVuBg9Edrm1mLrZzd8plIiKfRYBeSNd8b4nXO
0B5jNoUcmYeaCV4zTCRav3mywpSSxxLEKtuymepe8g4/5pB5Vg1usEOp0Xkpa/jy56viv9h1yKJT
uOM4ULmJrXePMJM4irn3eIRl3gEXf/TQurreImfDX+QvYWCaWBuxqEbT0i5PWe2K9Rghikj9Ktw3
6V9Od/HbI9Uh04nbBguRg3Hn/eup45bFZTPNJz7e4ehCY8Npuh1B/z4AYEP2/5TqgsyRCt3jaFa7
aEapXrgs3uKobC9dLKK/VLq/n/q8JFxN0nQAtlJJvXuLvNlCk83w8GTBh0ZmStQ78wrg2ahaI8F4
xkJe5zrmdGXePx2djAgys7fO5BDK9V8+rt/q/eW1oDUWplyKV/XuzM9x52BoJ6lEhfiDqRGKY6vr
fcwakPxOPrTAIvwgZO+50Y4hNm7HazOG6jFMCYaY6vzGXj/gv+nsTU23SzMZJ2fc/m9/eaG/P50c
CoqlKcHcRIPwvjXLZBSPOOSHk9FAZcQ7aR7z0LygjiVNhrXjgQEsKDg0/4/BgkPw93XJre3HeXQx
4mc5kz04uOpDFC5QV8jeq6bx8ks2wWndjQh9n6t6zCGBWQ/a19ULJ0ROgg0243KotlbHMVymLbxM
O222c+l/CQr905yRf5aTDHaGqXN0VlXhb4hTQbWdwPW7C6ujeuGneQplodPCLNU/7dZVR1VLkD0T
9HJt1TAfMAudVcRoG2Xazu48F9AHFINeuMWBYYFEHuQQmg7KbtMl8/TIPV0wlRxOzEYD5I2Gty7J
ID+PkrXw/UulJ73rp9Le3xuQkoUe6lepLzNuSdwhBW518ts3/RZqlfVBTJTzSRp+IEXvS9bS4oZx
tgWoS9pA4P1qTPQgvZw9ouuaaxgpAj26zn+8H6IJQ8Oz6fUvUw3boJzxRhjbAaXVJRbGcwtcdx+O
aClgVV7D6hML/wTPAexxhxDeeycdB82vsUDBnvhkFFQ8CQAIh+JBZDHPuDw4tLYa/1Jz/H7xK0Gn
j9/YBwH6W7MbFzhkUHO1J4DUdGskcy81dAVLFg/wjtAR9iLT///uV4LbHj8/SwpXvq83dWhauh8j
wP8peYpGaV+zrvfPCYEJhMM78Wb25F5rMhgXVVaOmecfvYKCHXv5801lvWtwCGuj1LJ4EmIGU+Zv
91SB9UPUjbJZTRuvMECLCzcRj2DFwBbZ7x77hn10ouBq2B0EffwaM8zAoypdH1K3sYuagVUZTIE4
Lr5RiDA4hjdSIXQcjZzayWeVP0dPkvUfBGO4gzPsfZW223Icrb+d9N778ZLN7wJABl6DYj1Fj7pE
1f1HRWJnbCptRNunaKyh9xuROM25Mk95mzDXvv8zlkVxun+XAhVpqwm4gxvMpwQ2D6Pv5VsvQPK0
yrwcGJc0Po5jOp/uX2KqeCTuI4VnA6pz+XNllAwPGV2swlrPJ2tMWShofZAI4ViCkNKTphgoHjv4
/fXMMiVx5ClWCXmWUTX+77cmyhSDhOQVznF5Iv5k2oIc+5X7gObikiQA1ZIt1eQLeiQfSxg0QY9s
KZP5wVbpITEq9tqJHZwIbukDr+LXBkqy0su3E2YhFhKnYvly/85vYxpKszD5ijuZYlWaT0SMYJZp
khcNKAE1dh0e6EWzw+jYewtGel6P0Uvd8dDiFEMxV7/mIF9UbfAUiKx570Yfopz8EbfGzsYuAb24
4YAybKLXuzPzH/sVekEsd9Cy1YgfqJtYy1SZXd+M+KsgZjKQORHzNknluonHncSmtTLbMgQXmkJH
R0tisdx4TkQvXosIRhlali2YFlYFGQtWASbj7OMJ2mec0usp97yLS3wDs+dgVxEadC/P4FLe7IQc
j2rhW2e2jg4Lfe3+KtmBXwt270cSuuO16RbqRadWvPFTrgbaFzbzSIQ2YAj1xZBldwE7ij7YAdHX
W2R4NnohQxf9LQhq8zUJTX8foh1ubD94wfO/TuuFrggthOdSWwFQAkuE2s++Au7PHusEwWyZosBy
Bsc53u06PLaMVTiwujKaHjGFLrC3T9jlcWsduAZD8pcjxKvSKPbR2NAvtLTTvgrLXdt+xzt70NC0
XgdIXqu0DiHJa0byU6nyCyqXRe1EAEeK8oxw82ivEbnucW6JVazpnwgXY/cYOK8IxqxtgrpmX+b4
IdMl4YpANPY/4UdmRI9YrRhDCfvgZZE4Wrl9CGn20ajP1lYHzWmKhzWrj7SoxeciVx/tIv/stSHC
0i7CV4or/mh1zc7oXXWQocDKF5IaZ2LxryJcfU1vfUI4S+0M/HE7NKDzYCsN/NCka8YbL3OlHezx
/0woTQi3ntc8lzUqdYxkz3dj6rTIcsfaf7XQd7GEYZYJlQdm2tg9lgLeb2EkBQEByKv6LP6EErbe
9x6X0d1dDCpZ3+yeDZMRO/H3JvpqhrND6plY8ufQ901mZq2LBDIeAfT4cUyX63W2nmaUMa8DGvFV
CqsGcRL/mNWA8aJacNqaDroRpgtuNyBqieR4A07NEqQn0DiPPSDgtUnAlFEcJPRx9sWYF0cMf1sw
hhEu7EA+oxfgx8/Ny2RlAFCVuSVnB7OX45GPw5N37ZGQ4JdHe3KqF8gM4bpq6o7lCbw2ObNhLWB5
HXqstxu4vZmJ5RQBQXaww5LUvyFcHr1TiNjWRALZRBeGJdHRTjiFWpMbopCdsWtk2m40qpFNzwLr
6lgtwxyX+mnweOC7bKj9UqLQw1lwHkAQ/6zg1Z3R9lUXM44XZQqGkwxh5cUvnuhU9IVRb7ZlAEmk
i5vInVfaICqNMjx6fUuV6YT1K3UtwPzCfqJiwrLit9dCdwKcI/yqtH7GuAP1ruk4Y9p2zja9hrAZ
2ONw5vePSA+FgmR6hMmpYrqhoIq4AuZVP7hwVO3Iu0GqFI8VN1NNO7sOEWOeYnzwywB3OPW1cYE/
lJK8A5HK/FxWIzO5YnhNoUzypJymja7CRwTE3kuafufBwIa1ld5J53Q9dJJ1aGHbRMwL6B6TRR/0
CKFu/ijaV8byYmfWk1ynUZGdRpCN+XgiI9XFWqK/EvHZ7OOcZJmwSkkBRJZ0LkvvuSXcirf0a9SF
Rx+fzCmF1ryfEL/vYtbaK1K9SIxv+vxDnn7oWgm3ygrPMWryQ99XJ7aMydlQPOIaH15vVFToGl2b
srLiSHk20nBXGeg/lgjEUpvubmzMZh+kyZNdMOrTFTd+WRX2xjDxpHUozI9xXpjHcMo/8MjnoEKj
yrttMujz2w5DEvq2NTWxjwVp7DfErSX7ELLxSIzxfZuaVKiIbK89V3hwST/w90ZdcTeb6sFP5K80
dDaTJG4HXQAuaTWqbYxqqgjZdyOcLc9TTrlck6FS2G9BPUEE65S1056ibs7SR1T3fAxJZZL4o2w2
wAPOL2MfZhgFcIvND6wkGbQRKQuXNPcXGC9B9zhe98FMgmHmAylrzKvVmfKBtgWtGnyax6GROPmR
taJNssg4YGa/H3WzKV3LuyCg67blks2DdMsEMcxbr7NpV9bpeFTEGay75a9mKRyvCYbAtFf2HjfH
+HIPvCYgBkVu2bzUVpiQJtSNiCdutpIgzDgqc7ctIIyVxX7o9bCeGwfDSZ9i8Qk6b10HptjyTiZb
5Sq8lFO7WEbiCxnfqPJmgtdN/6OTPthx535x4G20qs7wa5X2KhmH/gWVGqx7Jsbg/FmzROpr7jqo
CpMsOvqG3taBYV/zwp7Ir2xutJQ/rLg+eHCfQU5vbEopGqPxB3IO3Id5+wT1CdpyKdTB7twHkmIe
LGbcjxY0uskGFJqF2cVqTf9AWIO5niVS2xB7IhyyQewp0bZdPDuHFvMEcSPkZyY2XUdkx2tnYsyg
W4LUctM55ikBlmVtv9zXMp2WKWmkDTkDSfEmTRQcuncuuqjP9iK2HkMJzCa9lIndHK20Y50chBit
e20jzBvGg+SniLwazoQP7+MwEhfVO8Bpsx+1TvyHAFmQZMCz13Nzq0eZ8muAVSyDuTvFIthE87mY
/OoBfRmSYrsyjmyegbyYBNGlvB0xkAZGQRAEpuS59L3oqrBPiEl4l7pxNt4s1aYJhq93Z7kmosar
YbE3c3upPe2tlA9Bxtd6fV+G6Eoaq65PN3UNhHFE2rolmNSk4PCtLft8NK3kIgDDjzZeLp4qpiNJ
991UO1Ilnuwm8I8xmpJVFBDJrkwM9zYk2ZVTYX0fFgsjDlF8wo1kURd9Q1o8Hiotbyhai82UQL8N
nC440eShk8cavRZL8F2APXMfW+prHEh5VTNhqfjlj5aZQVMeyOeQHgTDHM+9i9cnNgt9blznxV8S
D+zEOAU55G2npANNq+GlkK157uxwwxJ1WuvJLhgWtweB7deiNH9mtveaT5Z5zmb0KkNArm2cKdbb
fb+dXBk9ICfZDTP2ZgAl7kV0GuPJ0Mcn5o8EvWhOX8aCOQ2zujlG/JFjvDkNDI8eZx7GEnnrkWQw
DhCdPnSz8h8ZnTgxAsqYjSACS9Z+ddu/Mf2rnpynO+AkTN3xdq9DEU3vMl8SURh5kmMcSbdR62Zr
cOdvjGYmhtUlt7bpuDhnEi5s3R0RebSbUHr9k+EPR3MMzavujBYlvIIypJx0X0TuY2Lazd7IM0wz
M8I7mAUIVdr4m9un83EcOhyrfv7ciJQHWm68mKFd7RNJhp9rJ4hP1IAZPA6O/lhXz8UMKEEYzvLk
DA9Bxc8a+/RTL9uXOh8/OmIInpkWoYeqUuuxx2TNeAjAzJS0iPnIEDm0KV0L3iasef18jltzfrQ6
wANNPhhvk8wecSJ1juH+CqKE37Yxv9IPG5vG0peYHMKknpmC6lQcmxQCvmlzbQBvg3prHNsK51Hv
tMNF4g89OLX3DTqAhXPsXGu2ZHMw5ae0JDLOVr7EuAHd6R8RcAucAPEo61TMRSunnoYTHJ8PtbKI
Bq2KJ9TY5TGOvJFVQPfkydz9OnCD+TO2oC5ri1OIOPK5IuWr4TQ5xuD6V+PYJRjUg+WZQas15tEp
sT87tUE9WJDuuaraSmw0krVTW9XxMcqnW1jPBHTac/AZAPIqGh0iKpL+FvY291zSygd35qncIP2e
4si6BdJ+9BWp32KQ2QVqKtSOzH/1JB5H5H3XrraZX0zNk2qr9qnvUUT21Qx5l/7hft0OaMLXQwPD
pQX3vO9cOT6PQyMekk76H3n6+Fs1oYfH6LObKoAEPfrYDRhfsleH6Tgb9Hl02B9tf7DPRm5isDSt
Ys8n82lsCsWOjtM2SADt+6hDiyYPnxakTNUgjp8gxwNokuMLwG/OkLQ/OBnGbsaG3kvmfQlmBQBF
+C8D+JV/uCLc1g2M9JjH+rIu6CxsT1xtmBfLgDUi+Q5Ra1fbhCS6FYMzNFfFeMxNzXOysUHU9P0I
DqDflh31QFZLABdZOhPNNUA3yErCNOFcwIewECBVxS9GGf6WrYq1bpu8WxvWOB1NgSsiGJXcJYj0
rhJaIGKe9JyzbDpqV1+sMapPI0sWTzU3/jrEv8mEhDkldFn7SDVGUxswpCco2oH5UrADOE8MpO/j
rbmNvhc9O1wf5+sq74LkgsWao9lyXlnBvw7F9NAYuLpsKripaBMcjwqjaBuR6tzg9RR7IyNNRy8s
ozZRH8lpJnmuzdptsLiasOq3j1VNKHUR+vishHfmIOn3+Ks9cKeoOuOu/WrpToIkIzVozFDugElc
zrBiMj6YyJdDRWfgTCbpNdYDy7LxS6awoEy7PMscSttx6wQD8vaQfDDsGO3DoHV6Ejo45SQ5nL06
/Rbq2thn4Yijw2YLVkr2YXdEkkY/u0W2Fa1IgFjHjKAeYOLsCtU2T6RxIZdIALhG/kSpjS7Li3sw
+zneT4u9ixOP2QZAij73oZanPFYMzErVnSiH44vKz1UAjX0EM7/DBAD4kVUJEnAwJw5LVhXxHhau
76+ZW2A3G4dj5zbOIQ7GhxDB5QGI8S+3mdQ1N73L5OGLaG08KcRlDIcIWebGNOSbjeJ469BR0DT1
87rn/Tu4zcfB42iwJI/1bhie7yAoaiOTG99fCchsd8wEUnPxEExgKeuouRqqe61RLa5bTaRBRUwg
DXvcbftQZFdGyMFAetygRvicyHorEGAdyrotit8UqpbTnN3EehSD1z7Tn3N5LgbZPCYRKj95qW8/
4ss9l102Irq1wxvz+02f+PXWDUNzo11klZMR1Zemrrp11tSPouqmT90OTfmqMsPmsUWIbuNac/u5
fXA7dQ77iE8ePMQuUOXb0PAv3q2HapiLzdgVjylWoY0IUV/WuCpWqac/1p187bEhYzOagJ3Y5AIE
YMJgEK05+b/lRoQHLbPq68DPPPqD+miU/hu1yqq2vWyPrZYyl6HGPmsKDDRZcq1bIlaWLrMppn8G
pVnlyGPhil0rWL3OimeXuUwt/T57qK2IgrfLXgL5UwDjwh5eT5RV6mDWpfXJC75CUfwWjnhmbHcI
tpFFlEQmaPtHS3pbbJZiE7Q63OFsO4S4Y9KZvAhQ/WRu+dEV5+APu6OQA3COVljUCrwvjiAE07jV
rNdUMhITonN+zGuHDK5ZhtcyKuh2PPHqZ86qDZ0vslf9oxVnx8Z0s3NS589hQ+NlSxvuSzA+DZNt
oMCCda9TIgDbuPKOsbbOLcng23aQ6msvYkVKrDo6aSEf6UUvXPKl045H1CjWxojxGN8ruJLTVcRs
L2JUx/xKPoI2IIxuX6Ap0eF+Nt1fkWAehSsTo3eHLGCYuFdbFKuRS/9aDhw7fis/t1zrqyic9FHO
/Yizyii2vkkSTDIRY6GHszWxAu1F/fAPCHIRkAF/GjdJYJIRJZlKjIkN0hqY8S6YuDb7Dp1xQXog
pRaBE8mL7yz2yhbhIGpfYtBsY4P+rVpLUp+pnAMHw0xyxTU2rMJgLkDvYBGa5/Gn6wDnm83EZyI4
RotXcDnQ2x9VEjcHWCJYz/v5m7GHy4Pjx38YrG44OYM1rEdJgN8d3wVVAHbSiGw/tMgqGiyGtXfR
JIvi9OQwvFylCqCLCse97YKlDWjrvKJq9/ZA2e1ntFM8gpwePW+BsXyl+3RrhWVx6nX6tdNOfKWU
r1eNI3l2UTcdo1I/DdqXR9m6PFIm8z40ZZK3/JnZTBeRi3AjVdHvwqH/MtiN3g0Eia/T1GH26brN
1vcGGr1xsajoYYnrawkvWJ74nYYkUZb9rqHbqiW+MK5JbKhA7cYsHz47rXWMSdbpXfMBE62pxupY
jKzMJoBDQFfWwE3HGxJP8OgNm1JSXsfOkseAQ7bznPY8m+bT/D/snVeTpFa7pf/KxHePBjZ+Yr65
wKShXJY3N0Sbarz3/Pp5oCW1jo5iTsz9CUUgyOrKzMoE9t7vu9azABHfTi2AkAE+tC+miWuHhai1
LXbyPvzaTlATrHbgbG6AbFh6Rzq6PRF9AfrLXS3jSP5veiXjzWMZNSGnBztM/0Q919iDnBVixilc
MVYpYfPBzzC/iMHvk0S57qbmVkyzcZYWDODU0i92UN25EFsMqkU11SmcLuc0kzuvU2rLE0b3WOei
e8jbVDsXWk8pUSou7a0x6dq9nm2ZLNU32cotvx615mghTqBQYQ0HKr7KU8NQdQY6P1dtddlCe4HN
4eYLGRAwmJ+RNC8PW3KEkS3Wpt9IbgDVN5Z+ZQy54nH7uJjGAi5gaogLTrlFExRlXDMTHZc7asie
2sLwSKGd3qNZpUnXGIujG1PH1ZgtdyouN4zDxL3jg1TvJYubrSY66xQCmXHrAUcja2WdVsR25jZQ
YbD6DsRK9gC69DKiEd5pbsWQiw97iv1iFuYhUwbGNUlQrrYT431avhPYCrmuDlliijm/JXrkS2iX
H4NO0WTJn7pCiGcBiHkf2sB61FdCH7+z5idbtcRDoqL+vWO08jRDlNcdoJID6V7CoawNUyHSHlpd
91dunI8VN6MltgKdSdMhnrWvdbMkL+gN3iyFZGnTbj916p1R9myVlno9EMh5o3FDVtCUXYuB9oFF
ueWkl+vnlFQx1gYyG1Fxay9h+M6K6KmgYvRQRYRbJHF21xMRSycjWQ5rHGMwnRKyCCPwrCXldIlU
28e2lrl8+kXH490MThhOOsg7alIxccr3eLxeBFOgG7W+lkQiHwkYKIdgiTOytZqGQKOh85qsbd6t
zYoQTvV81zSVfD8p5Rt+uvqyVN2PckN6iynNj9kkma/rQhAU9yXptlrwfmTTqh0ES69TN5AXUKlS
dxvNlwEKEpkveeipZooomBKbC4GEe5WxgQr0vsmuW9TTQZisFAAXEaxYZPDzIJMluVqj0GUTxxWL
8nFK59ewIjOe1PHuOlSmK3UrjRgLmSUjnl+vqIjdQke33ApuZZ40E4hgD8tzRv7iZVx4YkfjrTXN
xGw372lCD834GGPZPJFOxsWxHRIBMzzK9lkzcsL8iF2pzEp5juCQm4JorpbuCik85E63ldI/m01x
ZuLvjQZud8cP8SpzPkKoARUpfVHq5X0CevIS29jALZvgErKC8j67LlZkZDYZbWYPfYpVvGX0V1U8
AB/mtXGA7HmvZKMXC/g6SPzHB/77/LyMzujgf+c/xmsfreURXsgVOUIX6yl/Nb5TDRa1003OpGLw
h+RC28jrmUEkHuG2WHR8m7swdIDlBN64vZ6su2R6RMdewypuPVSzR83z/Vv/9v0WZ5nzxXIUN3Rm
f/bJJwuac3JJLuOL9ab+AHvDrJeUPFzJG1SVBRj3gIeGgDqd1oefFQfrK2HX5Uk+51eEn17EU/fe
IlrHZ4InyoT95FK4DjsPJ5jUH4bpSC0f9ypKEBwk8i2J1our1/FTPACTB4i2BRMuQOat+gQIcTyG
6aBhxW9tN1UX6Uxs9y22u+rWGuL3qSpmLlSDmJ1c/ZoxEXCYzkqgQTPzFJXVdZ6NW4oZMIBhlqob
UqeSyzDJL2tUHrppzF/ZSVEmVRFzzCR/pZLs6i0ShEyPG7zlmvaqkvwerynTTcJTVAwfJW/i8bX1
iQ6Ew3q49JOHIzO4ZICrwseLeY+bsqknw9O7pQn2TaPVTdCA+/x5aMYpdcQa1w+Zj21gQm0j6qtr
g/1w38s61ApDUVwrtNMCOl/XUnxdULk9NGKuArs2Kvrl7P3tsKU7clr10UuJ9wqqwoTkEUcNW4V+
2WHOrYf9J2tIQGSit1SIlaIMwlS9NmkQHvYfhtVYBs0Wcry9g2kS0l8er0siQDU8OOWkFMG+idKw
4OJm8+uxfQ+szXbbZ8yG3M8IyWsSfmyCewyb1d3fup7UrCvp6bqRUmPDGeog7EgSWPq87a7kWpDd
A95t1fXfn73b0mH2Z//bY2kDwInMrNalT/q8lk18aE2BkamLk95jQIMItcX0sPIpgw5bZ16m6xEd
o+DWI0gj0GlUi1z+62Z/LDJJkCyoNUrbp75v6MdSO03sjO1szOBuJCQSqsxdf9SJ8GEeVAXZ9kIT
7f2f2sH/Jvv/l2R/VDJ/EZf8A9mfTsDQJv+R7L//0h9kf/s32UbdbgoDm4f+C+uv/2aaKLB3NP+f
QH/5N0NRFAJATLL5ZHV78d+B/qrxG74cgZVBUWRrU9L9/wD9BYki/1F0j/jFFJvkGX2/aqJZ/Jtk
vVWMtBmaKA6ogoC1ie5rpeyPWSRQJ8aip/GWI23NwuN+tG+MWKFoIacnecnq86h83y+lfWOxUGDW
t11aQJVrV+7X2ywBOqbFlK763DilVvXRy2HMarVsrxUmZrFafBpd5UYJdW0UlE4yEsW7bMm/9Nho
HBfpNTwhL5oFQ+Gg3FEFT2gvR1jJy9gpW+AMJfFt/qJwt7GGFVyWkh3rdb0aALo4Bk22cyjBPW2s
YvLo/6PSbLBuKHQTbIhzLYXtO9D1xmQGDdnLrzJgemqi7mDnqN745TL82tWGQQsmhOzgdITuHYwu
w88ORcyrEFC5wlpKzwKn7qjDPAVCD4HKhPXoz5KaOn0E1C4+j60SOlBXcNRD6hUSuCkVNHgC2pRi
OKjHkQWUgmJmjuIvSpLBvWnTElSO/KmKJyaHyyFdSuHDX878zogp++l0OVaLEO8K8L2fbzGr9fhc
y0Xs9qEOaVssh03WpdbZEdX4DyM1H7JGiHOfRV5CodXvVfOSx9HFqpdzD/HLkw36oYx0rtZ08DGG
8YiPsLOYv0bkyia+bFJWh+d61ZTYyiE9hDdTiLouFhE49sa8mBKQQdBc1Cay7g4+GF48uhIO3Tho
giufRxZmFEtT8hOUaYTZBC6nQtgyrF86cZib6XO2KcHj5YRyD4WImm7udblM/G+VP+qT7dVWI7tV
Cfeg6UlNhIUDOMyuZh8UN32hNg0PBVBtB9rTfI6lPFjnezR/8Smv8x7EmPZkFy2DX08ParRAstOM
4qO5MpG9XUW6+jmuBZmXIS2RSeHrlXTpkoy8TTLBgC0eqWpy4uQYuM22o5s7mITWZmN6AvZYMsRS
lGSEX85TtSR+1ir3wL6Iok9F/GRJONIpZrpi00A2uUzoUt9Ld7Lgw8yy6KzL4/s8gK5HH2G5OVX4
UjGg9SyeAF6A8wtLdCTlhDCgSgrKjpTA/H6Jc5t3ICONJJmZYUF/JqOQdy/0AH5J4VZUGbxx7s+S
UFwCINoHI0qhHYoGjQfXmdVOfOI6a7Xa6N3B0r7noVJ8oAbqGp02UxFoCyUFBZCOpiBLN62naC3f
lXJgYZskTJWScD101UOErOxQad3JVksqVxKTKuTmlAOXI1FFxUEnMvlYmB7rc769WKLJII+xZ8cV
KYqLOChkW49JuDggJDCTc/E0oGL6pZOOlC7G9jis0UWdDTCmxsHQBnLrRkRbfblFGAtgGcgrT7Up
CAKuWEDVMhoPSkHU/enh5wWhhUiVhMpMmFSMG6Ekd2ImXEdzk0Sdbovlue+k9ajXbeFK1kkUUvSo
8s9vUqgPsmy9A704dxOtSgUOfVVol7ngRC4Ke7yqhf5VpnuTQKs+GpjQ3eukhuydsM8Kn9l3lDwn
Uzc4Q9bGh4hGcKgQ64vSONpWAepa9a5cUoDKByk/Ak7j3NAvBPysd2PXvUlj/JpqWUgptlr8leCT
cxuSncFz1Hr1tU0Nui9GflhZqYtoXfyohM0u2fKXiChLyCJhkYA2IKLNJ3P3R5yPAITr7yEAilth
ERA/EfZMOCSBX+2Mm65e1tgTsmQ54aIBp6Gv51CmQHvbuJoG67qv6Yvn5nQD2AeaMmFtWq5cratx
pyZhTSp3XfvZ0H3VCiwzlW1/Qgt4gxBKe7nEb0Ss9Z2ybNTveW2whMs1fcoWQYwGRptbm7ck4BNT
JDbLsnxZaKMjVV9PIbigk1xUOOCT+EaN1CuyFVVGovm6SjCKNeXUH6ysCETLijFPxKUVfquGJAvI
1ZG0AhYxaHqoYi23ZK/164s5E0cXdmgErNX6Pi2jWwmGCCUcruOpuTRm1JzSijb3mHxLSyvFIh0P
mOwpP8XLq9lnlt8uVurp1swOTTBNX7+0Scv10hI0QiKAfYRFNzqgMnWnTfLplMnTD0COla9k2s3U
EVeR9DQZ0rkBtbtKPlAT8JVJdi9rj01V6d/N6cVI8rfezLLHKbF1ZG6MmkiUIjeXp8/eLkhaSMcH
Cj4WLWFiykrVvupWNKkI4D+SbT2W3aRlGMjV7M1k5LVzsXpDqASKAW+mzmtmy5HtmZjFHPwINWW6
8Vuhv0bAhB/luKRJ0nFXKW4XXDFHGSoKoaXyi9rdD9RofIOJOFPTofbnaCEB7it0LEexF2Am1jQe
l0R9lKsiuxUx6MGkyU49aaEHU8kpLdKExviq+FHVfEj0h3w1F0CNgNkeZHL0XKbxqh8b8zMxxW+J
Vte0PwjKm3TqrunwUaHz9Su5f0f5Y+H4j9BQKubkQi+kEF4dKPtBVIZWDvIQZZ8SUzdfEmiRgHDe
cPmkVzocHeJOM0JQ5c5vU/jEmkV6sG43VG0XMm/RgiU3OIGxA49nq6DZXylTcY5KvlazYaFXbjm5
qQmzuxa0BjpsVcSD+OZIDHJG7e1YMNnImy3evCOamrH2TkeKZdUtqgu5igNZkKgxqJMH0am+rs22
AQbanZo2oq455MYBSOzLII9vakJk9QJjWVapX8wZs3+oKd/iZfRIs4d5WZOyLGiH10pOQ5j7OYun
M2D8BwLMLhOnEZraK7ntuIyTTvqGUVLVJunJltO7SKWTunb9LTbFvF/7wE6SxY8TmrDdsr5lwEFp
WbAyglbPCr3s3hh19EO5tKE3Wwxmpk61HGcfmRQw9AZVaR1um9FdFSXgDqkfIdTBxkCUM/oXIKr5
dJAlKEUEPJzbufuga09I4mImQasrnwn5PDRQIDBKTXrUzehAH1MBx23JZz0qVl8vYJo01Mpd6BrK
he5zjoQ7f54RqmzJgrB8hRzetlO5+r1tQTDdakMs1kH6Mldw4WQp6hvvcnE7G8c3kv3ohXI11Xv7
qEWmehxQnhptVRIIJ8dUHvQ04PLaQmpRSuvVihm+BPzMaO11RcEdjKqcVgD0trKEUbCOJJaiGTNS
Kr73VS3IQyTLUsbPkBUKRBEK2S1GSfIr/QGY56kbVRi4Ol1pOxFX8hzCsNY1SAp2dTK63mOVbd0M
+hPnJ7ScSU6dxQAprlVFII2F5RbToJwZvDkz1N5DLdX7lIdKpmbIKGXCuFSMpsXQMIGRxCd1wM4v
FONDI0MdPlbnzSD3z6QoeRFUTCdFOnSoMwS1GrleswQ8RE0L4B18nlTuAPpst06ImvCvuzu11j5m
qEXQMNur1S4QrWb6R2nlPZKTbnwi7lb2xMDwuB825Dk7qD0LBnmZEcS2L+nA5HTRSSrg4sDsQaEp
zatHudXKQ2Em6/Ukb/fv3Eaap9XjkUZMxF2wemhUHTddlh8yOv8vRdQFOGZ0SpvQPJiOUEqXy5u0
Z8Ku6zExI43XNPeSPOEmK80YYT7RYAnLlM5oUgRO5kVhjeGGUpsAgmPml3LnLuok5CSsXkgAMG6A
tt/B7X+tJa1jEJagHwFGJ9CACJGTRQvFNw0dLU+abaZeZsNoA65XkX2d03VLYUkzh75r4cHau9KU
3qCZXt/Z8QjG3oanYtiLqw75wUIXBVZVrHcdNJXZgEnTqUcCE1l/mOOBNUf3uiIlIPaeUpidMCmQ
q8dqVkNfiVF0EbBxhezZuAaeMvtd1tKj4ckxkgpLPNA1eO8S+yxi8x0+EHkgWQxzr9JVpxKRm07c
RmdozRGqw8OIWmpVk5h3Cvd3JV9W4Q/BuOzq0cpp1nX+Gn3ENN2CtieyghUMC4e31tLSYycYVgXd
d26N35DeaPe5Uly1YEPhsCEl6vEftXVpBJpen6Ig7kwykKLxG6g/60ZhYHc3iUy6aKTYpOP33O6a
w6xTYUmkhzFq+5dYJ9kgib93IBwOdOvm6xX5CInstN+CVZsbJxvebb0AdBzfIWxMbkziE6uR9iJz
V0gwLb2iZn0b+da+LKnqNHNW/oh8/Ak3fOeLa8jKcLSb9Q7hDdd0bDUAkoQAbrtiXLGpMfqcStRd
ZTAteSuic2skp9oagKhR93IAe30TBpVigMhEnxrcGdEmPEd1l550IMcKFylJd7YnFs6j1X4w4+G6
jCj+IgNiHDCtc6UpyxFV6IMkp5Vrz7b2hfg4H3qEn2Ci+S5ShAGjwqVdNw0z3NLly+FKZg3s49wk
hRx3bURmUC/yJ/pu3KB1/v5aAU8MMBeGlwjP+K10vy1l5sp8LoDFUVavBNM6K83gI9EAOqnPd7Ux
PZIfwxCZoIyX5fE6zJA4dAXD6lL1d/O0vqs1Rk5ZDNejNopDIiA8FHRb8qrcJlYdjVat5HJUVgJ+
k9mJu+VejOrkAkR+KagLHgwW97MmjEOrL70PEPNMQJFxILd2pkoZTb5hiNdehTAUh9N0lnIxUVj8
hvA45zotfqRZg08nTW6UkbYyi21mmRm6wFR0Z1THT3amGFet1q9enG259qrpkWDXX5diYjJWNIjE
VXr01Glv6rr7rA3J8CuITnpuPiZoiKgNS7mfWYg8yaQpPbusm5smjV1kRS+tGSW+zX3gMOP1Pyjy
qNxYrdP29ANQZFRuT0zWnJuoKzUiBbrktTUwXuDBTLmZise4N5g7jmZAdjOiYOqXcAWYYm1yhYj3
xtc2fnaJ8ozpQTsTMqC20RVZMAmTOZYwsg/LSYq9fORmUtuDfhxE9qAt5FZpS3OYkq7wqUHgZAvh
WCtzWV3JQL8pg2/YLno+xD7ABM0WRr5eOIAzn0WVfK5iYz2p8CYGlDv5TLiwlX7BB5FSceivo4lz
u6y42uTCBgje1tqtHfH0zL+NxTSckslbYyJ1lmE2IlgOK/ow8ivIqDGuEdmNS+2C8L+TrKdkynSw
j3CuF2W4lIYQQSNLIuA+ZRbOfozhXQ32vX1TF0440H6iDTvSr71v2iol0hnb075p9EYJqm2zH3Lz
ppciphwkZi6CetvE+aQxHLXxrWEY6VFoMUL63IZ5n4Xn/dW67S3sm1ptumDERvLnm5B7GZk5vVR/
3txU47bZ9/7psJvQEJRSdza3NyhvZq3O/FLJpXLeD/aH501ilI3tp9yC4GcKwtJ7WZk4bW9231PH
5A41gXTAXa4WP38qUQvmtI/O+fah4TkSPz8kNS01VxEKIYYbP9/oh3HL1TbTYIgvPSw6B0695mEX
wdffliDa1i6ots2+Z1Of+7kHmqHe/0XPBED4og0Tz5g0gdit7wNqJn2gdtHgjDJ6djKDI0Aw6TQE
6vZ789yxAOVr0kJbPrVj5FVlMwbEaP6+mdFDAWj888GREYWzhPAm1roXqc2mgNDHkWkke/a2+fVY
yWwdoRVoxzmcgh6N5s9NLo3tIbOSp9nYym2m8hDB3A6o/lWghibFqYcx8cTW9vi1UbayPJPsGikv
/RZLjjo0igaZPXZDT1TK6tPC8BzksCUDkzk6J3SNcaSVGr4hFHpMvIafh1ImK549oODVtgphWhio
LrkSz4rxjs52CoBtotuIk+tZrfBYbJv9cavK6D1nySg5FWId2G8IQ9xlGcbANlnCE6E4cD5nxA6u
xbuS3qCGGIJs1vPuVCfpEEgmBOlpmuhIRHUf/NrkYu6DzFjmQzWX9/vjvH4KaNJN5RVVW6SQSLhK
QxfUpRxTxaPzBz61xtdlBqqegb6t48EtOqPHZ/jHptxedFOL5dztefCibs+gNFGPDJwnbLZ3MSw5
6Xz7cSstGJByyLRhWz1VOuddqmFckWa6VSa3SXOiGyyzTCpJLoRFMleHuH+xsWSSdw7pK1a0j3Fu
egy8E3WRFV1eQ3XWTNUz0U834didrdaMHSmEyLDie3IA24CUxiPljnr4TvrGfRS3x1Ee9QPEhsdG
tV+XAiAmyjNUGDRqm/RCRBimAaXpyRKFn14YxvdUeoQm1fioXdHQ6dbLokfXKlKew8BsHc3JZB+K
5XuBVO9ocR0XI1W6VOS3uaTpBxLRZMg1aNRLFg0nLIzCM6xAEkXqV2r+ElnoRnH32FlO3tRgY/kj
1Zlbav5Y1aimCS/9wZRuwBzNrFTKXpIM2aeRcr+UjyNJNx6WaMitW7mczoCzVsRL2ZY53KUVT2sB
CaVKWd2gAy/doplIF2wxsefT6Mg9VpRB/b7pifIe9XJuID5LhfSuyZwX1WKYXFV0nsI59ACNq45h
G1+k/KUroOPqrSE5ds6CS6D+HQzMstVEiI+d6oGVtnQ589a4McsW/f34YpfjzdhWS9BULM80/jII
181w6QbUgJL63NCorQYmy0imXzFSPQHpW48WPfaWWtlRgcKB1pXeHnrA6n20i95RSZXPg6JsX+Hx
DwG1e2obkjibivI+qIyqpiFMvypncY6ml7Sf2icqWY4hJpK9ccPZ+bQtO/P7OUL+ibDtgG0kdRtb
IXlQGd5G3WK612wIRuMLDZv8qzEO76VJLplixl/71UycGo6hs0x8GRJeFXTh5Vc+8FeRE2KUmzjK
6KWb+GOiUXwfi/ExmSLkRZUTReEF0NuCipC6pw0ftbcpgFCW2Dp+8IpNpJEFCS8a7Q1mMmTNUH6/
A+MYyjPN3xE2nEoQ3JFosNRtozaGHB994jXS4bgTJxPFW3VtvF8b8oAV8mzXZmBlJ9emo1ToqrW0
8dDDP7NCwCg/s8TEU2Ek3Qe1go8JoZoX6TOsdCqMtEIYSuKkuiwlsuOsRmOlWnRDlvh5bEuBUq+l
UEV9lf5rfFUol/ZhFfzhGbZppuDvq2r1B6NeFBakI4XQxjPmCi2JCtdWFyO23xsuLc4uXbtNF+hE
ka6/a0UCaHh4qApkprM6v8hKoR2isf8IpSEncYA4DWaP4LnSmMpFysSnwq4dl+8RXwzrcN2rolg7
pD1c2IEVY4cdty2bxCkXeKtKszWhivAJFcoGs9lCD8w0dRQ9vuHicrZWRm4OPdbnBUxfsSVT5PUh
TwqkjwUqeO1S09NHlEKCEqWtmFoMRJ7G+hJZFcwUmtwsz/W7WtTQHFPosAOlvsWQ8ASmH4tmYfSo
kTkruAQikkeSOFfulVB+M9Lsg8I2Ipqowq5dn2tLia64t/plRZLWwh/b9mgSZpZ2Ma5cD5e1MzD2
HvUe7voi2qeYxgpLk++SxP/DWCUcaZYI0AXd2cmqcbBy6ZuuFeQMjPKPdkIqts7KS5WA2QH9mKFw
LohvmIiwyEYqBWE2+CaY+wNoFWDhI/Vnm9sw82nEJhS6HWSV9d1MMHW5BJhZn6esFxcZX6ffVZx5
YU10X1V1kQtw6UtJ8maJ3C0zMRJljQpV32pOja6VbpkhLUiW8jSs3NhFvoWPRpavRgynycQdHPz4
weqXa6zxt9ywUDgkLG4E9kwHTKDB4vI2zl/0MdFdo21exJqGgQRYubHJ2eyUZH2ZALdgeBJU1lb9
jAQd7ZFKiVYcatQXJ9IOrrXEfsnqBGWJpYmjAvSVekhxJHTjZswihUVX4Wh57Zvx8jUieeaIYpWY
6dF4YuL5KseqRBlrPmIOnoIqxp3Q96OTFxEEgbbzZft1wH3sQgNWuGamF7xHVJPNQJ5UFiM1andz
MbFyKf66yEfc5KqDGTxjwafXLJWrL1U+vjZ0DhxlczyY45ekmpCYtcpDNyPZI/cQoiuY4YJs8etR
Hu46AuUoBmqkc8TLihwTl1FG3xLTaBUiEdwe23+wb5JNxVBs4gIM5C/UNVOAMcxS9k1DJDAToKCw
SHV39KWMTomh3U6oschUeiiKDgUO8eLNFORjOxwN8M3Bvgllpiv73hKCwnVjJQG0GipePfsWmsqk
FrRWBmm8WkItOoI0ci1lxaQuk1dMTZI2nUacUYOEB2IYWWDVGpga7sI8zG6KnIHHtuu7eGYYt1PF
UtxyaucA5/05I26FGX4yB7M9Ndxea+HlFfNXBsmOGQqTWMPMHZGSbbY/DsVAHAtCJ2rLum8o3/vr
QHsyyR6msDfwyBc27EibifWI6lRPAmQkVAoLNIk2rayzaTERMjpcs3mPia+UqtIRMpRDDNTFFXiR
/GpVBgKUo4mKCMuraAFD4ExGb+OZrXTXNujNYDCG+h0x7TS2zb63b9DPsaTad8sBFU11GGOZ8K2E
wtCcqQr9YeWzHjS4CBbXNtSAmpUVKnuqZd8jGUlQLxlohSokQfshSz3iMaT+1C6IaffvyMTE9vPb
Qgs/HbW0vW6IKfIsYaMzbtPMAzGEQTRMkJGx+HOT7aW0uaR2HpUkvuLLjqZ7uQAqqmpGgapb94uF
aeGvjUpMQtCJhFLuvrv/ZDEaOLusF7IsLghnjPAblMltGdfvu+BlkWe0PVmCl6CckHBu5+nPx3qD
RAplTblQWfkZIAAPsxhpqHJ276KcfY9+dH8eypdpo1TsfIpijLgSYA/sUiE7qQNt2+zKqHXVMhIg
w96z1YLazD+Io/R0hj0NOdHrpi65EqN0TEvq1EmKalilnhdIGFMQHQWJ3VLLU4lfEXWDcZ2TbgyQ
OqG3M1vOsW2qv2/MhOAnEZm3xbas6xPrkzjO2GNYP5u05kmVYRrOFA6fUQg2lWm4GXUmy5aZssGm
6aBhl6Ac6lAJDbVpkmW7GA6ca9Y8f25gX+YnJWIJC1shd/gMCx8E7A9t5MSR0rj5ubH/3FMbAjJV
k3NUB2Z8QCp9m6lh/1NAYgyNj/KvPuGaXU0Z7bEsTr2hueO2Riy21aKtgwldIuq4+xeB2Rzxybpl
QXWtie+T9jWVj36iic+UvK5mRlTsVleNqlz1tIAoUBIYetxlWVG6Uk+1iSY1ezpvUV2Nx2HRTsOm
3irq8CG07RLWNV89mQ9wMCZ4JLxQF2qHUJ3ue2ulnWMOzNVDEPK6BrnbGEE7iAHt8rYQImXLH7Pq
rdt0auoudUkI8dKIhXD/pmLbD7Wy7Y+q3Z/7bZE3Io/zQlXGgwDqA13wtha04yZh5BhYgXQrnaGY
xpMF80pTh6+GWB5SZICHXSFmblox7MIki+zHc0QOCbQOPouxGq5ISk3ONWWFXYIzoz4Gc7a9xWo7
P//U6O1vPW7eFiNvz7versopDrv4CG/Mjq9w3GVmu+KsyfEAEFEDxvuqkhf1HBun/SkX9HW/P/t+
LGfJz9emVQVec9uIbuaN/joeMU66pbbeS0P2EcNjJgnKOnbjwmkmtrOLM0QBlbaS4DxvN5ftsVYj
bt2kC+Htf7FmDmT17p9DKnVvK1gaL51nmBYs0uPrEjFOYKJqDfqucyGXqz+vzf0tjgCaHLTm9Om2
ZXlbWF/DpXrOt/JI15CWgm7wbj/Cl/R9nIvRN9ewgswyl64Wh6QXmiOXyva29utlP9w36/aDaQDL
MtrU3Pd3Pi9Sc1BVcW13+m2k5ahL+HZTE6oeA2Ts1uohI9kD6sJwHosCJ4XKJU8enUsF/Y0RTCJI
pciPddbeS/khb+pHlTimE7Ekt0oJV9CMQgevD/Zmai0OJN6bMZEvzCAoRnLnEnmPQ2yEo0W4+eKo
BuXrRom5BqVAVHyqoh6/1dQ1nQpHrFWLt7Q33o3cum1qxfZYUWpH7KDkPen6dZ6u67FOU4ZzuQ90
7Gg4M971AXZUo8sPkq51ePBR5SwxGoOu+IhssZKQIAo/R19ZxpuJk8riqFrZsUm052G5UpvwpspZ
TgodkL4YbtMp/6i6nPusdjNMRYmqtvpGOb57GKlVjngD2jleHvJQPvXMxyy4Qy6zwrPZSITlWnLo
tblxQ5n+YmGtcsx7xQxnv9ayhcE9uZtzZsZJ3UM6WTRfJR/QZZLKRKWfznVbfeOKXJ1QYlImEgxv
QgaBAEu4hUmA/IFuQXm1NDouVbU8L2UzfK3ki26G2jdAtciTl63FQ7D7MBaRZ6H2jTTpzqZw4adK
hvN+6n8oNvP6Jh7vARUTYVhJ9mG/GCk6429KU5pvrXycDOu4a2HtVuBJ3nezmUjaZjkjQ+C+tvTK
nZKvZFHFpR3MhSmfdwHjf2s9/wutJ1MOARLzf/6f//1t/l/RZ/WftJ7P/Zf4rzrP33/hd52nIiP0
REVpWTL6QajYEBmnz67/978k/NW/yQxuINdkQl5kDR5ZWbV9/O9/aeI3mTadYRkyhFlb0QAL/yH4
NBF8yrIq64pJp0tBO/rHW7v8BMh2fzv+H+VAaFpS9t2//wXRd8OA/YU0K4M3V4H9QhEE2Q0c8m/8
z6oh0b5arOXGUCSAN/tQ8pdRZd819nsslEBmmL9ut3/5t1p+3CrNA6htao4uRPILJjososRrH0uT
iqAx2S9jRRLRgM84WsgbwFB7iU1lOrWDdd1i6qP6q1kY/tcfcyUlF5Zd+PFYSx27OUuJpSbVUdII
mzTmyHTVVqAfM6Nb5tJDMMXpeyytb7GC0p/AT7psGqN4Ns1HQWebRrGtubamdEeCvGj0D1siUDLp
q7v/fVZhl9Xdvisp1FQf912Wvfl4ZbGigePTE7TB+Pf7L2Ca/OOj+MvT7L/1l09p/1f7gwj3jmRY
KschhTn0cxDBPGCMbz/HE3SpB02Ln/RtdNkf2je77BZfd/2Pj2lTj+p7/4e5Fv6xq0kjE9H9N/cf
7b/+63B/7NfLlPsv7sf/aff//eq/3uC+FyW1fl6Sdj5TPKsD2WJivO+N2+G+9+sHXcbY/Otw34v0
mlF/3/31K7+eZv+V/ZA5KE3phGHin/6xohvr+vMnf3nGn4/uv65HJq+z7yamM5KC8fPN/u09/Xq9
/VX+9lL7IZP9zqFzO3q/freet2XAfhz/X/bOa0lSZUvTT8QYWtwGhI7MSK1usMwSaK15+v7wOOdE
dU7taev7sTKjHMcRSYDjvtYvfBu2TYklEMkKxq65WEZipCmm1aKYLtMSMyNjENRoqCxbLw3zZcO1
yeUYovWl0bL5uvrH5qQJOVunM2i+FEWrb4cTq/+8WZxiuF5lsMw9QqAEzFvTHIzcMvNPlosVLVFS
4xvkDBL60q3SMzVd1otliC0aieZidZbC+DA8iFpRcT3SbC4DdLGeLocXpeueeYZH0eWYotKWSBl2
GZS8OpTAmZBgaRUkM1fGtQjBrD5kilodxPZxYU9hO8ZYWwIlZwDk9frO0r1BwkM00e+Buxp7Bfuz
AznG5pBHzcmaemljtdK0Q3Qbv7uci7AXhsmlqCykFYO7mYBegqxyKYraEDUOlPXCrVgTC7GjaHdd
/eOQolJsFg2v+4k6X02AIcYYcFQBgYFVnxVfDGABYPhAa5aMo4weHJFRYs1+2n7Yy9RALDQx7CZr
xOCbpAQzVvDNbsG3iJgx043BIeKhW765y2fZS6ZFdbAi75IyxO5rRPkQpc8OpnGqs2YCf8lfby9/
tyhdF6IuN7XSK1QmTdJyP+ZaywHkVjEde629EkoG82Yp5i6sK20LxnU8+AGL1FTwq5+VpyhbLPxs
EHEHv/efiG/cN5HfuSKN2EbMlCMA855YzQDE6S1/BYFhXIkXCcpYHVqmtrZSuEkfd4SpmeyUy2QH
9Bzyg063IfQ57JXuxdD6T83uQFw1QXWM8q6Eu10TpHBavhAyPPBRmR/91HbNspN313ynIREMEpnP
Bl2NncVMUFv6aBvfsjXs2gh9b+bT6TK/bsplfi2K18qol8/aEM6bcXmDxALf+eJSutbVSNButEy/
7ZcXSSwAzGPNRz6YRB+jy9CU5YMUnKtFU8OszdKTmOwxRc8axYWMiQOW3Ht53d2pTj9cHkRt+eWu
j58oiboqZcxq9dDOU0s+4oBOimp5C8olFmPUDtSJ67ooVSKYNTlEQzGF9SSrHw9JaS2/MPQCknNh
vI7EeojH5WGs4F4lg9oz5bOQkAIDVaEUmBOwsweJxDuYnMOl2FY7p4N2Hc4zSg810vQ14Bpg9HDd
CKLbyyA3KRRU3ZZF1e31AYqbuaSw27qxD42GRlBkw6MuWo1J/YgwAVagG0B+4bjWeJGXmcOqj1CT
uschZHqU85UW7pvH8cMOt1Aj7QLJD3d+SXfSb4iZgeZVGdAA0ARu8jMCWwX8f1sGbx3i56NXy7up
e1v/0MrbioRcs4PGBTawxx0UvGe0Jv9vIL8wWTu85qL5NpDvFPzO9J+d/wlNk0PHtas5LtZi6ei1
L0Po1dJaDj9xocT9YeFsjsfO3qUBhp9ejBNU8RZO+2z+paJEaQDYCQ/RsDGCPZFbGc6mvRoSHIP6
zaA/mzq6qEQP0QV5tX6BqpyMZwPlsm6N9V4d3xTmS6htq/Tkh9BDUK5E/euUhze1vC/lHVTLpl0X
PfPdLWIqS3yz1FBC8yyixw0djs5lgadB5c7Zo4+nza6EGwipDxITQ/eGORRwHo7oE3MFZ5gjHYcx
GxIiDzlqkd0rrqGABu/K9qfZb+uDfQQxW5VIu22Jl8ZIbIweYsAQGNCuQR0NzUDYKA+EYTv8weTb
oD+YNigjFOF32udADgotMpkcH/KocF+B9VRuAb3TcUGAhNxf7SnSXogkZndM8NHBa5wttJL2t5q6
8lv9QrZlJGn1e8HOM147KzfIwkgpvPm1Ga4Xg2RnC5evf4mPI5m2cwDs+Lm9iTwUMTAtSPxNgbZo
S/5mP2rbMtzDWDDqXy2okPRIctVGmTXaFf7GnE+2+hXPDKnpJrtVM59k575Ax8Hc2jWW84fagst5
jKNDP/Ne4OEDcTtOfuPXpTc3+DnMR6AF3O94BkpGLHEN3ED6nQfMz5GfRNkCAFN4KJFG1NYEoPUe
24qj8XskJGz8hNsdjqBBPbs9KL+L+j5P9iUhH3m5Ydwn4LXIdRx4OlVrV9l72KxIemPZg2sZB2s/
CC/B7UeYtsg3WLhK1QrdmDy+IXycO9gzw9M9ghpRIBCdygdDWis6qh6HWd7pWBrvs3bn1x6eNRZa
RPDMa4YOJ2sghVh7JUlnBCZOM/P09fgxPsMTine4dKfGfavuh1Ba9T187s0Ub8Ytf2ZgLiibXdfu
hxms5kr5FX+YCMf242potjjxDurDkJ0sQvJPquTp0jvYz8g6R2/GuNJm4jwHBWs13c3eHSyzeRWC
LcnJsoZgHT3MREtnGMi8tXW8l6PSDWDxY6LeAa5x0wxNsaMKmQZ9E3I+yYGygqUhqMkOpucprr/a
DAod0oHKU2eflyBMvMsceOeu+ZMUkfNsty4w2lvERHxs5Pg2o81ZH0KfUMVmeIfAbFrbxbcW0Hq2
ZVpUvEGTceg4S6I4nkyqhQwN4WRodKnHPb/lYbZunFvtmG0XmP7CeOY7Dl8H6hkhjFWA4CUylSlg
yZVWkHh6ZuKkIS127N4M7a3qdla6bnfdg/rT1yAswZRmprHCJQQt6Nu6hJa/8pstkvEqyVhtBR70
uXxtDPDjxDaP6VHu1r68KdRHoNDwrh26YoUc03Ay5U341UW3CEl23V76TPm5qlYGnLVt0OfBEwRA
EziO5/w1u6kO4Vl/gkc9P4QR6O2VWn1o2jn0va4gcpczhgOO6fXVVktvoHsguoi1JImfrHyeik1l
ry3p6KT3fQgq3s3uiaoiyyvhDIEJR7pr75zXjPv/o3ixjqm+G3f6un6ERFgi934/HxMdr8/1+IpW
lD1tZQSdkjUSlBnvMnJub7JG8gDgMxJRDrwSvnWuj3xh6CUzmfsVCaTwVEpPQH67+UmfcXq/H5iU
Np+OfELajqAuAFaglSRFaI5gSoBlI4YlxeNTFz4himXbQJiJaIHGQv4VRHj3CGVvmN4XQTTmk+CT
X1FsX/XtjRqc+3B0ZVbkjda7crqFYo39SVrtEv9kjruenoUElOxF1edQnhTp2BB4s9ck9RFaXvKm
EMts5AARIAHKBItwRd6x/2l/cpXnEJbFkaMnRyY0IfmKfoVEV/gEC2g7PID7VlQPxC8S1WmHvtuW
dDciUHC5vhRrVWwB06DO+iQDR3HNg+oSydxY6Ip5Pxapvtdy8sy7ZA2T4F5LNvMGQAIkfoR9tQ9/
18YumS5rzZNmrZPBlX+WdAcvwRNwS/nRul0kZaDEIfu0Cl9xSfT9nQMg8lm/s3+CHL4Jbn7Vr+R9
jdu4XaH6WqOxjCckTywr0lpy25XxQPLa9XeZyz1dhS6qixvj4cfqF35jP5qN6e3hE6p32m2+U+8m
OgUGAM/4//LG5K/xK6I9C8T21XjofRIfq0z3xnLtP5Es4/8wvaHpAGK+x/XQS0BjeP4dlla9+pxG
ONdv28ZFZBZcoWHhNu5CfmMIRfJ5EbNZ71OeuHAXtm7x0WzLc7QeO2Ku6KU+MF0qVrkPW6zeTOvo
oHu9S7JXJa2qb/r8dj5olpsp3hfZQnfexeq6g0/3utc7b/jwA1c7QQnbWYCyb6Uf8gtwOjRVm8+A
1yA7FPfGLruXn4NDcgMhBKPEzESA7LZvV8VzsQX4QKbh3n6XmBnS475muHqCH/oCgh6scYWH5RIW
e3i8gYssLUvqQC570X2Dmh+8EG77q8wbRpiI2dOz8gS8vH9UX5rb3Ms3/Z1xIrHT3yVHbAU9HvZN
B5COm+ZiHnFqbvu7eu9vP3Dynk/zqbpFFrlygx3015MTrm94vYEtoC00n5DmqJ8gYfX9ajMzQJjy
R1oUK2nFTOdkbML3dm8gpfY5re2Df/hoPsdTdjt6BgJ5W0YfJ8CSJ4hw0Bm5j4krrVPPWeFdvIpv
cL1e0cQrbtINqTg3vmv3sDTLp+S2fJLeoofR6z7jJ1BeT9ZK/l29kLDaG6uF2rlq34NXECuG5zzB
gTUtugCPJXil2sNg+qt9pSfj0eEOgwCG2cMAEYVzIvvBaribH+qTTdJgn+AkjATdyXgqPcvz3Xzr
3OVutLHeQXITBwelUrvze+fi8IqexyKwCjx/Zb5LyNy5Nh+X94y/ahtsGZSgnsHj8BI/tafhd3Jr
b/tT9Zky6iHy9Sb/fstuo4dp7f8O3/Of2U7mTtDHGEcYoTdLvhfU/GP+2N0gJ73pPuTn6B5VXDIL
PFa8VNHqSf4FKBoJrdGdngHkjKsn56v7aFV+2eRY3Wc7+1N/rt+nWzpCOkj9s36PfyDZeBsH3viY
HJOj+my6/V11rz8na9nlpm7VG5Yuppic4AtyGL3PhrwSZgsr42TtTLc4hG/LQ7eTXkHQ0b3Bj6aH
qz6Ax3U30aqmEn32e2WXn/kkHqpfPKvkgfLVfj7CGHuejwF9TPtaJOvihq9T8ks89+1rfA5DbGFX
uL0W3nhEswqqIqj21jyQcY0Kt5RXQOZ5n6NfgMrbV7bxMmH5aypHmzkKt0YHhLHKuE3gOflmfM1f
8aPkuzFwGMytIXRA0Zy2Bt5QNq+J9CXf0C+brrEZ93AHeFvuzEOwG/cjP8h0O/6s38H2YNG14XlH
bZ0h+Q/4b2DmXqQz7libAHVnF1TjroGJ9TJob8kWYep9tEfALkd9bwPb7iDdaDdtEa2th+zXxNAO
w2vnJ/7xQBUylU/meJe82hYov014Pz3IW+s8n7rpPrmpjwwpDKwfSAy9Q0lY9zv/7ld0D56iG90M
/Y/ZGxgqH+JzdD+/jqIDFL2Ez+iWDxGU0ufiF4gIOhV5ZXx17FhB54XSBgV4bX0NN6hk6y/tHmG9
PQR6+7M9VwfnK8OfBdu8B9Bx9iel+j18M0792YT5i0DWCZVo8kZwmWuY7Kv+0XqVn+szkAc0MLP7
ZXzwoXxVH1wiqveR4VW/+uk0v/JB7L9mfkZA+AC17KVjY4gw3DR0S9Max/B6NR2m9Ve/Y4THXPNB
u8UZdIVUuouK2Lo+05fymfyYs5th2jbP6ZkuLz0PN9zXZCe71Vo6diDiz4DNeUMZArnKBzI24A9P
ztre8+LrJZV4wHn5DsNVD6n9s7yVb4sdwCjjKXitN1jxEK9awaRsXoLdV+iVa2M7hnzTxnvz1K+Q
JnXjM9c9VmuFThIFog2zsdeKL86X9XN+RyPb+Km8G2fkBL1449zmr+XR3LdHuFHOgxqvB2uNqAKf
NOizO4Z8PLrZMxrQdM/1HucTTzoqj/a22jJC5cjbOywFHhhTDL/s5a8PDv2x2M677ldPP7FDCdet
XGUXb+LH6D65N45k4R82COQorxAGeFtHyVOfQaM397yz/guxRX5A/ZcWeTmaAy/wfz/Lu/opechu
4WfQC1o/nHP4ZD0qZ4xz5r1/gGF5a9/jAODF71+xJz2Mx57XWdst/0zoJQPSxK75on6mdxLEgnI1
4B2xqNG50huYB8TnEoZQmBys3uwQ91Bel8Y/gVBkXHwwDwmaSA7h3T3zhXtUaG8ZZvLUqs/wHNIN
/XQx7Men4KDvndkDM4qu6mz9kidMCIJ7YNb8ijNpyqf2CW/tAPefFaqS+VPx4LxyEV8oDgLnxKmv
E9HWnoEVKFWNuRHzIxF2k5ZAZDEgfyMWl7rGX2lYwxArIP4EiftfkShlCVGJuks0ylY6QLjxPbMQ
glD6Ek4WCxGJuq6KUgBsdaUOGiCNJRQlrgdQCBwBp/QGS3lEkAtZBfSZK/S89lo5uErbWHsFnb28
j46N9NETzFHmHip6v656NdpNchEcbN7q5fKRZdgp5HZ3shycVWLyaGYFTICXBVMXU5bM/RWdL0pN
swgMQY4V4PwmXqL6Ap1PACj7VzFpkUKfFyy/mQLZyuHFqhFigrGNeyOyojPk1s2Q5w+YYSPmnS8g
FcFKmLTqrtaJDQJZ6w5KTIppXMgIYajg7DDhvN0ipj6DoY4RFACYFpCgwn+EQXmGjXp6M5Umw6CF
T0BUi4yAHGOBYSQIfLSLW/w4F7eqptHhVtKZGO0OWG5Kx8k1QV8HrlG8jj1wnC7BNdxYQEattaRH
RLGD8geYRy/pTZeQrojxiriuKAFWARCBst0x8wEjxqS1D2IhiAnqwkS41pVSF+3qMNggTgGttVMG
MF+VUR/6ZSFWxUIuCVzhaWQxUfg3+aOUpEq9MEJM379vu6zfiLjsJVarzioojipiOYSmtAO4VsLx
QQ1qXCLDKI7/q2Qs0DRRJxbfVkU7sVuC3B6g73z6wB6ZQHfzK5GbX/Jou+RW6QASpB/gb/KtUFCu
bAFEOTXYz5K/ayRIeZgQlj9UijZu42K+zfz90KFXpnZgUNBTRdxqyUqNDZk9UUps5zjnYeLF83hX
yGaurPFNqA5Z1Vk9hqTdGU6hguk5CLkZnNahIqrOr2G+YG7Q7S9rYgMegZaHhl66+qNS7HdZF8V+
XDs47QH6I+Zq0OGri3RTC8yGfBIMVXJjoiyqxSInV3nA6LM4XFevW6vGJ+Lap1vR7Fp/OYrW1fWM
xce/dzaH/N7urBbzBWz1cBBQ3H6SjZvIWcC/ajMlRBnA1I/6wqQnnO5j1HOQYPGtwcC/F6lRbwtH
31+3iVKwCFXZ88zfIHbQzKqR12KTWOC0xY+mNylEnrJXPdFI7ET0up1dRaQRl/ONYHhmyIvLoa61
l3Wxg9hVHBTKPZ9hUbwe79JSVF53v+5zOfz35qOBPFtd94/fdhEnHBC0R0SEmPb1MNd236/sj/W/
Xtn11JWRpFvVick8/+eP/ePq//jrLkWxp3+9x3+c6VIUDS5/IKQ/3zWxh7r8HOJK/vGeiD/GahZU
lzjEH2e+/p3f/hjR8P+6gusp5o+51Z9J071/k08TYL1vdd9W/9aE8D9xrasKm2ijiKTVtbkoXduI
w+L/xwzs2ua6+W91308jDvHtsJc2ljY/tOTbNgJgaItcLMIIxRYjctC05DW75Xsrtn5btUSGk/45
vzS0RRZVNL8URftFhE61jQ5DRD7F3w4hVsXiephLk6Xx5Wr+cb9vF/aPhxHtrmcSx7vWjUsW7P9j
j6C/tNP/gD1SFcvGrvefsUc3Rd5+5p9/wo/+tc9/4EdgjFTNtHRZUaAzLxij/8CPkI4zMF0E+4Nf
MUClK/wIzBLGVrKsmjZmP0ik/Ad+pOv/RzN1w7HQoTPwxQaZ9A1u9P+EH2HK+g1+ZJgAo0Aaapph
L57bi2PtHy6F5VxgtwZV5WxOi/hRrUE1BjKX48GzyiR5P+eFtYlTAtmdHa/TPvqwGzIW6D0pTAhD
mMHhsYP2tUHHJfa6/Le9sHHK1nhX7fZBJ4LvktNE3qE3CH1JhMVbB0ReZaHpUdxng4HAgop6NZ8p
+SmZ2q95TteFFc9rJQrR2a+19zAZf+TYOph61p5TtKfvQzSd0BrD3pVEW4qM8wrUyU5J9ZFIuq5B
xVHAYN9V8/wiGdkrcqHRtvgNhh+Meb2t7YVe3aFfEdZMPat07NzAT7cBu8HUgJYFUfcNLbHOjazp
56iLKPEieqoHO+yEVzIfzNWEZW7Qf46znNxnbbHuHNROGwD3J0u1jihD6XBjfJVw7BRg40L6InKi
n8iAH/M+LTaOIWer3lPUhomkXWyLEZInYj3rTG/IHKYFyKnSx0gsMQ9yiAZo6ACDxFkYTSP+cn3s
ulMMqS1YRLckdOCCMrO9jgC5iqOTF6u4iKWbPB2Nc5WTQyoTclJ6QPZTcx4lHDJXcy3ftT0Rj07K
W3dOQowIykd4HovpC/7jqp6+KXUzris1/USRuwMjz0AVpSP0GRYklm/bGy1u3p0YRKs5k8bIO/mg
OsVwKtHcVGx9HSuw4LO0LhjIwzEJuAMp3lkDbOwPJe0fzFlHSBj3KVLSIGLBWKNVMM8hTmrTuRpC
ghl2imiAJK3GjHAN7NwQ6+vd1HOMOalfrDJnrmuhFR+m6ieMDCbEBiJ/wLz2KYZlnpwW/i41quWH
HW8lrepJ16HoEzGURQ8NoZzRVraRhQ6aKd9kMypJQQwbJrE+8rnN3SIMjFU/oahODrNiBjxo5WfW
EmWSgK0isRLfVkq9aAzN5mbUsH4xQQSU4HTqeMDfA0hrqv525LDch1n3Bm5qXtcj8RDb0NZjgf4r
SLolXhUcWxMDqR+JRII1znHLMEPMs3TNmE6ybC20M/XeKZLcC+s+fwjDFx8L6yOagMjH4X7O9YSe
FGfKCtEadOxwVhiJfjYudhYxqe4fRoUdT9t5cn22ID9ukFm1GaW5Ycb7bSkeaEei6gpJkVpP9hPU
SJgUpGIM0BgRw5YaUxBP0q3PrPZ/IpkgAxhQiPIgEbcQQ5ppxL9qMn5Z+XijyWQy2phsC6P1bjVi
3eTBjMqZvyqoF0CE2CiEoHunLHc42+IAma6CvFnVClQPJX6rEO7aW6U239UDMfwub8FNo6eoZ/a6
jpje+2GB73GedV63xJmJ76FdheoFBiOgJFDXQoeksJAGtLUNPbDrW8ZP7ngOz0dVjskAtx5ZFuyd
yd0QMJcCcNK5vh95Zutgp/mmusrlQj0m0UCGTN0UTTfujI5U52wyxTRlzFsQy4YH2hNkQEbwrXTC
W7kgWx/axE2BWhJZTJib6mmneXY+e06hh26KMMiEo/pG1vNxiyo0qXh/2DgSGZMifQsKhScsJ3Fd
dT6wEjCP8bqrm2k/KistJUGKaEW7UXXpExeghyQNP408OueZZpwlq4Zkhh+EB7j8Pu6mm/A5itZp
qkyeEpPGGhEQgV23rYam2MhmZG/VUFm1U+fvagyrEAJHGADuclqfw1hN4BPDIMm7vmNmDtcaGM3M
7DSCD35IUe8/wPRIt04gH69VokWz8mXmvJd9LtuWHf9YR3EMxeQZEEhsS/0hWUhrogSf/W6WzJ8a
AqdxqClbQTFQFg2Ab6q8SW1i+Brov1tYT0gIW824nRrnjLYqc4+kAF86GrwL9hCcm7nZm6C3Vr0/
4OAYktimo/bM0FJdW7Wk2xDmoDzLPZpnMGOFELINVZog9QLWEYumBJo0cxvw8DCyw3XseR2Kijql
HRUvD5FJkcYZvDuf0QHOD5R4esJ4rh+0CEBUBvE7UOcnDCMXDrB9OxvzLmyidDfp3VmWNOQnlkVp
BCp8snDfNRnpx8UkC/FHnqvkEBrmnRkEr62f3aM30iJXMxLADm6wXnP2Gpo3KVnWINvVCa6nS1wh
MsB41W3wOGJZBnpzqUNLkl8TNtl+aJ8zeMmEhDw7aaZdkEU7pPGhZo0EeJmDtLFWHdPB+F3g+LqW
bMQ4Yqs5C+yqIDBd8KrWLYGuea9rUl7sVIGdVX84venvLDLCAAVmJEJDYxUohATEwllkrzv4iOlK
FJWW7rEOClz8NBA7ElJ2VWui6D06fMCTzFqVekGPexme/2cUriVJctDvLWN81OWsR8H0EJrWuIrM
EOlGRT4huoNQnNV/yIpcbDIiSEDZso2cKrssJ62VDY3iZXoAtM9PUB4UT4AmEzVv9R4LxCVEdx12
i9K3OjXAmarBsQNqfJvJ62gJAeL3PLpzWcSuuEt1hAZjFlW/xL25LgRh5bp6KcVZvUG/7aFfFCTE
YkZ4ExnGuudhKqSJSDp82YXCX+qDOZbbzBlW/QJ/ixZEm1hoPgYslqK+5cmYiscBFGhzCHSNiLas
/lYnIGFT0Ply7m8He4rCrzANf0gjzs9utdzfcXnkBSbyupolfZ7txJbRGut5LTZll2mdmABaU1L8
q4XYVktANvomJA0AAex6pD4H5GKqGpH15TwCDCdKszjM5RTLFlH64zRivcu6ZxurCrSn/t1ElMRh
LpdzPdW1jagrABXpk2QDNomtj28b/3FVbPh2zMulXk4ntl8qxD3748/4oyhaAXOdGYGMyXhKa6m4
3M7rof9o/te/5O/b/9r0bxdtZQuCBtsQPWVgXmlNeBz1ODwWkzKi6yfjbFnPmAYuG3xURkgjLMUs
WJSQi6Uo1o3smZeEVz40Hi3Cd5tgRsbExp+Lj/pfi03JEA+AE/hsBXlgBXkHTxsXfRJrYSFLKghI
V+wq1sVCCfN+V8NCHpVegfCb2gDhGlLxenXMUXUAPTRjYtAANpL5jGKD1DvVKjWzjcCgToJ7p/Mh
QlCqPFsgvkW4XoS/r2jaEatkcDr/HV0rwvxXnO11l2JI2x2WOZ7A2ooF4jnE5ZYAq5qg3azHjAME
fPeSK8gKROREsffDxYtzib5nolYU/6hFtvAtNxiQmA1Rz8lx8G8tqndTWaJSIfyyLpbSfduXMJJi
25HWY6I+R334Gagm86DlvRWLdinFDIZXhu/Ea3VKv3KsN5CPo++bR0A25QLC63Yi86CM8Fh7kl12
Sea6CNaIDucHrf2J2Ee2FwdkYppdDo2bA8x7a29Gw895cO6qDJaW+DtwQX/0FwWTXHQIok7cBvpe
a89+1+tTly9mj4TUBbEs7l0p/AqSxboA/rrh+QYwIaEMxEjprVdkbV3OSOygW0ETfQEZ11r6Vo6K
sZbrFM1zgfaVMdTaTra1n3ztYazjLUMC4J3ofWdxOu4E1FftKhDSkRIgEYc0O9APsNZO0t7iIg0f
cDm+uCQff7d9q55nLW8ZvWn3l4ZLa/F7itW8637gThGtEJKFFFbEkDjFWUTKBlsSDnahB4iUkuDU
KtmuLJLFJrYZ5LWSgaqajDYfbjrZ0ndCyEjkFQZB/2mm32WYZZffV/wSzXKobz9MZGu/0n5iPO7U
HgLPDm8JceUYVVMi5L2PuC/f0pJbJn4Z8WwHcq+5uBGHPsF98deIbWKB/uOfiS6x9fJAL8/v31bF
btcb84+Hwp5+ZOxxI1458ayJixGrmaDWXddF6VI5Y9QK6NICCLL8AgFkhJ08G3+k5Zhr8iaLKxjF
q3YpivdbXA0jv3+/gIk40fWSgyXbMjJOlJzuSWTg4uVrGkq+BGpzKRI2AZERTPoHvofl1gn7BJhf
GMpr0fxS9Je7Frk+GRWGT0vHIJ5UUbournXTjGzKhLd9qZCi/O99kPjb217hky+KyNUwPhXFy9WX
83g24puxaNNNT7kppnljjk7G4HhJvpn6F1FLLkSvD+hMyntxs52lpxKl672/1llFx8w8MCSAlctA
eGksTnldve4rStef8brherxv+0b5c5cgtybuheg4Oyus851YF28edzxpj2L9cvFzCUiKbKXsiWNd
n0Hx4znzZyABEhCPa6TKoENFMew6hjLiSfl7Uex96apGLBN2drmYfDF4i5fFlTkgSqLuksRdBlqi
zlzyvP+rdqLx4P8YMNjdX65+eZIhDPPYiksVlb69PMaXh1nUOmrezWgA/fu9+6OVKH5fFztdjno5
1j/v+sd2bH9RLTSflFmOXdHNiM+IKIkj/q3u2kRsvXBXRPG6EL/HdVWUxH7/eNRSpBiuu4iG3071
t7pvR/12pmDp8Ed5XXdQxMU7i/EWerwVIjHLC35dzLYGLntYfuprpShd6+aLdMHSphKEh0tL0d2K
g1+b/rFFFJFQ6VcKSeLLE20KhtP1Rflj/VIU79UftWJdtP/z9XQsd0RIpktmhZAeg+PqBzLapirr
d+mcoGUbtBsjL7EGrwi+OcNzMuLOJjed/Ex3ArZ5LK174sIFqOOuei6TZq9XyJDPCFS853q+MytN
elYV37nrMbvzVL9/xLsbo4EaVL4cJ+E+QuVMNo2HfIyR3dCwGIFJXp7mKcqhgrTxPtPxsrYiwo3E
SdC7QXXI7jPgrBbRuh5DAUn0cd//4Et3MufAsZdJ1SKnio8ItDDxeRUf2uvCuX5tRWUiPrnXr/G1
5d/qxKdbHPZyhr+1uZxhSJyT2aC6GjL1W4Z0y8IW7+51HQ8NJjGEzhfptOX9XdaH5SNxqfzr9m+7
mwYGX5Zp4QXXLp2a2D2zrTw+i5Z9UiFNMVb3YsMkZlB/L0ZBCgcvLX4oUW26CPrCrcdkJR1aLAoi
fZEaDn9Y+amTSn7oAh0W3dpF+Ruqxvomamp8tRrrMMhaiqO8gZBGq780ZXSn1ObJHsG+5+gd2XH5
YUsaBJzMQJzAeECX6kep+nhO0T2vI4b+uwE4AbbK6AHqUT6sZjyJvQ5ZBE9Cs8mrmg58gJEhIRa3
xDWJM25bqTvWH2YQGoivMDLE1LrlFHdBKiNYOqAan05FjYwx8KwhLOZNhPSig5+AqxjJUeE7u+MT
/5aY6uxFBWwNSfJfzK57D8IRXHKaqZ6BjsJInI0oX08UjED4qrKXCLwPRsixTF6McdSIFEygjgKi
FKZGHhQThI2fBG6Jyfp6KikhyIAA0DADFwb2rzd+us714qekOGddIpk/9+0WR9DfmTRO6wzDvnUJ
2SJKjZfUxJbcIjBXlYV114fxJ3ryoIVn5NzyHL0u/7Uzq3sbTW87jio3NbmrPUbE6pfm5O1tN5HA
dyp5Y8TGxqp9c51m+c/JBv4q9eWqCMdxwyS5W09JfocBoHNm3vfDckIJQwLLBlAJmniRZFAGpJlS
xGAx2iTOm5ebSie8Npsgqvw8w00AsoiD7C7TNiLnTbiqihz8E7QxhKHRIhvlejMUCcNPkgiOjXii
UoYLcAlwki3BzCBsoei1p7VEPKVcexyKyj4aU6V7Vp57ddU8O7OveZYVYIhtO4/x2E4u4JPoPja6
tzCMtwmCM08F3gDAmZUnZJwcZOYdfUUHFR87xb/J5zrfdAE0ihI940UT45jXxrzOewU/+EHf2k71
OWVG4ZVzooIo0m1k3LPmZCkIZZlS/t7Zt2j8Ty4qHg00IIlAuWI9Z5PyyeyTWSVOG5u86Xejj1s5
7sgEnXPCTJ1UAAHvv8wBJqOjo22aSuap0oaNZoGVXXp/HJfo9Yg3oTbhpjmklSnNT3UXbENd6SB0
t9BM9mQXAcuX0TsSduMmIcBadfUuO+stuK/UJFfhKDUCfs3PzDGadaqYTzoq2jN+NFaphF+TJn/F
5Zg/1n0SH3KjaGGxKR6PnHLbTsTKybegjDocnTmyH4dUgQ1EksTXS3BqwWms82Y3GHxXCjJsnVpA
3up+BVaU3yVD8tNGSCDCiXcd11Co8ta8neoQr4PhUe3kr9nM1Rt6ioQIAiKJfIbek3HqEDyh+6+r
6i2NDX0dObXlSnXE5DDeG4sITdKFn3ML5tHRUoafSDXWvv5WbNQCDavEbD7MgVRCPL0FgzWt5lY9
4ZT7Idkd9DoJvTkHRcjmYSp/5JUR3sdyVq9KTNk3AdDb0Qglt9fq+mTZcFgVc3hXLZOHhBjxFEUB
j7T1Q/FDE4hRlpxNAGqRqUEbKRRsfmXraQr0zFMatVgX/ohS96S6TkOPoUJUqWMZ7saSS0zLrHLL
0vmZEWqDXLst/Wk+pWF+b1XJkXAsCpbWPkGPOlHSVyfia9ivYE7y+Em19GgHnMPBXl0l7pkbOO5p
yb1qwzSro1s+f6aB2bxZWfuA33E9VY+FXKs/EPYq++J1QOXF0+1Q3gyp7zYpN1JS0uMQI5xaczov
mF5Uo391hkzapNO0HnEdQ36qu8vwKx9Q/V1r2L0Df4UAYestlLyKt7bTNY2LNl56o5AP/8XemWy3
rWRZ9FfqB5ALXSCAKUmwESmql2xPsGRLRt+3ga+vDfjl88tXzaqc14SLpCVaJIFA3HvPObsO3uaZ
8VEmfZK3Xm32OxvTk/iTZvPsNlg+7SR4MIPYL5sg2bt91+5GjHBNtjTJdY0PoTRuXXRwZFNPV3vS
gh0MWK4QiutSHhIixgBAXdjPEM/egKK0nWON1LOLyOYOKiTyVppTwdv0aefi1DVNzPW1L061TUXo
mHbPQJOzPCwND5y3Ggl0cvaqHsfboOpqsBCNta8Y2sRe1RzjHtdDQpb5svJzBvYj82wauzBAE1YX
aTOUnewOosvXqmNmajaMgkI9/KmF3Y9wBrLbWQ/DaJFCWQ45JxQALTsllBMTWyGi8NaazRehVzWB
BGl67jXrxlLvdVtp18ycOVywq+CHJ6Q4T4YTQ7lNKTCVEvN5yMDW0ygghSfH5zIMeUwudnt2Q0li
JP3+N9bHs+PlGA51DtRCAWW3WKxMQ6t8S6aPdON3XV7GB51PbJdaXnKw0uhbYpRXOHDEwLYjroim
xLcRmremNtzPXXL2Gpa3PnC+UzEf2ppmrRdDuKV7JxKHwMqUq5EWhLemY1bbvnavga7FBIQg/+8H
g2mVMz2IWEQHIv54W+V8xK7tnW+MilnwxOl41rWXzODTDRdIhhcQRmbFb3qLTD17DwKm+toMd2Ei
5ZDUtP4Yq9cBKNp2IE88S2Pgbs7DpDDFYqMgxWpP88gi41NdPJyK29r1fHDxTG+m/hvTbU7QgBcq
YSAdg8zA9mO8pCrqHsKgAeBWmgc3Gk99xicEEW3feFNyNnRyD7XAb6rLOLXeYxiH46mxN2UM8cR0
EH5LTC5jXuIs8sZjoqsbiKgiw5qWhACjnHhgGbfSHVeoGzP3uu2YsR8fROoX5uJS6PLJD2KDpW+O
n3oTZbrKHXbTtcYMs/DUxtDakHR4VNNtXb8Exr2cs2s6ArOS3yxvhrFtQTrvyD62IqgSujMtjR8h
mEWhqxaxWg5bFNR9jG10MPVtlZ5t7YsaU4m5Gp2wmWkNfIH2KznTm7qx5mfisu7jFj5HAYAE7ySU
Oa5dh8LE7Di64ivZrAQtV+dRy0gynLARW1OeHeNhfEXphJ64qE9d0kxbR2LIiwByEwvFZD/qT56j
dsIL2TDHEWhYgmh64jDZN1UeFHGjmh+BW9AZziINg1KoX6UWTNdgrPdeyvDJTNjuN+qdThuuIhF9
VAUuI0sGPvNaPonY2EenUmI1KmPoEjkKYesJlQROp1hosJa4oGbIvcMUvEpdzTdclZgE9zWnYKw2
Qd5+GVBfkKtbfXXFcAInZ2z01t15XvQzV+lXlCZk8tOXuDRF90jwJzYMMYgjEO7vUZ4+izxIUTcn
eEYkcvU2g6URGuIpkm859Q/jaLJNG3TkPqzTSy5upfZNhlF9iHtqB6WdtXEeLySGftOV5kBxY98S
dmzFWE3LIo0e46E9y3IGIrRAiFMICLFiUa5N4uGUIZn6jsPW6Al2zu8ROiencexfXeX+bGrH2Fa5
Y229ARNGpG4HZADgoKOtQ17roRFbkhGQL6R9dYq1e89E7EwuHW1DE0qYXEx+CWY+uCcns/XEheKC
miHHP4nela/qmCEO3mtfitFko1565dmMGabnyL4dYT/FrA7SPbGiv+SzuwM0qc56c59OurcH9v5j
7u2f8B0BUiEBIpkx2eb2bQebZQdHkbTWwdvXSblzllTVUngQ/UCA6y0I3bAmt59td8y8c4778VAk
dUMKgEZmQazHfm4tKxCLn9WO9/003Xjsg9hVZYe5VdgAgpDj3hvZhKf6QZv6YWN1+nFKcvsBLBei
Fwah0RFOwVfYStdWhM21KwCDTFGjEVKHYawq9k5UVdeOAtpw9QLU5rS3u6U0gRefKPdbnpsMCK0U
AJTj1hz97ktExrJiBzAF1WMi1aE0bHL2cAb31lTRjG2TXeaMlwy8T8hYcpc45iuxmR9yDjPCVBKK
BRlk+0pYOVbo5EDZ8KUuCX/u0RxkOhxILR0lNjMun8ZMrkPRHKYeJYEnCZRU44059y/E/smbIrnv
dWvZoTvR1i3y9yKXFxnTAAK6RS6HQmXRG2I4E+cB3haWQc9ROJowRcF2Pk29+0O4YvxSut5bDX6X
MOqMqAbN2QW9gdpGVsfJ4vjK7GuTCvM1a+Rbi7KHAanhd6GDN70wd1FhYQ7tWihUE7qkoA6PRpG8
Vp2dP7WkS+6gdm2nGbFTEmsvRQLcsNU7FLIq93WXLnphzG9O1NS+PmX7yOW7dETCkVO2u7CBZBZM
fbR32A80iihQF2EaUSw3yoh2g2ZdR2vERUF+9KGCNb4ppq0kBHw7mplxCKWnjs6cEM+MJaZxQAjF
Nhsdc5rGbUgK2U422PSH8MHkerMHEsIcJuOSS+QrZcZGp72JWMXYzLMZ7ksRgPQg2QdLUItBk9y5
TR/J1B9pFGdc/W+aUR3HtOo49YG9qI7mc+ZeUr2G1Nd34i2nXErgnW1LVGlb0WC7CZCwzQMeGlfv
cgw0uNYaxmJTQ2K/k0CrJFnWhgTS3HV4HaeM4oOVLAMzIqTCiZlnAWWiIrdvHrPNHM3OxrGpkge3
PeQxq2aeq6Nqk4fckaUfedOJk7qECULGYNLJuyLIg707WXj/HcyBVTM8JDmp2gHirUjaTE4a1Gmg
efGhzh0nHEfgnsRbCJqFMG6IFo/2gcpe9QRftslFa7EuHDyJ47l1o+CmKR+nsX1148fI7giKhwLW
hymxJmRkFolz4ttowtbBLLbVPKy80nbnXYq5sCP3lBNa4pwu9WzrRt5rVLWRz9z7wTBD54CirDhI
jGnCIDO3b0BYGrNh3BlmjpwuYDNjNKa5A9WoZPQz47Pc1pryDlWcfsaj8535/WH5E0+J038TdLkA
CmUvzTTSDVPdUXThAfwW0TpkIu3I5TADEGvSu8REeQqrJ1+7E+efda2lN0GAX5BLxKNJCYLHGQC9
HebsjkJrI2a+0koMe+oKTL1tdO1Je9uIacCz3cNWJ22Gy0D/Mpv9l9wIzWvJp3fXzc1Vn+JlIlCS
MiuKFg5kVuy9xnpK3GUG60hSE7qlB6Hu+rps9i3YQfyRU4Uvxwh92SfZ2TW6/2dYf/6ftMWm6/yv
2uLr5/fmvU3/VVz865f+EBd74h+WYdu2sD20ieiEeb1/iot1dMcgEByLiEKJ3QwF8T+zDS3ExZZJ
HqLlOeh9rb+Ii/V/R0xsmJL/8G9ZhgJJs215kmx6wZ/2r2LijHR3XQXRcCkGu5tIVCXc/HZV9v93
UPh//7mVL++tXdX1Vf/Hl+bsBXERwgi3d4aVJ/v1//rlOVh/abBxfA8ytlWVw2zNHoKFMJEtrAlp
jsQyALomZO45Gl9LtzRPxYz9clhIFS7ICvp0J+ba1SZZaBYFWAtovCAukqomava9R1HrU0RBQwM/
7fTDQY/gnFjDfBi96jlwUQsu/IwGkEYHUKMDrJEvhA2xsDaahboxLvyNABBHlgyvdANO2ULo8Bah
T7dQOypS1E2rgaIQaKgeSgbHTYCrVIU6GJJXCfxjHKGA2AsPpGekXCliboQOKyQFGpIv9JB84YiA
t9wowCIY6iiaueDx/1A1mumeQrzYIqXAV05/Nl0IJYELq0RfqCVdjCPXQcVhK4DYidGKHUkyC+kk
WZgnXVW8mkl4bB1BNpQ2/BztCEzFWDyl0NtgIMBOCRaKCiLQaKGqMIp+DfmifEmm1MJdKa3RPU4L
iwW3LDpnoSHVHYsr4mmP6cTkFwvDpVAfwcJ0GVzoLvbCeZkBvhD5+OqFubct2WT5Q/NcgIYB+a1v
bbJyb1WM+30ss/smwujYd/t5Ics0IGYGUDOzUwq0JNWhlfnDXLlfkUiTl77waYqw5rLfD4xHVnoN
GJsJnI0L1sZa+DaWZ/0Y4lr548K+oSHxjTol3WHJTOjOvoINALpb6M7G1mHn9AtFJwKnk/SIiSUt
m8K4Bo1+oVpgc2Nj4k0rDyUDkQeEElMoo9by3gcH5klRRSbXSZCxVRfsDP1HOQzkUol3TUbtPtNz
DNQOtJMmrS/uQEKOzQm5MVKM9hS2fHtldVflnrODnatxSEe1j9Pyjjxv5yYX5FZbdNVBqp76GP3t
MLqlHzrlK14AIFN47fb9MIwAXIF055ZPjejbdZ1szVk8TspgMxOV9Ekjm3QV8sytqbmpavjNjgRB
ofoyhGcY1ISS6omvm9E1D2cq3Ew7Gg6ZcfypxPvU8nvW5N+jut+BUke7acvHpMs+dX0ZgQuS4ame
HKGIQLffC6rhDVYpQTzFUvaLU6vmD9pcgW91D/ZgkXhC1YAz1H0wKGbNMPuWRuQXGNj9s+FrNNXN
EeIk6LOueHcrqA8tbGXNsl7cirZ6P/JdaWaNSbk7a973yaielvV1Q26xx5dG2NJQ3Hr1OB27HhxC
YJK/N9r6oWBbf+6C+KeT5o8sj/7shcmhxHHpx/QZNcehFRCZ5Wb07d56NovquUmLgIgcwZ4G7cmv
G0kERW6/xbnq2faa90njPKSd5rExiWrYseQ+GL2r3zgmiAuyW2U6HEZISFzW9fOMrQDujI3Hk3NC
JlO6awqUz0V/m1jpc5ejWeHssrV5zwJgCeNRI9zHIlktNw37XGtwsOM3MTP9mDtyQJIaQJtqs3OG
sn8X34RsNfbCGtngJqO6IK8/8F4+5nCwb618uqK159Aw62Nf29uwm+7rLKRhErbyKHNg0zJ9UVpV
bUJZWTvsBbehdL+TXD1eGipqN02OetBKorfdxxI7wD7MCEAYa+mLfo43wroDVehumDRQIaUuiQAi
4BSjqHugFVHcBbXYws6t9Br0kpl8tT20oRXVUgjYmK0wzfxOiW1kI9rPXUgX7rLXmz+rXByhCI2H
dpKFb9r2tyqYtm1/C4qWytLaEWNd7SoVZEjoxb1NxWXQv44bEJzmSPnYpiK/Wk38aDj9tkaJvmVO
INhZa9972403aBnMrWmTVwicAdLZ0JOr6JIdEuyCQQtvsnJuNt2iwZc2BaWmHBLDkHMQmYkATN+b
c9TtLJqxW5UE++XUmuaeSlE4yk+TDzNH4yHsm2Y2CdRxCrA2pfZZj8MXFiSeTWBP9caljMqPqhzv
uBhcmsUji3WClD47e/B0KLFhefESRbNi/BmbCPqKvPmMoMjgox65VHY/VaCAi6XRc9K11ZEeyq40
wnmPePwnY5oJZruLSEzal1hU6NkMP5UMpuGTE8GxVGF4RenvBe7Pucsp3lAGjym1ZdtR7ecQXjUw
QIYn+HQzcadLzblaTExJm4zKW8Yj38fJfGyUujAF6U/RoIrLEOyJ9mckZWavRmeD5kut4dAVHktt
rO7ZgL/UeoGmJfE4d2g7ihmFvwow2jpsqtUY3Hb1AkqtOJERJqYC5lI3SeBjn15ctGzVyT9DK4YB
wj57eMD9wp0IcKBvEDTWe1AHW7vntUPZ/0TiT2qWHV9KqPLozuMHlb+6Zgj2MLuX9lxvpZ6R16Oc
nyIDv+1aSHkHc9gFEeVcJ+QjL4kbgOiPaNST+1gnQ4KC5ZKOtXYZ+uisVx6zG6hMR5tMciCxB36Y
aq+u1RkL1lixywAgshsqRAF55hGzx/m0qXvIJXE5MCf02l1lGJ/14AG+pIc7OtWXvBbxFlL2T28w
tgjT6kPHlg7xO8Wn14XHoW3Vrs2H8cysZKs3zOztZmjYXTQubSq6yy3zBbemTHJY2FCTn+MQ6lOc
NgukwKeqIjsvHe7ZR0IBn6IYVieGL2sJKCDT+di50zv4mYkkyFbuB2v8DG+wS8tjW6Terpy1r2aS
4ORvZX9mr4AtOrMrLvZEOVTGwlme7HKbpfV3g0rp1LjE3WlOetH0/Fy27p3qzHE7w4fZ9SGB0I5m
7Prc9na2Nx8UILcjvcyD6vRu2/Jl0eRmYuTa1U5XtFMzC8MAn1+C8LL+7HsWDMsqKf9jZsmsZWrD
WDC61sLiQKmx4qCGJ2VK5uVtFxE4bxQMURydAwij0maw8k+prJQJB4lG3VEf44+Cb7KeTfTdKh9P
kugARjhE5rhToOgLMrBwRUhfVzM5jTSTwY8Sh3HmylqF0k+SFOMZ/68H1GLL1LLeA1s2kaYXxNPZ
OZ2zSX/QWqtCFxh1+wb07WFIoscCl8NFaNVieGHDYDv9LccAe5DsVGN082s69JuqGD5km37Mif4d
IMhTEDH9quyJLXPff6uj2fVV74qbJik6aCVm5AuhXphcJkenyAEVB9azN8N5Lhk4b2lYiGD4sJGN
4GACBt3PZKhl3DQqOnANgykbl+fC6n+YXYhdELBKDtJhmZo/57lbPZBgFgfi5NZkgAH3wNnkubfE
qpe7xOBCPofVsLNc2iSzFfaXVk57J9FrlO2y2eHP0s6ZgnFBD/NOFPp4EBL0qRoj6McgXhEza8Mz
CK+7smmuGG5oR1k2QRmZjSyA65oeAD+MyKQBthpfk5LhxQw/gbYRDFFHy4mCq0gjjMqa5NKInY3l
wHNO0N6wKMfVRU/CAb5H/al7aX1uF5PFeq83xztL6MbJ1HAzlxLS4yRHBB+RsBhljW+ayrXDmKqL
ja7iGklObOjLR5Wo/jRy2cRbkxWHRB80NO7JdcpTC97Rsm2XnkZmIFs5s1yyQMPgFpzrtEuGSuzB
r2wSWwVHLhSXppXdOYO9cWyD+UElQ3Cc0kBuRl3eTLIjZxPED3Jh+ZgNFblSMcaxIKn119y17hMG
cpMBJTg1w4iWvfSVQcdZ6da5r6bktg7c25yFpDfKS1vO+v1ED9oyVHSBCPgVSxs0RpssuXQqn+t2
ds95VT8JAk9mvZBHM39sdXe+n/U59us5r/d0LAPf8/DMxUT7IzYI5H50Z7L7HO1Jz0eEmFQWe/JQ
mHXoxltn+gM7t00z5ON1NAmgL8ZLGDBYnl02pyvsNP+TeLqyUP/2nJtmP4iVII5rYZ9W7sBlERsF
rZrf9FO9kjsmbuNxmTvfrAhU8PQpfrU/HzPHi/EnLfWDiXlpyFXtF0X48xfyc6V9rjdlHioATINJ
wKL1HncW8cqFjTtLq+FDeV6+3NVx1fx63NXvIQ66X/JxI9UWEtWiemYSt2siSVzvoitfb2Kr3mkD
k7XenqLhzEIujoL8KznleKtWqWO+BtWvd6FpuH5vtG+rEnaVt/2+GRcN3PpQaYznbNHgxAci1odF
uF1VkutrrDc6CzsFiDz8furXf9CQfWoMEZOaP7NxgmVSDMwND87vJz2bJFcTZthv+TN7LVS9q9iv
8cL5FBqXv8iI/6KaXWVl9dKhV+SXrxJTCg9arKQHOCQ3aft0YaV6fZDzcWlkb1rozoERgsICe0q9
sWJTkT7hoVhEhNFiaFpvtEU06lxSNAcmDFh2jAHTDRA+fEvLV7Xem3JrNvwl/pOr9i/qrbUEzawq
90oXDJLtSX7pWcH9FXi7JsyUFT2+o3LRHi+o3jVSJloSZtJiQY2tj9eIGfYnzFk1YkbD8o9ImfWe
3aT9UUh8k6v9a7lZ72UNidCdOX1dg2cCfdd1OZnGBtnT68G33ovdxek5MDbYGjgKmN4vHi72Ooa/
vnG+pOVArBigS4t0puUdd8uh1ntiqo4j7JwoMZxDmAKtWm/EALqnsklvGclLGXWIu+tT80yeGy54
auDiBb0SET6/Mr4Xne0apbQ+LDCY+5PVfwj63XtPdQ//RX75S2+5SDpVhNs29RaH7CKZ91b/2Kqe
Xx+vN+vDWQuIAGoKD/FbThmOmr4gR6i/UMQF+/XA0SgZQJzniI8cvKvN8g7WN7S+l+mxLxernpWQ
hKRWape58IhYJioi0gu87ACR1iQfuYSZY2nNGgQWCUuJ+Sjs0SAKaKHdJQv8biXdpZwoOyQIBuGe
+DnWG87pP+6pNbv/9+P1n/X1SaZco+8pauQ/f8/RUx3l0/K46828+fK3V5tbKz+1+udULbioNZvn
11279pC1GYSlrU8mAxChvIlZ53//5LAE+KwpPuu99QeHiesw3RuFMIFDwkx6vxKg5tZHBCH8Qbfz
rIbk204Cn+enGijupMuGJIMjFxG7SiviXVIy6bP+5OGtZLy/PXQMAhgdVhWsbPj0f7+8ZbUalAGS
0dfPdv1Yf4MF1+fG5UNf7/13P4KSUByHghV9NaOuZBGrhATqa2Hj4G+MljLbzu/KiMVzQitD/yzE
cbEiheSqvl/v1sok/Thx9sT4lYoBs7vK8H9bTn95D2nj1ru5Xgyt5YO2fptr2Mdf7q6eU1jKRxlH
wwH7JIskl3BuS6+wjynY7RX3ZTmD61eaDu6WkKXff/76cOWkrPfWm6iqEQH0iDaX9QjoCpo1lizC
pP58HIwAL92eyODF1bASy9Z7BevntKSL0SZudqYAWr8+v96Ilsh32FnE+IaKCk/R+1vWF06gqDmu
dyfNKrf0tLtttiy++cLDTpZ768MpbKhAc9zjN132Ho3GcPptjATg57A2LUbJ0dCuJkl7y5H4l4Nw
ebgCGtdjUtB/2xujff+X43u9S3CIA7mGENH1YWVF6SEzjPNffm59Ub0zrobQrP1fDv71Z37/H7WB
sLnIK2brCxiS+ATOp2Ja0ICosn79geuvtM4SqDAtsl5XH+ddssqWV9xnvJzk0XId/NvD9R8wD8vt
/6e9/F8mMsxSDP1/S3t5Kvsu+o/te1Nm8b+Gvvzxq3/MZaT7D8FLSYcRJ2AbCFH/HMu41j8sFFuO
bUnPZShjmH+OZSzxDxJdDEJYLAJeTH7qz8wXCxqV7S7jHEFDZGVY/VuZL+bfxjSQDxnTkEXDizoW
Uzze9V8zX/rYTIsmictjUzKVNIJBXuK6f85t02XL99aMAzmdyIy2zTQMtIIMcUnUeZjzgKIXkhLu
Sa/c226QX2X9EKDN2XkzdXOpGTdWGeJ6jILARxmtGgR1g+79SEiY2GhzusycF20YLtNNjLZoMzKP
3IVXN8+SJy/VMe8V1gstNXeXM0QmVKYPdpPT+UKl1qFjGrEToetus8YN93YDr7k1htnXJXI90OoJ
FU3m7avJ20tsS2dPEEzCOCI1uZIY/KEb8F+lDwYVy00QA3WYFnYE4gyrCb1DUcU0YmwP5REgv3B0
rq097Nu2yp6kgZ4hZwB0rNP5GCMJ2NWxUZ11ZF9WPbqnPKYAN6PpxYs4s4sMDKsmDv3kxudqMp2t
8saWwN8J/Rb9nDBJvD2pLfY16JgJBxwvN0TAfTSpYgxQIvEfStM4tCmyJI34Nfq4wvThfX9BwHIB
iRO9dlkBoC6m8xDX1sGrvZPJUXVmGmzcZKP1vWkBvrptXZyMEBipIZ7Ze9p+GdenwiSeugALfAmn
4NgHZnhj2EO4Dfy8nNT7PLSX3AJRIbyzpWGlTYLx0dKT4jhnTMUdPXNvJVxfxmc7z8kfqXtp42mt
fTcqm42Dh7oujQLoECEgE9FrZ7I2s5soXerjwUOc5lUvg0PfweoVF7g4gmZYlWoTRT6SkuAStJBQ
xoD4FCsa901hNw9zabwRK1Bf6DS9MsLutpYg0FxReT3CsN5lAzLroO7VCSjuuPX6IfHVuIiaOlTs
tAdeg56UFTOwTmYTPtoqtvZ1lmzduor8Oi/u9cAJzsTjYVox4xQ2qjOfVbpIJzrx0LCbfeQD3Wme
c5zHdnyuNMrt1tM7X8tgFGZD4iBQIqUzTcsRxQ0qxLD5MHi7G0TF8t5OEw/L9NcqN6p3tbWSSxYM
xQMxQfQsdJpkjTk4b1EsjmOixLGo0BCXMruTTkYzd6pCjnsHXXCt4K9L7b4dnp1Qr840hB/dwgQ1
2z3RKyHjnvQvNwqjc2U4cC4Da8n2FEfcn/h5qvZYmXkIYimk1KubS4xyBVWEDUV0Nk7Qinu/Iz5l
SSpooFj07ZmK6KEucTfOS3uCmYq20JxjveUAyp+cqQN1EKuHMgw+SIhaYBU6+fc98S9tCC4hqglo
TZAybowYOnbNGMW1TYJGqmI8aoZunM3gbCB+U95zHTf1XRrg86jFgS8qGnt3pxIXF2Y7+qXRMqnq
W8AzTfqi52T2C8+7IIe9WxFrrtXfTeaU3RWH8Cqlcy4dhJuT5ZK4Her4MhOTSgctqKe17JSiClwL
up9gqvoDqKLIbyezuRvnaet1yAytInpuzNdikSC7LgnjuhFfw1Aa28Qjx9vQ5D1Ze88sQfJ+HPuf
0dJMk9CDCZ3OS9/JlXPRQYHkQ2X5Xr8wRHXbOTA4KLYuCVs0f+rrFMaSxrAXHDJXQ7gYAxjpu167
td3+kXYHqSikV4CuJC9/DNmRaUlN5nHlxXw+5jdDIuPKmDwyX+4/WidlNBKaBy3M0mNitbSk7OZT
9gqZ5ohyrNO1yB8TN7/fqSF1z2OD7DYJiO9ZBGl5VZLs6xjxplTMrqNQu58jCpKZjoAfWe5P2wte
G4u2WGUUpA9rjn0o3xT5pVflhmSb1EHA3z2R51Vto1jlj3XxmWdd/9L0RIVNNiNNTxx1m82/TWiT
gWZ7csdtFyJzblDZMAQg9GgU+rQbBhR0+CXI0kEIJ9VnUBVgCGvSPBoDblPX1m+JMNJtPDTgN/gZ
ryi+NKgYN64MSzZu00shdXKFpk6S3hlcyI01t6Ne/JhdqtHS6HZAqX+gj8m3JrCYvklAy1Igbkvo
9KSowU5F8GWQ7cYwnHAEdDB4YMl970K1N1XMSRnpr5UiX6mki43VCH99yH59z59+nLzoVLupvNi2
Nt0zXtUoYU5T4+g3vSy5PMwsHEjhqF3DMWeZn2ga2rnyW+3NjsMX1U6xLyrPOtGbZ3Q/fhcQlbeO
5U6UNm1+sub6qxnO390oCx6a5uRM9vDYYqhQqXhwdTu+D2MwtESGgXFxEprSJW+iteOHJlp8eYpT
s8mtcNfPml+kzOmCCQFsIb29gR1n21jGVrNS7yYzGIN6ttf6c5Z3O12/dQcx33WSqT8WKvBERUJk
mwh3I3thKC3YFxLvUOrE2suahLRWFNfctuttlzNfCYsk91dWtizoVokiEb6KFFj3ufYDzE6wdG2U
2lbzZnVOdDS7mEi2Ii78ZCzeEWlvJ+QPp3lOAXM4s6DEYFYecYBlNQ20UrbeqazuHScJXyb03flU
+3MUzsd2tj9QWUa3M7FC9O+JojeYXeWYhbC16GX+xZBj9Qhh/K2s5x8kEYc+w05CYVQMh0C0d/WG
cbd1YuTgBZp2Y/TNV9dJ6yPDzHHnVQRcBSJBjd1KB73anD8ZZndKA1TRMev3vhaBeR/wBqzGNR48
x/GTQou/qPSUTG1wdE2T5DZp6HubkfGNwJ/5lg72kxtPD21hRF8Gxk2FqM1NlfTi2Q20F5YlyIZR
9yaN8COyh3brpGl7BUne+B47GEatJXB2MpB3addnT3Y8ljuXPs+u1lnz9JoRaBK1wZfJUd9M1XVX
Iy7snZdcnNC03wc9dLFojQG5ZMbVrTFMRUygNlRj8l1E7pegCt4jfR5Pup3bz+DbmD2FmbxEzWw/
D7J5G2yd88Wgve26dfgoHKJpmijKj7NCMN7Fmr2t5JTe9GJ6tPNhuLUGakNz1qqjEx7DOYg+a60e
N8Jpkqc0yPrDQEfgFPSEXSUjnwfKQ0roxoyOVh2dqnS0YTMlLI3ZZTTVJ9rPi4xkdaqniCGfbuzn
ugoPY8QsLY2N4NAogzwG6FhS9d3FKR7TvEH8GVU3aF2bZ6/jIBaeNfxA74pgt36MXSyEdaC3J8a+
flaWT3xUJIe1cXXq6cfunWDOL1bWhGe3Tt7jUNKHrt2eL0Xsysaod2KKYbYk98s+a8hnIOKBc5BR
IXCn1y9ce/dOE6YnWTMe7XXx2FftvTmegrJxv7kBxqvWmL2nWbaWTzcChhLbVdZqnH4Zkx47Dj5N
Lv5bu8OEVRUWTIblwEkbshvTMtQ2mmQcKQrwWi1S2qjDSpMX+r2LXmNu32wivT6s3vsaYMz6okPQ
JIW44gKX2DB1gMdaEciksHyd3KTdFWFlAjtjmNfmi7hCzNHX4L6w4ttAjtMnqPdzBMD5q2qtJ02K
7y2Q18fCGk5kXN2yHrGCgK07ZHaNa8uN7wwOS7LeRkY74xeBK3STC3alBHJVqKmM5jPo+B5ReTh3
7mCf5ygH0ab9tAKGoDX88F2iJ8TsO0gup9ZpfQLNiVPQAHhk5thtizmI7x0bBWysvbq9TccRzNvo
VvpdGWgRYenpR+Wi12lHQwEIm95qwE11hdzEU7P3NR2a2wCs+ymRUj8KehlTbL8SgtgxwjV/jjnu
VPY9KMl7vQdEnxZ7yoQPq5gg9Zj9GW+gudGrGA64Gb+uHWtKD9Bh2ISYevE76y+OSwcjsvNxU+b8
LDv0p2rEB0vihLehxkqy+dzq0SvxdBKk2ESsHcSvxCwZSxKThTMDK6sOYomNx3DTh+H464b1GYhO
9YCpWt+VGXORKCYNiyPOTJxraQzDgQ3Y7WT2ZL5UiJztBU253owLnxItxVejZPprk5WC/014nBu2
3KrGHxzy29LQ8UjDM0H4hPgHCkXQly47mtLrsCEYk2L3n5Sd13LkQLZdf0Whd4RgEk4h6aG8YRl6
84Igm2x4m/BfrwVw7rCnNVJcvSDKoFAOJvOcvdeOi8JYlEX0jAU33jR1eVakHW41E99jQEAXpmAI
3p1sjrTOyeQJaA03ZmmtoHANB1xvw6FjbLk20m4aNlsfNZ6WddpENrlbaEGICX4oqTWupBMypxvB
quugrdPBbqHGB7clvT1C+hpnz/BkLO27vG3WdvBhxW18U38Greszf8BJTUcNqCICHU+Tx7xP/L1H
oDpBNochC9VtXFvu3i9EcNIUL9hkSFRG04kujk2xMgK36MOTgkNou6d2TJ6QWJArEovwLu6SrVaS
n9K4DJCDOLrTUntbmOUXhEj1Xok8lEBU79ZJhuMj9qIBmXT7qsDeWZpjpm5i33nBMVQu8hrPqovv
q+OQlNSLYEZiieuM+n6MQIkqvvMa9bQKqjbYEUz60iT2q4isbV1Mxs7gIzDdbBkjKlIqdBQYq2vk
/V4J/1GPuGi13nhp6uG1jt3NSO4U9jKYlaVirHzLO2A5sxjQDgtXbfdMTI5xFtH1OSchGWxpfiwT
fSVMGjMds+IqaNtd1uOLahR9KwfHO3hcsxbpSK+xYQ5IZltkoQ4qlglq743fqxdh9fbBIz0k7cTB
aMr3NkKa2YTmnSIx5Llqoa5NL42PYfAUd8671RtXjt1r1sTPnlFYBxeKptarZ0Fg9oqB/byhfOy1
XVnEO3SpByELLhyFAVZepdxvj894yfWjh9RjEVQO08K29tAJYtKljjkcmjjtmAVRPpi4m57r6nvU
ehyl6bAdUmNH/8VCsu8m2zhWLm0HNs4EKekOabm2UwQlvs53ki1qbS1B4BG6jkRO0Nxz4rkNG4Mx
TsogMvV0XGAV05G10Y0I4NMLbdXq6BM1NVxonGr7QhrKoSl9/1iZvrdX6k/wNySAuFPQN+JTJoHV
2ekHB7WF3a+GtAe1Of2QqULohJk7D8yszIMwSvMQMXg7uEFjbE22VxTCwZJsohFBw4EHjd/Cbbp7
xIivWIwvehOS39J1wypXGEcxlnnQSiBvGX7PjepjVfAC/xejoYpxPSIvkGBbVTcfux77ttsqd6TR
RVpzpzlavEZgC7TBJgbCSc7qWCPfGlFKcnl9Ui0QvYoVIAVLPlOHvB2nzXAVYeZQGSvrMVkcHaYg
lFFxcYibfitaQjkQtjyiqgxobg1fXfYqyz691/Uva3Sf0j70Nzq84A6QKEoF7PrG4OjbJLikQzcs
dMSJKxxyOP8k4pteO0Y24WklmUTIrNBi2Fvq89fI194abSWzxtyLRn0FTIiUxyFLaxjtRd000S6H
YeBJH54Hsn5De3epSCzMsiZmjKaRHzO3qYayX/r6F1HJ7mlS4LhvOpUyB9IBPLtNR2XMd/yjJdFj
uXIgy04nGsAcAILiOl75uFab2EC01QeAYdVI3+Cw2PZhGt3oDPWX2EL9tYo2GZ9YccjF2sQrSlcf
U7GpfXY9Cd5JNc0BqIywX1pHT/FtLFdOu84Nrbx0rBWZ+aNa1NF6ROhcpua4kn2OOyzGPJxouIcU
wJQXW6Y6dZouJskZLYoXh4S25LkB5IwMJJcZcMluvasQeRVjco0nT2Cff5XMdYnn83ehjXVFSfpL
8RjY9Rbl7DINqidXERXuv+Qq3USiB3rTgyn+xUyQLY/x1kztx6DmhJZTChn1M8c1LvDiAEHnq6jZ
HXRkFIK4iKVZdadAQbKLIw+gw7AaW5roosje1cpflqV1X6oRCr6EYDgPwIku1H5hiuYdYNyuNbjK
uYY861xLCIFTFrZlIlMZT7Ztcl3IGbMYmAyZf4Ti04mCT+qGbhDd9z5chZikxLqvwEzEr501Kff3
ouKf00r8HJASTM+8DXy+cNUm73mgnVqMibQHUvSA3SoOlL1de/TIsk+nKvd93hMwWpuowmH6RiSE
CkbKi1QlDLSt1b0g2OSGSdVRjZRrkXsLqj0Xv4oewra4dwIMRJzhNxHjGwZHdxwjtV/cZmH7Zekk
pErNevbb/pzTQxGUKKqouKPAdAh15SP0yLwRQD8KuAGq0xCHxGneRwRG50tqIDQ5qdHHFsa1qvGb
uT1n3FYEjFqfR7f6Bfz6KxrlYyosPJH9OnI6YnwsnGj9LzDM5UqrhpMSGh/Q2u7HLkV2Fn62qnZn
A2pW3XY/xtlrm6DuiXLqRyYI5KZJ3nuFbC+365Gu5wtPB8Tn8D8wUTkLnbIp04S9G8LpMH3tEbfC
HhzH3g9zjidQckX9mpfmQ8csoMujTcLJPMnjnWzFkgAYjE/KNk1tLEs5VVdzFyxyICaxEbBzFyB6
FdX4xEIE908bsXiGyLnq5Mm0cj6jJ+9sZiEqKKFF7SjlKtEhdjrFB2Xga7AX6WeOMF+pqpNRodlU
4a0vxm7goBLDKa/Lj1oXR88cgEIhgYn67IkYDAJyNRDBMeOyWqXumSdfg9hnCloHM5lmNw7ZY2Lb
a85n5XWvooVWEGmMH/PMITMqu5Q47hXjmtDkV8oncAgPeUz8JvsUTPCURG8PyXo5IuL1Y6jlpofl
CDt6bVDHRZlKAFlIiK1NVmEvSOSCs4xAq2FsHZgKiZ3MgrxIPMXGYxw7B9ek/kEI+QJM27Im5YRi
aP8bvSzTqNh9BASKQs4ZXwNn9o0a496IVJwDVFuwbP+WmXFG+Qj5hKp24zRrvUYibwSZiqzrC7cC
OWnFOjQCg0ROR9lZzR0KILFXSeSmxoGjOx7Wopv+keZOuqjTEph3+9oNTl4sA2blySYZPVzrYXjB
Ss/AlGJOVobFJlQ49Wqmhmg967ZVqxp7LUDWOHr9B/39t4xk5CoMjnYQpqhDKapoaUc4KaIbiqdH
EB9JsEMM0G5bldy50vNXUSrDrQLPdikKjjqlQfSrRs1idLniAdOfJsUNULOhoVSFjfFG4bDSk9JZ
hWlJTRaNrLQLsRdAoqCgNww80SwrWfRukfi071W8makbIrRFKUvwm7p0bOSyemhaNz1hl2ijR504
NgNT8jq1D2noMAYi1bppzUcfaVrZnS1Te8+SX6XXIngP6BBUEke4p0ZHOWjacrRNINc5YSyJj3lO
SaqN1rTVwgt1xhgadUlDrIOMkVbWYtyWOpm9UZNTLhc1uVEUP8sQtXHlK2gmgmBRmcUOsWhzNi9j
80stCLZCu+hwlRsYNgbaRleQHHdt+zDoKsZ75W4sSD6WNiUJ1SY7MogwPWfu1Njp8Djn/iIs4n7L
dVHs9L4hYbiO5co1bUgdXvY0UIWrfP+hcJMJERg+x/WkQu3EBR/Q1dVKfYtd4qqW4kELhnihO0FI
aCORk0CSjGXdmneFjKr9EAimLXH7QWLTQ22RFSwkCjYHfVuX6xWsEXnvJLXD2cC1yYJM8IswmdzX
A+InhwrQIiq4QhQU6jfVyNHpuGh3pVAZixiBexWZ3ECoRDXpl+wpnnpTuWNLrLW+i/Ea87mc31kE
NDzjXGWNpJW3pbULypzw0eiZvPriKrAOakhwkzrz100SyrWa1usAC2voqk8McKulXdhkJFMTYQSS
/EIUriMafvRju9zHLpMw003R1PvjmzRTYPaJkYM4qjZpUj6mni03honkHTwLkzxEnErqvSNKSigA
0nNvDbelKkWATsJm45b5dtk+Ue0n8bT5iuQA6ir97Op2BTeF/BfFehVWdhl9f23lxbZsgWlE7Ygi
JUbC7Gb3PWwUV711oBGhf7QY8XaMh990u7t3MkoYrgY0szApKPgxx0A2lvCOFmUyRRD31kqgn9pU
PorOalCJvwo3kcgSQrHlTiOnaxXjPxb1oC0G+CjVvUdJJ0TTSAIyEzhVR4LQebeKZ99Lw7swLKD0
P7prypgkpkYQiaZsSYmS2BjRFrkxBQX6EHcDBH3US9TSpYpQgZVj4QMO+DSH6mSr2Ju0grafERZ3
AJ80MByQzLcpKs0ird6qrmaPTV5NhrtW398gG1hS/10Wk7DYtGyoHwaxrNPcAHkfw5lTnT5bPZ3D
ILYYc6nl1ySidoOUWQrlLmMbq82t3nfPdBfXqTRWlW4fQFv+HvlJWlN8OT1GDrVgK52/g7iyCo13
w5NrPU4/ia/tffc2H4hx1BCH2253o6uEdVdevU5b6xZLQz2SWeH68dq2/FMZyjeJjbnK5ROjPFhh
kJOa3j4pVoQDm1nrQtWSh7apXwqYAdO2KjM+ZTn5xtT4auOldKslHQsmW/1B49oaim7rhdnRTy+l
nb24ZFt0qnXnNuBnva01ti+6bt/wT7pdstIHJGSRt5KmzTiFs4+xHjJA8pwicfA3aKjMdcJJqqqn
+YmKxQItOXLM4WQUnCrDlBDFYXwIZfbSU+iojWjV2+1NahEN1pFJKh741VYcpftQrdbNJBPu3YvZ
NZfp/2oUCrppdOEtz2q8VHPr1qvlW1dQ1cJxQXQ7EstFj9MkF4RUe9DKuh0YiwhNKpnYVcqVUVBb
L4yqpExf3lpJ84wbkZ9bcgXQ74iMgfxGRIk1Xq0IeBKeMtrZr5FpkCAQlbfSvc0061wOAaL3ASAB
LjmGxYuuNJ9C4octUz14TXYqq8ZAjaM89BlmNLe7jSIqVYpNuEIegMpNkuipV/pPuopwBSTEgtq/
Gk18pzqZRS0c0FVdHQUBIwupYO6OiSYvWnEpsbZHTfCZJzRcgxK4RB8+UXsOOBNCLccyohOfoF+s
syfeKGyhviZ4LOspWrc4fVx/CzliN3maoS50nB5Fc/UBGtfsI4o2nEJBXEcU7JsoeNAjBt4ocEbA
FTHuE89TNvCQlp5F16UAbFpM1hJt5TkeeaZmc+9RBK6n6HY32+IPoG9DFLhOzGoaZvfTjl8r0Xue
UPXgmoY3ohtyEFHlqjLsFwjKx0pxz0lsrmXtPNJof+liROZmf2SGPTku1GcNMAouzN+Z4WDZS+Xt
wCG/0CzsKHnbkY6qZUeGHjdlK/a6Wm1TCRlBeA861YeC8Uue6vilwnMWFe+0r19l7+wIb6A3rqdb
u/sFenGV0fbErLWqGLgonFGdWvkYNfmJf+Fx0J1HGVB3pxjxCYXrYYgtUll1gq/LJ/qYbyNjxcZ7
U03vFovU77gMHsG7bGIzvqXnvO/wF8UDjVb0FS5MQbXdKnn5YAUY1HsOZTf50FX6wJZxn/nImMzm
F2WY3VivhiZ+rxT1Dvry60QIVLLipgmiF73oXrtasZe+MFZtbO/iNL2OtGCNfJJL69WmxKxAz3Tp
pO4hsKMV15i9Y/mPuqFdc/4Tw3E++awznyyQ5NzBG6eTZnH9RPJ/jfoH+ktf3uCcS+zuMonfgCjh
Jot2qPVvwrE/OxaaEyU7jYY4VkbxFbYx/Kv2aCrNi8FBhQvvYA1augrpmcbqbSLD1yzVCUbQqecx
wW04mXCAPeNCvTHxaiE6XxR2uQjCYlLe7ww8HJjMUOyPxaXTUb2OxllJNcrPXC8d/yC9+Aad7QPF
pfuKa8pipCOSI/P0IVLUObs2Z08T+tGAi89L9WtTMH+6y8xOWdRLH74lNpr6aAHkZX5WrRP0qPbF
HHQU9SbiFzdDfDjtLJ6eXj3/qnnVJiicHocPeke4xZRK5MSHyChaEU/ppcaAegK0W4Un1L+INtm5
dfagCQeb87C0c9NAdViua7W4JGABGvveiDqobAbiBCr8vv5iDpmxTXtKQPZwb5Mys7C7ZhLOXsZW
nKJBv7pK+WH0wc6vim2QjjceXVQ5kv0Yy7e0Ce/y9MEN0JAatv0MHcUD59Kb/a9cKeikaPq5lvGd
R+hg/9hp5XvXbNpK3nRSvgRieLUbbZ3GYBwcDrlMLBIh61+DDpqKKjhtkW2h5nQxkRBSp8r3PXi9
UPF3sW1j/avpbKCLCRFKdC61uHSKDc1PUTBuPSxMZBt5a8vgb+pwhNkI8xZobohv17JNyTCLuKJ7
DHn+qrW1R7pbJxfSE+qAA3OcXSiSJ9Fy2Hejz9bHo0r5oTDkDookux+FJ1NcGfN+DTzvaQ6mhWHT
axerTB/ypNr6xm2P4VJ21b1lmhuXYQTdAcrlEFShgzGG3ChKQIHadNeWJn5P74t/7FY13COO5hNS
bBNYOlKd6Q1Tod3bqRmuwsC96f3mzg2mJDr2lCB81FN9QwbUk72stPFkaoE/RUwyD0FMmpjOUQno
P08r9Wn53Ng+073wS5cB6fGp9ZDrxS0sFbKJiIFN8uzeQVIiGoAbqfuhSw/ghmES4DtyJXdXIxM4
MC0RleFe0kYcn4yxAbYrN4UitzJ0lpagKKJUFLkZ7NQkUFFglhisYaXmi3jgctB3u8puLyDCKBOK
PWaNy6DYp8E39n5Qb6PR2IsXHCXkWTxA0iLmadg5TnMR4as/lTK7/CvqnA+qrXsrowca4Ibx7Y/S
faRFsyME7MsTzglceATzqNw7qnwfPevOw5jeNcHeyajgNMaSN9AXigS1NHKKLNJ4Swlv2Qz2W0Y3
DXXweEkSdOqAd/gCjYBHJLSlndnKyqatuoxqeHUtsgE6UNkSoh9j21R/nU6ZvuxfrBSrKt0fa6nI
C1QmWE0Ylg7E87o6p0dUEydzCHY144kDPsZZ0/jffvX/3f/Kr3ky+Hn2HRL3Ky+Gil28/uvu/3rg
wMvT/zG95p/rzJLDn3un8BcDuPx3/f9ca/uVn9/TL/n3Sv+yZd79H59u9V6//8ud9SzcvG2+quHu
SzZJ/R/Cx2nN/+yT/+U/B+QwVAOl5v897O/81b5//iuO4/sl/5B9ahrMDcSbNsecLSzVhX4xFfX+
539VNB2J5X/wN1Bzqo5huUJgSoB1pf0IPU2eMi0eRQOlO1QZ/r94HOaULvgvPA5Ls1E66bpr4EXX
wYH8q9CT9m7fZlVhnAIoo1FbmWucgxE0cUY+ftAgayEIbEn82qIIoFaM0bKOEeNVE+Rx1KtHL2cC
25rgRi3F22Y1U1wRLQqFPDdEAZAOK0rpTHwpR2j9O4UScBSdXDcNmWQd41saR/m+VUZSDDhx5r39
WKXesHYjDEGull09mZtbzUHq78tTCylAz017NVbFQLc2jAAVjQdpBMQzR/W90fQljnDx4Bi+hiPW
qzdapfpLtWtxPOrtXq0V9aAVZk5xopdPtV89mEbzVCVq/my4NK+z/uw6ngTnRgqIMXVoVKgAB0eU
F6KgPGrj4MMoF/6yYQetPTBky7CztaOni0OiNulVcbgYaAF6D50cP+i7KbPA5FYRUBPRDqwyXeUs
CQdEG9GeJjSR/eI1zyWu3eE0FgHt5rbUAGx2ByfQI9LPfbnu1fE27l5ND/cnuwQtZxSGXDu0O9dv
u6ldQXw21VaSjaFB6A4uCJR5LvFVgLBsyeSy7q2Eim3b4nC7mmNYbOs8lWsDeTvN1TTBzVkKfuzi
d9NoIJTUZsk5AcN9mG2Is/A2rvi08GcupeNRvzKsIzhr7wyX0NKO4yDNSwdNCp3QRZTwQWE2IfF1
u9+27F57My130B/XfhTayLC6FQBNezUpU4GgUikMs0TuR08wMFcZe+LPXNoTD9DMAeh2OgI2/EPL
XEWoBR6KeT/VPqc9tA0ss9D2J2iTCoBppJfSKtq1qLr4ZAxVtHYq94Q6EmKwzWg98V3ox+3Bu/qR
Ep4SuvWr6bfJx0h5gJFRJBpl3TwtNpDxOA6cgThCUHrFytaT5FqUKjXXvL6x7x09Rn0ic3AVzW+z
ar1TqeUfGU24rZyCLoEPEgEPI5LphfrsC+nSq+kEP493HFU33xfMGhaKLxZt2xpnQ8pll/rV0WAe
kY+d8RwXFM1ARodMe4+4RBaJ7RrHCLPQMvPEuNIEpZ5JBuZaQPzc0mC3ZRi28lIVW0Mvt4FELedp
fXuq+BfJBXG3QcigpVXifmUBL9uB2t1bSOkWSGmdK59651ggKfwuQW/V+jHEr+w5DyN54+RoEaXx
YCRB81o22X3iZ4+qqrSrvE3MHZ1/pAf9sW87uo1wRKmBVfgqQ6Qhg9aNT1YYMuTzK+VdQfihoakA
OodcrNA4hzheu9MUZR8LQz1XISwFb1TwuIfpsz6ZoVMdDGIBu2Rh25G5TbzAQAru3ARCT3fT6Sqj
GwTJ1MeE+0pO16mm/fBVwn2/oYpyMzp5u4EfQE0PTi+qCH6DQQ/ylarU+SlUYL8RZvKqm4WHZTLs
4bLAmDcl7GSPq+rCGihPjQqaUc+N5Y7KircPC5GcABV3aDnoTPkVzDSzVtq1KSVwujaHrmUFJGVX
GR2wFvk3HgCNSrHrUent/KXteU81+ZAPDVMaONY0+3UcUnFqOYdcxTHjy/HK96wHg19CB0ERtlTK
8yi9CUA3fC+SKDplpreXtuBw4y9XLE0utK6uL67Rf+HcMu9jP0TMEoFogFR3bLKecUddHErVemOE
CtDaT4+c+4EeCK9aAhxXVlqWStxzLIxp0QRT5trP/flWhlWI+QFK2388P0zZ7fP9+fmfu99rzg/a
FaWXxfzUHzfnp3pwFBvZa9d5E/Mq8+N/bZF+bH4wSDBy3vUpdLyZQsfdOVU7mBxI3zeVnJvz/fnW
vNK8+HlNPKePz087c3b2z1M/r/l5bH71/ARwc2K5p4DuYc46nx/8959AmT/XvML3281b+ePm98vm
d/m+CWqX0iXB4j8f/o9N/3ywf/tdv9f863vOr+kr4s/7KQj9Z7s/68mqvR+mCPW/3+r7C/589Z+X
zLf+Xn1+8I9vN7/1H5/05+Xfr/xj8/NPAOoFgdrPJywAXKzMKXS+mvPn59fPC2GV5NPP2//jQ8xP
/fxGBTn3RULgPafAV99s9e8XfK/VC8xb4EOBFxERSNV85E088xTlmbbMfcrb1PabDVi7W9QQ+cEe
MJRGxRQZ1WcOTen50Z+naixnW8tTJu0EWX7/fMl8y5xePG/h59nvrUi/mhrcP1uE08PEDbdbX6Kj
p2aNWI1IxpakmcV8UylxY3/fH0LgpkEWOqs/Hsy8uN3H+fP3KvMT8+u8YNA2vdpdaL27nAcUCycq
/hwN/vPIqT+IV4njHssY3x9+yPIw36qEU6CrMSBb1Um00lNmF+M5dD1SNKfjfT5Ei/lUUOhnanaT
eD4/0o7gchU3ILmFne0d6S6lbL9s+cWZXCyybHhLlAJqPFC67DBOi2GyNs4LC+rRv737s978Mv6N
gtYBRVDbbnZ9Xxx7Ke09PftFqPYfWeBWm6qSWGvdEZSCMLpXL7Xuc2ghUK/gdBQASikPEQo227rn
u2VfLwWQ/B34bxqH1sFJsOCqroJUyI7kEioo+qJ/quXkdMvJmYkuUkTBOzHh7oemZeWkPaDaQQk2
LZimatvWyfdKbwXHeUHSgUsyFFfznLgmHEqVkx1hr+cLhm7Od9bM7GO3R2Ohd569mxNG+sniNy+a
UPldaGa3LvKCrofrGSF9AOtKtzg8DsaoL+lnUR0uwOcmnrJLeio8qMP2AucXlDKF0k1jkZDZjgwd
KWBXq1LXjIONavRApgZGpi4iQGmyjUcVgj2VyuzCastXIv5OFSMSLmf8VVF/RywDicsUHfS1EQtg
6uUkiQosb08CG4oX7QAPV8M9dLRFh/9Bcxj6zfE5kwV+vtVZII+go3zHy/U64PaE/M11xrzlkPqN
zhVL+cct18JryZwAJjHaxfk/YM8u6x3uSSRJJNlCreX3t6dFVzvavkzunMkSrk7Oakit+MS9xNip
pey2P9lNsW1SN5nRBMPEJ0iQ0m0RHCJIw1ypT1ABExxFusPCTxZcaFD3n9zRc6zQz8IfpkRMIxXn
Tsm0jQ2YkV9+2r/NAWf8UtUHoEVwbeZIr58dcL7112MDkuxV0PvjwpnOhq6dR4wZN5JR4MR4wBWv
T1/pj/sWPec187OQNN7p5PJX5NRMTpi/MvKriOJ5h3Nu2qfmrzfvcOkcfjNTG+ZnHG8vAlvdq1ME
zV+JSj+P1TF8mSmM8K+koe90njnwa44fIqQXShvWjNV81M270HzrZ/ETdcbVhOFqJHbm5CmewQc+
SvXDvPi5OyTqa+f7CQwb9Yog0xxpo3Lm+r5pAI1ZtI4pcM5gr525B9G8V0+Lv+4CtNngePC29RR5
OzMPfhbDFIg63/V1uMzsFgenM3p8bJ3+VatoXHEEwH2YFkEgi3VPIWsisXs7ITAcSUBPYSzwb7A/
zT/dD5FifuznLr69g9QrdOwQPbf4KYG/ZOxGo6GvBsg+R9AA9PmLqFghckc+65ua3A5c8+YvJDik
TbxQq07F25FJJoELKK/0vcif4Miq+oNOzmpEnEpLl8XBVIEYx7YOKMX1xTig0ULskGCMim78MHro
uprseCyOa61CcjV/2CZ2fOLdpxO6o5OrN+0e30eBoq7arEVpPBIzTeiqf2wmT44/gNKfEuKglcWb
PkgeZmzd/MfPt352BhsowkHcZ32GyAjk9qqf5kYCOY+WGwe3ysyjPS0UJoNKWaO9zCFm1PNVze3C
Q0Lt1XdxSzK03oVqsGmD5qkpXGSjVeKvyoSiLeEQFSprbKs42/vtGHTRsRbU+2xZ3JYxnHsx2tjC
wkRZmJgIVkPZ0BhUJ2kDTBc0iTn5OqMe7wI13GmFRJ5Cpm+TUYWHIMjXFAxWBTEHNHan+5qXmxDT
udS64EcmPEi7FJpTLl2HYbQ6jbX76apq6zDak0Z5MugWZ3p7TlLRrjGtXJ2I8G6nqh46a2sw7V1+
b13kPJzEnrOa3weRhLEs1Zs0s1e+jdsp7UG71QSQWrg8Uknfp5qu85SOC1AkE26r1m4KTVVHGF48
Nj+LBYb4D1k/BA3nmnH0Hz0v8TZR7edHKT5GoaC1lr52RBeG06849PD/D2HZPpqKpMydZviAkzpa
qPEIRnj6AYBTSLBj+g2890tFXWBNewIaDbY4NhqU7Ysm/WHtdPXa8zt904IYX/Tks5LFykE/LTIF
3xr98i8hORadiqBtqd5D4gl31R8cjJmIMcMZPFejayMaa09F2Hb6aB0FQbPMOKEAQU6Qos4rcPSS
rvJuIzfZ1BH6JoQ5q7ZGBAMFrfv+bkHR2rC4sG+W1nTSnRZtmrGgyLJKGk4zw/icD9WTj/iPyfY4
aWI0fh4rfqoDCyhGjBLAsMPhFNWZszIKiOs1V4f510mHgSGRCHWyDJTcJWia8C8mm/9nTNj84BwD
RmPvmCpqsJ1X1qeDa771s5hXs34ixub78wbiMAN1D7JgXvmP9eabqm7RarKs39+vnR9Lae2EGQ3r
zPwVq2gXscGVqy6v/ZUYhEIzPbrP0ng8uaMWI2/wxl3U3UUVqbOGTuujsqcSmjJsDI82tD9JKAf3
w+/Sp7EYwPEnnbNq+pa+8djiEhuRwPdW8YxDdIsFi5xvdGmooEDiZr6+wGRB9kLVHwHGVL+8HuZk
V7hv+ZwuO1BT8toS74NsuslMSn6cGveHrh2RCenBL42YV8cQb9JwiF/wO+9iBz7WDU3BQRWHw7td
hTcjlh4ajJA2KTE1G60127dYOc7Pd0YCc4zUqwN8KO++1JpHqx/7dxFIxLZIYOgzFvKcySabSy7v
8DvvMtRSN/6kRCrAkO5rlHTrqR7zLtWF1tMblW6cbBq0tPvIt7PHKhjP81b51djVQ1Oc3BAMo0ld
eDE/gXbwNYig3ndFpR9MQaJEOuCQQYs+XnMkQ2Hvjq+lBjQwy8xmV0p3fOpoG85fYqjpNueI9m4K
WdJHzSB3e4zXr45FyonExrBA9u7d2mOoHYm8wXE+fVoaFavRteKXVKnGrd3XmCCTJnghOhjrPj9C
MwQ9ymZLP3Y2MFUzBmT5/evQZ1iEdWhcW3/QbjJj6o5NmxxIsW17U38aMuB2mEtBIcm6e00h4c2v
DHLcSbU0jAOajfi+afu3+XF1chOkvtdf9CE1TqNVdyCR+AxakJ+dRMUvpQb5XvYVgWKK5b+b3fcf
LEp2p7CS1r7t1OYhjMe7eYNdATiyNZ36HAwFnheiSL7/QNPJHnUVcm4JIXYtmyY+aGYEvH/6/Ko8
uoHevY10YoA4Gd5OV20TvnpyM291DDAFz7sYGTneZd7t5heKkqg7M9fvhDqEx8ABWzh//GySleh2
/hRiK9NSFQJVib4Pral7G/kUWN3ByH5lOJTAJOjPvYOmiYmyf/Cjqr/1EWV8rwFSa29aSvRCWl+0
EUNVHgpOSLdSMTWOwTT/FfZi65H98tKEmYuJF1hbMFVHtRz1rcGONr8TUNnNJOp8ZbSlryPfcA4a
YXnXoXYobU7bMUMQ/53SviagmNaKTThUj0H6WlV+CNKHNfwUjIPaeq/StYt1XKQdvUPo+ZSJU+xT
fJ8KqyxhH/WbP+j83Z7Ohd5Jy4vqBdX3NqxJ81GbDhoF21316Gxvspw6NAb79nuNhoiEdhzluyNN
YxUlor7Bn6mezSnab36XnnOAGznvST55tsHJ3EgrKM70vsl/mj6o2+4scilu5hUwnMmVXVfhqa4n
r07VeN9r2d2iiAb7o20s0o4sW55iB9X3aGkRJXyZ/Er+8YFyYiN60RknQ3T5KeG9VnHVaR/UNb8/
T6k6y4Z27dlTKu8mDOtmVRoi+UiV4/x5NJSNywwW0bloK/Wm8cg99MZEf2/F87wCeYfDskKaeK61
obgRMrWQbtfqOW/4ewiBWlK6rz5p6VCK7GoV8XFQcG0bJVETWXs34ixftLjNPyXk7AT90TvOT2WZ
hGyjZP88ZnzGNZpr5Ump/bvvrbnBfeHkUBOURFnTzYqPtqZAqzBDCMKB4707/FnzqvH/Zu88lhvZ
siz7K2U59zTXYlATl9AgCIJq4kZGkK619q/vBebL7pev2rK7xt0TGoNBATgc995zzt5rK6hTGOY3
j1qljpsKce1GqSrtsdIZaPx8S1nNTklz9oOwjNSts6Y9yZI67TMNG6M81s2LmDcPP9/Ku+dpgI79
TGsFTjVviV2zmvF5qiyVk0/ZfSroDNT7M1Yoam2914WLtCzyhsOTEKBLSa9GREsahXP7m2D1u4Bc
eE8FdDORmxOihF5jVvd9ZM5eUvD2Ulf19HN5dNl8HsUWsVIHAICMPWknJ2V7njtBBNNb309GLz/f
CZSEZK1Rki5zOFqbaSEnrR/b/Tw0w3UysPr8fNsS5V6lWsu7kNYEnpPYcQRwFh/mgeinITTi13XI
jj/PxaqtV3EclJuBV8FfcRHuMlEUz5IBFgAjRf5LGo8/F6ihkrOjdW0vI2FdW6hPS9BnkXZNcJr9
43KHeuSbjKveQ7Dzrilb09GQheoQqghGtaTrX6VC2v/8Njp1Hwm6arsvwN+TI1MEErhJhuOWedHX
At0RQoVfQ9F6stUKb9hmQnfqq+4AyTc+wQhMXA6R/WdhXpah0H7Nd1vnaBnCWSlEeVc3KnkeuOyA
yizHn98V9+K3kEbpE/MF4sTmYd4MK1u3ESGC5lFrINStzbyE0qulIX5d9Xjep2sZnYuuIib2/nh+
Pvz8c4gs4YThfdpjPx+9nx+7//zPdyjR7v/Pxv9v0EiyIlrMlv/dbHz6j81HQWBK0n797Y+B+/b3
f/7tj5/8Y0RuiH/XJbxdOt7MP2GRDPnvmmbCS9dknfm5ZP4prYKMC1GXIHkYQJZUTflf03JV/ruO
gttkuG3cuUmi8t+ZlmvKv87KVdNgyqboJlAkEcSJzmP4MxRJxTccNaxqm3ssWZbooMshqSSecGsO
+Qa74yr7DZ5E2SPueHjqP9RfaMCf1Yqup0sOTIiGZ3UM4aWv90MY4CCAQwfkVSONUNxYqVsQi0li
+y3DZ1Fu6/AxD8Cl+OUHE3nKQqqJInTjm/S72VuusbVcdMx/ek3+UHb8R8kcukrKvvvPv0l3sNM/
BB/310L7x3MkvsnSNAUMlQV+6s/PsQ1l0uUxXmyozp4HSXqMhzVoTOUhnXiTt8O3ILBZ1FnypiXS
47//46p1v4J//euwonAfqKIhaspf/jrH97nhdLFuzJs17cXv6rE9q7Ejvvd+8Y0K7F5WfhtX9bEi
tHJPGy27Cr55tK6m4aznpvbUi9QepQOtnY/itG6zCwSg7sRiP12G2uk8SCQfpmqjvNKuRore1q02
qMme44PyIAa1+RVR9ngCx+TsCyii/qC+0UfBVokBh59BRm3j4aMNZ4MxvhU3kAoQHzRawIbHiQSn
F8mftEqBdhO6BiTpgOnx94zofcP02mxcynJaAqbbXpsTdBJp3wXmTnGL9+qGtC/+lT7xdPz5pfxe
Aw4qiY+QDvcKNgZ7/IjMzXQYziQimH76tWwKd3BXhP0hliP7W96TQtFbGIKELWV+94nHeoCp5Raf
sPGhqwjb9n0EmyV77Q2ZArMsWfZQ5EdP9x7yLeyCPL0sDytCzGOkOzg3q0v2xZQabbBwrJ60YIUk
ZJcvxfQkYj5PXS5HdFheyw/dnzInxFzynYIrP+qcqyX83h744+huf/An4q+QSUcI+VC6M1d9HVG3
c2RH4AjqoRQvquhDJzEu7fu01z+rh/DcVyf5CtTYJES52iQRkgTHesQpcyIT+xTtxnUTPeh7jAsL
bW5G1E79ke8avBWxHV8qF4SBh6Fz8Ml0RTg7feJUzBCgwD3WXc0JX2WG0NVD8tTHR3OvEppNdQCO
weu9cr8Gqh97Kl611EPzqb1Jv8NjDSzsuL52qCnd4owS4j0+ykcgKcK2w+dQOqsEkYBYUzsNjMMM
iTMNQKy/WCnyQyxZbv7VXjB3zicZZflZfJOZGj8C32qJ+UDs71QgaCTHQvqOv8CGuWMYB1xX8ib9
GLatU5zlRwkA4C361E8/6CU7eQlv5gWxKbc2eZe9i7EN6dqpOIPdQH6vHIwLUC+yl+tN+Tn5Ze2k
m2aTv1ou6wnbIHksR+vBemZsU9H/qh2E1E7Bu8POv8aTytXcy+kT2ITmzK5/7u4BKuzCQBZtTCLT
K20v46KSxz3aMkguN/f6D32T4GyxJRwGzkrL06l866LtosGOj13t6AXOmq2Eb87WfzGQvz9B3S89
YzsiPYJIQVYFzfnjsgnrDVrD1mlPyC+B9x+zlLkSayD49kVEzYEz2xl0d0RdQhX9O78BCNsobxnW
0EC2l838QLdOD5C+atv01r8v7mbZxDcVqDWpVRBQzkaPWdbWnsKP7lugxUvA53GEQPFCV8sDnWFd
BvLX0L0HS7sVcQgEcwTx3TbPynCzLuOxf8NZr9vG2/IovohuAQ7PFh+lM6CQf78+ojX719URGiAr
NK4QsmgVuIH/ujbL+Wpqk05KRhf1SLxXHAvGi5l07r//M/9lEb7/Gc2SDUtks5P1v7D/OCQvgxhK
zUZDjXz/E9Yyb5do/iKa4MfwTahBwxb/P88C/5t9R5b/6+5qSqos0orXVcNULZFt/M87jxI1OPqt
DteNULzcYzs9mA/ppgbpaZe6IrxLWmeTTeCH9XMaWaQ2mR9EAJVuiKF0NASd8d/yVIUISlZT5q1G
OIY/aMi1E0U8YAA/zwy2nMZsO19SiPMg8VH1zBl/WitLtb+uuLKzpjv1M0tGjl3JuvtNlDw9l6vS
HNRpoWuXIqTV/bDpume5BgGBIgR9tYg+KS8rWl3m+tgXIIC5y0lkWTayMiLYrm6YFYdrpHXy0crL
fZMCnC8yLLGtGtVbq+8OJIgkxAqwkYVi/WaN1RaSfR4Vhp9rv4Zochqcu2D4BTgRgy1UBYqtficW
mRQo4rrFqURyW0byAHx7tCDh4EzM/Ol6J85EkixHjfEhKXkKvOw9y4FplxbdDAQ7aE7In8arir+g
FVwGuLUrtcn30PbZSZ6Q7iWVeM30UD0mY0PHf8VPXMkyAfGaQPrMstGaFhcKRk5xKfw5uRNAAMjw
IM1v+QnhDWtqSZ3BLQczMe/vhEakVrKwqoHaFCazaUAoMmQDJRWNY98ZR7KNSoSwExufoZ6XVlkC
XVA/J2tWUTp56j3fJRyMfDOOMplWvdZts04CYpY+KJXwy5J5ZKW2PmnyR8TjtSuz+N1WarjRap39
bJXP6djj+qbb01e65suJ/gw6YvVUUo2mELRArnNIGMkJZOiBTFHXr9oaXcW6xYSKcYecT2HRHqT5
dzNreA8FJVCj5YWW5XM9Y+g6D2JceN3cPc5xeU3D6ElOut+pORMQzQ28qgNzi+7l/rk6eajwTBTA
QuprBfiM+R6WLWI5Ake/GdkSSmvwNCpXiky00TLd1yJNFQR91Kq1dkvk9SgIaPZUi1falHdVWgmB
kKsC/M7WS0eI9UoGoqMdpueyZpxrTohC6sj0hRmNeY4cKn+aa/l3aMBPWUpEnBYAejELhAz4Bmha
6LuD/oBWNbIXdob+BMYFRxyeGa5Ovh5pPLh1HfmQIGq1dnrsFajk3JoRpkpIQ4kj+f6aidhv5vzL
yiPfIOlZiTV3QiXVrgSZmM1GfcCIzA5K1+I+pq6IRcf8bRaDo0l42WYiflpIbAn9cVj90rs2Co4B
YSPj4FVqXylR8PN1HTVXmceb2U0HwiIh2IDMQrp4lxR2K3pxjmjjnOj7wmj1vYLgI0Dcf15iDX5G
FBqyZxr3TaMdlEMoYC7GKHJaaSZVC+6GXg1zu9ZGF/9WsyXYeSGEZth0mJsI26CPS7OkfRSgHQYo
AiICpdLWqXCsAjpjGF6z8tm1YnauOcrRZkGPKA2diiBlDh2A/54piQkSiMQ3OmbePx/0hTl4nrSc
2WSrj4OmNx/CHvUDc/zOTSX0DOqi1N4Ui6gF1SnbGfpHmoUcWn++lJgvJbOKHVHUJLvfv0mLrewf
n43yL94R6X7VAEwZEfj6omHgFLUK+pI+Z/mcrTzcxYP8hXVG8GV5TLyHxMnJRTqvjx0JKYbDEaDe
mG53rC4WLPSAUQlHxvBNvq0b+S2tvc5tj/lxPkof0Bm6PVZA3XKth5WQic7J3pYr7/3mwKRq/m4D
ySMQBkbWyXyzq0ts2uIb/Uz1HH90B9WfjwOaxVP1Wew5sos2Lnb5lddIfzX33RVntZuoaAVZ589G
zTgPya6DQbEALkiYCiNJ1W07xziJD8xe8OlHRF2h8qABFtkoAExjK11Q1dyTJez2TeqQeh3gCvBj
BgdEB5uo9mk+mL/NbYNJ6C3GypC6KsqRgR8cv/ESas/YH5kyLbZg0W3m1OPc8aMnKzCeqycO8tED
jrdnIzAC8ZwEBnZbNrGSg4bynb+vaQD+8XN9T1fbCJrOq7A+3dNGODa7Eo29fb9BfoFA9J6yu6sI
gRpZQC3HTE8A8VstQJE7ZV5EXtG0mU1f4XQ1eUq3l9QtOSgL77Z+b4WOeMRrx1qqAahRGVTbNQlv
uFAAlBJr5k36gyZhZXWzS8PatC+8yUtM/w64mFgQ2E8cdLpzg4QWzJ8XveR9gOmRw+nJ5JFDftnW
WGpf5TpQJHL5nGqBaonFzhFiWzvLOzPZ8uHIaKhCHB7CJ/DNxtbd6ZVrnPH+omtFNK2ykbke+NQH
HxMtUOBi9HCfgcHAW3apuFqcLr+Q5Ck4Zz6hKPHyNDZoHMYfM8v42dJ3GVPEiGSZx2ncztabcGIJ
s06attPfBAKBNtwWhbDlEhsgPKKrcVJ/jz2rn0dJhl4SPhJsBWflzGg+GaeS4Uh6gtqr/4b0cVmf
wzP1U/fGQLkpH/snYtX529E7R9/X8lBvx9/UZBA51C/FT076sfgYKkfEO/Uy3ZLZwcNhnXjb0CCs
NtAuSWKsbrXfXvHCkI5jgkCwlc+CYi11CVoio9bqKTed5tZEnupqp+ymcVRdXZmOXepBQiOa92U0
kPJuah7/jscrDke05LwnOUIJHnYnQ7RJkYOeYBtN0NykGD/5lqfJrx7Hh0p6rSoHQKtpHiLNTTIP
WD0X0aCQPGGe1A4SwKI9kCcqUACsFa+Uz+9oMpcXqHTF8HnInqM1KHSIg0E+7IVPtfSSx0iik4d7
PGg4iJ2s8z2QmY7+fJy34yHDABn53LloLAUbhdF+QCmwo895TGEkICn4jYUmfRWtQ34Iyw21rR5i
s7IxJVafjLpDqjk75mwS2QYILAayzgzxi2Q7xNYbYm4/h8/UUzcl3qJDDG/KNpiav+ZBrzscBijA
wMI9E2GcnfsgLBwBxAo4PXL6YsLpbMF0GP8yeI90bzrAWSRPkXEndw0lKn0BL39vBQoXZyYq7kJF
TjRf9jQGnPKsJxPzzwtcT2UOTEfZdo70CsMg0G95QDPnDX/FyvaxzY+Jr9xK+gqecdij0FuvU+HN
Dw05yA/5hXrmrffTLYBO9ZixjEVuDcPAMX6j+cGXfVL5veMryt53nsOFStcsN/EO1ARgzZpnTc7j
6gHAhMV3jiTIbI7IbLDyxVP4CHcGchNVHfFeLmV5/9idhbdmr13hcPav5sWq7Pd42+3xwXscEy7h
DLaWYtuZx2u6+GawsuhvLR9nl1c8s4X2D/ckssPsV6foBOVFsReSzo648K0zuSMqx61b/Tm42pEV
Vn1STskt26Okk3eRslNJuoBnsJAPtcmzQ91va/FBv6hH41o9g7e4E2ZxukYAhRCUbZhv5D5Sh327
lV4JzFjPlHQndhhaIdSIyWdv2b1s49qIebOCXhiwFThF4dawNLf3/MvXZs/Is2bM/CopnkJ00dk8
ab3TouMSAoKNYmEzQ4isIVhhirCr7CLOhwrVTepQpBISHg5+eaStAkUzrQ5UldLvrvnkVGGh6+8P
6iV+AoJj2pJvXuTAujIZQr1DUnrE+OA+/ncSrx3sdot6nJR1fP0buKamdWpObcyGdGIoDvPQ/Ma5
QFKTYkcv66/i9LPMqV60K97prqDskt6LaMOxyPKWhyKodtklSnaK9BkLpJFdoumYvMNFmPL9eg9f
IVBsbzI1zvUjiz8Ysyjbh9PTwAwyEr7tsQlMw6vSB9YfCy16bj1lO1TDHnP0F/IlqQimY/5GB0J5
lc40QEbFls75dvWbCxNlYq+KS/TOvsRioCgf1ugPx/FcPSZkuv3q/ahzihcRIgnTYyZ0XIDJTtnK
WB/J0WIf1iUvv831LQJSojuZFlj3gG6fTUVitXtL33vDyc4y59LL/BqGV6JgMw6gW4U7Fieh1rqD
tw52+A6BOMswPHr1Z3Or3qvwoD7XyWOKDxwrzkbbpG/3gyeKmA9w6ioin8QlTDfbpedV2axsFC/S
Bi5TMDgLGBkaIhsxAF7S2sMRHnjcBo3sD18msAP8spqLMUWEXvdmXsX1FF7LDfGAb8NXTxgvp4Cn
EeogOr4W3Y4dnUSvuBkQch6qCwmYj/Xh7rL+IEy4+Vb84b2mv/G97IoPWbkUuHAo6lA8HMf9NHFL
2zm+Sju5WM7yMIqBlmz7XeIt7yqTxBurOs7jkt9Kb+yU7dsr0hV2EWVjPuu0KQvbOtNQ+lB88Yt/
SFowRVsigWNarHMQkvXVeLnkYECne7kHc0KzJPbj/FJ8AQ8FB1Z8aYZdZpfV2meSzyyw9BXjhMph
fBh1vMTUCeI7MyxKhc9xFSlOMChHrytzU8RGEKi9qiP0lg4Whe2kstJNspMNJK9xBAI4SaHuGSRv
dimc8ECSbfXIODp/RR4WHlvlu2t/tTiJHnhOC3sUFqdt9MUZpjxDLUguCpbSyMk5JeyM3sMYbWVO
/QZimhdO/UIcjx5Pg0HErX+DNsd9HD+Nh/G38Wt6JyU0i5z1s/miaiQDscL2+93p/sxGQySAiTHM
1l6i2WbPEgF2B8ZuPS5ucSiCgtOlOwHbPGUcM1oER8CwiSsYXdJeobWdEo+gNYTZ6m9xyxExCUi/
jfbqEV5wTxK03XjRKX8rt2mAFqv7HGowlDy0hmxCB7AKO8XZDJqTae7FYP4av8wTd6UQOcXTeoyP
5S/rKTr3RwRa6qe1TZ5bQImYh+zmeV78pfyW1ocFU3TuUHot6bYEL9T68y/DDGrGFBalDJ4lbnS4
okDjFAeEjYy2YiEsVla5znOjRTumk06sgfCfolzazz//IYn9cSx6IRA7RJFoGQF03v/358PP9/18
9vNjxhSxkMMkZlEepL01J3idfv4bukO9C5eHPOo3U5HGl06U3EibFbz+op3Aord7wgpcU2xljyAr
QBVKNAdFrUtuimDQjgmq0NJzFM+8sQvw+UUtwWk2ACla8V7XTB4bKZWuoBaij85U26wGIKGwbFS3
z3DEy2NW0D9CmoRS2ieoihOVYPRkKoM0M+7p361IM8rS6HOCNPT6tH+TMh0o5NBNV4lM1qQoc7+R
6bCLFgfunsGW24TpTCXcXjvm2G4V4mWJyaSOhdqNFmgxgIHRNcHGlC2j9aa8pWkuh4WvJHP8nCS+
1gB0F1JDwh/W4+dScPE3Glrfhjw4t2qq/rHhdEQsgmuhcrBbAPJOPsMMEbtprw7s63W20kgxp318
NyaGDXGxohQewdO/6epKgi/rQzpkqISAGTFITx9r4K1mbSC7ZB2Nm/2oiK605j3nR07IUxVe8iR8
x6Tc7XpwCCM4VBu+NsfwVfMJk57uAWPIWbYZbnZDfuhrETUqY3V3kYvMWxIYX9bCoaLo1W00Wbe4
wDGeYsKIR3PXGdEBTMernpUych2BOVmvP4TpRz602I4s6UutoeJrI/P6cUnhqoX3FCghSAc1f1Ph
RNBHGS0y+2oB0XOPGiycH9foUiCKei2G105gajyL/Vt597dK+BPT8KnRvvGytbYS5c9jTDbJ1GRk
grfWd1MaewlJEdCpkM5JyWMoFhRqs+pNMlkCBPC+CBgUN/2sgNQT4+8VhKLUUg2ZEYruCdxqSC+v
GdZbY6jmZoCm6jSCSe9bn5gwRNPLcv9jskx1iqBdtsKCDjQmthay0D0VQ8Wq5SSpDGs7ljdiTXs6
UaxgzQg0zYBRYmjZD+sL+a8vYxmfSNH1Rkuh2zhWL31PMfbzs0WqfYvmNpNqFmvkdx39tMQgan3O
zXOu48WEiPTUi+prOWebofEIKb6rJMSGXQfe8TOrcmwPZsQjMH5JYfdSadMuLiiIgfHD06j6W9kA
QCtVhbP2ZH22sysl4Sc8p12WjMPeqDgw1wUTBJU0KvXNyqXXdqDjCAzJ7pBwOxlx0YgD/KimZJBj
RihpkxhekkPJbcmpeIw1hkrVQkVHYlxQSQnFDII6uTEu1mI8Cyl6ElDjnKfFt6yePqHlETBRhuil
6QcV/ZZEzF0rI9Sz0lGDrHNDZI7hRmFJyUWq5RgXkoue0yN8ePHI5eo3oIN1eBqJvhslNgAjehpm
NQ4MJRipS9N+JARQEC8w9P2us3pAl09hnH5oqCvoPgE+Mvt+K+cK6LWuZl+UofEqI30LIVLKbdfQ
0UuYILJEesrSWHYbDq6oMG+LhvpsWuUlmdqb1Cz3NtkCsLOTsDf2j9bUgUARJzCKSG8Ju6KSMe6W
6Y6xRdg76VQxThaNaFMv97AQwa+l6qJwabk75XLTqhxptRai8pgNL2mVcx7JmcWwhhcHq3lWTEo0
qUzfjB5SkpoS30NMg5NG5tM4pYdVh4oqgz8zsU5UFbX0PALE0ARhcdNskc81c0ABlrWvQ13E0qo4
mQU0k0ziawr+Heat9dHkVK5gX27zHXg38lopZL7ZpDQQdpg1p5o2Q9+HBEyr+LOHl7qCqN8teM51
HJEeUlJm6eq860YIFvJ7PHOQrfs3Ud9HUn1irrGpIafbZt99WTOD+wLALtm3BuiXalHu0uXo6DxW
prYtmuYqWuZprgm+nXTBRg01bYu2/V3n0N/Fjygi7YiuPCicBOgisAeaTUb+lgl+lzH9bbX4mN/D
6JglcOChxFnePvTFWhwNxXLSxY2DUJ7TmSAfSPSAeSfca1VzAiIPPylLk8sdQKrlWrFRGsa+czUQ
HGtdQXYWfj4ATx2yetN167bXsTWnrbivWkJuUjF/nMf+bazTBizryvFEjiiWORMV5XipBOFjhmq9
xMo5GktkW7i3Zyvi1Rg6G+k3SSydbQqk4OZdrDsq7gJbBwu3CTM8MVipGZzhSketariVVdyqeeJL
NW21dhr3EHVuIkzhDvd21mF8JQuehI5povs7AndmNbN1QMzooZSTtMrPObb+AO80vMOc3Lly/Vi1
ZE9CuLBNRelC4Pq94VxDCM4povX+Oit0cMPJuAzcp86issDLVqCoXeaaA9jfmVlrpFJWjYYWdBBs
MiJRwqTeKIoQJDWNPiW3JCeRyq2S1/vRTK4Cz/85oXmeVdkrzpOYnTjmtMhGRpRJxrRtgp86igTv
4teSlYIWcoqOOWvVxI9rCnv0gxSYIaL1RBiqbYqliuz50hFxvfthOY5nUmp3Y4r9CYQaRmvZcuN1
kmAOQFlYaACh/qY01JcPNbNSZ5qL3IHMs11FaVNU5lZN+8EzBUmwUUEjw650V19nd0Kx4d4J39kq
I58Uef2JGADDT10mIWIBuik8LGpfbLVaJR8SCr6N79hvKoPo30n+npqRNm6OBf1pFETNM0nGbZaU
0qEbjp1M6vYwxt6q4osz+2tXmPQ1+5aMBXOTGwk9iFa7TAVbbr0OWwTHp4xLRNyycagxRbp1xGbD
0CrPk2uzdLxjOu1FnmvNEbPiLQvF29TGS6DpxHUk1gvwExp94+xrygRbARLrdoz0VxULFwxzwdUk
UkNV3A029kKfl3vyK0l+xUeCJlqnJ2Dee9aanD+ugrCP6/XaZkwgWNg11cO8xglAnZ7MEkxxZEq/
QSm3RxVnAn382o7BcvoQ4h+jblvlxqcuJyIcZx235PIN3DL2TX007ZArVKmqN8z01yS4nbScY5Bl
HaDMOzPRaH4ZDQHwks4tQXxG4fYAdd3Ml4qsceQRm2kpS7dQHCLi2SkUVNQRVTiMTp4m16xIB58B
DSJfE1VQwyg7G5FArH6SI7GemWgsE32NqDeOSI1RYEg1xMB5sQfrEsLLcPplXYOkHM+j4gsmpn45
Bt69tqW66+6M75/P/vLPOa+w8VUUrk32mTAZ8qQ7+3sy4z9/+Pma2S6Wl4jRe5TiT/j50Iy8A1iw
wC3VnNoAM72JA2adTi9/aRVJUFZmybiNyBwQG9JxtXikwxdjtY0gBBBDrZTuTAo1oip6muQ1tYDC
d2MUVVuVrpN2N2Jmd3j6z4dhqS9CgTd+vXszu3SBTyVrlbGT767Nnw9lif6kf7OQvhPf8c8PCfIC
ddVAphJR8o/AyJ/8SI1IUbx64mMxmXTFFK0k7GuSg3HQsgPpSWrwM+3+A1Hzx7j7L8Scv/zz/1GA
jiT9H0WCu6+2+1r+VSH482P/VAgqf7cwoBjQcWBDWYqBTOIPiI6hoRLk6yZjUHyk/Mc/iTrS35U7
6caU77oGQ1EB73QVOKz//Jti/t3it0HVsWRRJU7sv0fUkQ1+1b+oNCyCEw3NlO7xjQYWrr/IJ2Ti
uwpl0NpNN+OhihfhSEoQ7yuL8VbatpPTQWWwy1bpvaagIdjqoSswgOS9iXgnC5unyOofh6gR3bRP
s0PZTTWQGQ6WGeA8e747qtMcInWH/p24M/1dLeZwHyJyb6tZ8wnOUMhF0LeS2GXbxtIZwLymU9Hu
LcT1YPTUkA9D4kr9WPiQVQpXke8DkURZrs1HKKWfrVmliIbIG1Jp+JcYRQ+4zJ5lyktnEqxmn3fY
bzjaEseQCoIfTwJdsbx+MEsygswxfzJr+iDa2AXUn902yumei+Iz6k7wvhkk4nhevlFOo9thoEFY
sIzMA5W6im+OSRTkni6I5uKMTjd8Gkr1lzCl741iVffYqPGhSZksN3217XOWY0GyV+xeOyNj+Rfl
JHWOLTSwSlbSY9oKiduJLeNWAuRttuDCX0i52bZq+ZSukuE3alZ4GkfMUG1W14rSImij6bYMLZkF
U2CGUxnIE7+51um6RFAg3SXBj1NV4m4UoteopuvN3v/U4lZGxfVUNSlq9yk5FCz9OyYsQhnjzq7B
4w6EoZAJaTl1tfaM5cMn7Z4jJkwoF0kLIPdA5l8t+gwc+2ikmeWUXES3HWkNQ10Z2ZPldzUpMdYp
JTSxdEPGB580nPe7vh8ck328SieA43PhQ/FFMRNm+1zR33oLJ5WiOBXa7MdKTLhuhFVCtB177457
oQ3CoP/+E5NuCAQ6CrptpojNrJSvFXMFSVXrHvp+2Ygyl6NFkO5096jOUY3ctX0WhZkXhc2p53Hi
5jbd2VI367A+lzEEA23NPYLc2ccWo7324KenJDxKq6EfzKw/TJNEXugiT+6ioSpQJAr2DE+hnMHn
RBsTgABl4lLcZGN+tNpWv8P8mQBku8W07nZoqfeAInFpuengTR+w0yYeTpxsBZM9aLsqXp/hPmN/
VPOAe3gmWEkOnRDxyGru+h9KytpslZgh42yZQWSRvUQRxpif0zugXleuOtQzQ+vokyKclyR7Lddz
haJ2n0OOcYw+Pyka4YAaastp5sycWQ2c4Snhnh+nT11/rVNpvA7CiyYhPOVFXQnPAaPT6PQqWlIM
KXJy0uDj14Gjzo5sD8gUS4SwidrPK+SKaHS5em6MzIeXQQJ9MpWbueIl0JtS21ZSe8UF3x9MFESM
uk1foia44DpzilYaA73oL1U7yEEoQ7+Y1Q5zYoFlJc+JvIh10UX5VQchMywAMo6UZFlQhZVCcKju
TDU3T+GpI8kOgiytm7aooZAjWxxptOXKTOuZmG+vR4tXV9Au0ZSgLXuXeu3SKiwkSZtfObZEBx6K
4UQPNBYHpzZLaNgK47qltRzJGHMvHJaKMDCLxko3fOkVJ57UpHydNL6tlyfNzwQdKTVDqpXaLo/u
/KgZY0uYx2g1E4tlsWM2I41Iq9X6Mhuod+e7LXcs8s9kpJ4BovwbFDRDm6h5yjrkHKFGLwsSmemm
7URHes0H1+gy+i34gziJYgGThg0YRRNdRjjxOpvWulmwf6wGEwIcL/lhwZ4GjiKm/DXGa56TXpMr
NfDlFqgpVqJnQcfaupoSKK/SmybhKxOzW7SiyJKEcasUTJzjDrRJaQQRDHuzKjd1iM1ZFmmpxwnR
B0VpYzbd0J0E1tpJ1CFV9tl2gpdMkT+NiQL5XMDi0wM31GreQK2cnYkLYFgYh7xPZ7wu2mD6WTLv
85ZUFf3+TXPE8BKvNXFqBcfnJreCTJNcSlCaBFOqeunmbiN/lxXqC5Bwig10GJZmVDyZd9HZpCzI
bLgVysoTtmVIv6NJkI22RjMcM8kC10RtP00hMomqDv2hBE9dJVPq5FWHuDqJvlLy3Ibhvqgmv6N4
PNKRGB0ETaMLTMXrzAVBrlBQ5tz9Qh2OtX5UOSxGuEFVAQRbWUWn7B6zoZfQMPXE/E4Mimq9ksdg
LfW3rhb1Q0O+o58XjEFnJRT/B3vnsR05smXZX+lV48ZbMMCgBj2ha0HNUJxgRTAioLUy4Ot7A8xM
ZzDzZb6qcU1AuMMV3SHM7j1nHxC6FVNGGGh1Bm5ztFNx9qMpXHVmn24zo63uyHBcNXmqzWzSe2Ro
5a3Ta9E5TwPwWplJjQmHuzc597h1+sPAxrMbVMdM1Mk91C20SlxVtEKrUIZp/n3fjjeeGdNPdaJk
C+fjO96zY6AZ/vXYhgpcnfFzMmLr7Gf8E7lBSZMUp+a6aqgwTgmnppbDMzck0xv4ExtC405Nob7o
AWxQotfm3WCf4Z1ZKRolWZ8nKzlftzr6MV7c3EhqKFQ+edxYQYRiXKyhLAgL+ya0O/wFCjGNH37j
at+v4vnlVNY/qpqUPzo4fUKhxu0VbWrCBLYdCBAAsNGDN7WzwOW6G4N6x9CMfzgKPzRVHW6zFtlW
oONOWg7GCVF2X0JYrQd/owrkgJYbbMpETnsiypBkY42wlfiSGoG3s1PvxvFpVHj1R6OBDDx4qNdG
oJ9FzalG52XZi+dmjbrpcn3aC9t/cSW9IxSOFB5JOLvKB1I8mCTuPb5PBBOxvqfG9tBqMFHM7tFR
zk7aqbFqBwKLyB39OhmkHpEYv85bk/qmOzDz7ZTauBKlQJuQc51UGtNi4NMbtxE/uTBLIcabuBs1
hJndTRaL/YhzkEoRnWaR1V9Ms2XH4GybkLwCx3ncysW2PopvhM18wvplnH2GhfOlDPZpi50MoTHh
rStrqJy14mpOrDTVE93YwdLyjyLETTK06IVGD6lNRLMy/tJEeoXSnt5024VPnmxukM+G28Eb+cf4
cleLFGwqqMOlpfxUakyDBg0eQeRa1kG5tzVF8etCWNsxNI56CCaYkxxjE0odnBg2ISzDTVoehLG2
JQrRkCYQ18JoFUNGvSphb5210eYH7WZeInS5DSLm4cBFERV2EWH3b0AnptPoPVBCeHEn+WiXfn+H
gXZbN7H7kOWPRYuoh/l2Qw8xGk6YlK+8zjoXXJszro0PSHD5ipLWo6+dmsQ4bMk08hChO9FdKauO
pvXEGZUMBVmXa8OmgV27pnem9PM99vPpMSnORLHqj506xk3QPy2LoYw/YJ6MbwaHuGSpUP9zwe33
flClGxDk05aMSXwhNfL3COOmZfNKLZihe03jQl+gxkQ9KjgHwqAvq9w8+CXk9bHQuWhb/hOXxOJG
+r6+Dfqw2lCrdp70wCCwQDopii0CbvOpdQ4mXtfrtpq+2Apir8hHDYvxIB4YK195WWY96daInCFJ
tnouGkR2812kCLGT6/lppHRhha18SgIOjoYs5n2BY2/dDJWxGym/bswUrHsXtuqD0Dh8RerPSlP+
hVDJF2uESgFncW0brcZ/8dKUHrGpysivc71EsVvaEQIl41jDlEeXiVDnGE34PWyFkmPQk3UXoKbu
K5rrOmrLYoK2NblX58oN3QchpoGA2f5DmtJEKcx6XJklOCpD3o9Ocut0lHm0STsSCBbD7RDBvrHs
cTUN7RNuMNiGKK1tFYEfTmbPYQ9l1yflsCt9NHPRxzQYawQjNG4zrQr3XOKiLXpnoO/EgQ86Ld5w
qHY03KhNdwU9JD8limSumPXGvjV29YQ1IKjVVdzRPfBOeVbtFFetg/DyD8OVpnYJ5cWAHDirs5Ew
8A0Jhgv7nJbBDROO+5x6VSZIG6+8XkcNlaGiSSlB0xiPy87ZhpErYa1QSGx75ylTtASHqMau1BYV
IVUBAVveeMSo+i3lRIFOscVCYjYFcgx56jhugEVQwM2ncpvTfXH5Roh7ocITf446GuR10WEvKlva
xZGuXSmbpq3qWsgwIwEUqv8ePwNSzu4Zi6BRYWd2k/psmU+25TUnMqow8cwjlF4rz2Q+POWZV5EE
REBCaH1jcI7WevJ0furumHjDtyYpzXtON6caxOEqMQZzhecd7aII6jOzKSVsnXGPYe57zcBGgpTP
c5KfWYgCGfwVLaQqedRjY2eQXuQyNiHfhHodhvIfxFY8QZXUthkx2+umQlGq0S/IhnsV6dleGRy6
9Kai0AR9+TmAhmAGUbPrZ65J26D6gZO+rhnFrckMfkRw+xlsEnaMBLx9T6QpjHWEZX1wnU8gGf0+
JcqjP2O5fnZtJitQLB/73AcJOrbfA6670+C4qxbEB+YCFKYVE9SkpDw1qRINcRhC8e6d57FEi9Pj
GDhQgpw2lsSRpLXd2kvn0J+WOKPIZhahpyTNGgwk+O8CmjRG3IGd79fBoDmHxiU0JzAfYEbMl0GE
awMxb14Q/SyDYms005y76ZOwRiOqDL87zmDtWqJlySwy1D628VSDqGhQh3Lp9pOQ6IgWw+5KpUzT
JDJ0amPOZlh89p3/gYBIZ9Un9UFNCDeiZPBOtYpXXgdtweAiARbb3fkYH9azFWXvkz0KWwONTFCe
bZG1OK3lF5cgJjsKjRtJp2dPcOztmKa4oJr2mromAl57dNZSkgbSeg5epMm+RSgfsaMUXxkevCQO
gieMcqFn7x1VTHv6/SfdaZ7IaEEDGbk1St1ZM5J0wO0twSEvtY9Wbmm7gYML+QGni8gIueJnGZe5
Gk9CXAmEioKTZEMDXQuQGQOiT3bkiHfQOsjhIK/PuZ4M47ohdups1d9sB2S+DLtrs3KPUYzTJzfs
8CY3OiSzknAlL+L80GEwP3RDp9aUlgb4nQypCbrcQzfHzdZiu66uQ65HB/ZInz1UXPuaQzNf2IdO
+DgtxIALRENgG3TeByHBvDLA+kGCw7dJUwnAVPYTgyMWeiijMHhLxqqLYWxmnv5kVS9uTX/Ln7p8
T1OKqj9+Q63kw5Fqvysam/4UZDqbiYycaNcFE76yXHhH5aFLtQbT2JIUh7S9Y9QoSQg+5bK5C4xO
rKo6/VJEKD5sUnHrotjawdpwH8ausfdSJ9ksrZFWl6G6CnXEhF3hY8UD7IRoh3H2FNRH1W9wcCPS
I6Uj4VTOKEzoT2MZhFdGvY76gWBEerlO2tCe9pBJ5DGBf0Ujrinlivsb2AU0baHmKO9nP/IvUCm+
r0wy5mI8ZtRpi7UfdJSoBupUCjVjU3jmph0yxLi6fMwARK0cyZB80kOxMtSnNNTJWGnVTggqaDU4
v1qffkgDmXBkR88+A/Bcy70dw5GvPTb1lWVyYb+PCx83AcZbN0cEZaZMJqzG5awxyRd4ElddTGa2
aZcE64XfJO54kpaUtu40hmgueoeN2USEjDA0ZOq3KbIg2/bkvWD6aeviZKcq3guGQiTcN5jyhHU3
KYRgMX3uVVjFH6OGuUzH0ACEVIIgMaErUDjPSFLqL8ltLnXEhQUqJ+AM7XbSXsKWslQTPAuTF/AY
5yODLtZiQCfmmdOdA5h23aM+wAvBGdqwmRwE8YTAmsZJTDlrM9fwc2XJOf0FMerEoMmEkDEoTdsE
KYHtIVNmQ6cUMxbxKbdbmEQdzQbqa5TRSv9ptEiTRrnxaZnFxRU6YM288bmY7aZgRNOJ5F3yPS9T
CbfxeVVGjGH1oa3BmajC8TZDoI7hdD8YlG20otNWDa6kkfy+rKFjGsQg7hlN1Ls5raGcx/1lPLEX
Vf6J6Zm19VsO34pR4VxDI6XHvMoo1WROXu4LwDBossJh01QDCIjM7g9NK7/FWs/0ftCPMmSOnBsF
+VrZwUkfNWF9rkc0fVACEe1X2BtsYx3Mpcqxr1G46gjIJxCSXpto62SgqxukBH8GsnoaXQfIWUyo
xgjXgag9JJ1NVq6j0r9NmThd9wWBQ4EfvAxwco5+Q9B6N6a4KuP71sbQS5f8TBpnB1rdEhuqJJhZ
FEUXcGHjQ2ZGn7qq579kqpE25amJlHsqbGS3Y1EN2050R98vyafMUGDLUj1Gk7uhQfTSxF5+DsYc
2YmwTv/bwfjPMAfCxJT+h7VxDhn4jWUwpxj8v/+6+TH8n+sfKnop3nUw5qf9HgOgm1D8pW0hXdDt
mXTwRwdD6N6/dJz3uICYrjqGzabfehimMz9Jlw7PcubmAr7N33sYtDcMT9iuSaiqbgjp/nc4ByTI
/drCQI1GJ8TCimlZwvYs+a6FUcUynQYSzM4NF7qgsv3iyiTAbUcu7TmmBcpZWtPrY2h4FUNDj3pb
COBII+eN8I+m2lSh9SLJQt2YzOAGeIPICIbXhSkjBSHBxZGcjc+ZgMJoEnF79PKqoYw7r+au14vN
str51D6WtWWRcOVdaYDnEeVDHy1miGtpVndV1g3buYl4XBaiafDYL6ulB4M2yr6DAYfVOSPSloXz
x9pys4P6uBkFEgx/Rq5NFjTDfIDAVtBlYlYzr7aTRNGfYQJqZ4IjhC0WMwH0cnNZ8zAAhP447aMZ
chrMC3Pm310WVodWqJPWKZkJqGqmjS6LaL45aJa2nSL8oPP9pW+pFaZQ0hEJcUORnIcs7QVi2hfF
Q4r3a0siI3E9sgcI+rrqdMZwSNSDVdYU3s0GanBFZ/t1sdyMozjfCCCyteZ2wwnKP5LThgj00dJi
BXUJ+2zIwMXy/fVU9t/bbLzTOiJc7ClHwuRl123Y3daxHmxHcprcPIfsqiWcarqo3aWqn/VOOxKG
9L1ws6cu5NRUhvXNINBvj0610cs4uAupW7f1acrJriY2AL9HFhS7XoivzHQ3jqnNYnDZb03Ssq+0
ZMo2xTClESqdOCU1Yuk8L79NbFcf0qmt/Ak7kfy4/H4AcCIoYtRb2jtZDDaj4xb/0dBRHPMh1q2Y
o/9oyUHZ2MQqHNmfu+Oy5v2xdrnPLAf04Jfby2MuNy/PW+7T4fEiyCRgrx67cn953D+8zPvNy8sG
RojFbVl93Y6Ce4rrN5/VWj7cu8+w3Pzv31cz9UdBSHDg5QWyWv/tq3l3X49Ae6dZ3rZwCGPiS7x8
La9fweX2u83LTdzdA84kiqjLzXAQ5a6mZZbOh0s0H1/LIv/jJsGsQBIvt5fNNUGL02p5zrLl9UGX
Z8po2o0tctKQQQMRqn9+2Xf3Xd6+XKCM7zYvNy+PuXyavEW3PWdJrZeHLBv+6nGX19OYDWzrxDtf
7ro89XLf5X+73Jc0xm3NHIs9fP5OaHB/KAAjIkWCkLtw0MumqPXNQjyHDIfr6v2qMTP0Cai6jcG8
bA27ovegC+QPthYEjMd+wei/u7m81ivufdnyhsQ+EvK7b4n/XB7zV89b7nt98vKY5YO8vsLl9uXZ
7+4rMmUckF4Xh4EaDmfIZ2S3M4gTDVx5pBOj9NfbUQp7b7VserO68NhTYsOBPc/PerOp7PYMtnbt
fFKPnPlkMc59oyjCYnYh9NbLJeHNg4LloRd67+WhCxW3syUZb4lFmRiyejovFj7xsmhExBkaCVG3
JUTlfrlvedyyZpGmzjzoj6csT77cvLwM+R6/vWqIzAFlqmFRQOPbyfKqPy5ry8IqvB5j7JSv3mxo
m9nhh1e4E0l75Az9dvFX97UJ18gaAs58HXzFkc9rC0R6uS9ZINLLlkCofSl7sVNtQps2AsZKw9al
NZlHN+8f/Pq85V5t2a3pzG5jg7jkOGP8sCw6sphXWRn0qzZ0qiOaq98WCPQ5Kc43lw0i0RiHl8Un
vVb9QZ/hzcvCACqQgmUx3I3lBZ/V/FWZDX2fsjG1Y4C0eYPCAnWroMzkDJycLJLVjgOhXm8Wy31h
YX3TczVjTIzpqBx/Ovbzgpa92OV9c2hmEVPSIDVa1uLWv+ppgR3GzrWOw7wQilhKaM7HUM8G1LY9
WYeBnB7IbABShIZ9tfzmy++7AKxTf2KHWe7sln2HHNPsiJErpfq38k3iTZLcRh3ZDsQXL9/E8sX4
yMxRHzukq+jy6HWePC5rIXLf17XR7opN0hXMvjJiAVYLYduY5OxOmrHbOvButFUF5Qmpx2t3rBpy
lCm2KTkNj3xRxdEyNVqmJeZry6rJnfXgE0DQoyQBT7rdKHSROAIi75hmHRNSqIMr5eKONEhgYDI9
bBYGtFxGb++Y0K93LtuXLcsiR/+VgPKniWMWitLNcvuy/c2DKM5hg5tHiFSpbFzs7fXrS84BMWvP
jxG+auajKwYAFgB8IbU7nE5MBjavC9qFK78czL3I9rYIrMPCXl8Wf4liX555eQy5U5i93j388pja
pqNqTLpP5QvQ8bKYOujT1Ni4zV6GNb38I7Pg/fbRBn4DqxTd/a+PWR74H9y3POT1XZan+NHwPfCC
erPcuiwu/2qv4CTLMaNIMH9Ry7d1+Xff3Vz+0UTbWdN9O4e2XBZivghdbtJqKI7+fOkRrb81a2Wz
w058DeTMcTW7PHBZU07Kde3ynMvm15eNUjPfv7vTQRbCGffXt10e82/vsxnDr6gIbW09oOdes6cv
C9LDeKn3q8tt8ux/e9D7zY015wz8++1vXvT9Q9/cfl1989rKUBx1Wme/vvSfti8PnaICFq74/uY9
/nr1r9/p8qGTUTzRf4y3bz7Bsnp5yJuXWLa8v73c+ebpr9vffBwz3cmGeVesJcabRfrHzQxNjKw0
8BvzXZf7L09wpI4lfEphe/7+Gr5sjaNhpRjaltVlS5e64vUtinGGaMPhYeR6XBYLlJ3OZX1MYokP
elld7lw2o0tnNnx55LIWpqFYj2lOnMtls93Nk+Vl+5uXM2bwuzGUJQbgeXXZ/vpOy+24np4mMum3
EIc9akPz51qevqy9ec3LR7ps5ud+0EROCF6mNIQoxsflWLkcEctN4uAF3tTluLD7uNRJi+IAXB6l
Z6WDcp5RCJfTHIB2zXQ4XEZAwzxJvixQ/oUrL+/0laMq6FoLWX0hsS8LrQeGfLWsZlNi6atl1ftR
d1ZEnXoO5UjnY0bOcTkIXUp+0N9vZmobx0fLdRGBacDyGzd8ZuxDBWE0kcYgExo7+Z0OKoKSuXlX
BKjEH8EN18ei6z/jmsxOUYPTshXyOST2dbPMrRNehoafRyDBpp7/u2X6flksM/wpqoHABVxmtC6P
T3qHfiEJGOCGiXm0TS7m9mw/rmKED3q3GySGfv4Xi8DnhngCXWcQxr4j6gz1G/apSbPQGCW3l7nr
UopYZrGZsgaSw6iWewPq5f8t2P0nBTvThtf5dwW7T1Hzwiw/yt/W63571m/1Otf+F0YJwxKWYbnQ
RN/U6zzjX64rbAxa0nSlY89Mtt81x9TrXNOQrmDLIjr+o14Hl1RSxNM9y56RZx6f8PfU0l/E45c0
1l+Ynb9ySdFSwDi1TN2QJi8n4KP+Sk4zBL2ZzgptOnRFvXf8Vt3K9sESeb23KkQ0DHEA8SIaLQXp
t3lQzqxlsJGOSadEDtdvvr7fPt4vH+dXhOjrx6FySbqpsHTXFrNA+uXrQ5QHM3D0/zLKMkqjzKyT
Cal+PZZhySD+pR+d8lbPv3qlX64sN2Ou3BOETSjc657+Szjt2/f/tXj529tLFN2eB6Ac6Ouvb+8R
e98gApc0Nf0vhdt3j5YCoYkGm0wtuv+D3WZrGubnxuqjV2H/v31vxOJvxd/Lm7OrsK9Ylq07+qwz
f/u/1+EQokoj7CjJButr4Y/Jzh5pTDDk57iPjCe4xicEwwn+5qMWx9/tLCVXK85OMecL7IBRTeyq
HgK4aqb9P/wwv/IDXz+cwNlM8VinULx8+Dc/DAbWftS1Wp5SMh83cVN9sdKq3BJRI2hLR9pV15Du
HCDn1SwSKhClg27BsZr0xmNKY/iAlbsaQAr9/eeiOv2nL42jQQBls4Vru/Px+vZLY5LbZI6KALr2
vkT86GMea0t9jZbwp54kwQcmHDvTSDUyPuWwbtLeOqZVhqa3bqNdsm9iaezNBl9hWo2oYVpnq+kz
AM8JyF4mgIr4bqm6+tEsKprrDAvw2JJpMNjqux3W9n1XfKH8gVIM3Fo0jRV2z6B4puf1QYsN+aAl
5R0HWXJNIO1ab2Nxb+sxLXsDjoI33ncBTIBc1vd+QZc1alzzEMbOF802PqGU9s5//22JmYN4YeTO
v6Ktc1jZuisc25FzG+DttxWLEPNw4MsTl3d0RT4meCRI7Trha7xqUiCsExDdFckBKPby+qXAsb36
n34QjBmQKDnSOaDeHWhBbOppOI7yRFzCcIR3d53pvvkwdWpXGu3jOCU7q6QvTMv50OI/I61CPf39
l/HnPcfW6XbQp3B0opKtd7zgqAVYSOC9PPV++FMz9iTOwfzpRlxD3p2M4i2/0T+d3v58tuU9bUPM
v4PgkvBub9X7WDqtkcqTqVt7VRfWWmuMxyJw7wo/07axpwPLsmIS8ehGJpNzrVM6rithfqxr6x8O
HePP5xtbNw1HQMWeydczFvvtzuD6COUnTZinAg19kQzm2fTaazdl/hqn3oPuji+WgwUCwxwOgmiA
HN/n18zBpkMzERNM71tc45NxyfuAhzW4Y7rx7PTB1GdBOS7Aq6pO/IPbFgi3G8qNBSdvAUmCw637
B7yp8eczt60T82pQF2PFeL9n+4YwfB+X6mmQI5kDE/1T4iPMK0uF2U5BDal8zz2XGjzZykrlIW2s
DkaQ/cw4rHpoaJsOJSC3skvyrTthLzYHzH9FGfaIN8xTj/uEDiqxzXoIbCYTwKe6ZGQYGQDZdGZ9
uZ2MVxbpLLvYa+r93++rGJ3+dNxiWfKkN++uGI5+/amS1LNVlpTsN4lV7RUCjpWu83GHvCtOVf+5
C1Sx+fu3FPP+//5cYdvEdAhCxE3j/fFB/h/8R3rkp8jyiOoLgvGujOo7UaLV86waVFPmhrswNd3T
snBBfNjfkyrP/uGiLH699nChR3zr6bNpy+Cz/OlILcO2SKuq1I6tjz86EvqjhOW6c+wAgoiKFB6b
WN+WrmtDYNPMa6NpuBI2tbl3jabbAYxcB0EdPOair//hom39ekadP5vjMhpj0MchLc15DPf2IIKH
IQ3cY+RIeHNURupshNXGq6QH5WyjriaYgahGPtu17hhw9JB3lQQN3c7XlWAg+BDYgH4V9KZ2GiwE
QMgV91YfEK6NVSrxwZ3VBbsxtAlnT4LUxmNUdhUFDRMRypFX8WhR/Bl9gp5RvKoqDa49pEwQ5uxq
PyesEB/i3+vwj7BlotporGNbg9pEOQv5BbnLlTuP+5KQiWuWKJiuRbZheJSsxykyyNkuNjgMvD2k
Wf1u2EeiKF7VAP922MNP+OueZjH0hY3vcOB6c8A9o79fv0M0imgcM1Meg0CA4rbsD/oUTtsigjJg
59mtqfyBi3aHqU1rZ5e5q68K245XjNBCsGE1Xp845jpS6QpSnGsBTSkqiEfmmBxivEhpOxrHqB3i
LcOu50xmhylOaLUqBNFhqczjGNukwzn2vRr0aJcmCUVckhfX1FhxEhkOfeUm3g32QDZTDCYnAKxq
a5DCQsCtq5oa4Gpayp1irnTGSxFUztGDy20Vp+aa5Jr8Sq9NLjKlQxHbn+qVSWj7QUshUQ+lWZyQ
J0IXiGrvOCgoH8N4kw/T1k+77GTQUifVx263DA/YhYbk1FbKXGEB2XPeiO7tFn96ZSJrjvJPaUmY
6xTmM4vggfMazBCGRXXaP4/EVBNxBezSqMqrPiSRx6vQ8pY22UKJ5dhXeibvWs6htwMp1+u+mkLE
zOVwYPy/q+IQLH2D56O0AmeTmEhdnLHxztReIPoSoMevB1iSMDx/VU0w0hxVMuyhjHs0G4HIzvjs
6DDMowDfutmrrw0XYQwvz3EefzatfTqJaCO6FtV6H6lzQ+oNzQj9U4GdFzmc9bUj13JTNjFZgxpt
h4JovB3oERzADgLWFlfaERwUwh6grSAr+5uoM+3rxgPXr4r+lMMZSBEVPg7B5AFP87cVOI2dN/n2
cZzGD3EeDWcVw4209PCgZ/aPXLn9tgk9OFYOwlqzgKMjRRevnbAN7voeq5beRXsT2sFzko+3EpkZ
hvb+wTH4zQeTgXzbPdhJn5z9FDJDYPn5poqRMydF+ASVwrkHclyv3ICBR5bVu0HZ7SHCSrMm2h5e
VBM8aL3/09cNfzOg7doAlPFoibQMZi3guXnwMSkpExSca6IOYEsLUYZ6sOt+JtkrgKF2XcUDwEUM
6jsGqgBFfQdqcNoDCx7H+qkD5+DV5a7T4GC6zfjgZuHOwmRxo1lQ17LI2kwl+fA2uzXKZhCOraOJ
jVveGGh9N3pqTXv2NRPAVcd4RvDbmB4NsNDIXQ6ldFhXAQCqZQ+vcwqxmc+e6rEmKv+nF9XNqZgK
OJdcgz1vKu4Gt7jhTGagV0WyFZjwI61GH+k8wGdqmm8ah8YH3/wS58ODl0TGeRoYWZjMpHdlCI52
yPtrDUbOQOTxY2MGu0AO/l1ro2seG+LhYpCunv0jIgZnY8Hk2DZkSSGYApudBdOpSR1E53EcIlKM
g/sxrr5KUzX7Gssq9PT0q4/5jROGd9NLWYGIxyTWxbVzwBr3VXr+eGqz4qcm++E66ARxS4Xpkv5n
t1f0gaKnwGIPy6Mj7bvxo/QfawOeSdB1zvf2TCBN+FCAXLkqXQbeyHnq2yZP1uDOaNToOXK86qc3
CO06tZqvTdpWt9IhjLqbvgV6PhxzuB4bKzELEkbqz5F+IGbP+UT5+zkSeG4hCd/aBb0E9GTgk1wv
uSYuEcS3Yx6thjdEWQfTuuIUOFUUAJIuvelkPe50jV9LR9195emhvsodLT4XlfaxZjq8swanWuEu
XnEiKF4yhhRXSYOkXojyrkxw8PZuckZa718bIUw6Y8ofdRX6gFzMQ69Nz6E1mpu4gu4oNCc9VL1c
+1X/DLQw7rJm5+WNQ0eZFFDoOMOKr9Q+R67ALONfx55q7k1vm/uusbVbCCjSAnrVDAXWrKZlGloY
4il39vAOgqdOwFOnfPuhlrE6ayLxP1ZS/iBOcLxypzFhGs0n6fPOvE9LaIb0Db2PnZcUN+SypuuY
VOB1TpMUSKGWAzuCBV6nhHb41Sdy3Tz8QkG9r7H9nLPeewrHKuJ463emEvJWC+2Nkpm7rlSjrszc
Gp+Cs9KhBGYSd5IT6DdR4SXPfVCtBhEHWyGZU1PVQxVdaYe+FXeVjxm1kt3Zbxr3Wpuu694lIGSe
JebMjLdGO+MY6xolNu2IYldjllsNxpQyXnycGgM/jpKIkjk73SdYA4pcbUTmWqcxme7yFsoRHJ9+
m2VRvdHj5onimHMKMrfYVIn3TAR28ZBNXr7CWE64yQDGKTeU+amXot+WpNkpjZOTOSVcIYzmBy3p
YJ0PZo+rzw+vNGZD+DCrbpMXu4E5wzoMgXQWdqLYSYz7gEDKlW0xl/AMCJmUG6wNBgK5KfP0ydFU
ejabM2pKbe8VVbe+aspghFJVMlss1V2DZauW0EJwTVvn0tA+eLWYSbA95qsgsHaqg5kviU5bhTUG
5bTjnGLX7grFanZUumPe4gKZefHN1qgG73PVkDECNRtPiOx2SNW+aBXD7GCUBNeKzN7oQZKtSTab
PcIgZsp5cuHKofk+xgbxe06kn0g8h0enqBpVMv+ZNVDVXLKzz1XoIN2sslt8YNhl21Jh7nbPfd/W
94zDSWbwAI16PvSzsg6xy8tqHYgaaYa1LSFsHbWQ+Qs4KUuf6CsVoUZPyCRd0DVRL6AGPwwj3Dpl
tmvpaf2ONFF9q8BaagoluNEqde5rcEctmBl+R6zjIQbtq0ZSvxEkHGC90Y7WnIse9Ua6qqd+OHIe
1nOmxJ4zOszHe8RcBRpd4dm3dVFVq76Io6tYhu1htIV+MnqI1V39vTLM8TkK5gEYbpkZZ6CIE5FJ
3N00vh2tfZF4NG69m7gyKfRNZbFTuYmOuqXkZVBL5eJvxNtW4fZPRk6LQZ+4ex8ZB66MYqB+j05c
80gejk1yE1BgkPuRUnC4AqFiEfnJO8ZV2O1wIUH2tL6kIEPOsY8phUoeUZSzZZL4v7lvXRtnmR5N
KHKrNh+tQxjmLo5iO7lWXMF3pt14HO/wA+tU23JlFOhkvR/oN36GRT/gw5DPfW5/L0vorRzTm9yP
27Xw9G+J5kdMSbJwTcThHXRDC2ciIZcoILdlbdYbv57Outnf5CTYwx5qvxiad2jVSRvZvzNR/pCW
eDY9g6PLgHTjK9RxKuLaIV8KIGoYq7PPXZGE+z6BdqlDMG6E/aAypba+a9mYDsNn2z7NxTAVmqDG
CjUyS/mp8okoOSP75jrdJwveg6PbGGCVhws7CxjEWdsJhy3guOZRcchuGmImcHM/N26Z7DIlJqB7
wIgq1R5SL/C3cBHWqNaylY+LQVa1D+eoudYQu+8Jacg70W5n2hd6vlqZH13+joKfbWjHZ0uRjBGF
6uBaGH5Ti9C/oC++6tn4tRPxvhvFC4GnosoxE6SP/TgAL3ZjuZKl3Gf1R63D9ZAloNAiQv9WtfXd
AOWzaqBebGJRIcGHHa/4MQqJPsP1jOqqKKENlsq6GXuk20PVlgyMEwQdZYNWM9b4WaAbDmMhV2GQ
3/d6tYqcsdsI2Bu+qWFyLlcJyZt8PfFVWMO5RlNyrhTBkEmMdakZgnqdE3PLKHJdNB2qSJ2kmwFT
XxHLFoLV1jEA8taqfezKCbp5ZfQHwIuRv9YliKmGTOMrOaR3QYuruJ8URlUyuCEsMvcILAyBEP+j
ttmPRsJFFgi81lvJptRgcGXk0gKFJhtAxJAeK5CsIhI0vICrQcZjLJviHPWilpj32yq50czkS5fo
z1lIooa0FUxrJPWwbG41p951vt5ClOCEzkxtzRjR3XpN1K1dKa66KvrBjHcvIQduaunn676WwBLM
O8ai3+VkF5yTuHIHTrlm3Dmspebcu1oU7QwS083aqrb5VD2kOeGBtPqrDa21LSP0K0Q/h6wwM06h
nOUcfY+898doMcUwi2THafNT7Q+AVSklWWbGsDKA5VEExqMecrbIsg7Xj1OcJPzOFS7tR2YVqJma
AhxsjufHx/UQ4OWz56zSrgT62AB75aJFiGXnZDs/+Q6+6MdAX20VmoCumzHejcp5ivxq3CRVyIUg
9jdZFpprOwjOOnijrdlCVezdnuiJzL/PyuQmgshWMgjm/NHOPEzvBVwoXPGaMr1D2WjrKYBm2guS
fZB01qM5EImhDz5gK/O7WWbFyewonGdOuq6rCNyDsVVe8v/ZO5PlxpVsy34R0tC6A1P2nXopJMUE
piYCPeDoHM3XvwXezBc307KsrOY1YVBkiBIp0t3POXuvvQ0tAVO+AlMWVWw/bUcqktV/OuX9nGO4
GQJGhZncRgb0hbmkv+s5BHhrb0Dp8ZkbE/IeJi6HzP7OyPfYku7pLaQ5YmfqrTWV7aUiq2PorHdt
ezAruvwScRAknVwfSglUyfWUZKUd49d53xF744ce7rEBDlzutg+2zWMaITZcfpGjF/IsWlPA9tQh
hJI1TrNd5ipimUi2Tnz5UOq4xVeNM8m0oLiJd68BDUpy+ng34adNbWvlpKStpJoEgUHyGvPW9Xn9
iZjRERNYi3LcpVkF3Ms9+VQTLBWfyc9qDNqVO44feYILwwg4Kfs2u0vvgKhdk3HHOd8r0rXZuD3w
AknFFT26ghQnlTnQSnE0b9tIXNKG3RXfDRp2+epYDckFex011sEui5UU+qPx3nK7+zaCjOMJ0Hy2
MBuA4yZq3XPrJDlsicbZV7N1SRpUJwiauo1BCrA7xAdZRD+wyv62IpZnqGAccgPKYQ//oJ/fRuxy
oV1glwzEvdFNaufk2XqmPU1m4Bzhsgkeh0Rt8rbUF1qgw1MUQH6ntpiJ1KRL5Mx1s/VglrH7ZCmh
BCRcWRYoMQcefhi4P+l4mqcmdPSOcQHkZt3nB2tx+WU49ne9URqbnLBUcK1y2skhsfdjVf/yAt8i
qa26aJbhE2rwyt4EcmfqBmSkWQmM72N6y+MQdrBcyxHs3sZRce9M8Yzd8l+3Y6zBKDsvKGNRJVRU
Jhg7m8/F9cvrBUWJMnmZ2XGVQ2BE76b5amx1t9d5Hd8qh3QaTrMaI2w4QPXhtuZ6G2SE77gs4kM1
NtHtYANjMFvzJGGH3V4vvP+9JqA6ALMgtQeixYszAI3LHX3osa6avLZDcIwj48LMhy/lUF8yhVQS
8LMKLOYEdWJvVZKrn/muUj2ofCOH/4N/jTIRxGYp9RLSm4VruzB/UhVjBcTYvAtUuV68ewhnUbqp
77ZMsRRlaYeFXj/4wyFA1cFuDRVTGQbtFYszTGxa56ll/zaFPPGUdNnuei+b1rS2bxpvgHrbpZuc
4SELJ8ElUhjfKOouM/Hi8Kjpj3lsM5nXP6VpdNfjeCNqBiS3ad3RlIG3N1PNBVaQr1ZMaTMQATYM
UT09t7XzMSWg6ChPfveLIkO4NR+gpccYO5z+63hTeHSpgQnyN1WNbI6tO8ePvqUvre3E94Ai8OfH
N1CHwM/QEXVaoS/LSjlMk8POHXGsLVPnbESDR0OkNY9eRjVYzW2xpunhn0fVdxe/rSFJ9OUdcsD5
VhGKvmeTGveJw4cnJGf40eutxdZtbyii7WNrjt45L+bvyaniJ6YXxNV28cVfTJiNQp1BqmtwJ3pC
gNrmwcwkmACOFqsZZ/aT5bGZhBFgByPOinPrFXeojdiso3xAWToVhywDpUoy8riXZcCJRvERjevo
ZCZWehyrFGsLoO+2m0FYkG+6b2xd3Zu0ylajrNayCNpLmM5baQ+vuF6QnwjTu7Rl+STq+s5LgHiB
zyJiRYqbQUFm8G1+ZWLs/T375rAX9X1ptpBmQ9968OLHLPfr7RAm0atui1tfWfFnpXadP9J0E4mE
skS0NfZqveXT8l4ZeX4gYJcYprEmDmnKm0MlX65W12kYSYbiqWbQlZqRfQATaPOUp8fcditigKqv
pm7aOxdMw2HWPi6Oid3V9safgZY/cMqODICs4sxTj/eqIK5wHKNTNTgnDqrZvvFdQYXiijOciJ2k
uM3cILoZpnuI3IQARUO0ZSSJJFkhfklai4yjiSW79ZrpUXG87wAWnauoesWKR0gDjOODlJlxwaj4
FEzZDpRkDXSR/b/r8uJSFfRPIk3hA6/ztVHhB3zD5IR/+3FContBcPFi5Z51tkYbGgw9upOajRcT
Z9+j5ThHym2g27Xlrq/FJ0CzCN+2uKFTFN33LabVooTHkRFGty/oH94oU5skOqTWTWvm1Yp5LICh
1iRF6nrj9f8MCH5v/Kdy5vTmivYhds34aRiydpcwA6ZhxRFgPZDmMpUQmHTgdke2QjSNMBfJia1c
TFLh6GwLgeQ4KNxSr/TIJMDpB7ojZbSX/rOljIasd9oYMzk6VVlBIqb8OQyDeMZtEhzqBj6OrJoV
cNF5r4Y6IH+LGTi/+pWbZB5VSvmchzZY4QwSQBs/AlF/M0fYcOCFnRyUJwTvS2ua2MklIRmTGo21
EYXxBjqjhYJqa1KHbhuY2AmfRn5bFjm72KBl4mTnJ4chFdm6qOLvxMFYiVMKVs0N43wXir9X7go3
2PTNXUBBBh9ryonLyeIvR8SknACpOKUk4fSxCA5+a9gn1+4FMaY/lCaR4nrB5+hxdtMv1/BZSf0R
lKZJq2VetJz9QM/+eq0aF8mySsn2LOkbIMGLqrNJ0b8BUkTyphSg1VpvwTP5tDRjUv9OmnQATmOn
2WqTs9bLUI66fyDooK+MjfZBPA0aG2kE/wYjWUqBQf/Edy6i5LNhsjSbkTHugtg6Fk4sV12Q58cW
BhBjHQH2Sny1kQTvJq7rq/U8YIXfa0s9DM2kyVjCEDV6412SRvSk9CoOibJrHCgtVQ9uLnJZv1oH
CqDRp6fYaTnjOR3I/P4XWV3jUbrt2ZiR40JvhwlbeMcsoxtdR9Vvr8mMM6v/gS6cWjm9Ox0yHwQu
Jd8knGFf9k0O2T14AQ6RPCTE8/le9Kt3a3GqJn7jETvYFnARGyUmPxM4/Y0lAMiqAvRfaqB6UyXx
JgW+8ANVbAQQFqwn1Z9KwukU16NLWZXf0GjKtmZXcDikFbEys+CHow37POQGhCFz6YBgHyNWB+Y9
duqI5I9xCO7MjAZVkDc/NbXkMU1orFs5S5TmzZ1OUHX6hcEKf39uTZhEecHrnaKxHLIaUQttsMme
MOpZ6JTT+d6xjsYwknHbxvtIuI+Kkdbam8GaA/VJZ7TpHgDabZ8S/JW6It4X+M8sTxEcxpnEnOCY
WxJkfWg474llm+TrNTed2xTHfCSaYKzCPZy7PSMFHy+uElt7/KI1Z1Ct0dITHEPpL8qIesef62+T
JlGRS1q49dLyGQuYf+pDZnZ8G48PMzLFw5yZ9xYWgj3KGah8pX+bFK5zrGySOXpjyYAcejCEDWNs
klCU3cCmsFO9KhMiSGezOmvR89x8kgAksdKlEr9qt+h3MsgeHOpsCh8YXEb1CnQG2wEJaL7lHkIv
fAc7gBLRCgagbtCSC+hSq4p1aT2rMdmOgIkm6moejGFKRiyIp6oHnYXhzlKfLc3wgwgGEDT4NAvx
GLk633R2+N0I45cXOflWhz5Wxrz+maDnISSNwzWGU96xkjooieXJrJW7Y4F4ia3iybThREUifB8K
MW9SDc5qbOgSDC26hoxlf9+UzGm6Qh5y09kGpfMjjKL3oHGGtXLIxC2FH5EmlljAqhNWBarVOMGo
nYUMUwmrR/KpUcrg4Z+p29vWsW/llP7o4iVSL2se06b/wq3PW/H3kHBaqBk72cmgzmEJ/oHpnp/S
FElImTHf5iahhZ9AfcyziGXIn4DUkpiH52kjoyI7U8CLcfgKsJusGybSUC4ysKB1sScykGM6LL/U
3DMRZsfLR8RZ1nSxaFHskJG9EIiab4Y2/+EJ/PoYTKmGPA7NgQJpnhSi3mS5eJgN9+dkasF64NuE
/pXbSbjVNrAd0kvaFsJi6LJYLPZKy/jtpdNC/lt4R5Pr7WlO0/KwzrUbOnuGr6zxU/2NRIyPh99+
m2Frb8ZuHFZdCjYBhsQus2gCDdTjgeQAPmsaGcRT18P8YhTkAcISwSzcHdrFdl8rXW8VJLJ7UNrp
cpCk+dWwPSTMSOlqM4gbGyRgVvo0UsKfCVJy0M5tJo7eJydIOZMK4ltQ1qQbllWy5DBOnDzggmvo
ne8y6rqXNIm9OxHru14H0YPdhofAG7LnBbe0kPQbcRly1oTQUOnehiu6G0wO8YU7EabD2c6WMFf6
4ojQEmRXvS8D76X0/Q+RVxBpJnmos07eqQo8M316rLpNujNzCovCpnyy2vwOrsu56J3xqWBkuMrL
7nmG/3aO3dK/uH3M+crdDE4Q7ufeDfZKclBSRZvSclqUyIRJ9YUidSSpycURjPMnIPjMDXj/9dZL
Hg7jtnUhkme497QbEUua/OoNh1ZONZc3RTXeer0/7CfbWWy2xVc5a0qMlGBdx/A/kGyBLlCO+cMG
bbUmGxf7TdYeVJKs+8wHX+eM9yUHrlNc0nlxg9dqGXaEdvTTGSuSv+EdMlyLDpxKv+yKZ0M6g177
BezAbJ7bfZfKclt1HQxGYd2bkTL3pSwIf1UcVxK1JOBs8zhLdmUAyQ4mD140SKLQSWMCxCuTUTBT
Is0Pevai8ruS/ZdbE0TahdaNVwn/4iT6kKEmOTa+UuvKydd5XDl728pBtnjs0MyQyLKIleQ0oaJD
ybeTMeMTQ9FHznow/ZaeVU9WT+18Mo/uiL+pH3zW4r3j5wQkihp6ZtugPyzBqqZiui1ykhwzrOHb
hu5l4ikmXKP7EFnFXjhUokVNSBTAdy9hdetdDj9TWHDacmt7GwV1x6HX2vdJ8Ng3nnkKI4fM9dEX
BBwDNa+Lm9Ibov0EwhatTrTVhixWVdkzlmQeDrZmSS1j0w3jSe6cxH4PNX+5GHFEDkcdnUF2NFk5
137CUJSGbuZ1pG9p3u3Y8d2xoQvJGZqOIFGN7SGsjfjkbJH0mznzzHSs4x+qB1plchSpmNysTXSp
Wz3DmK+lnthqBAn3kLl2Ns7oNfiXhGG7UGf4Y+dMdsdSN2/QJMs9cE2AjObgr70w/Q0ll0zJwfkc
vcw89D6w03yiQq8JRe3aaV/DWLs0S9CHPxKfJpM4OhpGZjyFNYwqb9MkkokhARN3QpKRWf4io2Ed
jcq9VN2InVvaUJQN9J/Csw+q2pX8le6MkqOq07B5o54Be9kcjF4mTM8Gmq0DeWhM1rq2JVtDgNyr
4o5jYZuA0zU69BUWWrOa8roV4QGAbX9MMwoqg7IoshmJG+iU1vTGKRBknOxwth2aSLpbGw/vyadh
fI+I6tlElQbf0r7NARjt/I4TXGrX4d6CTiTe7LEgi4WzysVlvm6M6TtVts/uGpi7sPF+1z4BZamP
ZNBKDkVSRExAkmXbaFFSB8OJDfRWk4HhUpbeeS2YF8NqL3ZD1nMuIiS0vbpo0dzoOux2TjWdXV3l
t/VsUX+CO6ZzQNRmh5YcsuyoN0KPRGZFLYB/c7I2oa5fSBRhrTTyF2X2aheHA/1ysz3PLaF0FbqM
jae9+bbnlUNP051cucRMt7pZzYE/wyWMGKol/RFdzCEiK8UJgNCJ2rDWNCQaRg/UrjggiKB0E6LH
ImRXC+ViFadMUCbyLlKrqLZTKqf7wTM5dIatv/X7+oJqAQyoO98bAtO+QxVGQI5C2CA7sltat7ht
lDXtCZNQxN/IcdOlWDNGxw9Pmf6Rguc37TsCZwhUCiHSw398wiIrV31fOzvbpe0+jUxylGZm4hf6
MUIq+FQE9jmDWMtpKA1PoQmDZuy3raFfE14+QJTevFJzsyGQ/DyMwYs3p59WHx84F/ZsvenfL663
6X+/43qbkZs1OwIZOb6ZGVtQDa9Xh8oVCJHKxTB2vXq98XpRS5/Uk1YM674h7rtCokkkeXNKbUyw
xmxBoLt+/edGCYXgVLN35Zy0uXr9n23I+yzuGLIXUlJ/D6wWZCU1E9N7Hq0o53NYsU1mZsXvcP3J
8fXXuV41i7IAMg7oaXFJ/rn4C1Xx52siaPptItIvI43/CaGYYe03w1TvXK/y9obd7q/3/fkPZh0K
cL/KX7eLzff625IIAiLkevV6ES9PVvZktdVJyrEen+2V5l8sL/vAxz8vsgmuGI4ixqpPdeYUO2/5
KsjQ7i3m+et915sGn0jBNnKf3CItWEEBYkdZVh0TOqwdTfiZGEWgmgcdMmati+hDzN739duvEA8F
ZmJvlc+t69A9GTkcGwGSh6ua8/+nBjxPCnLOx/fCTk/arkm+ur+bcYD5O8gJ/8/MnTuO6//lG/7l
3jH/4Vksn+iKJZw4VNL/S9vx3X8gooeXE+CKsE1n0c/+y71j/SOQno2ABZU9/3jIwP9F2/H/4YDZ
sXyXWa0lF9H1/4N7x/13PTnKySCwfAwjEp+QhV3oP/Tk4WDABoVbfITtspG+O92FSGKIE4W6XkTe
p9NP69T/9LX1qILKXOcBpz/d+m91QCnkAXgFYRuFDO70sY4murbcD2h43mW+vs+rwiPSbAxPMADn
Q+mzfgfNg7IouRW1FHm1hb2eQ7LanWJhSMYBwsrbqrOz9QReZuURm5WZ8VZyCF61z0g/8mmOD5B7
CEZs7ZPV9vb/RbZs/5eXxDZ5zXlVbGqgq6z5b0aVoPeb0BoC9zgbdHIjO6Hpl6PdVsm0J72IsJYF
td8qQMKzc2tG8cGes5+GJTDXKVIlJ55ppygU+qDk2USXgD7eGh7Wys4qsfM1cosoEG+TFOr4t3fe
f3M/8ef7N9G15/rEUlAp4wUzpS/whf27FDaM7ZxuZ1Ifwyh8K+oQLLhTPBSjMFdFF1T7abbuyuG1
hDGxnhS9jFrWw9Ft/NcqNQZizdAKj1HO2G/ICZOpbBQe06HvMirH1FqxIWzsFgpbUX9qhT/TsYnX
YdhH7jFzQwSFZ4fArlUBnMWy5wciFcF3G82vwiO+S4Xduc4TBJjVeJ509Ora800GZWcVj/4bo7gX
qZBPVIl1NFG2rjQ5EgS7nIV/HwE8QLTT97skyF7mS67D+WBo+1gYUNoTn3RWo92CIQLfHzBBZ2Bn
zu5nE9NLi4X+mgAm1T7nfb6Pfuidb1gNszmjWVlCByvRfdtxzPSRc5FPthipEYRMxXZxyF3xWg9s
TVZbc7TKyPoyfpD/INbaNr66HjpQLDvvLs77g7TltDZ1UJDFhK446s0LcaL2iq2eaHBTHomLei5t
0sSasQBOyYNQeKML6N0HYoW+aHcisBlIbU7Jxgwm6yObnkdNdFY2uh9+fLR8Tu9h3d0nnn92TcWQ
oQEbmRWQixm8w857n2c6WfDoV1XjMjZwCc1NivamdtH6mDHjcG+2mTSUH3M2+Sim2HnnmU4w52jl
kWNdMQ1c19BOt3Vl9yvXB9EanwsQKWvAnuXGS0W+TnIfxVPY12uwzE5oQXqr+weOzz4xbYecVMwl
/rGYEdLkejwVsvsMyUP1YiSasKzg0pYfhihGHnLA42vqcjdX80Pk0yqa1PRe6BdGRvU6r8sfanJ/
Nl37KfN6iwv6Tfqjv9Jd+d2SUWbH6IatJLnjUEcLv9evFFDvM7W5S35zxzwC1+u8jXyYgG54VrNJ
wKDpvknyGcbKvqlB95FZYe+TCf1D1hD5qyya3srCILEEjAI2mFYwJo9mXO9mFE5Zpxkq9/vY7i4x
fMDOoPgZ0e9kzZe0ERNqfFnFC9OGfIsy8AO437buAdg66XZGk1j5xBZW9PBHKDBjRGY8dT3OYAb0
RtwfPQpSZuzxGhjbq5/J5zxLTq4xX1IVm9t4TGmvpZFJYUm/upgIKakeU9F+IPp8j3O9d6N8x4CO
zPe4/9n5B6ds+XFSILbzD61loVELQouSAwFyELKwiue5AuIj88/W93+H/C5NPp0ITfwAg6LWdseC
LpmatmNwn2jvLeXvaaXxXRYmZ6zH+66pX+jInWod3SPR/wo9nkDpfrjT0OyllQFKDh/9VDFNIJmL
QDLi0L3H3CUBleMOs1pmXhHJZeu50Psisn6BuCcALiYFVrv5Cx4Z0AeLfVvQIPZMuOv2zKQBST9u
N3NJ064eZZfvrCzjMTrA9VpM6Mtz564qEc70CHYL/TBJ/z4Zs4elog4c46BksLEUrcDJ66MtykyW
6wDEV3tLtgZ02QjZjlMx/AspxBjfE2XyaXvFhTwVZkNIYsQ0vqicEQv5mpxbB/P+r5+bUZuEZLYC
/ThEMzmhGbIAPt9TW5HKx0epKZJjmIdbJ0XAzMB4dqN3XROOM+vxFxEBJNCExDMbNAA76z5U1sNy
RxrIt4y0KjEScN6Fj5HIkamCnUzCFtW1/9MfnUvkn0NUWG0Q7VDAvs3HyZzIPMMJwtK7r/J53CZI
12JCYmGwkw9tKrGvbDpfUhAATO+q3vUifg4HzzqQgHrEJoV6qROAva1FUjrcmUFzLDvr1fG2btpg
z5TyVsjqNQqac5Z4b13OEgZkHVLsh4ncawOI/UIUHbTwoCFnBollinhTlowEVM9gs+/kc9toIOJW
jFpqTo/Ew4q1ZHuDcZ4ws3N+OEl8gGwKHae0h53jOncoG3+E8XgvpCbQo5Q/LMR9adYSRS8RGfdo
X4g9qjrYdCVXmpByTxfUictdU1A/KhfVawCuWvndCg3OT3uMEDxhBEiJVIsDtCyGuzBiiopxBeoq
kc0w4mf9e3T6B5Es0RXFpzBH8zQ2KcYWIS7MZNnaAc/vKkernT15d1HnCkRuBYlu/fNI05y09Yn1
hb1nsnjOmfVV1A2AzbDaSJLWVtLx3rOxpUwN7Q9lhK/NwgcOESOVTkXzOTIJjhD05MybQtJItm3P
QA00Gese2GYQTO6NsrP9MPlPqTduDF++EZoXrPoiiDc/U5V8TMW87cFDfngcRNIu3jVMc6HSjUSi
JF25zRp5S++2YETOW1GRdjv7PEHTiYCCKlaWITvESddgcRSI6TqGbUk4rHzldHexTRC1z3zmRpQo
WLs2+p5987ke9bziOYyr5Q1v4K4iWWCle7PagIyiqyyqX4mpAPZbIH4mp90Sk0IjFhVjBNes6Jxw
63vPXZSQWRce5ZjrVVPIe9Md+GO7w/ecoJip7WlvT/ZL3LTl3oVvxuJSr3spnwcCtAFPn5ha39Kj
c2PF1NZzaMPy27JuhXP3kQsx7z3eEjc7L09vGEu+zni3WIsLAVntMnTuUz56G9ll3fvy0nVhSsgo
fw84FG9R3X/PBh/iIjbfBvT/nlEO9MDlK326p0KSzNh31ratrDfZ2GpH/2HVufm3LqGEK07bXeKh
r8ayFeTG/dDrny4bIjodZzWE5QsBgeNa502FLrX64UczFXtOdEZ97CfxaNjDXaqaeZVkzxw/T0Y/
gkBMPBRQSJHCeeHJr1q+azVH3sv12bE9rvHoEAI/5cflx+Lu39lZ8EQn6VebwihHqvZDMZfTPEPh
tgwj3IMf3oqpvjOChl8cM3TMMDBksNQ1foKsLMjve/05a0ZhUdYTv4X43hTOVqiBYVeLtqZY1L+j
INNmAAq/oHZY6q3J3tYlEZvd9D7XsmeeatE0c0e4N+gVgbVX63IAwk/xdkJ+ga8hMdKDITj5BE21
U8JtsFwm9C6K7oyJ6D6Xts3UA51cXdrtRtkOEIw42QLCgKil1SVz82eLlGTYAFQwmet8+Tirz0Mx
kuI+D/s5IesJ6MaKiClCk13/Oc1i8DYzqacdTHCySNEDrsuS+Ubopfu+QuUFfBOdfdkjuwl+JVET
bst5yYRIeeEZJiaXyZ7tTdY2w4rPIV3/sLlF5GU+luXIRhglD3UBp4gES4IQaByzYPXtWlkEkLbH
MSIgaOE9t2HjIF3FyTIShbSwLPkjkg9aS+Ocu4CPJzwR6DswZudhcSOL+imOZQacPu82Oo7PfW4b
+9bj42HUjGIFCst1Hi7RPsC6IHZOTPCq1uP0tIy19XJhXolF//vl9Q5rEudGDMn+eifaMGRYyC83
1zv/+gbnPm/mkZOR+feHuN43mWj4CK25r3vIodVgBswiTfZ2Zx9HszjSOLWIBk/o2RBwigbGxiZ3
ZfddL67UvusDXb9Uo31fpqne1Qs+b9QLKOZ6NTND6otQEbfpv48LNKaMHSJ7vIFA+9Q2jspmat7A
XnWkrPfJWLpH2QTuigIOpUlXPklaxD3z3mcUi7wsy8MvD3O9dv0R0RVIc70xX0AuaFrpdYcsTIBb
6uIwCQTDVkGA/FgPl4RZ/FFjn6KNw/w6JQU2aEzzHAaEg+WxP9+mhE6w1nsE5xktYc/ufOYtE981
hhXfjX5s7YxJStaBtiQWpbYIsWxRxoVRvh0H1OwqYjwJCe4JlQNx4GFnP8oIjkKT9vGOEwynubzW
22iYvA3yOLWxDNd78GwrORGHziyZucF6AquFtMhytlDumbAjgyctvubcPiyi6NS8A+q+FRpOAZz3
oxsFySWJmx9dYYycEjGo5fYObXZ9Y3YQwQ2SJkCxEuYCH2hnWIogLYuf3xKffRm0905/4WtuZgS7
BafUtglPvUH+L7EvSeEpZK/KfYytlOTjHrUuQ6eLaFkfSvR82MEUp8DYy3/ObEh+6virnFyEc72s
syRhEFYUNQ+F6zZn20LiaQ3NEwr/8WaYKaYQiLe7rmfoKGh1xKKJ7tDGU6tjQafGd4+EDULKDqCA
R3xkOGqUn7q7zJkRnCqXDaw1ivJcWpzE0jpqX6IJTXRsBJwupcFCEev8TcroAZGCpAGQjrhSdfSM
qPa3U7N+D61a4/HsjsEQYiPVw3udFUjBBjnf8BbxNwhOS4pxCODCRv0vpA86wpBnvaoDL32cOkXz
JC/f6MJQ7qkAB6HQ91mWkqTVR58e2TZHVbmf+Shj/MA6246irTeqS1Kcfl2CdBtVQBiNRAbbi4mx
np4NgTw9Kxmde7n96AWB/4y/pjwaGm1+ZS82j1bcj1PjrP1MIarQKSfWMvXti1outOneTwOK3jiw
sq03d/ZLIsV9pobikPTjTUscwX0QhLdDauUHHz3JORqHF0Tl1YlzOdQ1ee8zAevTx8YiRwdO5iEm
nwI5x/Q4TSAx08azToNy3xKBYNQsMr0jpM0/xiPzu0FE9pbRKQPd+i3kNLJhE3OOrZcGx1xXiHwb
dYuODW5xgWRQ5CPaQec+GhgVGS1RUdAiu0Pe2kiFni1cb5zRxQ1GmejOtsG9kyiJz0RHp8RFeBYX
4XenM/VojfiLSy33U+ySDoXy72hY87tuRtI6ur0xgg0FsH92NPIIj3du0wpYIc5LkehTHHvOUSIR
2cm4fA0ZmTzKst/g7GzJI6IENQtCjiVvCD07wFKK6BzRlZFkWmR4lMpwuPVG+iW+GB+SyQKL680t
KonMO5gzdTxaEo/Jl83E1YiNMwSPTvvTtsfLjSyv/5XmXXzXj/57WDg/dMBJZpwbpFxT89DwzkVW
U5ysqNoQqegcLeTMSsf9uphmDkduiKugSX46SaUfmbBtDXK5mqKMHpCf3YZOobdJ2ZEWkSPDJJvP
KY0z4gSenVOAUZt/zGYODQB76D5BNEe3lNYLIZI0FJCnT2Rk4K06M9YqmwcvKe4TjjTWOkQXDN+G
cRp6bLWPx9I8x8Z0x3k63cGj9Y/YROesR8pjKnj7hKkRPDbdhmRVn5rcRQ9U2ME+6QJx64mBVaYp
p71phuQiivLFMwaCnS3zpnmtyfF87scewUfd34e4EeyRA2Nheo9mRA73HOUuwyFrW6NYzCSnc2IX
Gg7ZQ7YpnNZGX0UMczv631FRTPt5QHY45vNGevPOVh1Ke04i2OtprQn3hTTu7qA9TXlEB27M0+DA
MEyvm65kYvnCjP5G6hBVSjeEJyYEfqfOBQyK05y3Z7tqzQd6liswoky41TRgSgjqIEC1zMX1WpJc
VM2WbNQGjvJmuTo2F0rgkN0xhkOq08Mw6eKQBmqCV0EvyWhG0My5UZJ47vS0bQxgCoQN/Ia5N21b
E8lcSr94BWGeaUvGABo3QeWc/rqaLA55DjT5idgQn9So8M7OcbTPZOtx/uCz1ncoIcaMKW1AAd8t
Y5Dck4i44MvEEt0vFQZJj8tN1wucoj+I08x3zOKHa3j5gj+19T+vZlWdHE2drc2Ckfe0XFyvIS0F
f6QXMcj1627Kkw2skgLpCthnd6ErXq+V1OGc8F346WKMHOodlNbLf+mTyF9XYyqAjXNwqRfsr42V
d2MuItvrbeH16PLnbsHevyUO5ifLvFh7GdaUP3deH+B68R+3/fnSNNMCXnCT2usmogb98y215Dwb
kUD3nw9o+Qvw8/of/7pqKVq2HvJ54j75jf92z5+vfYMUGz5O+fo/n8H1//z5ha5fIt9XlMBxs77e
Ef81MoMD+ecB/+M7/tuj/Pkv1sgnN+mgcCynRRZCrEvkVm3DKnEYaOHsXLVVjNJsubt2fV52Qlko
YJvHJJLmERtOR1HHhVxg4DRPx39+7S83ji1hIsRvVVu42hRv+KGX+XPPLjrBDyj9ZxEglLWXdwCf
q6+Alg/JRVOFD29hATLW4I4rczNsRkJC7Zw0jvlUhFg5DKeIJ3yWxIiODBZoAYBNTV3zJwY5VL/D
d1xUw86GOB+FN72tTpD88xUHCzbIybNZMsA28C5aJTnndE+/kAqMLSxTT0kicQeqO6Adm8gJ7iuL
4V+VVStLZ7d0Yn83/abVyX2Nr2A19os8WyRHyu43jc5yxahgbRXOp2gNPD0IoZBAGvjheP6zZNjN
lNyox69s0c+grsNTaPQgF0D+r5puunEq4/f/sHdmu40jbbZ9lX4B/giSQTJ4K0qiRsuWx/QNkenM
5DzPfPpedP0H6NNA4+Dc90UZVSg7U5ZIRsT+9l47sFckoP5cjPIV5MULzo9q1xvq8XuCUAQxCm82
fpmjtQ2ZpHu2Qa5K/lETSq6lhluOodfIj4NYa4ObMSG22P2R9OFEJqj/KD3nWoh9Jvw01t9ZY1yB
N41Y29kBLswGMeJvG7cd+7+kp7mlLy0vDItncP/ryNtbbZ0gELDey5th9VTZeGaEmJ7Vb8Ns3a2S
IHkp6eyMtd8kLMVquLgZ9QRsd3lNy4FMHMEz+oTLCwFmImLNKWPvhoc1PVVdEB5yF694aA8PIBSc
EpdCWtM7F62VStjZNq1tXmtshdvY7th3ZqbcOEGDcwS3/qhzGnCzV1wAIegyrHrnhs2WV6UkHlx0
CLdeTM/hmYRRmu1/qNX3rn6dsRX+NTiaMkgDZ/c5a+Oe/N1R74OH2iLUMbjXrqDctzPX7fmDUMmL
JCe6cUr3GedBMl9rS5JOGq61sg52PG/d7pOUlkTe1L5Gl/TJoFOvG8q3KnmrjOR9CvDBhUFv+qpK
zmAu85070pGKiHBXhhFslV39IkrHSyYRNPAg8c0E59jcmxTe1TY5zwpX3mjUOn8MHImAYdI68vL6
iiFETm5iIytrIjnEXQjTcC9LNvLhepCxyzLY1vnvBn+st5Bt8PCKZdJlEw3pJKcid+W1IMuP9CO6
M2dBTuonRVHOfHe1WHjVon47fQbIQHZ0MJE0Cmp84WXwZDT0luVFGnpIii/KtOedYwWvcen4RB7e
OJQdOUvA/Bn47CAI0VIlrUcqHoItuU5Kr5rljPfgD61+aZQ+l5n7V420XQ5lxRifkh/C6ngdXOOz
he+zke20XdKKal8UVc/ICo8KOzCsQk5bB/3eeC+zBlEydxCCspiJREtoREw1lpGpTA9phSud+dMk
e2g7S30eHd43N0w/4K0e+yn2EIqqzcJbUBXk86biM2OR2xvrvVbZOYeWU2XpD+s/QUJ/LD0VlPVV
5i7tWF81q3nhgudJY1O56DYdxaB41ZoSyY42LMTphcWxxO8nG9riJ2FGXpzYHt3VuHBpf8N12jO9
sSmWN7CdMSpgNaPbLRDhxSSqZLuQWmaNEqqQlTsbC4TiHy1yD02xKWZFZc6rw3LalimdS0s77hqV
foDpXnZm3hCcbernIHMKj5LsWwqBUAXaRw6XhRA395XtINjZn0bpgoZZ30g9GZh/WfkDpxWmWsHz
IOfP1nK/GvQQPg39kyLtZjJ2AdUwyTL96ZhDNml6j11skFiavcAOX9eBNNOumoRN1PnKzvxmrOOd
nVOn5KTY0sZaTV4QsKXX02XaOGvgbx6pW6MXeUv/GxHSbv31yexvVc1OvTEtlDzHzwAu7CPJeXAy
bf5CyrBaSzx2GrDxwa6/jDpq/cSYw10tICMDd83wNIeGZOYn/wK9OOa1dbYG7Tatgn233pFFfywy
GLNGj8WEtMgmcrUvI0ouaUaaZtXTjSEBJ4BUeL4q4pTWgBG6wm4L7ergUvsFZWT+qrmDGmRnqApv
AyV8m26OfwTT30nDspyCYgH5QV8K410N6TvlohNIp8L+myIZ7KuK0QGKDCbh4hBZS3Hg5NR4OYcZ
+NqKjMgS5eleosFu+tjCsM7UOEm/zMzIdiBnUAQTDJJuOD4tjfpKeYYSx3l1Uv2cL9wNhm7ctHyY
dr0uf3ZtH2+4v6HGtLwmskLbQjNjLyjsGxWmVM8VBOsVzRfc7bz7Nn01bBGS+vujkC8M1iDSu02+
4ly4IALR7HNXuytuy01edbrXUeBdgnv0JxNsVacdMu1Pk+FJrkMmO70F3UiHXgZMo35Ls1tWugtw
q9GAKOKZZmVcMXGR7ajgGfUPQhBBrvoZc3d/dcn+QIJhk1QvbA6MLPwH6/a/rpz/lyvHtHWcNP+z
K+ehbLroP7yfTZkxSv6//Dn//Oi//TmO9S+J0caRyrYQhbFN/Fd/jonPWgqhS8zq31aKf/tzTPtf
EJ+xzIB9NA1+jJ/6P/4c8198qw4BgIJYsTp+/n/8OZiA/jvbzNVxIGH5sWxD6cJ0VrvKf7GjOOlU
503WJodYWNK3p+rVUnPgi2TYFZXRP7EOR09hgvGfAjpfdKG+NSth3guM3BgDlv5kYTVIWT3JvNXu
DttMsY+paryM0HFJELDkEatWYTU8wo/Ys7tKnkutYTcTj/ml7avq3Wygj5LLjMXyGfSYAAp3rGFM
FtU5pUCJtrwWuZjb/Kl2FxZmjrvPTsp5ObRDb9YDk12ENu87buwzMz33bA9dv9fp9toaEWV61cQk
uJzb6atztWukwJqkZLvPsrCzwzIFOXmlefwQDVFKGuh+xJhitbqzdlWDG5VqjvJ9nte0YORQZo+I
NOVhz1QaCCmKQAVjcule25w2yXI9bleqIp8g9Oi1QBjNrcwn3Uk2cyof5uVpBnQFcqj+6TosaElK
hWc90coeW+oC3jeCi6PtxxEPS6c/mBTkuVU07ZjwbGsGzRc3v/Dons+k07YBb9ab6JotnhzzmLjL
S2nn5k6zqG2lmu2PBo+PWb88inZptynDjw0tZ+OmXjlBtP4Wy3jv08HF1vdMbN2LQ5nvC6G3e022
pFbLS9L27htphidwz8Vj2E8fwZiP+5wJGWNHcEdz05cHpMAxhEI2MgoFI3uYpkF/lNNwL5pBf8j7
BIZAnkW+y69g2BdNZRYJ9nrXlQzIukagYnekOVoHYZQYf/IWsHGg26h41BSWBlnr5aGSv7mP6kOa
5PKA61LcYmwoK7zqpYVg0uyclnKTqL0xWjTY9QbVkWkioQjL+Ea2TnuLD2ffuZEvcYNDdxIN4SZC
pWGCDlTkMwYJmh4PHdwzGkit6KyP2l/0jl+VJubDHNbmk1jViwCBygBqZPVuRYC26hhvUD7aCTs8
mSycEPKAow0m/eVagEza2Qoo0eCaj2ZVwA8aCHzSofXZmCK9EFZIL87SMVgf4kNU9BTFphnXPf4i
uuc4AHIwdNz7wszpquLJuGLQQuzJsE3EMnlO42ofc2WdVDCr7ZjMDAiChE2mBopL2U8TKRds9hyI
UGVjr8mbfsPLAIQqYmor65bUyRpZSZCOtrnmMN0bBB8/C59Wct6LFgJkXTm/FbNBWpC33HPipfYT
4oZ2PtJiSjjYN9iCM9mxmbkQO9Qr0Kov41T056mJfq1wqiOsEkI2ducVKsm2pYBtRL7ZXzBYH+YF
RADOrbpyHh2Mt16ur7/+zGiAoTSMI61etp1Und+tFysur3iL90JuW73C2Axy5xyP6buIZPPolsYz
2M1THJjm1QjVW6QF5TkbI7JPbDUGjBcfeUk+giGuV/AEvnLvvFuMfnly0fGsZ8vTMhkzqQP2tk1M
PSiciL2pmdGO0Mg63wtsH2W0gj1JGrIXjJ7FnKltkKXcaJLHRFNWRJ+yyXgw47i+JiBtkqb4JDFR
b0tVJkTAsLu8am6GRyXur6WB821uGnV0+2SHYtudIsWxynKXt2IqqpsjCWIzuvbacRpOYnE/lAsc
eiF7soE78UOnya605QoL1MofcWJuZoAgWL+ra4ip6sF2p+lexXiOMqeKLs6qqtJfDmUEBykbHDB6
Usv7W8fs+EmmghNsV9zU6DwtDCK8pmSHrtZDar2m3gBR/BqHCP+WdQw54ZGDXnYqr9Su2JbsDo+Q
z6wN5Uoxkyin3cK/dunahagSR6BfYoPhalJpv6ykHJ+xIdzKzNrLiP2MjW/SS9hbYgasyovdmE/F
3L9j3nee9D/CiYxbxdW/i0QsHlrGE5iOqNgJJ/xSobsYKM0NLtxBBqemhbhROz/pLCaPGczBg2z0
U5NS8zdVwXjoEw0hP8mni51rzJLwCaw4vX3uiOlxiVT5mVijvDmm9joL85w3dv9aOrvWoGJ4AwR2
a3A82Iuu/5vEbs/OFA08RUG6WAU7TE0sBBxSOZ9rjiBZTGNDPGlnRdyYNoh1iv5VDcGtjwz1mmic
Qpz+jNsx4XxnRyeax9uNEfWGZ1i8tXnusNKCyXgwovwUzpyrlnH+xGr2Odt85wDjZd83tXsM8Rcg
X8wtFscuPrhc8duOvekTlBNcLb9DYotvRFOsA4Pjx1ixcyUWFT0nc2rgjYnvk0gJhTX8A2DouqJj
8okQoV65w1m2RnSI6+IjwMbjjWlOg2MaDd6g8I9Pi5b4Q1D1exsh0bcj49AuVvnSZ73pFS0TJ1sv
3ZuCWSF0x9k7Df5Qshbi4mIB2ZRap3w8luPOmfLliOY4wkaA3tPMBWQMCFpXvK2fBrRCfbCN11Ev
Jxqt9ceFEAnnOdu609ksw3EkbasPcHgJ4/dYcH1WapJ8RJy2Y238Neb5Zw7C/m3Wz5gC3bc5G+9s
jH4uRcQpFdl3J1OGbIO7RmlE316WWkMTVD8j/GanEs2+ak8aM6MtPkCkBLdKr4bUz/8sJCQrj5FS
rIoJZ3AAUwIoI2ti34MXy/IOdaepiWXLNn8kRY03y/hp1MJ6SkehHwlKmBcjRfLgcMFIRBI1li22
uqZDfWv0qHwhdEHzlGJZ7w0mggxOm0NmtuW5MczkCBQL3lE6n2gCUKBw8w1jmy+A1xRrBWc0Htx0
uuIgXqc6HIYQr8ngns2aWsqxIalijUQOzBskHXHvuocJjMBZMrdtZqp1qpTUG4nx8zAFy16PbNzT
bdU+tW5wdnkAEfM3ew8GReq3DJ4utHme7BouE6ZlAlBZ9qdeanYFGNy8fsSKwJVdhe10D0X/3LWa
9dLoHRw2G3yjXguyRSHYjLK75MlnBrEbTPf8uxFWyeQtIE/MwSqKVXKdlhjVoG0qXk8a0qIiSC8O
Kgt8PufNkIb5J8Ul0AcFXNsRdd1ODViGGdd+WTWcL2coMnzS5k6FPzjRtjway54MTqeFx3FJwBgh
pw0Epm5Ejtk8JuOFLmSq40ck37ax5FaqGkzWYEQX2yr/9FQz7MtJp3yaPEorZXFsR9U8mpr2PpbR
2gb63Dla+Qwlbd1GkD8BI6ffGU/pe0GKZcs0qvggS9pPPNq05VG30i8nYdshMZtQdupccWkzrQur
xsd/HG0c90dh3bUI/xzQtZ8Wne9+vhyEqmn01pP2CcT6Zuo656yybF9zgiHTz/ghK87ZMP81aQm/
IEYic4YLi4KDJR301opmJdTb6dW2J/G+K/QqYreWdI85W61Jgr8Ik/6RPWt+yXkXPduZFlT1MDtE
tJoStYvmzWCSrcsc+y03kDPpORWHnNEhxVopKsYgunNqZd4AtpaYdBkeZjW/So7kVCIEL47WxIdu
xX1ayXiL2LttimY5FhX03qXjnu94RbahvZCJMQLVfDh1xZ+wrYakvlUSYBcSgGvgVidPChO3PIhU
BgRZZ3GySA+vO+w6werCRmYhJ1wVKEADLHFZvUVIhBSPVEc15Kyd1XJPdfjIcTRfS3ospnCaHkuY
x0iU+rGdyK5rkwteXg2IGmzCmxHG54A3ZR9lxe+iYMklXB9fYPCSeJrxFDCClA+YhHpWO7xhnLqQ
5zQTU1ykgfNSS+kl64rSpsN73iTy+L0Z4vXS/DcpyAXVM5AzqGVBb9yWEBViXNyLs3IFetIEgFwq
9Foq5GMdMmIdZU9pLhP8KrCqbaVvbUoVKBw2MGZaS4NvYQDjLXFFf2/KMJnRhxxRChbY0OiqLnHP
Ysw/kxJHXqMV2aXuk/o4FKLYAuFPLxbF6wVnIjgHSPjKrmdS2a556CcEIxtfAP4F/qops54bk6SG
Xc7uDjWj2lFbuTM8vRzvJp70hwbI8/f/jAcV8bJQh/Jq9otA2zElzO+hq3Hv8jiObNEdS3hS1Jgj
HdZstkEN0bcXG3XGrtI9aoyCvT5mT62tXoI4LwFmclXWmoz9yDQOTqeuGEfxYTLO3+pi2KlZEfHt
PweDHZbFOWBjWwJj+PTXUZWCks2amnXplyRyc5RmNWycilAA/i3NwzTdemFrYp9jXu3jawALmaXU
UkLxzNzhiMuI8oq2Mx7KSk+WTVlHhDE1g0sgAjWQhclHkkIEIBaYscTyGOCjQ8x9S+x6gSdkMGNf
VHPsahhbUQgqphzHgw1LdGugmbpjUbzoVfHhNuyAS7DoIRvGrTHxrA/mKTrDGnvOhT2AbRCwj4Fq
cbhipYNmvBVZ5RzyPn5Z2nT24hTnm7Xqy9gq8dM+V3bbe0aFTb9K+5wF3G7YTQd4sDUYnlkyv7sr
1z3oHDLL+JPoHeSybKC66kBWT3maXqu5eieCY3P5kfhVhRmfq2L+0eYDVqy1FSEpAwIsLW61cQn4
QOP0o6dfaDO4sDjTfmn3g7KvpDyLkzXibCe4T7mBncCCnNIz7cj1Ua+t37pqQPngCyc0AtWtiDPt
MIUBLdo1xtd5KFM+pO33gTtWM3p+lz8TUOYdH/S/JfuX3ZAwCozC4Wu2sL9kWBAtZoKXjsMnCFec
iW5eK+hbsXsRQI/8OBf9Zpy1cN/UDobLlGlUit12W0a5uZ8N1cJ1XZ1HVXFglhJtY/zHCPIGGzvd
vkKdKq+aNE+2w25FxoHAC90D7Gmtr9hEHRZ1uYOwbvhz0DUH2yeKH/pRynLf8dzeB7L+aVvzV7sA
/DGBHWGmv1ZAjIDpFO61DjCiTeTgG8jh294xpzv+JJvPcB7Pc9VyLO94CFcEEAtjCa5TMHxycuUb
1pn9orp35WD9qAyre2xKJnOjzyre3QLWI4yweEZq+h5oTnP93tyaS+ZCvMY33dncixaB7b1ocH6J
cCJJ0y5/VLKsbjVQjcDXvQIE2QXPoP5ih7YJOnnJ/Nipai/lbMrqUdyjoDmaltHdKAsGCNqFkW8r
Rgwqb49N8UDOQl6METRzXATYNZyCAazutCS65qXdARixqVhc+wOAb/maBO+etjmKulXoD6Kr9hqB
ni6PgrdIb/1eVOk+TNzVPcJuh3Yty3OXy+LmfpwCTORE0Pm9mxmI4KHYqXghaDMrDPumITx9XQKn
xhCXwE1e7aabLpXOOjenh2VuHue8m8/YKb0lCQAYY+dtzc5zIte6cu7wk65Qj90k7lWmrXrOWzqx
6RK2so/08DAVxuC6cyM927pJWr+XKO86Q16WS9D3AX0hZYuGHzcGkCOOmXkRjUdtUU963uqPpfoc
2p4D61g+Ej/Z621HIGHJQaKzHBwhSK2j9rNcCu0wF/Po5QaABtDtPN+lBj16jI8zfSoch69I+h9Z
p7Vv9O0iGBS/GDrElF7EH0Ey5GdyRp/fKxbWh03QFpjiIKPuS2hVQzftF91unqOU54vZmNfUWMQm
6rvB5yFnHHmssGV/MsMue4tMmMSzgxkZ20fZ4EXbhLmPncm4jXizvZKpu19ykXdwLrBy2iWORlfX
X4BlbziIiIOrcVGzVj8Y6287aZSCLYWMj9A2Oh+aUU0I1ncm9nvhqM+HMego/gzZztXE2g+pHv5l
kj0/ZhjEBH7J+8QW0JjvudVXPxKt3GLrRTsy03CvpgxtauWOFcnfRDbiakUW+Pao3tAGYxyxYjLJ
mQxEjFZED/ZOkgQ80mDGjJf0C1yAPBq1I9m39BxPJjSA1O324VQ716IstUOt+me8x7z+JhXHIaf+
zDBXLIEbICIm5VbOUXzNRsvwV54nw89p9txJyl89nvpaHitrbD90ZhlSR9VkALjcZD4RfEgCtvit
A2JDc6+i/M2sw2dgRW3ESiiPhPsj0ni3FPoMlCekgJDV7bHN9btY6KGA/5k/srMZH+tPhat8PzJo
2za00cogADWcE8eJogh+qXiH/Wd+htpHEGj9OTatk6vbwdEGS3JOVHbilxlvOC/hkxiNL6nROGQx
z3lWcW2raRpiTC6etASzRhU7AxOk4ZhkI2ousbDnoq9hNxSYNa1qgsPDNQtAozyZY3uHooKYqaiz
TIrI2S2JUXhAf3hYiOKtTZ8me16QUuwvOIDjacC4dJOyRI0cX+IwdW5yPIZo6BeXddnQx+BgtVPu
tfbM0WZFfSy2tgZApmSXKxX4COeoWHg5yX5l/WkKSHpg/5s82se1Q6yxtwaFH+6LNFBeNcDCNTBV
7K0KENe3YjHAD9zkI5xXLS7lhlqcbjeEWr6vmwbaIih2LJx0epRo5U4ePVJgdi9NTuOZLR+wkg1v
tHouR9bnh1Gqr4Fy7Oc00d1ncilwJtAmlHzE5zl7uq5R4dJryb7NV180jnJNBZi6LUrs2NxdxzB9
bzOOvTwuYy9HZ4DgtJqUyhTC9JQfgX3UyPohUYbZPBTpuNUYEJxmfQ4xXOTRJgYApEbjh4FqDjPf
3vVZF7/bDsiZtHmrra9hWMZV4cB8KMRfO3Wxq6/yh4KRUkSTe3TstD7hQXuwV0c40l32lEzls710
js/uazpms3xgqxMeQwFn2o0ICUVDCbkw06iZJrzG0N6wwfkbeAZ6/WSFZYMW3OBMHRI4GuQ9lFOw
P2KtSAxmEW3REkBlCDpWsP2HWX+kACbfK634qTTyuUsa+rFRnlhxZrbDPJK/K8K7yZnXfCJuLtYj
20ZUCJ3Rhy784Ii6PQ2wWXvAD22CbJxmd20xoUy5RN7WL+L32sTcrsn+77phQhvPAgll3wXBJ04a
8Aklj8lehx3CVgxCPIqrxjdpRSJOCjTDnFM909QjyN0BE/WgzP13u7fTytXHCNy2bbXyYAEGszuW
L2e1o4IwMjYxxnBvsftbH7KrniK1x846IxsRZDTByPVhOJ6mDnWbtw3tFjua00SPHCu2TQ0IzMwl
YWXX2ovEfmjBkvtg5p6wbnLgzQCy4NEud9+vMx3shd/X4oyddZknTN5/t3x1+vKayFAHomJvswEm
N1tqHq4l3ac66ZUtHtvI++p4aP9ThZ4wJPVzGnTqemlP319Ctuu0D4rjXCMOAmYj6QNzBqfN3hrS
97LJflclE96kDamJwbcFM74/mVaG96YnthSuc3CpHHQaoMRRl9abdHb8caq/JovFmsFRqaXwdt0f
S/ARrfXkxuLIQynJDq51O876JVwL58NoJrq6wiOEpjDy5Pg75bcLcP2C5NtRZb9wr7jzcIIUkfoB
tId0xT7MkzHuymj81UUu7DIjfXbYB3ls99rNPK9zCYknXiiCafnIoQEaVqXrfNJFei/mho6muMD8
HtME2Nsn1MFyT0M43bp5fpnJ8YEJ9kyioacCUDSHrM1kpOMuhh6x1wr3F+ia36WEm1w5L0uS/QmE
thcU3DC8YZDBKmlzrRzntXVeN0NM/5F4C4QznAxJgGgegKVHiJSVu2UXmPntpD3iTdWPczVuFmXo
CDe5dprFBPUnnDARz3wQdfEqTAB0vRAtIFDZn9T0CE6EJbC0rv2afLBBZe9lG5xBw0WenlSLjz7B
xROGb4McjNdy6fRNlDoHi4fA0SHqsw+rMsA8NL+6mWluv2ckC96DMy1H/F0PFz2exYOm+vSHoi+A
KqZmYzmtdqp06yXSJmMvNMc8iWJ+M+i9gRHZaZtJrfYnFfqpNvLM7kP5MdtGxOnxFOqB3JopKjeK
FTwgCmIAQi+2gtbjdlwEVQh1b8p3BHrMTY1OH/c1OA++zG3V7Dlq3v+5LnEA8wQ13ZW6+Srj4Urw
6iV3f1vdWxNHd22O8C319U+HVBDKhQsdFsOCwjPsESv+O4l5K90OfLiGSUIjJrWBznBEFtY2bdvZ
lPcFHXMdaR6qwjFOGj9MH84qOPIZ20XnrIuxh+OaTREXJVZ2NMS93XNu/2Kb4hK7cttW38aaBDkm
7yiOXoah+KRJ96cyqk8RD9y8xRnnOnDJ56l9XMLpU7qYAzWn4oAzDh9aUb23Xyp6yPWV5hdcREvm
baALY+MYr41on6Vjn7QRWWYe7hUhaxgo24glAcdFxNXdb4VOBK3O3deULuNAU68R33pywG6O9PIc
rLXjagqq8TAumpdPD2Fdm0emG/0pJ2F9mu0CSgzwexBW7HgXFLK69oEy+6unGrB4TICMbB7HwVoH
+URW7Emlk+4ZTJLyrWXkLqQgvHb4UfAxhWh3EaHuOLyDDkSNKEhx5W36IDVixSzhcwz/WodjwajV
o/xiE5rjso3MgdHx4opV0gAAba3Oajvftf30O6Gg/VQc6JjbYqlBMtAKfvuIeoHZzI/NIg9RQwlb
yIFIt7vxYBJJ76NQHvT12UOPZ3kSiTz1dTWhogFkdjBBhka2t8GvHgaCH5uKsM+Oa+13HsE4AJ3G
njk3Rg75SF/oA9hjEw6VrnuNbedjtXZCGapvasXN9JUilDqR5w2bUPixbrYn4M4/mExwxEgwy1hz
yL0RiIQ4F1HothRr8myUJ7eq8/0yCyKXNNWwn0TD6wV9SuVpsaIAMzfb6mkNSNnT9J7r7rA31fxW
rT8WAF8+qZpPp9We2CH0KMzBTfD8+V7uvr9U67MdEHmxSyz1WIvoPBm4bo2VctPAITq1ZvZcWyse
MiDeWZUUm8Oco6BiqDmrGJwLs+FUMqFeX20d8L6THePWhtqFa6EmYMemr+xDTDn8EQS6Ktnfqo5q
UDvlRk/L+aciCBbGzNE6SEb/rNLrK//+tzH7OcREG5x2Mryp1D4YYJJgL/K36cmEz2DzxlZVW+9n
Nr4V2xnkWQWjuwDzWYOlAmuR5M6d9QqnW1ff3TKRew6ly8kSYGWFDo57yZ2rO+mEO5Ph3XDyn32I
vy6eRzzPdLhzxjMkJ2Tzl7vuTqwdxBjdM+lP2iiAtiDBFQW+ujoFzlAcm9HFe6ibfq+Pb0Cmxx2P
83KzBCl6PAQrmkdIPeRVLXeZguFEEjTcZuAA2OlgdIvo6TtluvG3ltZR4i4mAmL63+s2AlZ/1Nqf
ptBeZDzdovVKUWZwDkP7UOvy3uLD8Z3WIa7dpQtqGVME+G23vs0mP0j2k7AZTpI2l2b9Ng/0E9lJ
85BSUmKiCJ2BFu9ms5F3s8lrJhIBj2J7uvBJdhgBxpdwGG/sbJ84rZGIsppml7u2Rg60+At+BzWh
7baukJbnLNm74k6qe7xgwTBfR1kduvdU9MZxaXEs0ijEJxcSUZPiT7s6/aYS0zBPusCPB8S8MQie
G46A+FTb5oYiSnacI0tLbcxK63ezajqNtMzSjMVTcBXmTKcM9+lLnWgkQqPoiedEgKyIjGEx2cap
rlc6T0adJqu+GYNdm5Jf6uCuId7mj6CnBTew5jcmnDYoKdkh1Am7othJz9C0fZ9bAqhlu6dwAbkg
Vz+gb0Dd09nEOAAgGImcm1ihJuC46ePx1oWYANiYZE3/M0iKX4Rr2HIoaJqW3rdb/BuEiof6s7CN
T+AVmdlZZ1ERKhLJL5DCw4XIDW4BpY1H6HmrY0RvvYKTtVdQ+qEN99IYybPPOqskRQoC8D+e2R3r
Y4FjedJYDBxw54v55o4wf/X+t9A12BNGcDQrvDAkDApXtx6ThDevc9LG13Mn2YR18uIwsD20c39I
h4B8l/UnKAP4KjI8WpwlvcbOIH2Wf5syyD7cAnmlhZXZRumn69e0dHoJO8gDeHi5X0zrD5xTm6bp
FibyvEIRg3MckQm2l0kRLa2OZquXO36BcC9sBDIobBvEZYPkngPmE27tRk5iIhpvv3EReHJBEAL8
Y3A+whgQJltrncyDDr3FI9Y+o7uLAeuO1hTenMZs8CS0A1RnEf402bCu45QvCKKERfiPMXE2SxzO
ftYpHrgB2H9MlATCKFTjuj+6ZJKYEOkBb+dIRd/03GCVPWLBmj2cDO1DnwyPIX1TtF9tclf/jXxv
PSqqRzhKXTswbKTeKs2HSeDHfYvonmU3nQO2RcPatg1DnwdUclBlZXkcpT/y/lhl4nfQjGgTJhVB
seviSRJl5YP08AOEIZ5W7FIE7QDLVcFdDVxn2DnLfJ7oMdtIZyYnBEJ5kri2TIltDMz7tmyodLGU
vXid5XQHw3T+DNdlN8Xof00OR3mWUvdKO2FYvmynnWCAtg8S+Wk0L6ZjNrTn4lGIJ7p6mF/h/MH9
sROtTcIIkauEW2enxRPmCrV30qxhoLzSaNUhhX+I6rBDfOQEBWrZYyrDMb5n6NjNxDEAbZMikGdi
eZzWcOiUNO86WXi2RfnhAHnMbagLPAWdGhg2e+qIUwf5udLkoaFJhk1tmv9yoWhvxPrCrMoFKj7P
F6MIaPJuabWKI+O3Qg+uxVkDn7sLI1CwVU0BA8Zss9Y430Gs3dQam2SWOQfLDHawBis15TqQf7dF
WN855bFIC7JghHh2upzh9PbzUWb4gBpY3QTVNlFOLjdeAD0hFGyBlP5yGut56ZrBQ+bfVlVyDG62
MnNEU8ZG6I6QvPqjgCFLio7uR0Jq9izSA0lY8peEd8FOMz0ke5tJs6X9i/eO6qu71oQudV+JX6XW
icFo5tVB5SdS0/2ALDMEVHLDBjyv0DFoYGr1L0a/tA4CmgUAmiPEGNOjSKDYTHdOOA343MXDY0In
plo+KajBigvfCNFr+rDLa0gTMvMb0qujWW/V6FAoEnOfA+X4gfknX2d0eLsz98wgWPMzcNSKH9ln
6j/ZO5PutpUtS/+XnCMXAohAM6gJ+0YkJVmN5QmWbdnoewS6X18feDPz3ndf1suqeU2wSDW2SAKB
E+fs/e3xuSkgWpTxiAxp+VcGx5S7uqxotaFyAuHq0go6JrZRPTl58ZiQ6nlifkOiQDD9Ls0Is0Lh
XGzPL1ZsIchdSltgVxE33rQElRBCwMHjHQSdPGjkeXnWP4QFsHZb9jVWWLmu6mrYmEbJoJm5xSac
uf/SSMHIkJOrE3401hOmyPm1yglLBF4wUFoPliV2cVJW69blXqRyk16vi5p9NP0HdGNkZFbNuM1n
a0VW2Ncim/TaazVCl/FLmCds7hU2o7GNF+vbcjbAAYzizIKJitJu6OAFmMmLdsQ72cww8YkUCpCJ
eoIEjyB5zdAh7pBosE3n/EBEZrdPduRFZ8ZUlwHh4arOnHjnW+LsOcF75GPdgN+yS8IRSJdsTmmu
iIqli9+1DsKYBXmbUP/PRrOZBROjfCKPdZRRukWX9VhX2S1wsbwKwWnjySZA3FcbuzqPT3kzRDA1
p4/kOmqJdJzLdaqK16oDggti61ssfWtHrCrEjWxCBieWNmR+zma2FgUWv9WiButRzeMGC2EvVTWB
t/S6LO7LPqMw6vn4LVBOQuGBlJ1Q+6Njqu5EoAJX4kgNzdr3n/DLGgNmd66cV8+FOWsulfudv3g/
/PHUXVxV8L3g8OL+MqY6pcmBbw9bJFCFpadwP4j/evR/+7WcLsaqY+M5+xluSI/GbUAOwKlPTJdY
UPaZIC7Fzms8kqsgBZfBhNqo2/+Zanx/FCXdcLo/+vPwt6/dn95zkP+PPyLlyGYhVtjOJGwnO66J
zlvwBBHAr20o5nFtlh3KvCmYN0ZLeyaak20RNa9ykJ+hDhuCBsgPI2ndXcnaOxceXI3KId5NIkde
O/yU7JGZdljiqJXQEFUnz+ppCOKTCHRHt3DokwfOvD1LLGFWhBGDbopG4obhCEck1pCNSf6pBRa9
pc2hGNWupI7P2KtWU4TuGB3LWs8Hmm3Bt28iFf5FZr9ZM8d1abLM6XZSW6fu9kr6A16E72EC3xq3
1xJHSReJNLlOY4ke2BPSfBenMrA+PJaOY+BsitH+VlnB4xQG7t5lC78MsQ09/LAqR5yDmES/jiGo
49IXmoaJt+fW+IlNz9BG/NijKLIcb2UtFaUTGG86/222fv5lEB+dmH7RXI02sxm8QsVxaKpPe7vt
wGfg9l/pEV3N3Fhy3Xj7tNJyFwzs7Iex/Jyn5ELtwm0Q1xN66CVrmqVg8khndVkx2RGtIuGm21jo
5zwAiWM8oyLCoGup16Fx9uzSY34Cj4dlxT9bGhREIMTY8XxcwlbjvRRGZC8GlWkjdNzh7etv9px/
eHr4MuYUDqaKqXhyP0PTI2m2hOHZi7CbxfOsTrZdqxPYbHWSpfeSGUJT87KjI4AQlEKKpc0dJ283
Ns0109o41T4ZxOR4DAyGP2vFhdthOj+XrW2csObSyAKODSnH7ZozCWAWs2oMVlvdbAkgiTdxnpKy
U/rQKMb8aZ70l8j3WsbrVr9penfGFDO6p7v/x5ugUrYKKEjCuAWm4CPZntk+ZRXkr6OXvti5/QZb
nO9bRy/ys/OEt6hL8+Eglz0eTjEynvouWINyiIhJ470QYW6dpTu/s1FczZ2POdgfokMVNKeqStF8
j+Jwf/2iudkOWd0wpq5My+lkTg477/zdTdNHRUBeMqB7i95kgArIMysTWQKNZZrSz5pIibVF++n+
D/nEuTi8JmNYuB1konf0DPqocQ7oNgiTmenF+i7WvGaCV9wZ1j4fyVCoo74/4KLc28qcGFpBmCeI
DcgXy9mVvO1TmWv+356ePineoQvMUAX4zA1OHOphNK7s/lN/R5H30UTsBSXshNwbcBlXlG8Z3IIk
vnhKvHcjWYtA6b+3lXiwE2ffZe7HXGRfx6ZH0ziWB3cIPuwggjwuEv2lX8AdsxmddJSzq2FkJm2J
5DnDxaWDr6LW5s61E5r78fSRVtXExJ9+VJ8YJN8lpAl4pBB/KVX9y8zdfROlybNGyLAya2edDNke
1lH8XERMtvScvbme61+MjHqd7cPWZSLFaNpLbnmaHEyDsFmjlNEl6Rz/SC6zufdzui4DpPDRNw4k
HjFxxPwTYHRA4x3dhBZsZ747VpY+FPP3An3RVLvEbT7LkIljhahj107RU7bsorAAwvia0S14TB6Y
OyYbBmovXkafgxBaF4I7U4ey8n8kuA9Qc+liKzwAftZy+nWKVj0sYJAVoIvWjJfPkVVR36d0t0wq
UiIZ3HgfFC3Rag5zqyp5TyrY5P6QFBvcFEAF3I67WD6BnCoGi/VPOOToheiAtcPUYRq3GeaVNVwX
ny2NCln+uctG/fDR+/F4svU4/HHwK2IuB4u+QRU3l0L0/V4wifBsREFZjattTk7AakzGCNVTLxTo
LwYa94OuEKgo01iiEYO3MR1hTnhwH11F7oXdj5+5Wbprz0fqXOv5TMlUpssdJCXA1gpfCkjmODtR
FPQ0rE+ONmk7LYe57GkRdkwW9QL2EVb8Nlf8bN723NUcS5+tYtn0NJ9WnBY0V/kdFABsrJY1DSrh
b9/zuvUQyzcsk6uYU+Pg1yQWJ31z8dA3fVQVE7wKoVkRjO/NMsEuvTTdmEP6iVwqOhJ6Zd76FvW7
qyXNwNh4Q6+Yz0H8iMi4W0PBGthdpHI3tE7LXXNkDmAm5brygIPQjovOs/F7ol/PTkKeQQ05N79j
pF3MovnlVdsCaEIfruUguKvYXwfNoBgcBhCdwYtvqawf6J9nexQZBXWZvuT89Y1flM+Bq36AofsS
ymj+MMry7LvD+Cu344v/OKg5+mhyZtqzoWImOASKDl7SbpjavVkRxOCZHLk+oYM/YRmYiRZb+1YV
f7W0/4FTvPmc2ndCntZZYRJOKh12SwM0osL+HbiIURPCSDD2e8k26C32hgWCLRsvykZEYUTPO/hF
Qhw6ajiqRNX4MELInphcJKKNmPFALxJwv2y8bwC5uqp97AB1OPViuG3C9Nh63s7L61d6VAyussUt
kM87lHHfVfIoxzh6KRpBGz1Wm5ihPlcGK5tbJ98tEojOKkBNScCE3lFlV0cVIipJy/JLiUauAu2O
vrg12c7WzwOyUenbPWgxDzwe896XCvBcQmW7UsWzMxFFF0Dwqid84gn56mgFEHZNdRXigBGYovgc
ncitjqFHD9aafvl29lCECcT1Qf7GPXr0GiTfbN5Jvh14o2Abqpv2hDiyFOq9RGHxBc8X+1w8Tb9U
eBCzUR1mKtyNG876HEYKx4wWj41Cqr1AiAioch4sDSa4HOpLH8Fu0o6O9iQD0QKm3XbxHPMJApqF
fLld8rVSpqsJzdS+MT3WdC0+WmsmniC13JO7jCnuh5w94Sl9J8i1uhQpMNC8iYl4rOiu/vGURv6e
KMeJVEkSmOU8PHpd9DWa8HjlHhMeXVnPCSGhG/iqC9wyrrbQthabiG+s0wjQkqFc1rsR3NAInTMN
nO7YuS3spTl9CNXynld0bmQq5EOdGq9KW/6WPkCx7aLfULiXW+T0xjioZ48KZrOXqKUV42AdMG6i
ZCWVsUoRuWbzCdhUcO3RA9jZcIqjKX30vgxOioRIFQAFS41Awh9JviZNoR2QY2LeoCS2JL2kCtNM
yWJ8ABtFtEBAsNNffI7/DQNaQSev6LaFZXH8/F//RlEqpMLPaGEbtFzMg38jQOsoyOKF7nRwrBYT
z9xal74zT7HV+U+8XTtNb+oE8q7AlzwS4C2nlrs4k/+5wJRCKYWYPZviDEVL8ta3HgVunlmgXGKc
sYPK8zWReOlqqOz/sELZpLqsCU+FRVK1B2eMEzhWMbUzeUAvXea3eD+0ONspOvxSEL4aCnPe0k+C
nF0FH1lhD5fWr5Ojpe1bFczh5c+DlxftIQv1Syhq5lqSOon8kYs5EV7KfK2ttpUpnjUo2//hbZTq
n99GzxbLu+l6Nm/l38joQ4QhYrYIA4NQ/An2UnzoJoEVaAM2xnTj0OHo46/z12pq0fy44Gxo49vP
qB0VcpAM1BMJoM/MX9ubK+H8ICDYOUCecYWR0MeFixlHuy/m1BrH1G9W6EvCx5Hk5w3vfUuwvfMz
E017QhwcPVnYEJFcRN+yJkNTBMXmTQCr28iSRHaWaEJ8nDa4ukIfvXECIjmiU7Pw6cm2PnbMnanP
WvHmSebn//p0WwD2fz/dfNujBIRN5EjXXfyrf/GnYnMO4LLI8KDBJowFrCcnaAFHlbxczO2UkorI
uqbuzr2JlDUCbME5sB9sHR9pD1+DwjcfIiYU7pIdeTewJaqrDypUhIQxb1x/qioPb962HufpNR9j
EJ5E+gQpWkYjyD8IjOm/GIM8o+H516+N//e/fXFw+D0HubCQy/f/+uImXKxFPyN7dwjVQ15K+3Q3
lHb8LargMcqwrLmU+CCYXhFGXbfjqjJi44dH3AoQX4rgJqsOksDFbeExbGV+SkQazMfXxlfDxm1y
Wt2cVsSjlIhXmNjeQtvN/vIoVdHVtezuOumEiEcr7X72LJGOORXvThcAvtwj/hlPuHLFdS5bEvtC
0/0IqvyYS6ZxxWi+mV3yEVt9/Ep1o/dQBr2DdLX1nCEEhxrTI8QcJgeJuvFO18f5glWC8NckltuG
PQcIbGhbNXOTw5Q5R8feCGxpZyt6bDxyLutQeF+46Z2QlmtgCVn0UPlOdGUzy4IQ4KVskjE4t3VB
oKjT/+oZdgWy+1bqCZqKgxTUUs9dj44hdVUNpwzOakUvf1/lI/wUNtSEzGAkzWvkfK7una/1WN5E
M5Ot3eUHup/B2XGg1zlxQLiM9sKXhGQR2AHKuWKzw3Fh5AdMlzH3CXqQ0Y77drObDSwqw64l4/wD
2xvC8fbItYt/d/C7B4skv0L23I6GpvpauM4SIjq9osWSpyRS+aGzm2mvOqSYfWItkNjO3maUGVFQ
io9/fRba/7wSKdcVyrV9yzRdIiP+8SRkwBMbpGdlB5+G6WEB6di0NoGAvWe99UhuIrlHYeNsaSZa
50ykJS2/NDwgoWfH7w2kqi8zx9i0fuSKPi/51ACITebk5qSY9E7TZvaxd1gtTgG9qOpncChuR2Yu
FN6tahtva8M8WMO0/0DYhmiD7uha5vPF7BbojTeoQ86s8n942ct96h/vY6gpcL05tnRtYf49h8FQ
tTFry40OpLDfAIlZN2uKw7WTGfE1VPqcF9D5i7B4KS0fmXxv6hd2NDdjgJU2Na1+bCUeS6hgTH9U
eDGCzFmalTYyGTzLVY/6O8x7lIOLEHIevwvcfyvbwAEYJskrF1G18ZmJpU17JWfrZJXqQDs63WUj
vOzGrdUms3K1q9W+Zf61mRln/Q9vgXD++aOHSCCV7+D3oPso4Az8df1xe7PCEVxHh96q+tuUhd5F
EwQucuur43bd0xw60akO45+uRLsh4+p9IEWwccNxSbynIQf88CNLb4DsvmRTioo5t+yX3A1JRQWN
7XETOSv40+8++A9kCo/90P+oR9M8WDWxf4khzTc7cTcoUrjS2gS/ylTeFhwzJrMTCb7ZW8Hg7UYQ
3bsRdvE6DtLk1BqN/uK7p4CMwhdNR2hT52N10Lp8zCpzuDWMkB8Iy/7mmW2PzDTftRUY4lg5b+2U
qFtnSXljvfyaydjcOJbgNO3i7hn9EIzzpL1atVZsDXPsIYNx0biK1jPonm08zNWtZVSz6SbrcteW
sGYfCQFGImgSG6Cg+z7Dx3n2dFWedd0823bnPYwIop5zNoOVP6M4Ri+5Z9Z6NsoKz0lXxHtPK9wU
pAnq2T93Zs2oYDBjljzvSQmd7g2H9IGoC+V2MBCkYlMMK4kC3a28B0u1BqIl5C8j+rId/Y9PF6DP
Fjd1usICBt1TZ8FjlosbHYdsn8B53laAhvZtETbbmO371gSluhk9F/GdMMjUttLi0Yz1Ackp8r2Y
fXkw0+xWguigORqSM5rulqAKmuYq8oKtqIW1l4R4NNkbxRX1X0ZHzyBWOWl/KFHR+ZonpFxz/2G6
drufI0QoOCOp/TQGx6qApNCTKc+PRb9huz6i27wIJFu3Iac5KnGYeghzVjXbrscm0/7WcZW9hUBL
U3ECNgUTFi2gi9piis0XfOblUxZBNBocfjMKHGr12XtDKbayXfZ9KEydh1xPDHiqwHj91ysLEQL/
vLQQxSEd4UkhHV/+rUSOhEFjqHeNPdPUcb2YCG+ZGwRrFN0WsHf52bOJfi4qCGSTaIkrcWVxGiLx
rS9c0mFHGncGaMtL6fvjY2tY0VH73NbyyH9RPlnEDciCXe+CsbZt570rCJ6rppwEQdXeuslAulf3
7cqOsu7qB8baV17JBu9xjNLocRn3PVGQ4q0Qlgs4E9VvwHDeM61k7/XdgkPv+T2yBcgTLjLuQnYK
nBTxQ68GvRmwSl+UzBmbl0IwGS6/MzanU+2VFx1FFep+zsdYCfdqZV29tp243UXgBVeTwLqdT917
Plju45DGWxu32eLT2+XRKQcL9tOd2iP5K2uElo+W9YP2RX8wSqblZbID6DRdXSpc7iQDQHw4FNvZ
STYDC/J26PlfQovQTDMnuMV2wseuSJDcsAVjNDcd4V6ozd0Hr1xg5LT1sqCaDzkdm1XmDP4bNtoL
/E3oFPKpmNFcUXjbp0j52AE7tyZDkol0Hvr2VmLDXs11Yd/SgtIcYdIDOsy1gFm5yFxhf6KMGbAm
nZ0iNHfI2BdR26KEQFyN3kW9JDhv6Hx5+aYP0GImaTkffC+trzF6kBlsxVaGmPFQSSZhkv/0U4QB
fmKtRBNYZ8vFq3g/Y/8/5ud/wvxI5fxLzM+t+cW+9x/wPn/8yn/gfYRw/l06oEJsPDj4LSS7uOFX
2/2vfzOEJf9dOUpxHxQOsJeF/POf8VvOv3MmOsq3gfuwTvn8Df+B95Ekc/k+2xx2BJIVxPT/X/A+
wneWbeRfqhxTSZs/QVnsn6AxEhP2j3f4tNVzOmg/fiwCbodovIpFLO0Q1QFMAqpJRrej1Dhtapxe
Pt1GCQPWG+NPijDSqoG8rn2RFxg1/vPgLcNBRsUPo6PEJmNOQFZvebofGhu/cF1yk7kn6d3T50Z0
xDsxGhe22RY9SA7lglyd88RCgdps/b6pj45AK9NFLEsJSQlwiGbyfcIIH2zaw8JBE3/Qdn8ObPkz
yYzgscZDsOts/23hiawI5AH24z4CSm3CYXrUdR0/pV5+ZHx+FaPHXbJlfdQp4SK9/SOmquE2ZZxD
OWD3RmC6q++Y9XlhrzeL2Pj+6N62dazxrRoW+XPp3Oy+qPYqU9e0N9OzETED6Nv2MxiDn4QfMbXJ
gB6XVZkuicXDSXojI7IeG0ET6F0hBnWuloPfQ6y1s+8DCO5zHYSEFEMHXoe8GiNBs8CE114OLbrt
P57eHyHpfBnTLuUj4zMoQsc4dO64YqwXAkpCozbTEF0VqAGKQeR/vAZqPwcvLMh5jKUEQy0vzuR/
Q0tTkVY9dPE2LLMX1LK4fU0GTJPFNLL0CEZoUncxFShE2dYtls2Ccges3uBWMCZrZaIi3eRthMer
N7nfQGZAxgArTy/Ci7hzjmHgtfuC8QQKug4UvNKOtRoHtzkHs20RSFKnfMh48/PQ3aMgF0fb/+tb
/7dP4s9Pp4xTuaUK/G3LYm9WU3AQPncY4Y0VUkjEvfcDHvVm65UKckiJ6VoPSPORBe51rZqTs1wM
90d/HsZF025lzH7lpHY2//3pfri/oL89RZJWn5o5YB5qEX8RGRUSpHRRQP/xEBnR44ARC/e19SEX
GfI8NtXp/ujPpzB7+YbbyIOXZ+v7B18uWqH7oz8P95Ph/nSexnojyEZFNscVeb8Y3bnwmbAuk/v7
F+9nB8OSr3YOl6hdZg/3t+7Pw59fwwNnHqmpScYpTuFyIWfzxI7vTzHB/TvZPEDprBj/3cM677mQ
98M9LPN+nedxg2C1XcTvigTZrdXL6tTYC1xYgPs//eV5lu6cqXuSbTtAjolxUURSjzPV4/cQKeWp
60uJstwDoEfc0YloQTYDy+H+9H6w/KRlW1oZq1x9kKp6EDS4q75ID4TKo/QfmWv5Fl7S1Til3WmR
TkMsLqZiX4zdGZnku1cysy0ZCLkxQ1/Ptl8mSCa7obOWjLblj5LbLo4zZEhcbPcviOUtvx/s/3p0
f+oTvLIMavfC5UOYll+A0cmckwEkNwg0iYU4pl1Ynp2c0bFhGkDM7XLmdXMwDWMCnT3Eu1mOX+Mc
FkdM7XyS8yvvbEoEA2KsE8iofhHla7qfNat2pGCRdOG5ceULqQS0d5a/uV4+7ShHVjg6FiqoZUG7
f6OPk7z+6pp+fZyG2hFXMSQv09SRpCjMBQ4GyaNGzoygdav79prM44+uMUipMgAKmP0DiSPNarnT
MaQPPmOE/EdgigI1TcekqPmSeWZ8CFP9ZsqaamYAs1v43/NKKMa1+RONYb/JTjilH4Y8znYFHR/m
p90hJIhmo4eECJkpu1TYsPbeOH6M6OLFmH6E2PCO6AXRd+Ue3tpqZl+8nArjeLObFEOKNj+CSQTb
km0r7ip9xZcV7srES8lt1VCPqQ3ZbyHl6dg1bRuwbZvC6hlVFw9ZNSNQKPv4gSzm1exyNoX5ZaEA
mxiszrEyNiPD2uPUWRcwbV8AjIn1oAICpqEaMZEkH3LS3N8UfqVaDejEBn2qgDwhCYjas59ObzCw
EGwmaJS8qPhMaUlgIdE/DTOUp7kiftf2Mjw48KnWdf8UeEa0pePwCmUr3VfJdDMSrzuG09DvaMmK
VYWwY+0Y0c2GkXt2W5UfCQBHMWETHDBHa0QDhG8HYFgU2S0E0OBywFtvND7awqLu12ok+b3Vab62
W0gqDDmtTTjcyhDju5IEetsyXY8N0VjeOCdU/SSbalujjEmgRii46+tG2vbOtmH7eHn6axIzsn1/
gvYz3TJCW14Q9RHybqMEKG0XBXRHNiBjUKht/cYXlj5YSVDt6op/dGqzx47BxooPfmQgmhrXcSKx
2Q4/I/qBVy8zsg0iQA0AIn8dq27cpm4idqKU30omQzuMHScmeEsMYxc+TrDT2HKbuxl6pmE0xhUr
GiOBAQu+znt2+gqp65A0LemieqJFQ5qJp8XFq1SFiLoFMk+d9CNzgDrMZCysYltneJwG7Iie/Q4m
PtKEAJlQKQrrWEb9xjTjzzSMAACw9SCskY5BD85iQtLRcz8/dCMXEDicBXRQbcyZRMIekeaRBKeJ
ddbfWqljXPhjPl05ES9nCQM3xrqV86co7Ec3D56Kyr2kGe8p2tFvnd9+eEzdgtG/DCXLlMt1i92k
OZHcdx0Q1B2szD1QXOK0Srk6cd+6KxXoBzwW6nV2A2M34R0HLmUcHYKRUrBFWhknyDWICSXAt8xM
dhYNp82AkpN5U/RWOv7PzEq4nZgQID1TGVf8LDovkz0wPq5JkTMtHUwArDTvEAfoR4BcxrZHZ0xl
MPwMF6NNmgXJYc4U8ucjA5D3oTWtTWXIj9FhA+z6FlaP1y4mu4DJ9G+SwtRT0bw009LzDYEghl16
bNgNMeQorFNRgvGTSXBoweGsApXm9DUOjYEEdIma4g99jONQr1uDYSMUNnwP4RHh/69ksr/OVWiB
yDMfbDPwEOszigvtahNH+GcFtWXvWMz40buiIjZhYQUDTqAsPpt2/btiyo7Y0ox2ZeYwShZGscKq
Tklr1dumcX9gHrolhl/jS6gvxEkk27KPnPWYiodOj1d7auM1UR1PUHCeGzNjw9t3L1JvbPQbeGOb
c4SApVlm1aEqx+MAUBtQRDtzqsQKARbTbJb+cEVmDqkQ9PBW/di+D+mMFvcWl4x5sZ6iQpKTODht
trdTbaCEIZNNfSOAKTg3ATJHFTG6Nbnq0TzG3GrTx8GllDFl2AEy2N0tsDrNdu5sAMhiF6+Lr1EY
U4nPMt5kkc1P+e+RB8lYxy37B9g6VTTog64QJI8EE/rSh1pr1J/F7HdH3giAM8mtwlrsV0bzOC8j
XVDtbgKGz4nXzlxxOzJiF+U0yNuhHCeyZ0L/dMdK2xUaA+7Y54mkPpYnjW2sDNeVZlBQ67UIYmNj
FRZv7EQEqyMACZgx0h5GlRMg620KVz9IwAREhFYwaFnqk/vz+6Mw5Tv3p8OSRjkZlGSLwel+oDZF
JvhfT7klFigmirdRVpTfeZFsOaiVucha7oat+2Foof3/7WmpR6h544nmMiZM7ia0i6cvto3Iq0/g
DzVDG59dDWCuquN6ZSylBNNBeI09VonW0SCfZPg6FtmrXZoTHqV22oKMp7gRjB10Fv0MFw/W3Yg1
01M53Q/JOFIBe5RBJHsGDDtyvKp4cJawXeT9ixWugNN4ypaDUD0dtSh+uLukiqn/nobGtLXh7McD
upr7lxvM4CGRGAd4Miu7rKeTE87QJ5dDjNB1o2wUMQZ5jifPsz6nDBSHV0hNNRhX6tibJ1xEzV8O
3VKVW2HOjNj2L86y/bkfqqUeziFnrn1nCT+oSXWzl3q6kwgxQVjy3Mdytktz9wZRt6JKZEezuj9E
14skYqnK70/Juc9PwU4ulf2QdtDdreUha1dkonXtznrYZ0TAXRm6oqaU4ouyyzfIjv2BuwjK/tEM
L2FfX2aZyxcZBuvE9oifKjm5S2HcEjf+1MCv9vVA+2fCV7hDgYN9sUvGK6yI8RoQTzBnTra754wY
Q05IZ8P+aI60j2azR2UeBea3uFhSCpyfGDiqrQRvtM5jgJRqOUUIDK/305A72C2mQ4A2EgGs813T
onuoAbZkURxeCx+0Sp/bpD+gvaFuG9pd21jfR7Zc7tCWz8xE8+qLUZeErTTvokvCF8czsLJUCFPY
jRsrif3ktUdJe3IIfBGy/z3R6L50giYmM0EMbst+EYCx3ErVc0m7KAqjRYI7OIr6ExDbvknUmTPP
Y11lyXRiUXBVlrNDnoEKN9KIxovlT09j1l4qp7zyQfgHcJAIZcQvu20wTtbHpMAkP0QwNW1aemB2
MkT2s5PvcrJZd62PLbOu4umW0JnewZNY9yl+qLYcRwTqtrmyRqQm6KTpWpI6pwZis6r6ntyIG8QE
zGuEeXMcwdgEhWyu9Ecxv5TIxqsYOT1d5OTSOvjhzaH5pSaaBn4Y7KHb1HN36YA9HcZJPraxVxJN
TVhMYrCTuXs+lY0yCqIVcx3OZer7ddWa85lV4dj2xFaS5J2sVAYcBHDJZ23NGXmBaXlg5Lgz+og8
hRoE/BTj8ccz+jj4LuHE8jHSozhOoOINkiHhIESYLNLxe+OH34xish+7qe6vhazW8CeMCzOwYO9r
+Rl3gHWIFJOriT3Wk20uPkAiPHOqFgQ49bUXRXYuVE8952Eq6sotKghktfYA8TJlpcJGCTASQ90t
X4eOG98YmjyoScsrvtKzCXnwIMf8J7kRznZagnaA5SVXy8NQUeiMuKU6xHHKTXrgwK55enBH62RS
UWz7omvXc4O0qMm+Tl7C9qTkc80UkKBIk1WoB3jHUYsIDKm6TQxbi7Ayqfo9s1V/ldf8NbSyV8j8
2n07T/baTHGVTgRvbFMssBZNh4Ouk/fSYSM7p90DqnDsjU8yNJ8B8IsD/yyxcqEmL5mQVqhGhDiU
+P/53LZEYKU3KyY1ihnwgxeMNvBjeXJF+5Sa4/DQFO4Ax49HbFFgPxgJYyWnKfYZO2oIBknFvgcP
wDD5B3Z9FyOCCz1lz8BSwz+ssQxhzY1RokbgZsRUBECxLGN9wUgQrRY59y4hKikZevxLGMktxz/J
nFF6muroWYTj6r1O1d7vyp+Zl5n7dNnjGGFy0/5t7AbzYor+NRoD89ksPnTH9YUPaFf3uXntnRJl
WeGl66L5gXCmXaPr6naoJtxobQHjHNol+aGn6TwOIru1WZjfvCpKr1n7YzDDbA2jqDlilAlfqjk8
GVkN1qbhn8iS8nMQJKkTtxtCXYEd0vW7LGzKK1ZK5lATbv1FuFF23Xc3E/YD+NsZlVkjN4lAdZvT
ot/S69AHVRqfunIxHkjwYmbhvIEn6w8KALIGR3EVkVoEMeLlvtACu34OFX0NI1TDVSQ52/sp3Y+k
FqKvbJCQ5tNJmhkngo4gC3viUcZDeNHK2tmQoh4j2yQKpfloA9GcCm98cqEKXeKSM7DDZaKBQ68U
ruDtJOlCNG5qrKZsJHXV9V9ZaLIjkaNHtsA/K9Vklylc+FKYy3ZBBq/kOPsg/BNGd5tysE4WQnX8
RARv5KZHhB9rJGfM1xS/EiVmd4lbSzCe9sU+SXt7Q9cYmlVuENPopPnGZ7JC/mhzG+dBPy/d1PGw
6HZ/ds6wmGSIBBct4cGLU6QkmSYG6x0WP+TACFbX/QEirDiN4gclxnAATQghUQG6SKLiCLWAKASN
/7hIyQkz4nFf1LC+M/cXKB/rVVLda8IE15FhOBehCNLM64Uc9R2XmyL7gkvJ6cmVRSMUc1uxgtf0
kvvqmMROdu3TUj1RXpN/0aQJk1U07Eu8w9qz/N/tzMSkcLqOUjeK16jnCGE2Am8VlBTYWhQvtY3+
eyaA0ouGlB2t5e263JHY/jDbthYF7OxQzTtLOVAPDWyMxrreSzGTSSBxPsy5dNm+dZnnbKKmFCdI
+6+MF08Si9pGIZ2i1RCCStdhuuFW9tAv4cBqGBGoAxgIKNa7jr61Crxy48zqgpdhMbAbmxSf3D7U
2c+xmfxNDrjA7aw3kry7s23I8/9m7zyWJEe67PwqNO7RhHZgjMNFaJlaVW1gmSWglUPj6fk5snuy
/6bRxmY/i4IhIjKiQgAO93vP+Y6fdOCdMxNjEY4tQXrE0SOK6AnxL2iD4d0e5ug8ZDXj04QlVU/j
/LafidEMgeD6OUZTJHnMOSMJ+4BEM+GfC8LBrkZzU/XIlAc36HeO10+PKH32aUO0MqUocjuUmRJg
FuFCcRbdZA5zb4Rj6Q4Q+M8aVgiAWViJVf5b6nSdVp4/vDuyegB6lm+dOu2hcgQtQRiBomtZlDU1
GHeET1x9ISg4oLICQxZsdYHueGb6s45jn1Wr+chK6nc/6+NFNOBjWDGCJy7RNrcmZRPTArJabMl1
iTchfEquGaWxtVoKHZ1Ji7eil3/GlbHzpaR5a3jFs9T18bazMByS3pEk3avdJVzZZni6rQdOIs0i
jGR+e6OhVD74heOci2baWbrd34PkJefVKTxGGFvZoaW2sStJ+bMxHvBuM73M/UvYR68TUqXTUDvY
hBAhk7pU1udcB8nX21qsrjP6te9SrocjoV+RGYE/6jINKaiOLR9D4CE3hkOFeXxXqAPWkkTz2uO2
cKvxavsNObxF9abXnryUQxKdBe9+hHeL7D03EYBXxiGbg3e0z9XzxIkIpoVBVnUjEdzu50oLQWcT
jEIezSYv6H8YCf3JufHKvYPfN/ZbWrW4XDYZS9ttrocO+hodqCHxYrQsgCqkQ28dBr/oz5FMc3WZ
1zZBa5nXWP0vuCqhaxszF9KSybxn4SXKyYSQrWM8WTFIB3dshrVHs4blQ91BY34o3cLf0gq1cfg0
JqF2zFDTurzxwpsxk85ZprBpkPsrpVt2b2jxsMPeqm2ET2jCECr9fYcOiG4brKJJ644xbiMk2dmV
wsR+sLE79LXZnK0B4Jvd4DXusYrSChLGsXXLH6bDpMjoPbxpOEWgnlOSyGojPDAr2llDyDcyNzGg
G3g8ttmjri491mslsQ/UIPuNGLCWgMov9ssXbUDyAIcw3Wg1/nYr0M+iYh7M8qznSjQXeEoTKJCt
m1+CWMh7Q0emDrCB1rRDqes7JJQaTkz5pGfJjN4Q+1AS+rCkzPZa5hgYstlglA0pXYw2FcW8gznB
XJkCaZO+2cgR904+W5cgz7GfT/lHC+1mpU++IKNLz6hHFnROrOISu0wuAsqrG7y2CXiccvfZjB7p
WB5TUelHR6fpVCa3XJOxRrVBdnVze+traXnT6u3O4pPtqzFmYeiEDwG1zWuh800NbzG0x4uXQt5z
A6veAuEH3yl8Fmml9uAkiTgvG0/2CS8nkzWSq/wWLTT5PAOJd2DjC/gsntzHgxBXM3aLKx/b62Lt
1k7cb47T+cdA3WpF8g1bkDyzqO8p4DMWDKgbcqEVNxhuypvEMolKG+U5iVskWKxZt6SXbCtzGh4K
tRn9ZpsV3YPfs1Il81re1jYZ4353hq9Ub1g8mNgRQE7NNZmraZbU5zk24Gb7MMuKzLjDfjs+6jOA
2HSak02s+BSGbRBBxw8H+LMSANISbx3rgDYcGpa9wrzGHnNXn7FrXXdBgkd1vh0xGh3KcvzArBsf
TH7UG6zWay2f8DfgwgEHhHYiS7ofw+jY9wmHIWg//RGC+irKIBKFJbkZFRdhYggutZuu7X5mcp4d
baXx8LHg7GQl9FXRdLcUCOvzEMYT9W07RXTAtNGhcJtNfneFQIthiosBS1Nyi9NNkTryWOUMwnmm
tcBBWLFQcUIPz0Fk9VI5mC5g9Gu0XO0mdgaTdBHraXDMcyVrb68lYYxjAM+oWbc0T2o/vSXG6hYq
TH/KKAdiyRpWNoo/wpYL6jT9tIJXFa0S5EiNMdkrGpg+mKiOInNOiwcdcbw1MGFsHbckdAYXH05F
93ecyF+wxGD6Fd5HROz80PT5TdliwhqIJcEYXndbR8430iojVBPWsI4oTq8q+sP7aRzbvZ1xqU9Y
Nu1QEamCW01WhlZBMhTGJjLD7iV35KXTyE6xkAet5klU+ykHm6ITGHF2svZBR8i17suW9zpCsKm8
7qkKfO9CARfJONeSLED8HMcGiqROHOGmlE1dHd2JtF3W3BwcmKe1yen2uUNt15hrEp/MXGP16N23
I+WpwcEuCNvQ3kyNo7CAVJRqo/llhWN5LmqxDXWnPCiKjaVzkWm65rVwy2/6VGJKmIb3DnnY6I3J
dvkcnYde0JoFVoiCAziGxT0Y3XPk4QLDEKPRdrudgxd3tMNdT6wGQ6BLgdincytoPJ3K1n6q0jNK
5fHNdrjuDJJIGM3pTp+9fFXR+kffb+kALveR8PcU1UQWU82l2JurWlKlurFdU2473HMnsmjAqffQ
u1SlTPO7jJEgwb9AKsLKKHQVUKE0CMttyBoExOXhkeIhKavAjVcWkuSNMURM3217PCUtERoxdCzU
S+F92PlAzSFwbJa+fas63cyhhoMho43exUgT9Pw9tzy8NfjefXmbEO+0D2kdnwZVKQNkIkCSVT5g
R2M4hfBYNrUVGKvFs7xsoiwBcYyGVaNUc2omG6nOyMENzb4kwkWyUnbMe04WBUeuXxxivFizxKQJ
sJYBcJwZhAXmkKN0SJKMqUZVnSGmrUiqnI4ZbjaK0Ir7rTBwQtPlyZ+58pqzP6+ogz4biQYCNcmb
FcYfogHrhkY7sKc1S5AA3wOfZNn46qmZKvJ93adZZrKDTPf8jz50YDFLSlmNOGMwnJZPvuyVVTH+
7ebygKimZCMtOkksD5kFy3Q4LXvef+wtNxend2maT3Nb30R1bq3zasxWDOzZdlJsp0Ft/KJgiW8R
Ndgr49yycbh6HWc4Th7wYdjDrPdI5mO3AijxuVluziaT0SQB0QnE9M9EpHDWmQfwZaj3NquaJvV8
JcNIF5FCyuhMVZ2mMd0KJryJJVn3edG+qfQ3Y7JQbKvKKfkrzSld6qXMQZqTL5yXzkfXLeksnwCQ
tadlL1V7UUF2SdMmt8tdNBLHYyReWvVxyGr4c9OSZb0BhWetenX+LEqZ0IWoU05QQrXKBx9aI3aj
aIYQsl9lqEtPX5veKi8d0fLKv4VqxOlBzCwVYZqDBsQmMGda71JGpJIJjuLO9lJj998CsYLq1PSf
CcQc17T+pv7cvLfv/+PX8syb9/zXv//Pu18Fa4esfy/if02B+3ziXylw9h8ulGkbVrlh6Z7jf8nE
PP0Px4BwxMMUbRw0l18yMROZGIEBOtItEFyWg8z0rxQ4/w/BQOIKg5Q4RF+e/V+SiZm6+FeZGEhL
LMyWYIpqC0RtvN6/CMEzYsTnvNKnw5hVdEeRZQR58mjTOMZYTNnS9XehZtwWmY7VSHfxG5p2s1Ow
0YYzAFeqyB4qGgkNJpK5HWxAvC3eLwhF29zF+yVGnaM268dLKZr7wSeBPdfaajNGOCs8rgrRJe9d
iD1MdpkI888i5x1O0MM40LbxjdciAIgUECxH3u6kXovIT8/SEJlG7cm+qTMnuCs/EtnHdAhLxWUg
vHPwsXdjPd7aGcgbaDzJpqmJbrJJJt1PqG7XTRq+4ntkMqYucp1P6qoc3OTcNe1zEj0wCWFK4FNm
bBOqJab4FgW0YAxmfFMT/sY1u28stAfRVDPfqoColCSdMjRoKy3L0NLgVhVqHpD3mY5GDdZNM8Yk
RhVBDemXblVGkPMq6AxcElHqrnX6Zkdhyg/adL8xtpIYRQSRK4gDmROWlt0EvKLPvGNOgZgqunkV
QRagDvWSY2wjYbWuw9iS8wbTqoj6GNaTD8gAJtWG2pl3HLFarpkS18cZQtFW+ml8M0UTkBvfP5Vu
fwVM2J4N96OJmvRi9faV6CuBiCXL1yPTrq1kar8nARUCjFuzUh1FulMZ9DZ1h7WYkA9McJ7ILO2R
Dug2wbeFAx02iV9tk5peNE4tWH74KHEVNRv448DQBSz0uTr3ckAHSws3IuLIo3Kqa+2PwEBgPLIC
H2eXcqZgcWGbQIBAL280sCnrtmmvc5ZpR+JDbp2yFHT8IvPGN5FZlPY3YeSQ6sPqMlZ+ddYQ4fs0
Kg6M8hnLQW8P5H16wuiM/3JMkOIO/nmaHfAbaAXxQwgWVsEz6xJgkCVhtI0d5duJoXwHXEenT0kP
1XTnnoVOjYrGtWmIeeZ46LKSxQ+hrPs6+ilJt6VhSYkP6zcaoXznFNqvGsrWOh1h7XDxYAYRWg+t
h1RaE8eE1ag0k+5SNGGzCgZqi7qbGThLwfj6LcdJkPHFCY1VPgHad11Pms4wmt1xrsj+S3rxvY2i
9KCjC2fW74JdrNtwPbf620jrbN2bJmsQ+iK6qH8ORcBTxubRd0s8K03wPdeoZOvFI6wbjrgivtoe
jo6BdnSRplBQ8RFtjN4iZiJ7bGbUQ+RaoOFp5FEGuKjwpDX7cnKv5XsMF2TVo2hfTeYj0vz8EBZE
smh0U4yaAAXT3DRTHu6zOHgKB+2XF8NDSkfIR5YzHY3E3Is6fYRXVW/zVm/WlVH8zkEPz40AAzIH
FsdLoGNh33lGKC+O1yIkkagnioZxayqaM2/Wuudb/ojJsCR92Fhzje22mSk+alHuy9yvby3ff5KG
vDToWjaoaROU4nl7btNnqIaXIdD3doU2qCXp5j79boz9z3SAMD+PXbuZgLtGsQ7mFXQQdEtCexLK
2Jh85+QtqA3yxElJxzNVzNUOswP9YpMQNdc+Bx5IR5z+5AOkLECn2v6wEOaejDraFWNf7wcKDSQD
k5/gmP5T4epKSRc71GPpzuuUrFHWkPeELyKuScbqlNYBmwawXudeWmF/U40R/BSHwQgXKjzm+NDQ
ToAJB6jML54zs/EJjar3lX9OgadHQAZAQUdreKIYgM0D9rxNzKQJj3T95ngD8s7MqvdkIqxq3SJu
GgBMO3UxNqgpOgzEVWMRcWi0jCmxv32woZlN6aRIhm3fgCsqBM0Cp3mZbQa6oX1qHRcz/+Ap5zjD
xZxH574mucu18lvszPeiN3FDDiAOwgoTXDI9VxkK4ZjUloe3ObM8KLZgm2fvOPUtUlI6pKOegnMh
+WIiWHHt6ScryfRLQYCHbZ0AQic3GFECErnC8pq6sUs76UethmvM7Rt/yomVyMUPzXcOzP6DvWZS
ccV7Dn6whfGMsxs67nDSSBadhfPTzoHgO4L2VJBoW8my0nVn4mXK+AMvEcFfcfHaoiI08XMI0qtD
A3qaIQllc71jcBCd/qH3MUGYRARqs91AUqNbWBJ5AlbtqFGsWznJzAjTbqzQ+l27xUvqMGDQ1zJW
lozJjSJ5G2cZ1VJHb0hrzq7BnD6YJeCuuQV2Hkjr0TJjep+s2KeafEut4DxmIrLvdddexQUk2Qbs
B9LhnTORugjErayp91Q5tguI7tukvWn7gNIpjXMELoBUOIhAbWLb/Ab+m5YDOJEdAigV2twfW30g
nts0UJZRGxwy71EvISLlwpx3TqupxnB/nNEE7Cz8SzCxbWg7aEtFtY7RJqxCt9xj+y/XbhDeA1w4
Fma0taOKJvF8pJVGVCLdxHUUxN97mhVX6obbpIN5GTtA9yXc9VVNUQOnxk0O4VZr0lmV8azV7LM8
9xUsgfD5H15fJ7QX9ijR3sNJPPsTgBarltvQyUcyFstVWk8/Us0LN60VsuADNm749qYNUzLuxZE6
rbuundd48n44UW5sOvnSePAQ0/bOsIfXsJ+nTVI3yPcuDAqB0sqcWzeBSJatWuL11uAwNFsJsV3r
Woepe4SgmEM1bbcFYwFggAjTdjtt2wBfM7ONfVYFx7g/OrKGSaGhXPem5mNceTlGTE0FB4JKuhhV
zXSE5X1nJkDOW+u27PuXdMop4I/eNWw5uOjQXksYwvtkLAC1JOYxLMtX2VGhkYxua0GCfWw0z75P
wdaa0p+00AEkadjni/55ZtmM5gldqk9leBiFeQ7bac/BvfUiyBp1Rfzt0DFfwaFbZdlDEZOEW9c/
WaUg0ihGooFc5dmXeDufbBXjyDm3D/Rp6+Itw7fE0WenErmjyjfZVhbC0xz0wapz0fqTMHLSaQNA
rRisA1f2cFsqtfuyGVonJ/0qp+ubtlxwB83l3KyzYxAO44mAr79vlvtctepdHuAAYMpJUhUDOLWK
hWa9bBbpiNQ5ZQn4mdQSbukkxYvHYbnNyZkd8RDSiGbNHajV99y7mISrCIwlEO1jUj3maWfDBZVg
sdXSsVHLyWWTNgDQl73lAacaiA9VH0RbtMjBYr1QQqAFOD+1BMrZJNUs93vqwWVv2Sx/0XT1D1DP
8FzUg8tdy56vXuPzNZfd5RGjAs9zrqa0AkL1MSeudSp74ip1/+gKEwWqloIoKQiXzxHEnJY/gMkJ
6tkLjgJcRPopUvIWEfrnf6H+n6BLuvXINWudKmG6VE4GmSsz8bK73Pm1+cd9i+zpH/cFMZlNDWEB
/7j/66YXxATtJrSwy5KBPIo0aIh2hUxfbRaBV+UOAhOEum2zrs8qMsgWmdbXz5ooZHa2sPmWnzkD
DDYz2+dnB4/zkqNhJOdM3aeLsDw0cJK/nrzs/eMFpZLEu0oSv8QBfG0WVZmppGXLfTFSXry12bRa
3sLyUnjWYQQuL/i5GwbuKxoRF+8jgv2Fi7/spYtqP2sBigGP+dkrGbhPIwzt9cDZ6hYC9IsSg7tl
diRIAIqESFBNfv5sYVjzw3zuL9994jKa0/gJNnox8g5a9fMtSqxl70udNbRXGoT60ZxtSni6sjN8
7i66rAxKPj7rlI9FiJRqxi4bIRJ+hUqdUXRip41Hq3BFyCjsep9TB85ig2aZYtZyc9mj7SFPdp/U
Ouw/dv0eC6Spt9sA9/zBqspvmu8hzI0Ju4Eyc5jShshFFdGpVfKJ1izQHVLm2ul7AwaZ8v74YDQX
e5Lpgxc7e0cGbzJAny60Id7WTKV3aVvLXSUCmtOK2mhXT0VpOTtcRfeFVSHUCItkH5UTl8sOxRfj
JYs5N8b+M6uZh6lhm3cynJGYkUjbzRISUcmXMeD79R1appSmmzEL6+QkqA26zNj4seWtG+knRwMU
BRQt7eg1XUw1sknPQ4fA1OiD/MY0S66QLiIqNBfdqrJQaAViWo1OWN1C3aLrrZvnbuy/9aZqUlUZ
Fd5QNtskM3GnhxOCrqH4zRn+hNq7gsfEuoz8pujQ6TpB5B2y6GygEdaCNmpoeQauG5L3MNF/hj+O
f02Clu7jG0yk+JelpEUauWV+SM22Xs0YB5hRcPjlalRGopRjWEAjsVp2v+78x98sj/rKwvD1d2Xj
fpMS0RElx+vyGH1xN10tu3NPIbfEZROUKABnD0WgoTbLzc8Ny5K1n6Vc5zu0nujDDBqCc+0eI31P
H5Zgeb8j/MzlDIRNfjfqc79bXqgBy/D5kjJFQJjKeTy65AKr118eCyhdbnotVYkW3FerJb4+uefl
wU49++slvm6SJUYxd4rJ745VpkIaREAvwmabKmpnlSmU57L7tclQOu0HdyDnCJktkjw4MMvx71Ga
nEC4qyUoaWrqvq8Hvm660h+ylSzCat8V4vNPlkfDdHo3m0RnIPnrqVVT2WuDed6qUt/X8r0klQBb
HNjnKoYTtrJd+wJBERay+qWW3wGZCA8sv2uYl/60XnZNdenRLeeVXLFxLXXNPC2bCfvAyYyicN3L
GUy2L0C85nw0CerqNCSViex2+oScMi//0wkF2f3Pva/7bBOZmjmYPnHiSFqXQnehLr8QNtRHTnHW
CRfKbTDfl3kck4SGpgJt+XGYrqZCrC6OpGWPCGVA2dpwCJWry3aJm3R688DCNdxKTo0Vixwktp8O
rGVAXFxay5uRA078stCjzfK/j/R+dmVl3Sx+MXpRDQmi3ydlCxk6MIeVbu4XgxZKH7mzPe/+y+kn
kzREJaKkr6OSoRIL5ifbZAwh9qwdQLpgtWh9ZHI8eumvpcGxbOiD2PmhU1cEHTVncw6Tqdz7enZa
zFvLpoFUgFSJr3tBxC7PWx7oHLCFQBqV6ytZttgkId6C3Fj97a/Ui3/9j8v/tTz9/3uf10S84tcr
LHvL877u+7r59TJfb+/rvqTmZA1CamaNgDr09crLH4t8YBby+d6/nhNlHmwPA3W7agQtm88/0XBQ
M0YqBZAC/0HopLvQh+6ukqj8lGC4nES87bj0ssTnVMbah4LQ8aPy8OXcK+fxeWjbCBFA4gI9C8kG
QC5ehsQL2dIyVnScOGSWI3c5Tr42o/BuAL6bOzknUDWH+8Si3bM0PGLYigTGCNB3RY5IvShR2bTq
OlyhqmL9r97P8iZ02T8OplvsPBynIZCLg6sJRN1YRTaeVxElSyMThMaqlG17svI6Pkag+cUadWly
XNoYkBPusDr4sFmUP9TAJ7e8BldxzHLD7LR7aWSMS1G/j1uEQehpPvFO/+08/08aC5ZjKav2//o/
//vH+G/hr/L/aSy8xJLy7782Ff580l9NBecP03Z5HdNhlDA91Tn403vuWX+4QtgCd4Xj0G6wAFD8
6T23/D9sx7ENXcez7hKY/remgvsHr2Z5unAF1R3Tdf8rTQVz+V/+7j2nK+ELCyu7a/E2dP2fTQUP
aSkFhBBt7Vzfu75BEmKKVUJcHBWr04aYp/2uoMJX7zOSd9phndq9sXdz56/u8eewSW/uaIobFUFl
mCP9XHUSlJythz41t0vDMa+050bG26nXnmcVCeR0HYXeiPZiNq470pAyt98ExvggSNtAgXGq9ebR
NZ/RAkHHKvJwJcprZrjdVkQ36e95lq9VML4FgqgiDPzZagrH70NzF79IpyGXHqdfTMCRIOkoacKP
UUU4wedYh5X7EJvuxVPhSB4pSb12nH7HDdoc4Qa7sCmYJguBcB9NKSm7YAwR0ZYk8hC+FJDCVBbC
PDUqmMljmEqdALiGHS0lPO842zbZyNS3V2HFVdKn6qoVxW+hYp9ynlyrICi+aaqJwHmTkc5AD3xW
6i+Z/5MGE8qt/prE/vNIW4mMH5ahmVp88vM9xEFPEo66/i3W5hwZqIankAklYm0VXEXSTbeyW41q
JhzDlamrhCtTLW40PbA3o09Cl4gIoyrst0RFY80K1K4c0mnM+zeVLFxy2D+Dqn0rcZWr/PFJNL9H
X1QXsvbOWc3HZv6psYaALFPa8Z1JVRm6fFGee0frYNSBZyz88GBNYXyb6+1PxOTdHhkYKUpx4L8o
y9PLhMKIzv/GBJu2MofcOEwMett0pvFup65x8JJ7K4XclPvDrqb9dNsTm3YkyahZW5LMsdS/m4ao
Z31lwVBWuWQKDa9yyrChNWs3Mngrdnju49GEXYbgRaqEM0nUGT5NxIj+xlYZaBz837sAUcrSKc8b
8wUzZbRzdbzn8SgB+sImZRWJjk4PNzmrpQlQmTP4T9Bg9kMIW9vTPqhzk6ppQhXRg4kemc1MXsEB
KgrcjrWHZHSRyktjGkW5w2gB0FxfxXPjoD5lMocp+gFUi7VLVVKclpMZR5OSAiwpclgtz6m0G2qc
mUrJyB/B6Da70pg+RpVCtwgRfILpVF0EqheNdWck/7gwya9bPOLLRqp0u1nl3C3TKS0k+y6scTr3
6qKyXFlsnHT5kNArVDPDMfsWE6Jn62jnpKOtWtXHb3+knrfH41dDZyV/r6Ftucnl2JD6DtHRJKYv
V0315ZCNifBjeOFiG5U/M5G/YtMLUFhvkfATT6/y/xKVBDgEJHirK+OygYd5jFVuoNNMNaBNAV+P
yA+8gWMewH/TIMgkCJpXRCeO9BbExlJfjJZjIMzlc5q0h0SC3tRVfGGiggwDFb0Y5IQbDopzQPRX
cy715l7iO91TLbnxXJKU29S5gfyi7V2mq1qV3AkVoNg4MDYgMDAWwiIeVMyiSd4iqYgEOQM4bFUU
I9i72yhBSliZTDR7avorzD/6NhvkVqowRwFpfu02dIYWBUWiQh8xJ97WtbLruyQHCpIhP99n7Dyi
3QSeS9whHg+bHB4SJQMFeY6G6B17cwe/znlcHPtSBVEOMbGQP3UVT4mpcjxBblh5w0PK3AewFFYM
arsLUwSw0k2lwi4dUi/TMiEYNMPFOgoietTyptYMcBEqLrPrKibpEkocSZrI+8BgYF/vmI2EQ1wx
K1O8DPI3J0FuR1WKadOgBeZYqqFhMdJoCMKxjkOnEBY0OtNMpgcCpy5uN0cbJ1f8I2LhXdQdpmfd
eDomQ5RgZyPZ4kuySeqVAuN1+CSjEYsGJSs6bINgREAVPEzGqbbtvRs1/BgOpU/ScbYsgBGFD9io
2yYDN+bqO7CsLNO5EI3SvjZhUm0mWluXcUwfSXUN9gGpsinS0pvR0MsH6RPRxlL5ZZLI8PO6+bbc
gt6Z7IQVK/7w61CYxtU0GvtmJq52XWdauC8psx5oVuCgoVr5AHY22oS+jtExBTRr1OavtoedJEsJ
7uQygGhbo3+d382ovEHWqzqOOKD4sptNUPvWK1/tyuum9jzpFTktOQhokI+Am2JrB96vW0m/qhAr
WdRe3cAIzRW5IfU69Im5m0ykc0mPgC9tOerGABu9rQ07HR4LFlzK4XPpihMHfrPzG50I0rkM78Lo
A/ydcy5rpNCTrIxtNHZ3cp49hnxySaIBRLzDOXUtx/CjCpBX2mOKGcHwjo5TipPpa+7JXdyIvrcX
cihJQUhf6cfoFycoHYwQhXUp6c9DU29SJr+YU7VSs7c0xt1VE7ZkvjXJiwvrBs1PM27w73eQMrJ6
Q7aHd6Kd8eo6eXEJO40YuBhPfEoJFluXZ57aEgThCK/r0Zk2qHSbW6BzpFGU+E2E7u7T1gTaSjzI
OsDXeMqzn4XFVYRJ9bypU+88xCSbGbn/FA+GfhiYkTFOdOV59gznkGl0AI0izOjD6tR81QN8hcVW
YHdnUBrIE0nvoti8g7ffPxYkxuzLJnzoNMRPcdJOaJyL4lpJboHtfgAwFe8C6jr0ko+aZr0EbRp8
bxxzWMfkMF6lse6pm8G3p8so7P6EwZ+c89FoWX3E7TvMSXJQtFM0N/nWAmtH8o5HLy2H9jxOdbDT
kRe3iwC+r9zxYbCaoxAaQQGlf28PHhkNfS3PYA+sMFlDkVC1OKs5lBO/6gxZkGBn/zB47VPpdfm2
pyLOYZW9a53/YGlufpu6AJGdvr7QeJ8uRXWBe2bR2AnMUyfGq2h75dbw7V0Z2ihOmwEQ9G03WuHR
s3uW6j1/NLvMy6pg+NbNXngHXm9fmLW/dVpMbRWHbNDTEcvwxUYuSWRhS5YmrmPX0N76OCfAyC/y
5zy0r1mS7MM0kZeATMc1V6H5rMvHaJYYls0hu7GDSN+gFi3PZmM/OjoIOxSU2m2kT9FVcxlave9T
AXSXSQQM7zRAFGADxEsS4h9xqOI/E91zb8f5upNJeTKauHvuvNRhzAQ2MM/1vLI52yavrJ9z423u
DHkIB34eAqGxf4irUeLV0VDKxyR62OMmI9rgkDjzI9gSjOZpnO5bvTRfY3PvWZ179tsZXIYYnQv8
5rPmm1x8uza/UDK/BkVP6mmDsgLEyLyDGkWNlWw+Rays9rgwrMvQR84B6MBFH3VSTp0WwwzHFwVB
Z9pGbvguWYwQvwLz2peVc0jCkshTxPp7rEflkWxA737s5a2fTPf97MsnJHrjthZWd02FFp6iXSK1
7IyqDfgAy91naZnfGfpWVhW3z/GITD2E2JdDWLhjFpZv5zFU8TxxdoGA8AMxoAasBJP4nHTOW7pz
0vA7IMP+NmKKuMXRG+FAs0lI4Qp5O3XWAy0/Z8uAL7Za2SQbXF3ujhIP6edZADquoa87wX08haPT
rjW7lQcjxA00p5YJg24yHgkbaTcpUoP7sWxf2yYqgSKJ6lmnX7bKezv66eDcjfvKe5Yzvi06qtoo
5HORGJIw0pFRvZ6rb4RBF3gttPCc4wbFtumaG+i+HyKX/SmcrH7llgVt/6Z+LqgsV0b0kQwSrUu+
iScGers03U2A7IbkHADMnecKrh4VsJSWhQ6l/JcoJzM+wPW+cZyqPKTwOhBBoEL2pbmCKj9f4+4X
ZASK6wO8jhoMkgVqwYt7l6OD71XTIn9X5EySA/k6YYu72GHIUq7TenTECKidfLIP0PY2ZhK5Z+nP
RHRRwGCBJ7y3SEXjZa5zP0091BE8L2lJPFvi54SdiHq8Kf3knVcJEDwjpxCidN5xRJq3VtQ3W1Df
4Z5133YORuOtZW1Yz+FDOIa0dPuiOJR5hEZGh41vGHzvCZTMqhXTXVaQp6OhoFn7c4TilmLPLouE
Ab+r/T0iGsc9OcK3EcNrIfthk1tMDnViaWxO/+M8WyqErt3ltc1hTIl8hn1612fBPUgshzNH+11U
VnJ0tSOwz2OYQKVc8ojpFM07DrR+HZN1ss7DAZTAVJHA0mhXU5suCZfPhsH+VkBBWSVeNG2o82Tn
KIbC2fCNxjpAEGZft/SsWBmZNLel1xy5SJCv26Gsx9P0EQ2zsWsSV6x0n8wNMsRo2vaYjDWoHNcx
c+/jrn0afDJfmP5627EnkTlzw0tVI/Zt6SLwyjOnROjTmeCVRW39dgLR7WtTl6AbiuSW4Yb5RmU0
DzIZaUJHJMznVBuJDAXv3pJ1AjaAJr6AdLvWmGFsaNrfIOvvboJvlCBgtC9WKIoYyKsIfi1y2zq2
k7iPG61VpEsIFz3ZPcKtaIijAr+Y2XV2MAxyZUJ00ZXRMYjE24RAIqc39lwE+q1m9xyLUX6J5rrj
90n3NkbqyOdXS6qEz+aM/aYccFk6KSVIgXwD7B0InLDnVEeRcBry9OLPdnTu0pkvOQA4kaTdvSY4
MBMDKCaCD6vCqY/1+AytmndfuO+kO+TrAUvHhtAB/URSYLsavME/GohXQuxYKwmgAbFR9c2ITLwB
pPwy68ODD6wmU84JdDATiTN55qySNLEOU+DAqqr6kchqLybdL7+Lo97bElKOOc71UDDP3o+W0J8z
zvMOC4N5DhwUhm2dDhcRDLd20W5pafr3+K27a1+mT1r+4Fhd9Oh6YXytbeMO2NRMgbMkXA+5tOeH
jUtivX0dieIEUDWSfykuZeT6t5FDIb7odz7Vwv3U2jDPxU/ytqazSWGahmGNrY3WuF4+Dl1jndKe
hwIz3HZuFh5zLYuPnjmw7DbDcxNqLs1yK3iyPYKsBEbsca6+twC7c9IgCiki+lMrqjhQUtDrNX2A
eauUxY1Z6hDddZnvfPx5G09dcUVguP+XvTPZjVzZsuyvJGpcTJBGGptBTZz0Xi5vJLkUmhBShMS+
7/n1taibmXgN8B5qXpNAdIpwuRvNjp2z99rsmNm4ayeVYI+gu44WwCRulOousAl3MMzGDU2LXFx0
DKvcEMe+sFu8QvDEC7zFhd08T87Ur4MWqbxJbICn9qFYC7Kj1jksBLAT6a4B6hS3Mn7nqBbrTMvB
WnTE7IVBtw8bfMncAveaYb4EYd4xRiyUlYlQyPuZbZgvwEzGsaByweRGepWOiKQh3cNJwrtZp5Q1
+Eo8wfu94QhYlZ9DEozXcZZQP/v+D9KL57DoSBpK5E7HewjM1viqVOdLpiMwMS37LU1kieHcbpwy
Nk9chjFXmSgjqtoUd8xeoeY4L2i7PpLBt3fYBiheNSBJdkdLxSS3M9drbtpNfsSUWKJH78qPUGue
eCfejCYjdzU6UgqGIFB3RcPxQyshfQvbx0rk06sfzBLoF0qpqTKyG1aKvVME016x4oe+7+4avY+1
RijJHnTzWfKIHxVlQN9Ya/ka6rd9LRQclA56E9m0v/nBmwmwSkAVP4UQvtD5bxScK2vLqlnx/QDc
nWD1kXLpjLFXeCDTo01A28lUmm1i8I5OA21D36x/mRbK4RDZ6zrUjVVgxfMtV6Knsaf0nGrF33Zv
E3R8ru8dZmCt9Pi9GL0eGkzCeTdk3DO8HTZBIukPtiW7W0scJga5XSh65Es0Vzw/A1efz4Pt8TGh
hzVp+PXaB8lIxfoirPG1Hwr2G2SnZLIJdHCz6vKRT4/dALeBrV+CYTb7FU13ktm78uo3hX00VfLG
hGJTkTG8reoy+iXCfs+FKn0nGGltWAtTMapC3NN6RKXewAsaK+ScFalodU0nphm75qyp9F9svi3P
DP0/oPwwutWkKRn1BAJMyeJ9H7fX3J51mMI68DVbARCn0/ZQHTz2zCJaCB2KCjRuQsqaa+GuZslV
BaZDazHjlV9ZwK1fCyAQGk3vVTRYL4RKDdshrVtOf7R5qhPJk4OvZW3BRVu3tvhIZ7Ihq+CU5mQ1
TxzoHXSylQ1n3hRZ8SgS/yFCb3HEBYeYusueJXJaXSUIsuuMp2iwyVprBRnE3UKTei6qGYDNYcSS
ZVbhDZtNeAvN/J08tuwqMxYotz4iJjcpQmjX7rGTdY12dvCZdocGE707Vj7Tddyd/RScRIMac2KQ
25qaumoKPXeZqHoo84lmxmPnFgorrCijT6UfUEZWrxrAi6qbPsZIvNcBjBNfNquxzs/1AKsaPp0N
7MgL015/4V2GKzV0ZynKX6Nv7JKRXncWXWfOQeocsEu5rZ8k035aGZ/Ijjk7XxZQemmHz6bAkEwK
Lt3nwGy+jciMSAII15idFj+Riv0Paj2cPzcRctsN3ZG2dY00HyYo/A4cXeELNNRTnlYvYWoEXhEp
L3naO5SdHXCHBKvZDD1EGbpf+qQHXi9PVkTRVEQDZkHdlJveiZLVGGevg6CwDsriVdIbUag35JBh
Su0fujy0GUvxVWUx/xLRJQypFMr0jTX5biwgwj7Xg01pNr/a0Ii2QvPvjh//BqlhbBNFRXrUDTvO
eHfgABCGtkKxR5EtcAqKWLvJacB0k7A0Ud8Qe23RMeJtJePzmig3S0MbJwfdOtJ8uweTWazSMC/p
EGDQrzOg5IjyV4EdvxhFsxdp2iwNbS6ZhTJ7Bm8kTFMwkI1SuQU9y6Lm41Pz+FdHfxANvelTYupu
O/DNttn8nSr2Q0JUGYNpCvZxbZcPpg0eBHl6YZTdzmoWE3pSfXb2+GkpJW1j2gdJyVY7TequzhR5
1Ajt0QLTs9rGcSu6yfVYfREu8T6bzezVY8LnRHBibGP9Gw2iUdeCAb3lVDuCeY7CyGKSopOHLiBE
Q06wvzPNuhQJXZoe+fKaaNIdfDByHIvm3U/sq6Xh3Vdnbu+a0xzhVHAFTBhkwkXoiS+mzcJlOnKd
uBAu7Cn0/b8Di0JujqJNXfX5SbOOzjAT850p5Dq3zkaNu6Mcok/ouc0+sQccbfolVidtr1W2targ
4xu4Oxvb0h9M/kg3tcDzQ7iBSdl8+WASzzO0VhLLfw/C6N+oVGK2mPwkI1TK/nC3qLkxAQYhDW8q
u0Lnra3LUaKx7qr3xFdJVFMsYgcmWg7EOEC953tD24n/DyXPCos0K7vXe0+U9X6cC4GMFojMENj4
2Q3xGCQW4XjMOxS9u8NQO5j93qq67F3VyTfOlG8lFrhBZlYcgGPi9HQIRArOQrXNJjaq0cf/Tcj2
ZCGQlz0GS2ckFL5sLsAQfkJgH1oiNWDJ9gQO91RmactCYLxRPUtK2lFTODlybrNEAFyMvtDcpOk7
Ap25feZG9cqVrP4VmyX31rFXdr6cdY+ABMKv/Yp3jpYXCRMjYl6SylBPtidblw9OXl6p7jS3uyiz
73gC7h1uA7owjZqFIBHsicCvat+gvkBgnj/m5XQzR+CM4H9Qh5HAmDfG1RxgGRTZszrDlcscG85X
auBLHmxlLYi5WFeFctGBNTVsvKJEgt4V53lIb7Palut4SBI3fszqrFotxGwvNAn4JRflHFSBCfho
fveF+tmJcmDlc0niHvPJdqO1frFVMN6u9OYzgDSz6cNT1HfLod5PGwsQngsvllyupgrWla/XG8cM
rW3D+ovTgOQyNc33OfUByhgH8/krrhY+vga4UDfHe30g5hr6C8s972Eb+9+Yib6nxDCuUmWc48QA
ijpukmSbnMTStTLMqVhZUC94enLDk7XybFXv2EgyV87BW0gYoQm2ZazGqzbZaP+F+DDrQB6zSLnk
SbNvxyJGSUhSupEjwfcrHVdK+cmKyDQmLn5ZngxlZlIPyOOUO1QUDJawAM/ty9CjHZi6uX3QAYQM
rYMg1FZcOqazlxX1PXZaIudIgLNBFmEigHwkdSp0M/3IcUYhv1XvU0GG1ThXSJOjSWx6wKcPVgkk
urVemkqFKOgX7RqiZLOrI3HUVZLfFNpluuJ8OgAK3lL1Hb5lv9HpB+xQ73ebalK03Tz3IVtT4+8q
VNAkfZeknSfWq15lzxY957XvNOPrMMTuODPi9Al8ycT7UPjSLefwReuRj4NMTHaoUZpNFIngXSMD
xhyzDC97sGMsueKDsL2pDnd59NZTVp5iJ3YnhR7sbKZHevCk0NNGmFEelhoVnoPPJfP1bl3pTAkH
Gz+TJm4KeyT3Q43EHp/zqIRw7JuHKaw0Zroj6j48qZXB/1R2k+mWY/GVAwXdFOafoURtk5VG6BUJ
jhaNlO+4ys5dxTvWQu1EqxQtTqaMWdIOJiFyQNLA1R4AReaXCtMbaDxCfZ94cRu/R/JtWMOfzAzr
g5Kp09VsrWvfsG9VY7UxanLQpdktw5Chfkw1wianoxqK7jqJglZVDZiQv1cngMLCeWfk9p6W+uyZ
g9gGzN7cIcimvWzKTRn32UEbuldw2FivxL1pcBe3o/Xcz8UL6fRPZkzoA5AKBOe7IBuyfQDJ/FKi
ZbvElIXkYDpPQdmrRxt9Ommu/aNkWy10E0LDjh2JaL0WGk7LIata0d4Kl9hjwVUaPUL+BjwDzTab
d9LYlzGrLpTaC0VU39tKoD0qiYpSsuSsyiKcDLp4yOia1NJXCUgPKICrJX8YFXxjlFQXUPwIll0u
9BjUZA1nuMyAeKj0ymX5aOfDmexd4rp39VQi0Eura7+4Pkajeut+QxruSbs136Ujoy3ecswNXfo0
CfB2A/Zfg3v6WlliejrakHZBi0IzGWPP62RAK1Dh+gP5SKR8RliTLyeBGYHImjwKPFiMTCmyfmsr
fDzNzvSdZ+AucBcYMWQ16bADWVEWPqiDnSjaepFuRrETHhrMaTZYVWJq4lUVGi8B4hsONfaMRD/G
FqWXOj3MChPRKi6YphJOzBAy3bYaW10ol0sHlqTTtMnY1q8toW6rJgrnrYqXa3YEiPaJMHYCEhnT
hdTwLMyw/cQ0oXlWmCOXJOt91tihC60ZHgfnsy+RH6KLeoa9QFGsD6BquVQaifiCH0F3c2Y8GSrm
XcbfXax/DXP9UFoLaYkUwLUdYB9JS5p6dlRziY1hFwyadSWtdz8hZsxmOrROdae/lh1avb1bpdYf
RinPEbdSZi2ZfobSstYH/09iifbHLLivyAwFNpZ8dFlSrCt5QzPL0HfwX+zZvo1+DQQpUMVDaY97
YQ4GN+Oe3mdd/J67mKvDTDpVb9k4vURLUhzwJ/x9buOo4Trqxo9eM3GvlaTxWB+j1dFvTz/g6+1G
G1/FEM54MAp19PoODA1II1R3HYYyELPSQ431CHrJxb8Krbw/26p/5R0kS9u/yFBU2z5pUfcSkTTM
LYI1DbfQaCdkcbcXJVgmV9KeKKrBBjkJsJd62IPYecRmS5q33X0pyWuFtDi37HJTm/rjnIwI0WYI
UxZ5Or1+pfdL/DC6QIvLJYGk9gj01ElN/ld5ITo2fBvnelijaO1WLWF+VDsNCTi5GriZHDdtVD7G
4/xHKfDpqtPwh28IbKneQZ2sb4Wa35zrPAfDCwOvjTTt8mS28lEyQpwSicfR4EIrff8GatOm2Vms
l9HeKowrmj4JoUYkLZpVfWZaW8ESgkwXBSe7UpqVpo+lqy8RmnCrKGHjtYicdA829tW3we/2xgAq
gw9opiZh0ups254Gdpgznw/JyyxgFGamRSODGCJnsgIu/sT0xhm7a0GcoWZWNt5MfsfCRYxye4Ci
CHB6EtW5L8I3Rn7mOoreCe5VkNlY59SX10qDB6PqNyhmFJlGepIBMgZN0AvqsuDZGX9nWQC0cRLo
MvyUMFdugCCsMWM5Zu6VGs9bznFEBm/X6uVbEk7yuGibqF1TyqIGXF/R+9iiJsisrIhtrapAfquu
9EJr0OB2pNxrQsxkljX0sCvMlR/2xYamCcRMM0oe/HB6a2x4QfmQHqusO4xBmwIIMA9BpO1ijWuX
MY5IUNIC027bbMiDHlaaBsQ4I7WMAJoA266z2A+b9y7k8hQ6MBBShiuEIpE0VnuE3mxqu+PUHGH/
lvnH8qfRAKWqts6V4hy5eK1p7YGXuMe8clPHlmPSkRjMDfYlV4bDdWybu8pocw6V56LtB7jq4lnd
NUjcuxA2mc6oAi5Mvu/gzsSNeXOibHwm5GkNZCn2ED/FmwrbY2BjUwoCYD1l0NMf6AM6s62meHnM
CyRO8DQT+LxeSmBh/czyIo+r+XTuzZChWPBRcbkm47UL6WR4aSfBwo3906hRJMFPU+E8g4/R8NJu
00bWrpbEzro0kDThA69XU9YsH5tqrLUhUtY0VeZLEnQna6Ap6kPE9YR4ksg+iN/iWCv8/OSHTci8
SGj7iLIrW2KQkWqQ6YghNCnOaKYdjhQ0nbDZH4QPPo7PxMVLubEDOth6PnwME2NnSYar1xBbsO9t
ABgg2RPdXuu6U24MpRI42PJdQ7CQR1tJsUErR85croNffjK+glZJ1npsKNREreOaNQhYHAbmcAxy
+xROzsjtKsT1wFPrGhb2x34EdhnH/rnN5Yfa8DHISMGyyqUBeCh6eSTMfUNkk9qb+xovVd09mtpD
WKsggO36Y9RgqnNfT9cJRq2jUINzB5XEtf30ywCdtDHU8U8IubbnqqbHvbOFhBkxyOu7K6ElJSKp
XSGINI61dBczhOmLunPbIncjKyUnS9GHtWWqqI4ml8mkdVMBRkZUXMBAI3zlBYliKulyLhrVM2LG
aC/8iOLbnry2Puc6fTGe/CehL62bMN/pLWhf3SbKkqFCP4Y8J6I0vCJPkVcXC94NuwYqnhmoGnB8
s3rp5nzyiIFFFhvGNHqbk9pML04mX2JBu3CK2y2CAq+3aBqlPajSxvpwCuKS+892Mt8I/sWVayDf
GSLtlmYxhLyJvogTmZ+hjdcjiiqYOEX1jZgI1jnD2yWJMpWU7BW3EavIXpqRQzY+CXtd2RqzuqCB
2ejM+5Ro45zxMpUW4LePJB6ntcIhcYiZeJE6ORq0v/JTlodcL3meCI7I3xJQdWUe/8mxY9RDsGRg
MXUiWWo3clw19EHX3In3BeXifapOTT317zKUA0onFZnlnlrM4ef97I6yOFVq8mDQk6fD/JQ7xVXv
RPMgcEj5Nd8AsaWJ6wQ4hTVnbLgkW/au6FhOlF01fsISR78C3LqoCRxg99orkbPt9G8YBsZR/Z1z
P/XUTpF7CZHCMzMcyRESBDYBtFwJNtIghNsUQjKeNe07Gv1oGXw+a6pP+8C03jqj20aZibh5CZ+m
Owe4OaAxrDMWZrQ3uz4juS39dayrQ4oEppdvKpRdhh8qQcXrKcw5pAb5CwX1cE7FdXQeozYXMFZj
vu/YJIt94U/KuaOnYot1QCQXIsdiWBs4YFJ12iYFn2sJlMfTmo7bksNGhu4Mik+s39v+3V/yAWe1
TiFVdVdWUbbFPuhZjY+9Aha4YS3NWgZNTXmBQkyWdd32K/wMGETq6BWvrKa02Us9Zme4lzAGQQbn
HDPrkHEecN52HZHiykdQPaGMukz+BDcghR+VpTcc66e+yn+1lp26pkOYtRQoVpIxX5sVJbEwGUdh
yofZiRgdtr7nlwiuMt/CWl3/buKU6fTkUoYfZCMlG0NIJ3VWrv1IWjf4JIbdIdDMQsfvC6XAMFMU
5sVyMzBg0ecJiQtFNq4bv7I4U720YspDKeS4ZDKd5gy5pmqkmF+1ioWtsu9NcjdZoGiz0KdYFZLm
csee2iM4dFur+Ow58LHrkBWqOBHJsrR3DZG/JuyL9Lb9M2qUYjWo4bSja9DU2S4FU7UzF71+gkuz
Mh2bwh7bVYH2xWnPasMzoc95h2NaMlrzsw3Kq88s7CtIybpFJEDPvszbjTWVIAUu6kAsFOzboRki
II6tR4cCimzsiuZfiTTMLmmwhDyCk2Oc8rjcF5YjvaA32Qmkcmqq7MsnZ3jDTXpUf9XhzHQOH1Vd
32Q39cfaqtu9kmo7qLfU99lsuuxt60hPZ7RZtrFLEcZMNHDjvvAKSQCUzGe3N2P5GLY9Ikb6aByp
XOByZHksu1U6siyzlgQo3KJu1lK5zMzNpjG+lTmRPUSDvIjm4y+o0CIKTsGbrGbSIvEuMQENDYqV
qZR4hciu98pF85djsomMtFursfY146UH4LJIlRfo+kSfqprwMSllK/dZHUJsYUCIgBsfVK3Wz6kj
gKITq4ZZiPXyM1ADmeQGo58c1Gr0kh77B0PZaJOmZNNLp3UrAx8nyijAZhXNuTG8G9GTpeEZ70r/
Rm5HtfmReAJ+A9QGklLaIyhbQ9CTX8SWnARnY0ZCRvjewdRFv6XfPWL3ik60nmmutOXzT/BWP7Xa
LgR0IeldWuZivvVpgK8a2MqHGlPXHPrB/ufl+KZFT5Jfekn8NNS4SZjhGF5mTe3qL/X3j6ck6tsb
ze5q82MuUURdrtTeV72+nwf86vT0ECMQ/uOBpbl2/mJIogiY8G9UlV24qrM8mpC7PXOCkGvCDwI1
jgAtyIXc2Ep1NhAEbAo1+l3aQOYGHg4TjqkLHB5S+9RUa8fBJdpXG0h8cMjM3RBHNCbJPpgTFmKT
ZbeOcxjr5//ArBQr/yjUTKx9O5RA+nC+AnOL14E//VqUGIxprOdZ7WxUh6g5Xa0OjK0Fva4Ls2zd
zMq7RgeC8Up+bTUf5CeONOAN9gkdesxYVLz/kN6YF6nAy+CARRUD4rBoPAOEMnFOs7byjYTCS9qe
KW5Y8+x1bPyXdebHP1Ml4YEHbtzOGGlA/EdvZo7kVVMfzRYPJUBe0okBx0XaZpRLbDmak4DfWiN4
PAMbfpmtD90OelQdSIZTx9jqMsY2Zsh9oonvAJsgx+yE5M/xNdeAC+mhWYa1WFbGukLiRJkJpBMv
VbtGPrg49pBtt9pw14WmEwvguHB4831M3/3gJ759wMRBaoVFACeQApee1JLPF07mJ1z4RcJI8HE4
sSTawBxd0ZYfXHFfbbLg3QlKJwdgtDLUbjoQBj4TBxYbm6qtbkinh3WUWTeH64DkRpIN7ZaoNd9N
gTxzL0qPdJ4r5E48fQpXm6dmLO4zcVTuUChvZjOSoxH56I3Tjx/lMPnuyJwXrTP+83prxM6ViwPF
0/Qhk8Uc0M4JdPnurDhOcJhVqLfBI2ptTPsw4ODqFOcgmCOEeTnJgzBiD3nu+g5gN2SnG1XyJHQc
0Yy3NLiAtDJLKetNradPP0+V5tMNGUTYrEs1PCqGf9EXJOIPY+1H9fzzw8KNM1P/HIzYIFrlalX4
TOiIq7hFqmwj7Omeag545JH+pAUDl6MHR//ColMwfWt+R3B8k2mHbmHHT+oD2zbC5OXV1gXqlWpZ
KSoY3aMxQcBVY3rjozksp8P06y94XBXwT0gsLyVugtWPJWzwq7MEj0mAoP+W68rJN+Nop7MnmX12
S/EnbLRgbtiTQ4Xvrw++nHzgnKuBYE8InFGNZpserp0RC9KEqmV1x8ZfGEZ18TG2EAAXyChEJoY/
g5HSMCOioJoNlJd6tneop2jMEcsDLQWySOs5u7/iGrvxDw1yzn1yjgKTA/3nAQx0tgRFEMBlKzSr
IUK5Qb9sciJ56rRuTVps2iTE5EiydaYRYVgU3PqEgarTpwHyj42F2AfrW8PjBvozI+mPO+rf2KEu
f0VY/kfeZZciwmj8f/7XYm/6O3cRGGBpY73R6cpp+F7+IWQ3cLBTCnCwKNTjrxm+yZJPAG3fZJg0
hdJYxT3rV9jSOCA8EbRQmJpN5odDG2/7r18LX/RPL8aAPS2FoVtcRYRcXuzvjxv0lOWl/28cchOu
6wZ8uop82pJGvUmnDMlRop5EWT1xI/GgucwrBfUVraCwZuCh516j2TO65SK4F8VTwqP1YEVJTnj1
Z0mr+QZmP3k06ZTlfePFxhTSfRr99RACjLWg1YLQ1e+AVWmLR5F+aFOQrRgLmgffsBBRtkw6tait
3daOp4OdUzgNSYZV3UhubQtc2ZkfS9+PvpncA6JR7Z0myhBdLlIjjpyOB555rJrlvtsqnfGCsxVL
QOCiCVavShmxuw+93KcJUwNZUNsTnkqxm3JsBkZtw2nVNixH5VeBhlev9sXSRRkqoG0jw8IsBDhs
l2r0Cpkl8cw0XyMdwaESBvvYtHuA/u3eV0vzTPD4m6iH7CEIleIY6VxsJj+/4ey3D7QhsBXUvfaY
Qx/xyjpim5Rjs+715cScbf2sLvPFfPQfnFgJ7jRR0oCZObdufQN6/REuMV2YhYyE5FbfppA6PYv4
uD3gVQASXHy2gq10TeOn3SJ+0DaFor6lcs5uirRvRpXOJ0DSg9eWhlhXUdmzpnFtI89aetH1Z+Ln
wRG4d3fQLTIqNAEnnM7hH44K7ZBMvMwkXoLMtMw+Gr6+jawBWHrOJlhM7XhCKai4mSHP6lAVn4Q4
Byv7yimRfyA0IGwxDHdMLeWHg+jRs0V5j/wxeSA1DppTbLDu/eQhNGYOelqLRSbEs1DwOaVz/Avb
yc4qU3uNqq1FIWjMrwQ6125Upt96KcRWzVhM+FEm9NNJfXes9l1Ll/ilnlYYSSzqibSIbA9c6NIt
v4rNfqDZsfw0Z0GddAG9yi4LEHd2lVasF2umI8i0Xx07DHkkCAGmW/76z9ewFdAxmvLwr7+oWorl
mf1Eyo1JVwL5WQKfHwh3h5dtNdeCkpT4OqY64HbDH2w5YI6doSFzGxtaPvbdiNEP5AyiQxCIgOcs
iFZT+lRMRXUqHFP11CQG41bSS52ppFCBELPEM5k/EdCOdii7AMMOdqWpu4zkpwcHd/kqBZerhq25
N3HLb4RSf1VKKDjZG/ChBV2MOgFWK4rauFFvoqr2z2nF0u86H91vKIxNUPjYoXhjz+0A+tsZEvuk
1nlMJW5AZ6JZeEN/Dh7MhgbhGw0Dbx/XXg8wUCvj8pzI7yrohxcbJY3UWvhuCV06lJnyGMXqJvUx
viR2q3EcovC1zJhe4GR92iSz7mzRGw9+0D01SlCext5kjqmNm6jUh01b1tgWu5lWXlGnHu9ZvfEN
wvUkjRwFTQVWItiQo7li1FGAP9UfY1MdDnpRrNOk6I6xXv/0mFruiGBqyZcw3CUA72hB9gAup9Ub
BKPR1jLnT1q8tYvYLwWdUOwIQYw8EBaG9683Z+0f2ZYYQKVpGLbNVq9ii/2HgyKpNeGbjYp5W0EK
POEnNLQ8Pqgiiwl0EBCn4uSrZh3jmEmRDNhRgf59hAQm1ehB9MpZq7goAQKN78xavukm/puXKBa8
5t+kNBs/LxGOJy5ew9bFP55ldm3S5EMDtRu1JWIvwKgx2Azw0HqJo5o2rPgsi798tnIjySq3Bd12
SKWuXPp48DT1mua03kPah24/w7/v69E6QSJzo8ImL27QNRrdzKvoGcI5pKCn1VmIf3MKav8Ue6/a
qm47IEsN1dEJ9vv7Q7BUkNKr01ggGwMfbgTyggFvZXL58KQm81OTHcqifwjYA+lhVVviLA0mmgjy
2H0G9O3li1FHkeeMH4yTUM0VlYJeN8MT9q+XhAHD9R/ebxuZh2o7QrN055/eb2yIil/4NUr4GC6o
qALMhuBodsIePEDtOGSa4fcY1Neqteu31vwNY6d9sMym3rY5xg7w50cTaI83+r2yhSH4Cqn7mOXT
+GAj4l7XEEMYWFYOBbYg8tjPuLDkpYRxjIeMXM5qVWaWvu2JJQE4l20Fd4pX3xy/+vmsTPZ4LcsA
DXRq7ILIMXHLIvVXIaqGiYUwgs5+RDdpV6tM8n7emv9vyP83hnxhmf/akH/DRvr1H3tmgfmfvwuE
/+sL/9uUr/2nJph0mDrkXmE7Ks/Af5nyLe0/bcfgyQD0ZtoWFeR/x8GL/+QrePBNm1JWxc//P5xf
g3/OQH7iSMDA8v/Fjm9aS9L73+4x7H+2rho6r4HXpVv/UKJWSBXrzHGIF7MaDqcgfAfTZ6rPk91y
zvvFpW7AKU163aNM4hgenNHcFHTFYA1qBAtaj1i6guxiV/2zXZCNK+Qb6Q7hSo9wu8ek8GikPycf
mZ+cGKBuBsUgpusUZqSdFY+6jK7wHx/J+S1dOYzbnnxGxyE2riow/RLNdItGmNhaeQUfvCGQDw1g
MSTIZgJ0CukjCY6t19pYioSOQKBKcIjjd7t388mqbVC4YwdgV+FepKdEvMS03lSdXExNfreVeswV
Zn/hyB1LvSu4cvEv0GlnSAvGFcA7Kseix+mGr/k7nkb4xo31WKaw4MSoXZI03XEu/+lhztYOLfWo
waGF5Xbn6NlpSRtKBI4oZdhWdffcEni0IqjMsbIvzI0EttQMxoKvSXoWwTYElXKcdgPSIuXJAmi/
8kV/QotzRJgfoh5m2pX3V6JUT1GLKzI3dl1e8CWwEisyrYbpEtXWoxKpx4g0OaJoL46v3kMFzXg+
XUhF4KK8qTPtXiuE3Cb1ummmLZlLp7qNvjX0Wo4SveLDvUWkGYhQvnUJlOZDQ2/VKuxHSx+32Zic
zCT+0OR8nLCvOEl+GrT+Fqr+XgR7JyF/JWLbFskJhMuFIusYEzjlUJ8NTnSoY2XVz/Epgg8ttehU
Lq2SZGP13abFMRXB6BUpRuE2IXrReRyE6haW+VZNzcZSpos6m6d2elVTeKKOEX7rGesALORxlLhB
TO3oV8ZuyIP1RDoAVYmKFd3GJsv/TMARPfaRripwaW5YbwkNjECmD8goHVu7lFjYyjY8xCBMNREc
1Dqh+8SkANVh1xCWOCefgMy+ZRB+V+14W97GUpnvlc2iNuZnrdpChPo9qUwYtdRNVRTNOXYKW2OA
k+yrpHMZgt+cRRxYF0AizJL6QiB61x1ytoYLFGNAPdEh0wl0lY/FLB9FyDtYjkctZLcPpmMUpt82
QusVJbIbjUQnG8lJl/N9WZNzJbljqq4ho4Mvx992KU4M0MdkfDbD6TaUxhv5k4d50Fy9TE51FX/8
/B9Th453QvnN3CUY6Ph0VfDtN7a5YvC0Dcb0w1LHo2k0jDCSQwisFKE0KQ4n3B+XfoGuqtGb7OJv
bpdsEtiiLEqoKQVhmRx0nnOiTXZ+kSChne7jTEsZYQ1Uhks0JyfM4psqZq0q9ROKjj4etyhLb7SK
n2slI5yR7cDmZjPfnbm7IXougvEm+Ehq9GxN/8tBwN4O892q5vvyCcLzOCppcoLF/LG8Mct61LBH
W9GA83e+N1Pn9RoDArwHy7eEMAxRO6Mny9hJwUdD8sVlaNRLK4YtWeFiRAal1/x7i+8pOSSk1jKM
Wg2DRDbWrJ1Z7iLD/nQ0dw7ZE0j/euoUvOasbTxkkEvmexqwlw19+xzRmotngdEzB7XBVkDFfDQl
fASfZ73LcCw16fdoGOgR3gbk8Fo0PguNvDwWk1M1myoSGHfpo2R3EkO3em+9jWXFelHnu2rsG2UR
aDWbWsYHJa43hY5iLZ8vVj1eQjk+wwLx2nxdZuNF6aa7FQ/oPzp2mSL6sAPlFWPd9aEZ5aNRq7/D
Gn8ivepeIHRAc/+oW+NvR/ovuQSTiuanzTH/dAgMWMxKECF+A3FkPmpMwJWLPxQPetF75qBtSDXa
VXNyIFDt0ZD981ypl5KeP56WZc1KfT7qn2ac/F/2zmy5jWTLsv/S73HNPeZ46BfMAwFSIARSfAmj
KDHmeY6vr+VQVleWMi3zB/qaXRhFpQASiHA/fs7ea38RiCLb2thVOL0y/Fsg3CAahFwSvNM2lPT6
DcrjY9fNR69sr8Sib2ZU3zGzcxiDJ/V/DWlygRXO4PIabWdjBfJYWd1H449PI9dmbXbXSucWi5GR
+RxYasfaqcUqarit4MPkEBdSLND9VS3YpCatAsKRPHa2Np5vMs7e26r6qvu3DpkCCSDIt8zxQw9/
NpG3D0abAMPkpNYE4Tlnwi426iZqdO4x+rFY8AP3FcgBSoOcncYzX6vO2rEnhoteoNs0uedZqGBM
PIGVf295jRTACU3LUwi7cEHsEbda9h57A/dH+KCGJbwWkofz/Y6T4xnpSbD0NfOt1bSzJBl9LUiE
7yNk1XYM/SycjK+zzmA7KPX4MNLqYEpl7NKRyFphwWKMq3fkXf3OiuVHHMD3q8jWRRpQPhgdwDZ9
sA8YeYMHNC1ErNALRZ+5gJliE9Hbfk2jedrF9KSI/mqWaZe84mZ98giePk5Fdmxl80ash7kwECSg
HmD05xN2nrPPttoytxCaQG9jki2uo8KsyBg6WmSb3a+v7t+b5mjaDlm77xz7SxTGOjgZ2KT/AyG9
/1Ez6z+YpKahfmzA+ooAhwT4F+rOc4IXam7UXAb1e0ejl3kg7UsNlYFjQT1YevVM+J96GCaE4Fls
tojn4Na5sAynzj/4LoE2RfoSRhBVgxZarOuVuN36ZNmlan4iopt0ZLifCIR08YevvE7sqtaGy6yh
Z+pX/ZwwsNfWeOYW7AELGuxu82nX0HBRUMBwWcZTu0I651SryeE7LbqkMhzW+LQYqnRag0miaH89
IFaEz+9W8w7/+9mB2b2hKMIRmPt86gzHtPApL0xwJJp5czmmW++z5e1CdoF1FbrvdS4RFHS9e4jy
7g0k8DLX4hBDp8fg1OGgaY/sxql5s0enXZXloCJK7ITlRtCyJLk7yLmw51j/SJFM9Ll1dk2MQ2GP
x71mzl9Or2DV6KVxm8c1iwe3QD51l8ybL0E9AXeo1xMYC3qF7rdUAOcnlQ6AjicLAqJZ/kaduLUp
cV6BsZytbLjq9YS6sjinKLEr391Cx3iPcFgN9dEEffnPR0P51zLZ0x3PtQGc247lyN8OsVHMZYiG
naGVk3xWyR4l+pV416vvjueanCltOlbUUaNTrf/lleVfCnRP9zg9GLQpTOna6if7Uw/ZM5mH0aTJ
YRrLp8nAEz6l9j5FAMH6QqFDT3GpiE6aZ59VqfQvL/97D8J1VcaI6/ATCMIgxW8vTxd0NPAjFzu9
pYhnrckxP2tVCUfwksjhYhvRe1Mgav8SWdmxNlnVKGzDePq3NoLqx/zvgwo/CCYlm6IN9YTz2ycQ
kFgRug3hhurDx8p7sahMUg1fonhE53vRyeXCOrVwK2vZyXqdp90FYvY6l+w+KQWrZ+4gia9L5+Wf
3yJ1RvvrT+bRyHccaQHI+K2ThA1xmOPJzXdexxFK5Efa+l+0BjE6HS6KUIugkaT7fr+8SxLEo3T6
oBK7Bs1TYcXvAkWhEbIA3MtD15qf8LXb2kuZzreWrcuIp6U9UYZQ29kAKXHGb1UJYnvDNomtHULB
harSBUQTNx0vWRgf3Ew8zYa1q/kssLes0oJ5Ydhf4q7GiflKmuCmYvPz3W6bg5/ERn6ppmGXthaw
NZ8aFnVvj3bErjcCJXBloInJghsEp49kFi/2aBKIjVWNrCRXdheffNDK63j6+L0uKrIa+qVuOj0C
KgD8qaDJmXL+ywp4jd2AnbUu8n9p3vzd5WFKQZyqLYWl679dp3oaefSuzBxfZrMxC/HUeSncle/3
ynq8ybbe//PHLo2/+9xJ7lGndtfkHvntc/cG6XI25c5Ej4b5IH6Os42tJi/FcGnY+DaumbxP2EEX
M95i0fVXjrsHLLIHg7o+ZUQi5+ewwZ5SoG/pL54HGlvPHwnk4WKg77tAQvaECJqDhP5Iyy9qSf+1
84k3ka1jyB9m1sOOUkw974A4mBGc1dt0uqOTOhWkXAleiPJfH/FqQXFw5lvPqYp8uzXRVYyK32x8
QRpWTc73TG/TU47gKWq+k59LmQKHxbPx8aPrW+lOucMvAmF6cAnrlZZKSNUWSIcCvVx3NSyY2vVP
vksSMmf9D9l2yAv7q452KOuCxzwZb4PjX6OowxxL4WGbxqueUh3X9Igt41vNcbRIo3dVtLblsI2t
9JxNDfz56aPXKcdyBlKYOqt6j+jZ6oI9HNanwIpPichocpqvemHthv6QmdPDqMWfml7u9MBauUG3
gYLxLlP/4Ohg+5/G0tghyt0BLz72rftq9/JJHfeoWI5oi7hdSRa+n5MKmn/dzLIbHqr8y6izafF7
ANk/e3ZwRi2Ca47ut+yPgys+fNc8O5I2wT9fab83UNUSbDou+TPCdXTL/e3SRkIEJUkz8p06vqkj
3cjHLm+OX76oX5ns2F3+L6vt3636sGnYbF0HydG9M/2nTYcRCopLc2KxTTiQNRxMi3/fUv/mlkUU
o5sgDqXu6a76If70IhFSvTYVKLlMtydQHu/3Qk/nK17HbYVczaEV9CUR1QX7KqoJ6G1SHJsw+VRV
NiiRY9wi3ja8tWfhk9NpR2j6OeHY0+vmq8NC6OTpIQ75N4yumjj+7tq8TNUnTJokuNx0oRbiJBtv
mCZvdMy5FGumaPq8Lqfs1NgemKIOvdD81PnJu+5NxxbBaAHiQp3LHGO+hZ55TkpzNxqU5A1ORecy
D8jkOOioHxJbPrhk+zwZ9hUHOJfMunfLryUdBpdBVTQ+JUZ8YmJ9lY71GmTjESrcKa+NUwg9QWum
ozo2tWF0ErOzSlA3cnkc5+DRZYa4aOgX6BjhF3T3YFEVOJCdCqV4vu5GSi+hR5/gV7baxJkkSk7I
8A66zpSKT9JNjZ3qK6iXE5AZF31sveZ2d80aZL2V8yowkKpDiYdeUeNn8f3hqlZwk/PaP1/cUvxN
gcMl5mGrpbwwGZP/78sg10sccVOWw4Nj+8xBhhRVXC+ilnNT7SDeZ1p+LEglXcqQz0gbI9QY5R74
5TNJJunKnPtzzTEPP9+xM+1zZ7qHpr0xpV1WnNDV0a3vn5psvIRa8NC4+kPlxt88lWWSo8sEsw7x
/mVyk/dY5/kdnbeU4erejPxNQeMvt8h211nzKloAPXc+1agqKrp6vHS+dVarajX3H4XfgLxsjpE/
fDis/BmLmWMUJ5PhSjm5B820KD7GraS5QPfO18aL5/YXCZK0w4SRFW/qkOok8aHWxq0FzaGkOYL1
nZBQqh36L3Y53qpQPHHAGwcQNTTLVDXmJ/0q4DC3CKwzEciB7A5m3VyyfviYOuLZKYKsRrUsiGbC
iqOU+jaa2K4YbrbFb0yWOUZR/0tJi651vyeWdqF2b1f//EH/zSpG4ab+B0SUzvZvH/MQEAbXDj3h
1KgUGmYVZokn1hmGrbrIjXZ8Mu2DXwb/cn2R/v3X8sylfGaHlhKJxu/LJ+7aydDNLt+1oXXL6vSk
9jmYCD2SxEHwYaTZyR/aleqfoXFb+Ya5qyl4yonGCx1OwBw7o7FQLGGEhQKqiuyEtmYtQChSi5GK
ZtNIMQEiqHrJpVHqAIWnu5En7mvvNZuhig9qyRiiU6dp26a3t9innIHzUEqkkJ9NHzgQzyEcfuxi
HPvqRVXiO8nETa27OAvOcU4LEVtHnVnrDlNpnJ3I8V0xUb4EFD3UEwAQPhTC2sn5NGPzwSatr29x
kBqcx8FejOl0zBzWDXUPB0byrn5nYxa3WYpbPItTRcJ9k3zXnPQ0mRz7+LdJ1K5Dp17rNqsvMQiq
0CGz79hy2WMPGCCgdlV6bsGxWP4r/UAV4+G+qg4F/kGcKyHbrXku5+xTtUPcfnzMqcx/FJW3RbJy
ki0myuGzTuNNO2Qn26TqQA79AcfS8JXBQFuiINWi8UxqEWdDyrrZyt9nXKrNMD0GoW+z+jFUx7u5
mFNv03DcjZP0MAkVGS9OpWJLoLsleuq9m5yz6lqTu7hU3aapCsjgNVE5dSvOXh/ql/YMKpZEPlVa
dBDYUOu4u6gdPuLeQNNyRtP4pP5MuvRRdAuCdAEbRqecdnI/2ifC8ZRVDCF4QtoILh1GsuZOrb6q
s1ZwXoT/9IhQ4n6InbqrOw0fsoif8UkvZCeetYNadTEmn4SPxp/RgZzjdzOKTzLvOGyG7yYBi7WG
Mp3RLjAx4jv8mPiJ4GhZ1qvqtGU5/wF3by6sV7ZwwmXZPqguy/A5rmyS6HmudLoRsPQaY6UvfB1S
wfzRh2x1VBN9npF6ECN4po/oIWOw0RI7h8gNNqrX1rYp7cVqTcQJ1e2hLKfj/YJn6KHKyIhteBx4
P1m9TLoCJtYDdRpPS7TPBE7QQ1zq8GTU5pObLSdI64zclOnqh9Do66sLTnVfYzbVcuTs0CDhJoya
EQTthcbpb+nMhCec2UkrFv8ZbW5F15nlWPUJ59L/+c+rljScv1s+HMvyhGWziIjfqvx0MuJKN61s
1zgTJgTeyHnYG/5X+lw0PAACLdRh1O2yB9qYzGiAW3Ejqd6zurAaQpQXbssZoMUeuijww6eJdV+2
70/g6N+rmAK3jj4JSfiI0ejyfGc272cPj5CwXeSIA3Fz9IOGdQPcQgfbUCAwjMhOMHv2nLwGaimw
jHljh5S9KmGpdd1T5nBID3RS8CxoB5E7n/IiItCWLpI9c5uMdlZvpF69l7UHzSsuxcKhqVEX9ELb
gt6mMMphcc45o2NA7xajXmyHOKQT3j3DmLx5FUfE/lPURrkkrxHHynQMZ4MsrhjvqliqVd022+Na
Z3FSa84zkVxnUdUYPMJ3gbTa7dG/ivEyxibCyGQRygOGn7Xaw9MIpQipmCqGuhoo9dS+26UnQkY2
6v4DyPQsjeeeuUYaiyf1bKpMCnR1NI4OyaNWO+uCmYC6KhIHMgtP4tHvr2kvq86Axjgh0ceDOmmY
TX+VWF6sYvqYMn4A+vbZBITFkxsAE1RBRXcRD1HlkG84Dbg5Z5YlbFZV85m23dUgA0Td0K3z36X/
/5+7/8vc3TA4yf/pTv0LCP9Kwu7PpvnJ7fwreHf/4//+nz/+1R9Dd1f+x7Yc4NO6ZO+3TJuK5I+h
uyf+Y0jLgJjoovRQlPz/N3Y37P8wcOe+QghCP0EquUpTdG3I05v/8Vwm+B6NQKUx5cDy36D+p1+d
qua3P/9Zqcr8/y8lkY4qhnQ4QRNBeN7vDQRnqsFoDla+D6WjLe8GgDs7eDCNlsC8W4cX6VAYOnfT
LABaaFWRLhv1zfvf3B+0bCLyGyn5H98cNSiN//PX97+4fy/vaE2PHZ1Cx8FYqNJE7iYGEQQkOd3/
/OtL16j3eupBHLF9e5fSDsrRIB4wI+WH+1f3hy5SwS9dF090A43H2CXNSzYNmSH3Lwe/8GamZXy3
6pGEJWaczUuJepD8KK3e2BUCvXDQcEcgNNPHIFmbbnKzVHRNRSo44AOWzPk4GAmdJ3KzpQADtphB
MrMS5RIfYH6MZsIDsqaasD1SyJse8Uxh8C5HxunY6r7Wkj2yTQhufDRM8S0jMPQ8MfiwODtsEnP2
d6FmlsusY08tS0R3on8aQAit02kolhPC78Wk1auoI5KuC4wllHlBqyPeCuZiO9S8hygYI/ZEZ8Mh
ToViha9lbRynMcDriHKfigUdQpBGR4gyJBU228ikxWZux2omMXn4moR9uMngPHQD/jwxlBs9M18w
ol6boZ3XEASQ9AD/JB4PU1SWfZmaCISOgzzJ1EosHd6zG8h+w2SRZEfpviKbX5RlPa4tH3LaJLyH
qYcIhYZU2yGnI7WqARBfANDdDLUak1fxGv1qXIj5qxZehjb+luL4yiNMaSZYpMoXEs9pLzfMYIeV
45mA0BH+QX3B6+sMD3RYnjNHmjsR1ciqo0eyN80NOwm9IRbxlEMd2jniW+PQPZlNOe5MU35quWav
8kj3DhBJn4ykrr7oycEiEIoUXU56k02gPXixjZsNNdGk6ChyKbslQ/eLAztyQ9tsjSJK20apR86g
w35WR4hEjfGbHiFoTQrl5WAgAtnX/j6oZ7GnE6bIVyKW210ZQeAx3PkNM0PERAYjhbqD5ucmxZM8
6eOTyOm0RxYenTAaFFjK/Aham+GxgSg5dbhsfPxaOVnNW/aMLdawdNnq9gER9bbOcEVqgoG/qAm2
rHx1BHDLRR5MDG+MzRhCbrETN9kFPWb9FmsueZ8bC9//DDmlrO3xIdLcbOV/8fRkb7kUSG7fY+G1
nvWo/5524IimuYD0IED3Um9qGFhNljXCavRpHxrzCivuWvoluZyaHi2dqLnkNYXZNEZLurDES1rW
KkYJYvNu5Da6B9INJcmxNIDLSjLUTa61MPJ1pMmjmHeVaf6IdOUJSzJrZxfiAXlpjmiQ6eUY9RM+
Fci00EFJ0SAqTUQ2XltknqQfTTjdPeQ5k4faGodyVL/2tO+Oin2pInQkTBWfEO6jBAzatdOwoXco
YQ2RYYmXEvENNZbuJmuEqdto9nZgyAkXRHRnC0p+LqAvqAs4YuOJH5SN3TT09aR+sIqJ17IzkPEh
tGn2mXnNpP2W0DjbyE1kidVQqQ4o5wGodrRc/Z6sz81wIhL9Z2c57c52qX7L2s9Xpm6SYJw0LymX
2c4x+mZJ158VqkuByYqj7zGYazKcLN5JmoKPJ1sgY8KeZOXbWBTlNvRgS2r6GKOHodrH6P+jmvZB
Vr/iJbeWEmjsjgVkm5rcGiFa9irMH231IkWVbed+AMaALmjli5OQGjXeWFtPnTB/pBZrKj3Ojn7S
2EfteaLsX/Z1Hewb7xkyc3BrHOXIm6JxN8t8X3ONCdA2DNBRSoe6QrVExP/2sYN6Ol9YqvIcevGh
J/wpE8F7oC1rQttpPkYrv86XboYi1g8vU+BrWz1k5SQ1dllaTrRCEhs0JVdjaJB460MQM+2bMQJ8
o2LNF2MQ4Gx2c4IgsBvSms3gLAJwcHKnWM9DtbdbMqgxBESLqBr8Y4jXKB/QPg+Tve4H9ycHZBPb
y0RCGvPWZbnHCJm8pXa+x7IANq/OXi3zk2QG2kUacIoW+igaByTu5adb5Poh8fudVssOaHZ6Jd4h
XoxaXeM/BRYSp6H9RGzrEiEQZ2HN38+SdbP7UVbBvPNn4wZkol+NiSQKAlYvVnFPJ/bR6Tc6y1Rp
IoBIJ+DnF/C9S5iL3dKVkjAHC/m47moDJKoW+baEsTrH3+eShn1itNbRR+Jt6299X70ZdWwsTNk1
K4iawGmSkHjaOP9O2Pj7OG3KjLlSp42PeE2BRgiMZwzbj4YHVIBkjYkgGYLi/W84k4a9G3bsMqHc
+1m4tWjzLs2WtOXUmNOdlk4+ie3hbuDwiy97zp60UnM5Lphgk3V/nTmw8bCcdauwVYewYyO5JY0R
LkUdxl/whPbL5obnVR2jefPKGS/yYBAjDfUMFVKFEZIRsxFnBZfwMpmRb+QhpBkUd9cqYy+a9cEH
LQ8hIMlZNIYEgVWfr7PBSEnWnJxlLDp93zCqL3deP53KDp6TO01be05fkPJCjqq6VWo6qn7JP3PP
1gifrekwhJW7ytlUgmZ6nBJ6ynZDfIsdTw89oxjKhmoZScO8BDJax9psHcGJHFmnzxG2mg2mlBuJ
B/Z2QvqixZu+oY2gNQKKObPetq9A0xTcE03eRFvbtC8aKjvPwnmeA+hV5QtZYfA2g+wY4zF08Bpy
57wKZT4kBhdNC35Ej3rm10NCIZE0sbt29EuJhxHtVLWCn0H50FvM/5XVkTMoKbKYHzNlgyzUg4Ez
MmNLB3ngnkZlmrQSFvU5Sb+EZcmVF3pvvbJYloytx4BIGD8QGK4AybmLKLOuQpkzQzxqQtk1BxyH
2t3BWSozZ+Dm72VErEqnjJ79L88n7k+MET0AX0U2Rh4SAXSvXMQzTlFtfO+HryykpHHAS/PgMDAr
wn090vPTtO+s+SRA4EEN2t7aBBVLv63Bu7QHL1wmtsmepeyrtTKymjRtlhw8Ox25R2w1X/IogbOK
+ZUmvbDgDQi1fpMwUC5qlQeo52guqqa+GMruOtz9w1nPdMmPoAYNRk1co3HB+RysNGXFrZVHWCh7
bq4ss/S7D1lb4N3VuPO2tEUfI3y9joG5+h5Hi6PuaijzL+v/CTHjeHCUMRhjLE2x0NoMeIaBhw+H
SdmIOWUzbyVYc1fg52tD8mRMZTvWU/eSN+28N6LnKbwFtWIHKqPy/cex8S5znYR7x8tQbChjs8Th
HCqrc1xDgLd1iNXK2JspQ3TmYY3W2vIaewlu6YlKetONGsCnBCt1pw+seyYdB2r3QAUOC2W9lniw
K0tDfgN1bA8keIm8hGB78tVhhyL2aZWNWyhDdwiNgI2BBKtQOb0z/83E/R3PFMsNLHSANTd0/5es
JXx3QD+LgaEhm2YBNLg4DMRE4OCB08fpuwVJQ/BzTyxeW9vIg7FeNqgnVsxPerAzWFQL6F1rx83e
sqhutnOaH2YNtY5DHaXCa0lVfav65yx2fw4R60UoinMOLW5b6CmBBMbXEfZpUiXXqIKt3pcE+EGi
ToCM4OyLCPydlZvTAz3J2+BXq2ggS7rgdpJBepu9TvKDY2fMvFfqwHDj6aRz56BmExTLqd7/7BNf
iXYOfpAMy0mEn+2YHmVHaGUprqWrG/ugNaaDqQ4RZqFtQrux6IBgZOkKZQsuhLOEiAHpPL9aJnbR
XFCDYQp0VGrJF62yqq2V9Wu619VOE5A9/bQAnNITFFDmzbTPvAugPudA2pRzGIKP1HEnjOAz9tUq
vxmGRNQsZult8YHtIo3BpHITwgG0mq3Bwc0EtrZx0vIbFQWp9xmLjUNqeUvQeFVi4qmz2WWIkH+t
WGw3NrbEEsBAFFXP/RCSXNU5/VFzcRfPrtxP3c6ZU+3QEA5C9XAjg5RsFbs54rUC7Y/ZOEs2Ygin
A7xcAey9rFbQ8c1DN8FrqdJx11jduM4d0oTLLNUP8JSdvVO8RBp2pZS1/NdNbQ7ZF6jh5MGN4Hpj
dRXqtVYdcI8m0HWcCZZWIREQv8Eg53IvM+KoBbFHQZc+pGPL0mFrHssKjmuma9zdbgxyseUt8uky
YniP3F3tBausy2CF06ZldhMdpicCF7rl0PJ0jhFciQMhqilu4cKDWNi3pCBq93gnm4G/Fzq3wDHk
MnRmFjyVh2lVRzufYybGyzyNeO0OxWPbTfE+AJaxKBrvVkUMNwNpkDeiLvMpFDn93yZZe/Y3B4Bw
mJBR3E/lQ6xLLCUQDI16PkLLoRCy5CIq0ZPF82wdakFJ7VhjvSiHhypJ+31ovmU52FMdyMuqcj/v
wWn3ByFCJbmzjC9DNnONqrMrUJY/HtKyu/VFM6LQt/74VmUTkkTYQrm+P8AwYMQBZP0BqdC9SF/P
hvzCRtocJGaZg5F0cq211TuyTnrpUWQDsRkVZpZEeIJD+19qvnSGdbNIbCzMtCTsDGldmFbjMtWq
ftO+RCxG5EkJ8xBVmfXrK9h7yyCpWK1hDyAvsZhTBrmAk0zwATVJqK3aYOh2DX77dqg5VprVk5cH
4VbYlbObK8C6cKkPOGv+/HD/XhozCg40sH+e+k+qIvMPdhxfcomGdJwYwBjRF93MyNPM/enDpLmy
nDrXOsRFwgZa2N650oJgGyqndKGSa1tUprRlCdjE7grGLCleB5V4xoQB9XCBI1pG4qeKfjC+lR29
gixxQ9QedcjFDA6do1h1oAX1Ry62r3ZJGVLtxlU7H+4PIu7nXQ4PymjsjGWjoIzFLXG4P2jzF4CX
UFXVtvY/39ZbSnTuoSmzxEGoh7kjvro1vXXidogMI/OdfKpgI30djbrDRRXPLL4z1yhmC/hTczIc
c+zpOOFyfPaAMuGXwJnx8n4faICmdKxN3ijYXUKbKyczn+4PmSa+i654tlpHhSDJr4RO4c+0/XVU
e6j64uhY1CTb95AMtnWjH0aK0i1Ima2DJvvEmMfBnUfYlpGQbyVip4GYc0uAU38b8wtZqMzlCIDO
i2AVOjJ6N/sOaHdqNUd/9r/A7XGey5LSgHy7MsRmyJjIevK9iHU1TH+0tbb1PSV9LLsReogC643x
tLYTYsRaqohrFxpHywnQ5pocDOiEB8daf5vBXrmJ133DAqh4vlB7Y+OlKWPisXRfLEYjKo4IGHiz
gmQ5xM2w7Fwx7i3T+tl26TUUmbezUK1vRgOM48DxDBzyeMG0vZ/z/N2HefNBQsWBpsDLhHD5UhPU
sbJisLM67gEkP/2Cw9N4BgD7Q3guJlY1SCowpSj0CaKUwttbre6cmCoVGy+b4JC6g/cQld/lkBrH
8nFMM/PCCURf1bBdN3XkkZzHilhMc7mPdU6+QSlBOAYdEQkB9cRk59hIBvJAON2u6iqvdolf1w9g
v/yHwIwv1oDmKUzedHNctAKJRjwaV2xR7+5LGkjvzK4YrOrWktcQnmXWgv0HwcrBOcynByLums0M
8X7rTI33EBZknMRNCwEjM1ZekDnbPhyZOlly1ZcJWjjjsw7zeW9b6NlnyhEOIMhr08a/FvNEFSso
MGLHHE8Vdpe10YLwDN3he6pFzaOVNy9h4ZrLUKoNVyNjvvMCZ0XXkjpQbcIaFeVhipJsF4hmg1+A
PC9iNJeeWv7RAoDWqJkIg0u83r9FLTQdnqrU6+hr8TBNhAjHgwH9SZ/FqlM9pl71b1v1oBXuymss
bj5mxMY0K/wmF2BKMtwmNoOviYq8rHtP5U+DYy/6/EAqXX6Y9PqJU/3w61v6vela6vbXFvr/Rnd6
IqzVA+orFhC72hRtlS7JfmKrD3F6FNP+/vcGO/2h4XhGnnBIrQCUHfaEDop5eWcgpQF13P1BH5vV
5HP5CtETJASuNltYdBAO96LHb/il71+lMk43JATc7iedgmONk4XwDEcodSMXii3lD0mw5hbCJ0pp
29tpdukd9YBhadHTMPRoq/hSp90y5fGuDPjweiJrqHK9bsevR1Ok23LD5AgYQtYP7QlpGjB9v5Wg
DipFPbR/9tMoj5PpHiGwSNp/M1j6oVunxSUMmGuCDT7w7B3WgeRqz0bM4YXucYTvF2E6SreyqB7j
itfqKzAHfFxPgR746x638BLsvH/iai1hd0Lqcgp9FZIGEa1rdw4fUbUjjO63hVEdAzclv5MmO+2j
AVqrWmqCp85wnsjKS9aYqyBc6freiZ1LEsSfNLWSLZ93Mo6bMhT1Op0jFHplT7pkxqwUuvXkKicB
9t5FzUewqFH2oMHP9bXbyIlRNfp74yc2+ZzDUQLZKmDMhsccss028Qj9CxsfEwTEZJ3mIstjvxkr
tmioHCg+tzQ1DCRUEGjpLvZrw/LHhdmNA5F4Omu5O4G2jHiznbmC3AG2cdEamL0MiyxA8Pc4GFfd
7HyH47VvvfQhQ0/KSINf35tfrME5xMm60sfksfJSenS2tFZlE1bMMlclTd4Vr0xxk9j8606tYTNi
nkkSLtrNgBrxs1O8QuWL6F43UNbSyigf9ASso6PF8rEg1jXTNS5QN3oweHNsabKU2zpARaJNgsSr
Tja90lSLf47ElIWDVz2MzAOWRp29RQMqDD2DDybSdDW3MxBz7TgZCiPfas80+p9BizN/KeUr/MNy
r8pYEI2C0/Ui1gVamzl6DaiKLg0QQ0Y0Md1zmPCnhHIwSoNnDgKxgXstG+iKh8/NrHKNfHa82bLI
n8uuth6cHGrivmnD06g+6GoyqwcHWjbGmoVp6x9O5c4bp73lgF0XaeZ8ZfRzs8yG6MTOhLmBKxC1
NtQAGz4U7eZzBdiHwQIESewcMec5B8a71He5L4mxYzfLNXLawBK79fjSxZGz1+R0dd10I22QSCVr
Frta/VD11mpUcQyJMQJbdiUgVOBuoRb7O9CEF11nIBD1nr8W+OlmaZ8A3y6aBvJHmpX1IWsGZF0k
ZCU+vkBA3LNey7VgaiL8oV9NtpmvJqIWsIRbaw3F4VKQHmoGjHqINoGDZPzUvPaHoYdnPS/KZaAV
KYXxtyB8CrvABykMJFVnUC4oDwBfDDSwLIfmMZhIXvtBZiSzATZeOxlEeQppgBOtYFHxD65Wv1m1
+Tl+5EwJFymARG0S1kMWhC95/MFJNaR51ybrNuHqblMG8jpHtvJpimD/zx5dK1PbjFkDEczkAnHm
58oSLuclpDwIc44dcNmu5U4bbH8526+xHAbaA8ambSaMSOBFV11qH8rEXomymDY9vC12YIJxAmHI
lU+bpa74VbKY0fUrs/V+FSfGV7PVv0cGM+gKQyhyiOKWZ7TKZYdjNZLhse7qYtMSpLUgT2qRT5JU
PdKApk1AyvKi7MyrH3n1znf6BxRG+Cg6qC/xnIPVoPiB7r9BwY8FPsrfA0lWR2nB1g5rEGRMTpay
ujg0RgaqnqYFD2HncG0jNiyT8VBU7uYc95fraBch/PY5NPWXYvK+5QSL0HULvW3Lkt6E9hk652cQ
myDch4D4WAhzHNBiZka54mFQQcUB/KNG0V+dlNqjmcJDkzJTWOsJ8WoDfWNvIpjLNhBEaAVWvkF6
BAP2ZgxKQPveEAcElxgkb4N6JSoBBI7SBJpoor7qt9QfH9zsK/ilfIz5aNNW0DlchwRL6Y9Gduwl
d1oVf604ny3suiy2cM4gJYC8RcsWbTkz72fCPoLcQi04qgZeUqwQgj0kHljfId1Q0yDcdtd1WttL
YYQNT3PCxIy9TibPVWl86jWWHUYmXDvDt8FpHRScXrfPqvQUXpOEc+OATRC7EBl4vA0eT9GHZXXy
tWHRaOkbXn+Klah9YYhA/K2hP8Y0ByGJaXjfUJmhjnSXBikXado+jiFZhGzw2TLJCmeD0NUi9xw+
jbbirq/r0AacmBvrMTeYDFbFpk+9DxIYeGfm0j4F8bzv1Q0FIG7la8DpvHqBzITjAAyhNmGfaGxa
vfDFAbPrASotIteqqcM+mgjnv9g7r+Xmle3qPhFONXLjljmJVE43KEVkNHJ6eg9w+/e3vf9T9gv4
RkVSEhUIdq9ea84x19KRqz732zXHcq7CHKeU+053kzChvMI6TGpCv3d1TzziBWYchL/PnIvEwPyK
CKclV0vsWWtWE8ZMRzAjwse1lt/uVs8zBCe5Owe2zS0j8lOJAFuEQsDpjD+YsJWbqIHQT/feXlla
/FCpxFnYbnLfjVxiYmBgl/OWXjXTmK/TAgZckiN/h3j2aLnqkGVVPFP5B2iCTCDDQqyyuql4d4Us
qq5UG0BYyPOXE3OjQ1C5m9T1AR+N1JWCcr0coEsG+muZEkCdGg6Y906/iRhw9mn+YX0hdjfPRtG9
aW0VLSoyzvd2ia2od2F8mo4D8rpWa3vAmNtiEmONgfgn4PYS2HFsAqYLA2vGVp/1QOHUrmXmfcIa
PboTo+C4r+j2yDOzXNxnc+tQdZZKJTBtkkf9ucb988Gdy+Brvvc/HvtzV5t0aNMcx4JlmeMfuELD
8sYMUFSTL3WIhEJRQBehXDLCIY4cXjZcQAIQD+Yc+fy3r698g/l3lj4V12+/fs3fbv71dPNzqrmZ
4Bi8Pa6p0dJsL/qkT0zx5h84f7h+75+7f/0Sf37e3576H1/+188b0SytA31iqfbjHm0tv2g/d3OC
+cl7O0bZcP3ROmkcuwye4ex8eBKTGW3dQOQbK2i+aIqNuxYt0xZ8gdrlVNdrEtm+nDHZdd0LcF92
QzMC3Uc+J2lm8Azzt3jqx/cwZZkOXfckjdbeacZEx2o+lcAVohr65828xM5YEr28btr2nWhfvnB+
3a4fYnTuVAHzfVQHnr6+3gwBUDPmmR+tBSbtzKbf21l7fJn//Pz1+dycjvVfz5LOP+36RdcPjhH/
v2f660ELGH7oYPIu2IP/fN2fX+uv5/pz/999zb97zNIauXfrLWCoEqgs0ew9rcaFa43E3sx3QyPm
z/mvz15vXR+7fvZ69/rh+gR/7v677/13T5UhkaZu47Wo5uEIgzb6SswNAv5aLvD5/r990Cwqzhx/
Pk8IVHmI/nzT9f71007J6aeV+yt3tGq5pJlXM0XwlQsp83rz+qnrBxt2uVZq+z/f/o8fcb1rCqRt
V2nV/6nQ/lcVGpiV/1mFNnzU/12Bdv2O/1Sgeea/KPakFJxmDLSjs3PwPxVoKMz+5ZiG4QqJ90VS
XP5dgWZ5jgV3Qrjef1egGfa/SGyyLUhKWIGuHJl/KM7+JwUafaV/eC8QxNsW6hsXpqxwTOuqUPub
BUfgE+9KxbZqxVW3c+ruoZzjuZuAMgf2xo3jmYCM/eI+C9jOvIkMy9ajy2Svu5EvMVKM4f6kljYV
oy2ZvtnZRwU6kvaJuyP5bROK7tGzdCYxXnjHcPOhb/RTpWxGyJO99FEdE2xkPSWao5aJABdum9VH
ThyCRslSjuVqiIyLo1MIRDo2cCYoMHx3FdWK29YvU55w/AzzU1LAZSBCjL5nfbYr7MtEI3C28Qak
IqWJswsFe15P216SAI1V2mhBKQTTxJD+K4ZNunESw130lbsAxLYwXN1YEU9N0aQTKO3uq4gK0CWd
ZC2TaQvt8jmj+UxkCrlUXr7VtOixJndq2c+JiG08MwMxVtDRg6ETjMuizTbSr98htm/ayjq1ZBkj
Ywv3jsv/Y2n2Lm53pH6dO3JcLLOj6jV+AYOYBsCfxk2WjeLoEmh0vWcNpXFzvaVXZCxjobqByKaf
J87L9EChpqskMPkrrPoEQpXBvWbCgR4mfcU8RrvktgpufXMKbiFpbXPVT6cJlTNFKh09xtjiNiBG
iBqiVX/dbZVf3hK8l4jI25jGSGCKHVmPbkenVrmdxTypC0mZ9V8CP9cuwiNmsQ04KLia9C/XDzD4
tUthqIfO/My8wUVM4TbGQqbOdM4CCHE5qXyFlfGYqMq15vMqxxGgwqWZFc5iSmq1Mm1FZCATkfBY
wO7DIEYp02iJPPWUfqdqJHOENj4JoYN78npVsVwCbYzSLrwdKjc6R31KNFObSpwJbbushDFs0z6/
BfinAbYZYd+NUbgdg6heta7dPOSVbd0xwe88xip69SQ0xQfxHpiT/3C9Y4CjtXrV3YINWOh97Dx1
GRHWZIy+Ur6mxGfRTkucOn6dCgHxW2AGjmvzdVD1+OgTfdP5qiO3OyvJ5LKsu87x9QMO2mHN+adH
rylaGhE4+rVA+ykdjQt4KM5dqVv4V6RaQ6anK5i39qNBMIznxM3ZEX2E+MF4GDQ1fssSiEnPlGGh
EH3rmhO+qZ63OPjKKmGMCxLRuQ/7JH7XfVQtva7kwxhTziO/Czd1jwtO5h1QhrgJdiWv8x3ZSmRY
J9J+l1OwLxiNftK3BzsxXLyh6Z9qV0074h61jazN+jWZ8Hf6jnGhoYQltK/M7aDZ/srj0PecJNJC
0kLMgJx1SsQdyXVnB4JzHZ/1CLLSW4vgOOyRu6Roxxe31l9Gsrdua4su0FDVxJH7RK7ZJFp9Zx+a
DuE7IQIHjVF5TLPOO9cDqqxAdwibGCJ5ogESLeniF4+h027tmB+d1rpGeMjUPUq/qg9OZzx5hoVv
Kw0+sjmRAGD1dKt0Md6ESdhgYECrKXmzHTnAuYeBKGIWCm94UFo/POSGsWttD6JpTTxIPD8OzGJa
N9Gor69f4daVt6s67APIM5adm413SeUOd7bV9Bhwo8Ofh3gtk20gomPkOEw0hrx4EYWJHEwqbX29
S5YNwSvhbKvImEoQtfti68kF5k59h3oueRoV8X5J/+7QPrrpEZU91nl6jghAv1zvDUEPVCZMgx39
ZgaYg3xkBaJGBVB+ovctXlCArWRl248QsNrbyvaebUShLirVewW19I6Aji1oYsRFzmhDecdPZVUD
DCA6OWBoODgFBtOZgnkIsdCPlmH21PPS3SjXtx8Ky4GMnfrlD52BlqnFqSux6Tpa4S2nFP9VzgHl
wuvHObDrQIDCeN0JTz0HllY/aLme4foTnMf8qNi4RRHNVM5LgKDyW0r9IlOhfQ00rGAmuMH4olm5
TZsfoMz17kp1obWq2tLYV7XlvqZzbzHUkxcLIxvHJxRkHF/ka+9N9VJweS2QDpiojwP12q7Z8qtX
MaFTSyMkRXrR/HYa7yfD0S9Fn3XPjmZqGxHp2b7qfIDyHnEXVqD5d7lOoLBXM6f3G9ddya60bqux
znFd8hYuc9JtWy/LV11b+TvHCotnwhEQfrhNdByi/OyrwiPmDPlcGLjBgV85fnLtlEI8HV8Nf7ZJ
WEH0kAnV3skum0NHwoeyt1irffzCtqKFZsTNKSlld2slBQpNGbcvla3RKFE5ypw2ehrqipwGN6/3
RRlFT0ZV0nAW/EXXzzKzcRNy6+k87YNAYIFjPjzd2k57B7i6Pf712Hw372IFeUg8+2jEbuT84Xqr
z/l9sFWF62ZIuuPgGhxm51sJRBoEYwVN3dAf1mbA7jvkLE+iqp2VjIgPAKBY0AqjAZuRS34LfXbn
JvWvLoS+9boWsr9FzjbSc7ZBJ4Vq4jPXRLe4mPgncP3InYncY8mFD1W/fDMdvd8nUbALU0H3RUWb
UYvZ2Hu02Ubl+qcCHqueN/HZoFlX3WbIUu40VtnZPalvNOdHnyiILDaFbSZIoUiMmoz4pCBLIxIP
vU8+jR7P0SimzyxaVt5GJcXeNMu3wMvgB3fGeuiSfmf31SeLMCFVhCxdgtGiZaTalxJf6E1nDR8W
tierRd7l2uwPbcJktBgfoi7FqtX5sHWwKHcJsmPXspjIu1/uGD9OccmKygxSC+nJVMMdBDci4qqS
tEuOGW0lVsz6CYxu9FvaokzUje7bHMZ9in9mgbw72jQafDplxeVOMk9b0nd+nRDbihjtaiVSY+M6
ZBH2EWCzMCT5wSMvtk6QJfn5s9bYEJNNjNomwvwgW3uR92yWxpeeaTeNK86a8Idla73JItxCVbgD
8YneI+1/3BaPKLMYiGeR8xS09XPi2tsaY8K2bBPBn/5DeCydHCLW22Z4sf3iq1NOB8I6OFJquGav
r8QoVjCvF30Y3gWTahf2RvSiW/ud/648Ysjy7zZyuJhJIfCqot4GrU8PutK3DUzesacRajNLXnZR
MEtiCaXN7DvygxmrfaEIfJ0sVHdph9EWgirypJOvp4eSrEi6+/qLasQDso97NPfeJnN4P4nfHppT
Pz77o7kuDM7NASZQQzsEXXPxJ2Z+AAW5mtYT9d/U3Q61XKJrHblYtfvO1Ehxr+9EIPY1HapYc0hB
AVnKSkzG8/CIGAmxK+hifGhQNsK2JvVqgnE8QOVI72dojRFNGRkNerjC27bi3Y9MWdKl6KNwIw3e
klW8Lw27XpixQMOX8c42HdQl5iqwyieFfaTx2OtNBublpZyndFVYn6ifEnjfZIkxSCGJgGZ976HO
7OsV8MjQR6bsCb9ECO1eaq+gEW8SaZf7R6Pk1lx2R4IFJgugXPn5OfW6NxJ/j2rKv/JGFNtaGx8F
78dVUxEiarkmkaDTqS/gAtklb0QPPy4HsVlohUlzRGhqxkkO5NwnhJqXpwrbhzHJjpmIEQxIUS2v
NB2/IvZzGEMaaw4xk4F4FgpKMsHDi4Fg9XVpx29TaboMzPi7awksOEK66pEOGdfdc52Zb/VM5dF1
+w1N89lsmRThJo+gl/2UFu8RUyu/uiKiX9uim3Se3Mx7J4fwM5bf7AC3TM/5VYvIXjDAzGv5K7Px
k4EPyUl1s4RcVS3DqL1NathroH9WkTZ+dKZ8HnXrp3P6nzEqT1aBWQoZb6ayk5UTg1Lzkttp+BXa
EeRM+sjKLj505aiTG45sXwi/BXtRFxXvTsy1zD6wlfawUyHxumn3ypR07ijf145zloV3lxrjrVLM
xcdseBOyvVFlfbBK7UhphPy8Cr8JOmBQwQUIfwMtoao3XRtXC/rGlypxju2EfsYmbYQum5uulKxv
/RwNXF/lXCQTHnuTQV2v9beaHt/i/3wHswzeA9eDlocLRVwzOtz2FOA0LTszXNcQ1dDZx1V22xGa
u2X4iEwhJ7iCwFjCO1iyQlraxK9pLQT4sg/pT71bCUoyzDc/rezrRZWUxxqJbxavQ8JglxQNkrwz
J9mZfXSpU4IiHb27lWO7UGn17tOYV5qLt6fTy2VawwEYopu27AY8NLq+dQgB1a1SkIpr41ZQsEwc
OAIMHRa50Owz533ahEVFvUGqtuVwPtYl/wNvGkJc6XNCdR3euhWUFFX9ki5mLtrOJCothbZtya/g
Pn6QrfngeHn0mCjzxYemTXxMoa00AGSdXWcbqqyaFBwuKaKD0fvDk7HK5gXDbXrqK8yjfjQmG9JH
oNuVHOUY+fYEDcXiXksfIywxC8MGtp2aELrb7sLJz1oFI6tJ0JGzVnrRgbwBjwkhoSFkwtlbbUDq
jmfzOWwiWtQyvxA8gGbaQ8FO9NYx4VU7avylTDb3o9kF60KkF03rjVVpy0vfS1JnxUzO8WKKlorB
o2AoI1n6l6Y2vDuV2+45J+4h2vtzLky2q+zkLYqVcagyTvF5Lb7B+6CAI4d91XsqY69hqGRk4ybV
m/K1xujaECU8cvB/YGQ828icD8M0+2WgWPvebQ1lvASGv2vAcLPYMSYsTVSRKnLvyItmapbLZVnJ
e2eeIAaV+SwMh+2ySo2FVjmLoJGX2s7vRp8F3k3FTd1q3ZpgMklz9Ujcz4qGfINYxOKAXozaU+2P
TCm8CG4s/Mw0Zfhi9yD9xS+IPiicTYSnP8mCtV5aHKwDnO0tao2KBM8DJgUEa3/uXx80PeeFDDR3
fX28z8j/cOrx//+666djER04jQEtnZ8PdA9/KM2Ifzzl9ZPCpyK0BnG6PuX1ob7EAVG6aGppNC99
M8iPArXOAp0/y3K/rU1731fqHI80kvL+J8woZptRvNLwuIkAVQrEiVqzV3VzscAySdo+zE6QMrUA
DrE3JcX048bjT2liEWkR0teeuSeC9mdKfFYCFc7ktSN5q6XXDAi0qBWwNpBgaxk/47jkTBmuqkK/
UWOEiPJ7mhh1Ed9AhK2tn8rCWVkRGglGtGLpNmjPawmJNlPI9ZL5Qzci1bvemgDmQwslj8xo3XbX
9gQxzZ+8fgibJttMvf1UJoO27ozoAy2ZcxBNuut6C1VU4SJ9R88zGI23iBUwO2EFOIhnFGFptIRM
S4n283q/4Ix/KNodQJw7ZesC7RvCO2Y+/cKnmzR6YThnkuWzLEMxP89eUmsKN5M7+yvx9DA7iN8n
GTaLjhDqo+hMXFvzB+O/bjn0/yilAt7EQ5YcZYezjKHHArbxQ5rRVq/Ns+ba34ZDD048NEbwnPbB
sU6yVRPpN/gqvhCQPLmo1AhEsI3hnDkrckNOvSkIgEdirKMJi6cbU+/J27GMU6CVa4vxndGKVaQ6
wO4l55lVGnLo4drgkILtxDj6ikHSbBnKLI76bnR3lW+P7bpx3HXjae+lHrAzuPk5GrxvSCr7CErm
XCLYNuVsRUyql94RO3N081lZdTeQzVnkJSxk5sMRTQ+hvQNoXNH7o8RHTI5Ur2zDd30iiQKG/6Ke
go4eHfoFUTU0G8StzD3CzO7zxPB3ZtufPTynIIUppNLNVFvHbiPJ3F4kWnHC7AUYGUVUW+rs+8bF
8ONLEsyJYnELAzjHMM6Bmhltwp/pcgXnZfqoWhqXKj3YnKJk+jiOjKwRDb7oWrf1tZjzxXDwjIvl
Vv0Gb/+nL5k/VSQdgqJIb414bwpiHCyz+E2KkQw/7SBBJB0J0jrYDh0BCY++Gzx1Llj4FwNVCxrR
vZEP4yItumJf29l6kMT6Ne2pzPwnVcyhF1aC8slVeKUuI3Hi28p6G33/QUtDNNh1eFDxbWujVG3q
wl2GdmhTN+qoSAmRynEhYmLZ9Cp78VvQw/DUlinBCMsqjB4La9tm7iyp4hRAwcGlTxBHUQG+IBtV
eg35bg4agNoanxCKs450FU6N8i2k7SCJluDERIR2/WUp99Dgj0EJFH/Fagbog35aJGO/MvobGM3v
g99WB7Pm4syDam31xQ76Qrgktd0nLzj8HkezPUcW1aPJvDmZs6+k9xJDV1r4bfsYA0BzHZL7rLxn
XBst4yb96Z36RbeQkwPKaFAJI5FKGPkaLiuD3+PJeUiNGdlPPCUky3FpC+1JzhmvVkgaxtgai6q1
jyIiRSa6zwAWIjcGMT7edUGh7fXmFarHTmteWjfC1kMcT1vuRWrdx6RyLYWrn3uUHcu0JLFLdvZv
pZk3mu6v4SRdVEmwSubfEGQHAgXUDT2UM9qun3KK3oL41tTLF7QTBaKVLKOadDA4Oqxott0gNglP
XucHb8ROfulOsjdr7TRY7cUPniVvRLOjCpHkXRfSvyO001sFlCLk3D2UtXix7PhoD/lDYBBRm2I2
S5PjhNKwrlyMGtXeatRHUgKrE5GPndNEk94k7VtoeQgAJ+vTj51sgY1hWma2egzD5CGbit+QhcKY
yt8CQRDqkTvggU9wF08D4da0MD+hZn36LAq6nv1KT79p2uJAlOj7GBfv7TTDwKpVbeVqWSh6/52u
sg3a66ULwhsr9cJ4q6wh3nnT9FhL/QH9suWTpya1J/xyd4Rivhc+wPd69gf3DE/5BUmmGYadNz61
WSM3wagO+Vyq+kX+22gNXnCECKZvPlVsAW2gXyyPgSFq54U+Eq0+uZsx4igYT8ENW9+GbttdiqRG
s78MtrACiyBX8Jupn1uqN2fMgX/34DSDOxTe945FUUYMu09wryQ92+mTW3wrcLcj7TI04NltBIyE
R0Y6DsvIdB/K2CGod9zbZo870Zd0p/W3Xnj3YYilWkbG2qU2FAHarr7EtOim/LkqBc2Ns4t+yEgF
na5JikXLoIa7+V/cZsWjlwLod1gREifcGE34BVAb1RbBHWsEHcuQKbZOT7nOV80IYruOvSdj0G96
hzu5Dmp5qlg9s4n01pSwgOirq+3xxopCzCi29ppG6ZsZyflo5a3klDxXAZam/qnPFWE1WXS5vpGa
lEu/+KX4eMoi/KLwyVdxg3inlLelAwubJD+67ZphLF2hc/6oNLKKhxdYASlTLGp2beKw6LRsk8l0
Y5B4T2v0xHiM5+oWqckVw45eLtGvVNuwFZ9+WOCkDm+jXv/EcsMi75W3gd7wvkdPNhIyvUwN/oFV
TAd7Pm7j9kHSGOgnpxA0BBPvzKu/x2gXLWVAO0Qb8CUHFm2j2bMVSCCE7B1Lx3WqlW8/2aXzPtgl
3R39yQ9pcHT9LzXuc5s+2PjENtEoV37vQE2aXyffJFWJsRP7SiS1VTuEAXXkSNyuxaKQYKfsHYFE
TEIUHu+Dgp+fttD20X+xoRrGZ4Y8GJLSIR5t/8Zu26c+HZDMiRKgvEe4AZYYvHFHqHzg8x0O2rMY
IcPFQ8uVurSm+SQkGBidoRtZp+gbcHIYjA5zorUiQ3+b9A+EOM8jI5hFlqAo9eYVsqzfsIV8OCbB
bLIP107W6SeZUoemMjPwIPPrDcpuWEcBIPvsrd2Q03c3AN1hehnZf5C/uPqSsdfGack6hHoOxC7F
fkKDO6DThnm+aNAeR4huXS0EFDhCQ7aCRAKKkahu3DneIXyqWvjQdVWBTPJeJjFuzb75aktpLQZr
IjfLDi5u6t3VBl3SxnxoyuGlML1zFzDLSEvtlY6tLUiEHUKV77DlaQS3R+yzbGhRNH5GhMtGU5mQ
jVb9TnB34GNxZmXOtxwHg1wpl42g92I0aba396NP2vYub6Fpduouc9N4q+duCtvG9yDJKc9cXjjS
3yAdgRPX3fuFU6MuxHH3HFrtWjX8Al0o3AUkBXpIXrvWMxWcCCRbIW3vFrqap5tdUK7KjNxJ/KWb
Rve+KG+eArDWVELaKminjppk/B3C5iurrE1D8thCeJGx8HU0aL6/AT6lzrj0n3WP81NbXyA08fIe
3YB+0qj6i6ZItmu7mRDQghyskidi9mhGrSiWWiCZTjkcO2HQpcXAdUJGy/EBaeKzKIyANkjgrZmw
4aCvP6zJKckZbA+u393kg4U6UhIY2YQD7TWCISSvkk2KJVMbDlg1vAxteBRJAXaDNY/sbfCBIZZs
r/iwSC7TSZGDrE4Tq/uRhSAAg3OTHhsLbJJPQ5+Mm6hEJ9yF8cZ24DtA118rfTyPqv7JseltNPgN
Fn1+vXjWG+bSTuTSzIuiz+I41FkH1EiANUBbGF+cLCE6YpQ/bS3p/zPXy2lXa9q8AmQWI+h+za+W
bbIyqxZdlzloztA8zhE/ueEB2eU/XgXdB4TeaOE3a0+f3ccmgSZM7Nd17d5xoH0M/f7DSCQhvY1c
mzkxT40w3yqSZbd+0wbLboCcn9LfIgwbEfCA+BynGZuTfrEZFNpE6S2JiEIYq4HQL6IN8bcWTfUY
bhKKScNnS6dkL+BfeQxxKocSNJW7YsK21trDKutmioTz3VuCE4wLa6SFOAc2xFnFCP5XCKa/S0Zm
yz6PH92UY7NBJ2BZ5RorO01AfrLBRGAFW4WsXq1+t/2QjCOTwljAJvNc0jT1anrGX+Sz9oCv7SVy
SScn1b0Vw1fr8pCdGbeyDeOlHDC79tmKxhiPDveN3U5ELyMzCNURFt9u1qMvfEeCB9DJl85Q0xeG
hqZVTfdYTvzVqE/kBZZ5szakk60IJ59FBRST9ovvmnfWAMDAj+gSSh37hpu/KTISvPa5jcF+hUC8
djh39aNZoUp0y41ltNS2j26BbrhjgTlkUwql0dhEjPWds5/yTmbyZO5iV7MXWmAJfCadiZOXTaZw
qpH9R/+JOPwtQ9iAoWdvKoVCCKhGn6X7ZBxPYV/3uyyd0nVqOfveY4uL82pPLX2nWoY9cR/eaCbT
higd9lHiMaNLxT5IdZSnkjLEsSwEr0S4e7W/1doEubgZkbtFiWDNHPmuVWwwhIzFDgfyqdZeVQUR
rvQTqDmrulRHESDtFUScLM1K6mvc28ahm9m+fjKxFin8LWMzfgLxmG5I7MEZr5BSZ/fgc4B0au6N
3yYDQ1reGBB2lIqTU+5HD37bU3gAZ6E9S9cOWu2CUe0uCpNNzHRy0VTtPefYTSuEh7OZSW2Xuyn0
ebWdokNt5Ld2zmCh4Jy90GR633eB9+I3B3o4qrC1b7pz66lxtmmHPnxkm7G8+uIb4FZwQERbft4H
5kdWTYJPG8TjxDaidTW7/FMAQlM1Mb9T6LLGaqRugwFlf4nPNowJttD7wnX2HcGOK7shFWawlFrE
DvWmDzBgyXfRbHO/0P/A2G2zGRsIAEBnj3JUbayV4TN0oOPTM48MXP0z14L62BbahVT0IzrBJzkK
Zu5+CuosXtpVuin4k3aBCkLcPe5Rg+/H/IB2CNKIfVISQ4jDHqBCdkss+cl0IxLWmRKJpr7NqoRR
B1RQHV8Qu0OJqaJrAoZLnJgqd1pPSfhgytxclkHebtOoEHfSDxglauZT6an7Lmyw5cApYBUznyK/
3EzWVC8sho77jmihZeXhC6DnvxE1UaQ+hOdUO6Puy7dcdzdmop0RFaD8GKqzMXX0JTjDId6JUP1N
2kcZxk/ylYY+uPfn3hr3puK41wc2ceceW4/4MfsOs1mdPiPavfaCmDi02DMgDBQohJA33HUdqAAv
4ZWczIHKVWZgnh2N8aDZv3SGZPyWmxtcbyXilmkXj8VdNwbGIgw8Qm8ySC6mciR9JHmeXeubWlDt
GXl4A1GU2KXEPQYEzYKOAGPkt28R6qHtWMiBy9ynUXEjtPCN7iAnkYaMDoJGE2NOxG5kvrSqcM3k
wzqnHa7jdsl24ezcLMPiz3BZw8ZCpEZj0Mlmuz0iZNWXRd19OsoC922VuCK7V9b2gvkk/qpakqvs
xtEiM4VcZ157k22l3636KoQ5C+hnSKh/k7bbelDhqQ7XYxtxpKIpX5pwWZhZYvozmI16oOBhQ7Ji
20hBq47Gt+2gry99fzyb+Zy+AuFiKOBPJS2SUKQmO8utfwM9ps2V/CKEl6tZSi07x1w7ZXRA740u
It+4ofU5Rv3FszXAqPHaH/FFy6h7amBhxjOaOexjnL/908hfY3TN+xh9NHZTrFN0KGtk+qvQcdHc
5nm6VsA+gQtAY0my+L4xM2ebof8BF4XF01vlvGoc97OHxBrIj55ws3fKDZaNSr6NkCmPcNSj70Nt
1pO3lvE7cWUsRF5Zf0xxuKOSFu7kot7umHcr9cug6hmVMEs5P5+uLR709tnVh5t6lP7GH2nX9R1y
9FzBaYnSDwf6LCuncfQM8e07ORUttT/1rXyEAxt2JnFqcX87jiWZMI0DcSHcIaxp1z5NXGK3jXor
k/o70fuEwycVcCrc8q4trWPk2t46a5JN6Wr+IdWNh6bZdUxVGBQKwsdD/4XBVLWhWcFr08z8VCNe
JTVmpIzN06KjQZAUBCTpNms1b0syHFj3QcqwjyPOj7dFRhKRxo5pD5wnCwfhusrqH0ZxitMHwqsg
Z4hEny4fwe0HunlwCH5WPcMuOprWEuJ2jZcLe0gX19a2OjpuSafD8h60MLURX9TfSLs4RGGnWBjO
2GxH08RmN0ee2QZ4BxjMQtefJ6F9V8FgHepC7SvhJffyJB/1IcyPdYDpU8UO/c7gwTF/nDQmVyGe
7oIWBhBgAn8Ih/MwLXiLcOKqkwq9nZ1gZCUIU2CkAL1/oxpwUtIEtAfoVCxKpwGMUasXeAziFZbD
fWXan8pOgHTrPqD8UWxY1Tr33qbBujUBcByRRpVMcig4IYTbN07GAplYckmbqVoJF8hHYEusri9J
PQ2wCsCfCLv8VHgpDllBjqzf3jaFOYfGUWKqloZPUWnVuiKyLAjsbdggkRxrQtXL0lrkWnr2Ry3Z
6+TgXnQ3PqUBlB4/qsTemcSFxgE97HjaVmoVkwq8EGFbklYHjCiKejGb5NnU8Y6AsaopsPv6RDqx
/x1mjNgGmP2x4201x0+BxtTFShjaui2HfkVzZDvY/lkDEDbDfki97OLzODoPuvJNsrvU3usrazsE
+kPELGo3iJy8cqxWynb0bQ6KomOwf9Cld6PBKVpBpHnS6RDaVjcRmC60mQWkHwxTfsRYgpdjZaUb
HOsMD3FsKL3j1AIZT7fahvc7HhL0XcnRm9N2pjpckSz0UacWHAxWmtzB+zZWdMj8sNniXquXemqh
WYOTsLCBJOzRgQiWkvcUScUy63Ntw+y9WhYRYyBujexh4rYuM+AzsPenFsyvXeoXHTd0n336wk6e
Uz+9i1Lz006ddVNkEIhS7CeVD0fd27Rhf59yKaCoBZKsXU+/2sp3HUznzYtWtt46cvKN78L7SpVh
b0v2ZVFU37CDKEw97PJWU1z6xmCn7A69KoA6g0FgneI0lYcvfayx+ppI+zLP3w7zifM7kk1+tqLo
rVDsyxntashb4AVq4MBc1DtTWgeBMmlvltTWvRrAoq5dk/JpDKZ3k8MwQKulU+DYFIopRtS8+kYV
rb2keauNyl/6tPCwfjQ/fVWk26TOw6XXNEQbRjTtypwCue3xprruJtO4Xv+DvTPZjVzJtuyvJO64
mGBj7ArIifcud/W9JoRCUrAnjaTR2Hx9LSoeMu4LZOGh5jURJO+dYnPsnL3XnoeexEGEJIXZ8mHt
KlzHUOD4/BljCP8kOdn4tZjpDpvPJtX9xsdzb8YtKZBLm1jU+G37Wj2UaagwznkTPScXC0DSTzii
eF6WRxeTWwEE6pLHynbLtV2DK5O2o9ftbFQ7E3k/ks4EcLEzvbeq/KnyUSKU8m/q1hR7L5zdXSF5
OMKVpzylBBzm6qkf2G6CBACIf/WVNht6vPY84usdHkwNgaHZlNZmKhxugR7l5mtGVEf88yNfVCSn
sBxLjnK3vPj+jX4KYs3/+Tab1TtxAf9+4LS8wu+XkZRCa69JVHWysqpZfz/w+zGy8RDaff9NHz8A
P/3vd4xyyV3ff6dTwl3fT/jbr79f/9c9QC5wrh3/r5/i14f89Y5c77p5+/dbYhFlG7/BQ3LyWof9
Y/ky3+/+64N8v5uNJaI8/H5jaeSUEN8PbXJvbn9tv18v/n3r71f5/s30x5bjgZ30GOq32CMpLCgJ
I6rK0T4qCyyUFUCD+v4NE1v967fftwXznKLq+vdjMkRWdNX+/cjv3+LlTP37tg7OIw4hMhmX23+9
wve9v578+71+P++Pl3GBhcDqjK215dFH36Y9QaoMxK5/f5DGNphAfL/W336tCbIwt79fjTTJJaTQ
fczLgaW5ziFJBD2UMqPBZLX8yBYDU7L8+OO2339+/1Yp/+znVbj74/bv53/f9v0iv/+cqUJZ+xCF
8X3v7zt+v9nv274fUtDIogO/fKo/Xuv7tj9e5vvPUDUQsDo3WS8ZRb9f79fX/f77+6WqnqCE9R8v
8+tB/+llv5+Tz+FF2PVy74GYBkZFWWYJgzj05U8/Ak7rLj/++NMclQO68b/fPZjgV4NdFi4dFxNY
2veTfv/44zaz1hHEGuB1v9/hj7f5/dw/3uo/Pc4KIz7T79dCX9hcgDL9vvn7CUIOzAD/eNG/3f/H
m3z/+efdRljKw5T12/+4Cf7T5/qPL/P9wN+f9fsx37clKMi2gw+/IMWKjM4XGaHFCG1VDYrRBxbu
Vt3Eakh3v04Xg/NkuDDGgMPY8vH7bFAvpLMkq+ujIJEQZtnSfSixCucGLUWWbJ5jLBcx4AuWRbxi
XO+Z/ranCRnSyV1+o1vXCpbYntxqC0o73/nKzmmdmUH5YEateQiTbJ+P5EP2KS1Hg5amX1WMETvU
f70X72SkrzurvnThtzBOpGbuyulmkvpT4EPOE/QETqZYezCHpQcIQr2YJgB+DYo024z2pWV+hsX4
YMkw3yUNoohyrBEXte4KHHG6tUuqJOI6yrpJVi0eR9wzMoE835aX8TKHqZ2OKUh5VVpoARhiuyQ4
VQgCKIWZokt8uIqgj6Y/jubkAyGdzVsSqG2ihfhkHsvV0X+mNGFpo3LS5jsKHTvAPZ3C5G2huxq6
ZKnPNt3UrFVY6V0T2ejBSp6MbYRdj3IQKSjeF3OYHx1RHCspL1HpYnjuxGszNBd1PQEY6HW6dbm2
U6Gck5iJFFTheMOKvd4QiDUl/ZmuBGuMjDagYQJAjDMLfz9TgEiJdDc0bDtXOSSYJclDzAxxljb+
+yjoNpKFeRdM17kef3Y+GybQ4SszdcajOjzH0IbWacHrLAwXS0JjZHZ2trWZIHrKWLe0yXOjf2YR
BaRpUhGMsxvsyQ/2DakOymb8bbQBIGePLS1op8tuEFtq4ydqyXHXNWa9LlT36ac3ZbyYRtHarugF
VfneMch9tg3MsFAZqMyLee1H+Vunw2TL+L48SCIVESIkpIjMxMQIVexIiKAJK/jiMbpGYIS34+Lc
B/lhnscZzWeMFeDCrPhHk/+V4H5mBomZPg5MxgYcS8pmZZ8YP1VUzpt2vFz2IDvz1GWRzF+MsCmT
O8YDjSA01I+uarv/aEqb0EwOvzUyQE1AMFK5JPHlWpiZYD3lnxlTDJsWb4jounEDwnPniNzYz7mJ
3llNDEVKZosoX56jNEfM72ElJVoM9aDFB+a9PJRkG8K29bof9USIhouOztiVcRfdThZAySb4IYtK
QIGO3ydt7FQAX2qwqMss55J+QnJKKqxcYfKJoRleCMihrTXOL2Ez4dUn5cP48kNgb3bqpEfHMkv4
BubtrCLc8FMBvFY/TBaYAwjZfUD1XRMYvcs1jBwj/8gbq9/NDYUxjUe5MwJytDmg3ayMcElV/Ubo
il6IUZ9nDun1oAaa4pZ1HY90J0qmr7357jaCsgfDOcTw+y5vHhHTF+uQTqUXyldLaYKKRLkOyPwp
lH6qzQjKdEcqWxtBXUMFz3rDGs1VGNcR8inGHZmfHFxhmNTJFihLQWI5TVFsa0XBGqkrG3NTZfKC
/MR4awK4tRwEl0UxPcPVeY/ihkyltP7M5pfZhmLoow4104TZvf0YNMkjRvjqVKUKMPgJOrjp6fBd
jX2woV0F/QMYa01B7kX2z6pAT216r9lApsk4PwMJOEO9jNelBTvZRH+nZpFtFwqDkt05Qh9Ca2ra
50nirdK5Sg7TD4/gjqh4yAkbJXeXuRB50iIzNkOPZ9Cjk4hJgnO3YBDWgDwi/YQGaztsYvaJdVv3
qOOyd81GWrUSIQw2i6McsWBh02rWijViYlKz+/h9uvrkyB25ORF5sbPaDhEEnGWE7I3lxiFWB8sa
HYeieBnABm6ssFiU8bQjuq58lq7lrF01bQrAnBvgj/PGa00aMiQ9QHActyAYnrzMvtXj0px+1h5T
X/JesFIiiEjtz9rIP8vU/ugabN80XNe96caA00scMz3lGlF5oCAQ0gTwfkhqjV9ICl6NJbrOYarv
zay5ajowJrCxZE+js6NhZQ984MTehR3WO1PZ7XY0PPqaprxmbrVKa4/UeT9m3RqPxxoyIf+RKvck
4cgZ7VEFcD+zji1Tdb/zMQ8V9VWZ09hy/GPTeO9dKrf1KG6A9JUbYRaHxPJJB4/IlOmHCP1HMJDU
jBvHW8AGXHW3vZOhawfmt/EMZjeI+yb0DdVIhIfxETQM+CJNYnXqMBkY0Cj5kHXH9kFYMyCWUuxr
YZN3NVzmSfVYjeZOWAVC9AR5yNQUr6nLbmbUL+ES2qPXcRKsXNncoQF+gNP4NC1YFtF2hErOH/Xo
Pds1uhpawyXQBy8eLwFb+jkNV6tDymp53mUtkdHUHZPUmqGMJ7pjHqFQSb39kALCSFGqvTK1fwvj
4sGT/Xn0XFLCBgSuxaETxWs+sk9kqtvZPbWBo8/JjIgIHvvWbGlq5dK+SYkNcFqOzxw5bXFg1Y36
sGDWlw4eEvt6WnNsvk1qfIs7ZoJ+gSQ0qGkTpEx8y/xj8NNHpxlfQQ1/ZQxpdeyAAE+PvSgfmK8u
EfP1ncRV2qcG0/Hc4oeT3IsZQUo9p3oLzKkHUTHvRRi/d0F3jHtsOXQ3t1VQIv1Q/lcnunmjuMIC
XUfCUAnGTyZyC0MMkNPNahMtHiFV3eYxjBkLYcQWU9R+BNH0WnbZ0iALjvXImB6TWrwmSqleJURw
Y109NUXPejlaiFy+fVh01I2MqpX085NyP8wS45E5vPR8qKMpn1OZA4KaiqewNU6c+e7TNiISoffZ
9PGVJSkTXHuvsuEw1tGuO0De3oHcczlJIJVIsVytBsaEb8nEYLD35VUaLOoF8lDNbvI2Y3jO6/q+
6AHCMhTCpMLROwTRV1EAas4HCExj+4wq5GyH6qYPirXfD7dSxW9uiZigD2lDZUPx6och+gPMnutu
pqnlCHrDM/vGwr5acRJ7blqLGGc1guwwzxySe9FP8xHmY1SXV3gDUNtgBsIzw+HSP3uKttxcBCNA
mfq6yGiQ4PJhawr0nE4Jd9QrvsjGQ/imigHpdf+Y0og/tAlTFQQ9Pq4FPAbozqtYn5BuJYB9ojds
MBtOufbOK5ud3+lLpw0vVS1hQkVo6YsUzxejdcdAV4CFusxRpwaxb6yc2aXJ77CRfTaj7+MgKFFZ
bXrbD1cdHnb6LExWy3v01JJ9DjETGuqV27XpndJbFXnqgQscleRt+GmOfX8Gg7yG+uEegkg9GGJi
NRf2b2h+V9NkpNhl+7e2C3exDphqpBP3IpkraNK0TEWKuia8wTQ4eCjCGjSBTcz4jFkfgtQyB8Gh
g2MACNynqJdcwXst0YFTG0PgwtcJMSdLzwI/lo6H6zHM2F2a9M7i9LPpeo61KMoZEzbnOK1/+l1K
e9xiXJ47j1EXXCE4+WGNqFLmtqP0xiQUpcGOce9lH4N3pViMabLpML6iBFllrXtpp/kTtfZT4Dly
7UISQaY7ftCVYthC8NlVQLpr5E0bUJvvsUy5mnu3RpzRHvcapNuE5sqBhAd6ty7RaBTjBVFtATWY
V4hdFqc/9S4kTsmtrXbF3N1YETT66NbD1rKBhE+lwbXVZx3s9TfYUBn2GvmNQ2+cmesPWmLVnjHb
ddPMTDHnRO/R5TqgQzdWUD2iIPrBSrlZu3mD7NVi4u+z0xg/7ch+T+v8GHlMB9OErHFxVUoTVlSC
mLgoKURnF4RVlwfrEFNONruXbR8+lEb/xWjHCcU5HaMtkncyNRBYYjXaKh0vCDyBiKR5Hdvsoq/m
u9mhOaPlGzmnqFVDRGMwZB6lQDI6yugxIKhh1ZgxdSemfLSyGMADtBwmCAHEKYxX5gOZAKu0ct+z
vkxWeiBSPPbsnXCmB9vEvJRxBCZs4Vyk8SI5+3IRlGwKgDKsERPLQwkyvsGrY+7zWPgcpWU5NNvS
YjuJQVzFI4F7WJmXRZJNOdZddrn7bMAYENjIkKvqF7s7GdbOM0fGAK5xL2pyCgTLMU5SNcbAAB/o
9BQs3t0hgsmec2IznBNMqFedOD9IfJ52ka3v4VMT9W4BxYoLsI0tFSHhmRmWrincUpjADUxyCiqH
iwWSvjp3fjqMK1be2H8x1P4+b5Kd4NrryTZvU9T1pOORHhoyuzdC9hLftd/Jff1KmS9hFayPjj0c
9ESWZm5bd40bIp2yQkTF8MfMvHaXJ2zTFIQvAqzDGOQMxu1pbSGK9C0dUAdkcm2FSHgQdwA4a45t
pE4GAkVwN0C7CvmYFdVlYnoXugXeVFM/DypkBm/ZzcorFstftlnV3XxFK+BFis8JSZIs5wyUFmIy
p+tv/Wp49bvhIy3VYWao7dnWG/pOGIJkDq4r+HPR2GLrm8ml79h5pLjXuX/bMwxdTVl5qXEsGcwo
V3UWvmYu+hP0Tw8RUXvCZBDK0h1eL1BiE3ovQ6XLwhVnYTH5zGO19eYRo4bpXxNgf9KAJYiEMW9C
MTza2ng0w77axcl0h8NNb0Ab3Jak9midRSAu55cgvAvotSMyKX0oeIthQWUU2BSYno8vKbPrzTS4
F8jGVrrt98pP0A/hei4eGxygFyaQPfbJdSsTZztmFisxjeANvwEBOLZH5/miizFdWh0+vzidt2GP
95QwgKExX4yiuIBQau+jkXDlkTxTXWB6aXzCJLX6SBq4nq5zpL7AE06BsQRtUFWy+hquzfxIJe0e
jUV5otMQhYz2eBtiOIoQ1K8TvlSNgwYvyD4nP3lJVLKFd0qeh+6ddRbaiK6m51qkxTaySTWxg1VF
uOCqw9XiZYz2RP+SV0zYI6admyjjvxZ6LVqYcMDtaGHh9A88LFvEV17+OI5cvd0aQasEyLfWnlqH
QSfB/fUVIqHwQtSfMvLjVZ7IKxUnOyd3U0yv40nmNrzXCLZu1rNoQ4/cqI90mB5zVGwwVMNw1XDE
g0mCp+WEHErD0F1V0y6END2RjILWU8E7ywlCN+oI6FW0FYWWgGk9BgMRvZA0/ayj4mz6aJpYgrks
611JwG93SMZarQLqbGKu7c/BwdRRPAKWrvYI39581Cz+DHhuCstj7sjPmhnQzq+Lz6zA6jvoYddA
PZxjhKoNP5bEidVoztdtEh58ILD9G4ciERXVe2pHO9vVP0GyXEUhPq+Uc5Tlt9tS+0+hNZ6m1kDJ
0bCKrwni0K1AV8b0z2d6lYf23lha4YmczgWiy22RVv0uRcDoMWwmUGp44hhFDWJJRC6D8LYteTE8
bwV1MN5AQTtahfmIB9XYpEz/noSNdmRooluVfIbjcxM4z+hnHvyyp9qEuuKis1h3UZSuEHWgSEJL
6bNaoODl2ESzWzf7pvV2zqtJKkpjOU9j2Rts0PauZuPRFHRujSKfNooQcQ33w4oBSc5otfjPhPEZ
C8FDPHsHgi65rMcJCagdISoIRgLWsJgU8Xf1TkkfDtejtm/CJL6VX5x4I1ibQ+Ocx0TfFoKVmtfC
b88G8HHCfElAU68mu75yi+FhRKewI4zhJgOi6IToyAJmsoIx7IZFIDxkCs/JubfekVK/+ziXO5Md
M3ef/MS7tz0Yt3F6mYTzPldYUEgG6VqOlhjrdAAf3zFfeuUSxookhO91xFS1w41LMybj+g9qniAD
Wx+b/ipvvMuOE0AoCIZplfUaLYvXgKjjuUWrYdXn3PZmGnfdh2zGRSvwVPQNWoYEudYAUMc0XcQi
EXsLVUxf1eFhNnFTuUyQ60j9qIS+lUk/wwdwWdP0934hTogsujVDCmoqpPYBE0s+mEEkfJl9UQBY
DGVs0j+z+iMpk0PmEs+Jt9jM3c8kaOlTta3ciMKKd4Q525O8yr18XLdNcZR6xE9iAras3ffc6i5a
m0ls6BLTkuO/zZTzI4mq2zZ1t3yEU59c+9AQunk4Vwb0m9xDupGCvxicu0gZuDOin3NlkEKvNyOO
nQcjf9NoHNzZJiDBJJh5sNF2lnLjKOvD79XRDtN7iDjxsa7yTxUtGzsp3iZLPwM25hTm4DTuar5z
OlxN+XBZZ+k9Fop3Soh3c5E5+7XeuXJ662U8rAKTC7lRhjkARbKoZttH3tx/dyrH/cgpc+NMtGbN
1L5AtU43IXkjMCpdZqrnsohPqKDvIHaLlW8ar3M8nM0mJJqVUGJO4UBR9qqukRgMNqoatU2H9CUt
WrH+2bjyw3WKH5GUxHDY9W1pNCskbJxcPNwxEeYP0GNzNZDszaqAjl6RW/LkFOU9YshV5aMhqVC/
TAMWpsSKnrMMVazbQ36BSUjwnnAYUyOmN+p47zUVaOi1msds5ftpvptj/1TU1bsnmjek49e6jIJt
yn7KEfKM28HfGv0mrOrLtA/ivd1ma38gE8M3qrWTzVdGRNBgoed94zpbt4f0wyXP2LrFOrA5ulBR
6oOrUZgveuoxwGK3fCnphHejT/MGTBOrcio69uLq0imeIMhskqK+aRP1kmi0r8suOE+Nvaooj3ax
x45CL/8Ku9+ejvhL5KsrOrfXUReZrBIIiigaa+tm8lSI8l4l9ms5eiSrqISydpD7gKTDREA611V6
j3qB67BJU4bmsTywGrsH+/siVfbB6vdhCJQ6+vhBnGpeggKKF1eeWxm9Uh70xyShRIlo1J+NQGxb
dFRrxPY5KCb7QMorbb0M9F1mN/G5nIxz7UvjirXm81jS2517f9fKlFAq11uC1BDiYKihMy6K/FC1
xL8aDAh4ARhWxgfr3tXU6wdSzoPDOBtXklU5cWQ5TcwgvtDpwKKRoEZn6oy1zBDdS6jHU1daF0aB
lrmZgY3Huc9CLUjMfRlZ+2kKm6NrBMjxpzBY4wAr74ypQ1MDmWP//eev26LykHFcLhExfkGeYVtJ
m2uVclnGl/W+SIgiqcaXQKSXDH76nefjqWrC6Vj7ZY7jwH/z6CNbGKhXvtMbB77PbrYoVHsR0emD
V8/S5mku2m6vqdDbgWuYbmlApupejvV7r0BApR5Xn5lILmHpcO9HP32fpJapYDTU0Deeu0Yjl0RF
0OFNMfpJYWGitPcG6ws3MAcNFXYZRT+cTIDN8WihQ1USIRZ5wjz4Th6npQDs37CUbImBaDM4+JH/
kYQ25hew9hMn4aiPjs6cnsHUg14N7ecwv+qRIuARvmyWt0uXCYzjkXM5JG9DGDwFAiJGUB1IlkSm
PmXn2fTuSnktMzAMKGvuqxiHO0amYysFLU3/Gg/jqvWDz3YEiixiSF5ucUtg5EJ3LGkbju1JAG7G
BeFwRITVtO1NddFrdI9N3IyrekKyhtCNw9o5Vlp8hUSE7Uz4KejEmzyhE+pF/cryZcee5fgre8J4
B0Lqus30C2xkyqExw9bolD+HdO4uVa72Me1t02Wl7MQhF1hYyCGuqm2YmC/p5F+G8U9UUNnJbBcv
AgtOmQYVp8fsvhyeIgdbig5YoyUx8tga6/eoalTCNcqMJeEeEB8pzGR2ZalpPechZ+tcAanLabFA
g3L3FgEnPd0XT4sr1tgPnlk+d2VQbA3QwBttgaCIDVhhgb1PFylchiKTf2LMot08CDqHNKnQadL2
xPg7F8xKsDRLkmlmYoBHN8/3KIN4ln1ymIXtzMB7nzEklgOtykgzXNExz+oWxpsaWcMZDoSlqgjW
uedZ22gmj7ioKVSdBmcxpJ+VQ8PKlZ951ty0YTUcimlxFxV4RmxxVKUiqDRmMNXNNJ98n6xzmnxc
bWoDsykds6JOjnGmlwLafnU9/K90K+M9j25vzBLN0mAjb1tGT9FbQ4cF45JB7arOGAcwDWKojAto
ehQjtxGYFyBzNDt70wj3+kqTp7WWZU98SuW21PyMPTw9BMe+oeOXzv3AvIwdJnRikjETcmso71Zj
m/e3TckQqHM7/jVDTYRidhm7cBVAkZ/HAjnyQFuTWoogCo2FhtXUPmkE2AGyZy8VY3ccpZzEfNvH
Y0MIuzCvQymcvTD7Zqcn8kqaDINGXm0TmwjJOebiEMeiOw302/MAS0OWj09ehQ/UVI9Mzfj/VzOw
OTqyUUqyV1HTVmfdWmJ89U6to3eV6bTroanSs/KZnzYtTXvpjMapZS+GAQYsUCH3ZAHxEobEqLpL
/Vkr9zTro5tzJi1SUN2kDhzwnGWcwurpQnTLTKg1jVVvlfi2/Lylri3c1QIOJ0eR3cIYhH1i3lgq
DjSWWZ77VBbYxnyritYEWFQ2lAh3kPhmOUQ7SYqfF10XI2+RTxzCTtGSOiuEg4quOeOvfVYe2zay
lAdlL0dDw2G/Kcen1uMbNy5vaecYzMYYYnPHSMYL9LMbuhZS8PIc0JQ8xfWtSQuFPYpBN/+VbZJ3
UB5BImwj3tuS085pOIVaS5XlM+vZeqQhrLNYHwQL95VplMbW7kW1Z1gM5bnahcgwk0Tzfs276REO
XxJCqLPpGRzDWWpfQ03IavSUWCtIQcMGD0BgTGceZPwUJSFfrhv/kA6BhX5AugwzVBqHoR22ACxo
m3vy01YFm2jKbvTi1A2i4KlIdHDAp0S6Ccl8K4UGdWM3zaGvTm3FnuxGuKY4kCCzyEsxEW9WjxWp
DTbOTsoKl31OSOuTeL130/6px/mzr5rbkKgC121u5s4j6SzFWN5F72j3eLawPQzdDxFkqc0oOWUW
VDyeMeirgRmzh38qS/S2S4zXsBUBUoXWXHO+Q1IgDJ9QiOAjyQUzHcZeYPKpdFjnkMpCxcq6dm/X
nCvLcco3XLaPmRNNFx5WnFXK0kdUPcVsXI87ch73hUzvlVGYuza4sYVBYWhOT3oEUNWZdIXH9lFp
JiLegO8urjowQMSkemMx8+njy6RTr7DRuw6AuU5vAlb7LIK5Kmo9Pgub5UCPX22VhAY1+6Gt3eQ6
Bult1A5jA2qVoUPPW+tX4BFouqPLvM81aROfQ0BDX2a04HVsPCiaAgS8havYrjyaH84jSR90WwtV
btGCvBss3dvEnyCHpeJYZtktcc4LLR+6jT9LYidD+teWZs0HNY7mv6y+TGf4obRJxeINB4tzzz6v
alifxQ8c5RHPxVxiBKyMbb+94xtl7FX4ilrpFvvEAeMJfzw3skNpwhZqI+em6cLsokaXvHYa+Eh4
ASdJpglOXjj5eG0SNQxXEmuWaBGyjKCzkv59muprrrAZVTBhn7JOYaJW6EDkbsrqjmxd1h1YsOSN
OcvPrEMLopLs3jbDaJ00tF6T2oXQ19A4wUDXX1feOi2ND3rtw5sRH5i+ImM3xJXuGLPNY/Xh+/BB
fcHSqO2umsWZQzDlvI+h2l2nyw+X7ltphLDLl7/wqXxol87DkkvApSB4AFwwHkoE4qscCQQNonwX
GCFkwVZPG9lwHo6k9ZD1acZ+YD53Mhk2lm3769g5BB6eMTGHz0RfAJVp6WnXXTls24iFTDnM1EKr
dqybYzN2D9qX897GgLTVwJTGXMTMjpnOwQJp9hw8uIgDLEoqwPtrMYmjhOMc66GyZ+WV11un7for
LYO7omKDVjN+VWm1VypUBASmICl5PgJ4QzHeaIbsuo0mmvy0GXEU/hh6Cyapz1g+660nx2t81B1v
sqmifTJisK5Bl7X+dclEjLhTgZwY5XwkjZ1mxGoVRrepgZZlmLYiT2MNJ/e87UcA5w3wsOgKKNll
7LFWYVmGDlbCizWIAqgt9NChJOkvHb845QJj84Mby2lvmz6nDeNB4piYfwquS3GhWAngzYz0TRbh
Gk9dR29UVRLCWoB/a6zgp+9qvIfqaVQozQTxmGt/QmHbTZyfnflTjITeOdBZs5++xw46l8VHAz6e
5qei9jNQ/VdTTPK6fGxzxBSKncvuHsa8O4UtCh98mlt05o9WDteAyOcPoVt88o4FWi60HULAfFLB
5apg/rLVsXcMkfxcyGx8tGYsfDHRJ25RswF88Qk3YN+Tt4BTpAC8HmSbISseIEQwN/Vx8iMjR043
XWuH6YErotfkBgUKZ5V1NMzb3lYbQ7eXgMeKPbKM46Sja9kxIPbpReQW8Rf09DJO/9NzWblf7Txe
CvAGVKmkoSQnDMnVir3TQBDU7XKBTytfqjPmKNdelmDpzjsMm9o5NK46WhCT+nK8N6bZuuzRAtnS
5TKQHuBSuBTvzpedO+CMYUUYtZrpc+VcDNhuNqnZDaKnNkhOilkaPbd3Wyh1Rv/J2T6YdoZS4aaD
oxyKBYef3hbEl69jzvU10eLCOnq64FIOIHlbWJK04xRr3YhdyTa+Yrd/z0X+Q0FUZu+390PD/0Wk
wxomTr7z5g5cLU3ILCu3hpExQXPw89k1SBCBi40OAxNbl82s0SwjfOIMe5Gp7JH//53/o8UvuYnp
F9CmpenfhSa+Q5ZVbvw1duNdZ/tfslDPwdTdM4WAQpoZhMr7irkz7rImYjkgrEW9wxzVwHPtCfBG
ZhIGK7IUG5b8pP4gO3JOsrF+WNEAZqlCJ7ZMsypFigQrNWBhlTzq0TtpwrjIF/Y5girUeyUn7sgz
Xpw+/dnaOLFhWY9EdCBri3DPt1+V3z0TEk03uqqvG0GuHVdOzukF/LpDKfTlCFAC7+zA8GTbBymS
OpP0y5hCtZF+sXUXmwsnn0/f/mKgGWyTObwckaRtKkt8FGV8i1k4uYAhdDG687eh/FICCKNwL88e
oMC8IrpbTa65RTZHtiqNn77y9tYwxudOyWYXd80dPrCt6ZJrI3Nx0bIojVVD5HMPeqAMG8UZHiNZ
9pVAXMO0oI5OZfC9wSkKjy4O5S2LMC/eGtOABSIJT3Q21mNXLdfBlER3v3pIZHvjkEgzAnXgY6Sb
AR/tJqBbvm7p+XkAc1cN4/J1OsHQ8538nHnNbQzrdmWPkonVyBBjJIIG5dSeRCQAJfJazaYFtVnv
cE2AV8spymR3qCtQHz094bSCvKPGahsk82UKv3pN8ky1NaW6iIPsSBQxQnUURxYAxi38mueUxWIx
4nfRHSWAiuHAUfQDgPiMGeg1GWCFMDbSjTHZ755qroWpDiWBwVtlUe8WCncIdbVB5GYNa3u4UbHz
Q4pT7HDWHNPBZxz2M0TjUAsXYqUOv/xJvdP8Ek3wxARlP1Yxs5L85LAoTWLKiDG2r/1svCay+jod
CNLuraOMi3Jn0R7wSu9mtDHD0Z5q97IxyXpzQJu19nM3wrtpaJi6JZgVpbN1WHlX1ezcR052Jzin
7ALi8/J23oeSpEuu5CLI1n3NgIxclG2W0Y3EApdhkbCb0dkgo+SvIKbYkehilpR5U5XHtAZVrUmM
VIqqhGZjWI1IAIziLMb2M8r0Z94xqyCKymruiqbvOWgmrDD1C7r7z3R0v3pdb4lb2zhmIfemMTIv
I1rNali1e8kPWrIM7DGQ0Twzrp16JrDPf8r88WCSd4sps9kYyj6nBEyBl0Wj03NBdDu8tuefaKm3
jSm5YHTtWodi5zZcYc3hB5L1myL/IZwFcJAfaereYgmz+f/Vz3MUblrQB1idrMewblEjha9Jj7Sd
SefZAJOwQmjXI5wdz24Z3OO1osFdBo9mq899VF9/o/z/f+rB/5R64Jq2/b2pPsb/HX/Vm3f1/o+v
SqVqunovv/7119NXW+Jh+2+5B7+e81+5B771T/CbIOcc04Io7zrEDvxX7oHv/JP/rW/6HuNT03I9
3qlCOJj86y/h/hMogLAC4fqmg2rhr390LHGXe+x/+nZohdzjkorgCv+v/4fYA++vf8i6mOK6On7+
6y/XDl3XCkOfDwieWQhTcP/H+11axd2//rL+V4Cbe05ryCuxF34E/RItcIvadsTN2vxXcsavDXPz
61X/wZzspk4rxdOd5cX+9mZopy2Hb0qaA+mibA9iHv7+ZlGvG5us+OgwtVa+s4OlZNLoxyz0gNsG
ONb/Ye+9tuM21mjdJ8LaqCqEwi07J5LNIFK6wZBlETlnPP3+0Frr2JZ95BfYw2O0m2JodAOo8P/f
nNP8naC0Q0c4HvbiXq7fK2M8pBnEVdSThu1Se0jpwdcDwC2c6Ronl2BtJQwGOo9eqV+/lDSqVo6j
ThH1oHUpq2Hd1TSMLaCMcXRxo7ejcxHo/dCwfjAojLBhrh//dAX8wxt13X94o7ZjapMNtQAO+ulT
DR1gKpVobz8FQAIt62wVa0LTImxkEZ4nApjBBoQEKPwgp3BfLqWnKKcH57MFjMoWk8VsTyTqR2Zl
5zTth7VO0No4NQGZuczImcW6TZK7IotmwOSTwl6HwFvuki61DlKrQw/KhwWohXy+Vfh/JKTclfTJ
FIYXhaLBQq6m58afokUo9COEOMxR9dNZN1cWuWJpDbVjuHi32xaH3fbsQwfXhMFNCE52g/Z9qqjC
hEG1D7V4zZku6X/h4U7VcR+Dyd95Stn8SvQh4mmfl8Mj2lgMcogiX0ssN+bvVVo9JmbwQRcE+CuJ
nsuOgsMw9qzIGr2erORzUS1wEshuj/XsKnNgv/7lXC0X3c8XpWtxnmxKtdyhP12UZm2VKmtnD5d+
QzPe+y+xSr54LSpd8EtYUeSEdY4bPHmu9hpV3l1SwN7Cuu0bg+QKH8M3EM19kCiNs1Zo7mtyqnwc
hdYyGo7INp2NXen3sYEdkGza7sx+gvCPMwioYMeaciT1vaVCM13FW28CTUoAJzv2GvZA7PgqV7HN
L7juq97Y1MPgbWbL+y0NrfGo6uodP7ozhgoaUz07htikKGYnp0yWi2LvMSu48NyRbuDUn8lZ+4I1
56PfTIgQj0U/HCbprKVI72PfeGALcbbdVYo6TZlNvwJCov8sHVxtOItWzvI01N7VFAONmWkp5cfx
g+dNaxdnrrFJPlgyHDlRT5nHFfMv5+kfTpNmCyaIkLFcR5p/HTswBem6yR28faRKaHuTvawO7AmT
VPw05TM2eO+/fkHxTzcxcTXKtkiXJrPlpwvDxsiJ3TKvqEZW5I7zOGuaytZyMzh590Zz6R6XGDqs
GnZjWmw7YRTRbko0NTkdhyj4II4yqIJ9333+9bH90zXrma5etvgMMYp5488DKRX2PM+MFOxBnr2G
pY8bcmjMZFRFbddm+YQZaT5n/3IO/uFlLVNYyna1wjnb+ukceLSfdToYeg9q/AHj/WKWjAe6iD+a
CsPIYEzo1eqXX79XYS5/9qc71Jb8s+ss09Tf5qg4EJLwC0fvzRYSJgoeggEONBzSs1+a5KqUIr2z
emBRC1rRfUlgEe6qUZK3gLu4EB5qdKQVHtMSt112ceLiVMUMMr5JaDIxKOdUeLuJ+DxwlQnsyUQG
UqZOskas/Ggt1srpFL3ltXHNLeeY93zUkxuka0LbNxWvu0lHWH7sZrZxObRcm49kMKLbdVi7J2l2
8BwmgECdcrNAtP0lmOg2uXlAYy7EGNOlcVwVqNYcXX9r4UbKBGV5hx+Ev5h5+1ijAqp8aYnwS2yO
bEjcZJ1U+FX7EKKslgnsxE+RmPJkHUctot0M5jbBPwz6zYFjmZaBJx3nsxUwGZgWIp6J08aGy3DI
KIto15HwNr2ovnglGYKfZWq981DnuC1zTmX05l0XeS+YNXNgHh+uXal3Z5rxyV5mh4kA8qHCeUN6
NHfCZF8TLMC2h5QCi8SBpTT/L1eEtH6KaqINRXSB4EKUrnY8z17u3T8tW3zpp11InN8+WOieQW3j
vH+AL553hk8HpfeuyI8mmvXlRSkA37B1L/MwGzSvg8M0Wt6636S9Vkt7EvdCbe6FHjAxy6CiMiAG
nAh7+jAwIR12NIbZQVtK8drFjYClT+jLbDsG9HXbxfgcWb1HawkmBx/DyF1i4Gk40R2WK1uTJ5Kl
Layda7O9cFeNmjUzCExWmE0fbe4cXRmZa8v2fiN5qkYi7xULYYNVDBRgu5OJVV8or/9O5RHA059e
YEDBMLWNNRBFZ3ircn5WZgirlD/pSi/wYw1iV+D1Ugr57nXpsJWWu4XfRh3DDmLToi2xNZz+3LHE
CgjkaGdBS4vgZJQ93TbsjTfKlPSlwmmnM/VKNeazj0srQJr9RjIHAvs0eo5jOIoKBMzxjTUSMVzr
KOA5jXFfzWjqyCBZ96175XUJsna9fdDVtOf0RPL28Kzick+1fKPNLMK2dLjUCCrRNrpocfiorE/t
kFJor/qnvLI/aA9T4oBUyEtiBRAExmvH5bjxA76GLKxXBBRRDCV8IqFQvEpnye+GE+JkavFAZWs+
qyWlmoa5sUCsdOI2QHsHg4psWSaHccy4kvndFbXqryzNcD7HrD5up3RZnYqtJTDDYhtJzBUNeR1W
xy5wkDc2i0fYHOWrJMZCPFbFYXS9xdWWSyIqccWFQEEFEIO+KsKb8GOOcZ5MJA0V2zyUy+SsIpJe
07DdaKsMKdRl79RI7uKxCj/RpXuO7eoUEbMcO6FcVQlOT1j17TMMLIh9RrJQbgdSIEKLi2FCg2K6
BWne9phw2e0rk025r4tuJSfv6gUOvg5G/0yhxVtRCH7NuF2xBVXXcHAN0kyTk8DoChbu6CT8GaYS
Z1f61ie7sklSIo+gEaHBMKR2ucnsUo0Vo6AMyPUK4RRtzOeK6DVPxlMsCC8fClNhFV++jhKgbfZS
ahtjoe6yTuxcJHF7K2EuDRNswsENxy3Nc4w0wLVyDLSHCZ/afnYf8Ds4zaF6mPpuUxrG1wwjThat
d8w2uDEoyeppzNib+/3nXuZPgcn5z2rTPJF8dmxc8yB7Vqg2q5XCLrNt3hnPymdkhvd58Kwg30O7
r9I4usY6537Sw1MDtEkOCBICy5CAY0tmhOCuhkPeT0lEqfxupFlDz3Akbrb0J2z1hviSxEQpJNmu
qorPtSqauyaSYDmwKVjtwqSNqfrqtUc/7H6nMD0c6oH72BubXYOFSFpVz7m2D9ft4IUXHLApvRv5
BRMovODbdemGn5IMH1sXTqI3fWRIJWFOp86pPrdV9+I18gsFs6Saj9WElWLkFVjWTS5FgjqPV7M7
vKW2ve5an0V3uwNtv5/Hlq54jodiDKoD/kL2bZi91mkPtJB6XxNdwYYn43NKpf4uAzxyAN0Woqvf
pgz1uYG9c1un83rqQ7kJEh/cdBQ77OMTBHMNNEt67nP/hZLIahiLmQYMmFIp089UIDnv1qfSHDKk
rVFxZ+AQCpoyvHmS2cSIzeRaGl6+dwuCoTxRXeHXjW3B7gC8cm+MLUqMaeWzb4RCmMARpEON3cIx
jL8JId9AOKr+qUKRGi+wbVlIwFarfUUGeTUwEUlUG69znC1ijG3vWq03KCugMGf3lRyf/DDnmUVI
U8QYOTcl/Dv6CKo5B92G6UZ4iH9RP3/1oxcQ3XY1TAyaobrmxJ6z6eruHLVrR/JkRYjNX8VIGtfO
MVkcjciEaQkD9CjVJTjPEDi4tl3L3cAJK5aScOnD8Fp6YJyN7DCanrsjpTYctJhuJwPbcM5V4k2/
GdEX7vJmQz5rvLY971PXeNcRUdNd4CWvTVnvrFFw+slEu7uadRYcnCbbJVXkblQ4FeuwrLB2wf/U
zMyzSej8inUkbbKOuuqs3kuPABoLjgMoBk0tCdJ9d7KdHLIs+KYwxkqDb5mFECKrYENYTb1i9xKt
WnLp16U9HKXfvJmG983Por1TQoFNvvEJG4vhzhXFmr1+X22KMdl3pvUOjfSSMbwQ6KEfKKlhqe2m
e6/31snANjJJiahyP+JYwmHqmgPti7dhYUxd+JAhD+8LFb77wTuESZpTpjUTi9668naiHHFCC+X+
9rsD9DKV2G7b4Iw8jTAFymNpMAh7wr57RReP3lAwvIXOAGVpkKHYx2gLa9eiRdTNr0aXoljrwz2Z
8+l65Ps5UqepTT7s3gEhTQkswkjyrZiXhA3T3sjKItndao5kXCMjkCaaU61PY+3h2suLkVvGrRak
n8ISFVBVYg1UBa+hZLumloCk4XNrFJSK3XcZCPvdqK8gPE/0COsNTQXUvMbsrQY0beD6WfY5KYwd
svj1MMUxDqB63NgljRLDE9/D2KyP3fQ1b53HYTAwI6GKcDDK8b11g3Mb+tgEoqjJjXBV2MbrRJoK
mnhs/IYSyJYFDxZDs7VmGkgxjrEekxLhYn6waigfg51rY219xzYpm4bNsgGsfzzYM60Sq8joyTn2
leXqvC0UFrM6AaTpZoO6DoV02F1QOd5udxwJhyPYkmd/PARLgSKLSfcxu364G11/PvaQknj+6h2k
GRrf1CTgoWL93c7F/TQm8xG3gPkYZ+RMeemMt8jyJ3Ur3V0HCFXZwd7S3inQpBNitnUfCjKDkyr/
VOsMr8ea3IPIl8wcA93d0A0roq3FrlPyUtrmBb/XdT5I0sVaeYklIFSSvXKJM+1aCUKUALuuLmA1
YtNZrgzsksB/T7OmodRA5QJTfifX+nGYMzLvdf7dFunFJQ80Yu8xT4RR+uOFZdII8x8+DkXzmjfJ
c5VEJyIov9fDeIok0k0tv+rO+WId8XN8T3qvpYdUfJdp8ChbkCU5ZGx/EMDH6CNYZVz6zmFe717H
Dh1d3Z36almmWOE6NmemPophgMuwiuSXGFPCYNryKnOE11TpZV/Y901H2+wmPBiRGPRIxJBqiSwD
COB2lbl16CEhjyWtg8VhpVusTRyJ3Mnuik8OKyEUTQEdYE402T0n7B6KlRFhSLYYxR1vD/mAcb8Z
Jfesu/GOW8KZ545hLB3sHUUafDxMkuTp7dfk0NfFS5y0NPlZq9zO7u3Z7VohkFWso8lnna2Cjkxv
gc8WiTbZ8fZMW52izOMgdAo9OD/vxZFY89nZ/JssMgF1Fh4wDsMunurP0OeffO3v8qWgYcbJR9z7
L2yY9nh7IfzKbTShwatH0203Od4Ca9v7aGR2ywFI75DQkURAfQc+g41rT6QWN8HhZtdJw6Kl585m
3cLmzMCzYGNL+tHTcLjVMNt40RjSBA0ApTR5i3eEIm3nuntn18byyCQ7yJkvDgkYMd9QjJsbnPnF
yufjqdv4o7coyC3arrGPaZbUvIFW4pFYEsATzHSRLJaYR5ftJYlu3IhkJ24q5yNZpvWl9HfbJPpQ
VKUDPGKhNdKFJSAb2HLPPX9bRIjMsr49oObR63F5uchXr0JMG49UOnYvmoYuZS6Q75fKTL+QNMS6
Fp+yOzONvzU+pogjfrRtenBG3l9c34emoVZDAO4mTZNg1dZ8iqWmxgYrCEz3YGBceecVzK7kjucr
2DhzQ9QeRr24QI7BvO1wCexbMa+F44VrRz76gDtMzyzh4qj8qlv/2a5zDC0td1WrZO+m3dfMmdCJ
9/JASB7N+uicEopKgqIEq8zlKnRQhLnUU/FSK9hBLVcMokFnXS11TGcmqiPc9oLqAU5aJaTTiAB7
ilaBqW3KCJSjacDBF+Rmehht7vFuKSsOBWbv/jBeW5f2lENFIB+mUykC1us9hQonbt58Xe6AFdiI
msUnAaJJew7PlDgZTjXxGOj1mLWH2toUikUTNfd8ndUuZpoGB+UY7ePYkytz6gQ39+30hIw0UYh7
iePHX1pOxKaf80/SZCqLqQwOdvFA7lBOtO08LCFKT7M1wrLMJbdHou4NpcHcKJxEFatp7eknY6HL
R9wyVy2fihtTxaAd/znqoqtBSsWPqy4ZQ6SDJl7ZI6uTYSSYS5gf88z6Iex/FEKSmotnhn/i8oKn
WeqLWEm8pDGBfwAkqISNJXCvOWgbwQEvpcJlS71UYsD4r3VNA7pcVFIopSkkfY8M8z63nsMe5m8J
aLp9pFGMvSfGA0uhkgbJ0j+OlgBA76VIsF/PChY+fXh2s6WOa5CQ4DR4T3CBb4aWOIZxvI/pvYOg
spfLIoumvZlK0rrmliacuKQlYDnFhjubiQJt0TK5tZzXW3E7pxhHZXs4YNpDtgAVHsPJ8k0BNYJ2
N1sSueKNxPwDL14r2osWT5Z0SigbZfahawecYqb4S2BRhRHGuRcUJeq4OKaZ9eRr8CPsCZiOQ/dU
DSLc0BPHn7hHopsR3ksARLv3/OewaaJd6M/ctHDxbL/yrsCQNy6SbTqwU5i98SCi6VAb9jsZVB/s
ClCe5P6xDZLfhiDpDxibxtDU80dmYk7KBWyHFNYML/kSDQioa5/tcc6LJNTNQPWuQ+nuMkV1zsTs
dzXbEYaZ2KovFx71C5TmyenWk0mN+IPyCqd50C9RKu+JQLuiN5AbFlBNmrUbF9k7Cpvk7naNzRay
Qwg4GAbsDKO+lhso12vTWOwEiuTDnBlpu/qiGCoJ3Mjk2p+QoMEznSR435qCvZnBB0qEfGOfrjFs
o65mlIcpAQs2Q06dVzTfUINcliqun5zbCkljH7yZGTf16KDsWiIgvL5Z6misglFtHxzfDtcT9zPv
sPleEYy5wr70ZNM1ZleixD62KJB6CPex4GdcCWdB/YFWWxb0pK95pb8ZoqfEGb/WVX9kil372Puy
4V/im3FmpWIIlcQqcWSbg5+1v5Ot8RAAbxTRoaj2tSlJCC9Ad4ZdUGINSqfgLbLaq4kjdkFFSsg4
IKcKXMZl24Ejd8j5+OS0RKF0WE2vB+dzLVIaHen06uDyKjL3a6+Nb3VbEOogDAsOdt5W6uAIloVR
HFGKstWqZn9TyvitRIoLNDF+ATg37hqci3uVnpNMsK/JBcDCIgjqnWZR5O3tVr5Udb7Cvv7erAgK
nCKCLkmvSLPoPHuxc+en9d6rzeBUFc5vokvfyWE/ZxFcurc4N8Qp16O7GDOYUPEist+FPwfboSHq
yLOqHSVbbEhnEjQWi3mr7XpWwklxGolfODrtNbKoZ2KDup/mbNpIW333Z1lpYlYq4okFh+rT5T/e
HgKz6gCE/7+vb3wzZh9Hoyn0qa5EvVNG8FRzBEeRpdPKtRhD+tGYTg0+Aowl1RrXHQqis2keSQOY
MPMAcj7evvZCCGGFsi4BVKe6qPKzT0MW64CcXp2Lew1MThjJYJMPJgwqGa2TocSxTRL0FcyY4lja
gTzent0eMPmiY8rcvUnbSR5vD36XhuxxAWTaMFE//u32jTmMztT8x00QUyesC8zbAvUcdArOeB1g
UpVx5yVLRB9lkX3u05+kZMrWuFmgdk2SzwL4FszadzcXqT8ebA9lv7I64rsJ8caFuz7eCsH/D0r4
VyhBLxXx//O/vv/foIS3r01IC78t8r9yCbdf+y+XIITzH48SOoVc7Sl74Qj+xyUIaf3HVY6S+gYe
/A9J8P5jmtLSLnsLR/BIe+h/TIL9H5rAAmEnruiWJTi6/x3bf9vlzU9f/5kTEH+FEhj66YgIT+AU
IpC0CuunzttczBTTm865JqgxSW9PpkPTBoc2IOQ36Jg3MxrLFvo30DWRcEsU9FboZ99M7wD+yfcl
VDxOO/OCMPbjT5/kPzT3pfpLO+p2dB78Ba1uz3L4gH5qvgX2aKVu2FpXRxSkZxbWBQk4gkJt2IQK
iGth+U+2oBybF1S0p4L6CIUKse+ChmiBTEebJGD95M/0sLQdL5ZQHoYvKJmUGMKHzo+gHgnPmenh
qcL/7V8O/69NvP8evjJNU2vHdTj/f22d1EGbYHcsrCvzffm5nouYcj0kZOIu0O1syXUgQu8xpOmj
hs9TYLaPLRNnhkD/rEIrAmcl0Ber9nuk2SuS2DatXhClsgbCInMyz3ycfWRVH/q+eULj2Zz8QFAC
XZC50nTPNC6v//Kelo/8jw7h8p5cOufCZM2J7Qz1/r++J6ki/ODiVF250PNd3Zjuqq/dgGRj3IEl
FLpLkwDfm0Fsy0TrvV9UxtEW4UTAlz/sIl296nGqTqz9tl5cCXRQ5AJHlM3jxHpy0hoLLli+0cMA
4deHfusi/+3QuXcs7ijuqp9buXlJYlRQevIKuLcyHSN+msRuyKqaZhTVRzfowxOWDrSZp2UTn45f
MGxq9bBla9ejVxHeBqIIH+pgHrfArBS0kiHaUUhZVbyFkxHLi9GTykGbzruTdR4+aENtgOPNU0jE
w9qFhV6he/HwdXXTLdcG5UsrJGiVFjCXZEOeaya9TRXN8SohNnpbOdj5G0NZ7F31YAeUqFKrALT3
Z6oYODtWPnh5R93pUE3BfRQ6HrsOHhLqTr2T7Wwn7FZ1Yl6msYoOdmS0W4Ek3fJN0paDYvrCDg9h
+hC99UbRXWLiGzYMFeOuwRYO5bWIt/CO/cPt2ZD0j0nc4s6sjOZJSQTpZuXj9OXt9OJQPCzx0k7y
4swWfgpjIjaGsFp8MOrqMDZmvWbd9/uEUfuBtfK7zEEH51FbdJUIhs+aev/r873AY3+7VB00d8Be
tjD/1kPXg1bd6Ibyasju3LsdFShd1zu/SZn/YXe0K+8HZWEmNTWvYYToN8nIoS0Is0DD5otLWBDv
i+eEgJlkqyquAylFS8a58iZ0r1jVIJr23v7lsP/ag/9xhwGveRA6DMn8/693GEnF0J92La6zTWaV
6YRPQeI8KJfCpnQyva1IzuTELySWq/OLRR0Qz53nxvtqeqbEIyj60EFR7weNKKvJPCrNYbZRVU77
IKR68uvDFf/wKSsBpOA6Jqkh7Ar/erg9erOEEqvAfkRXj+aEx9m07FLSc9jRDdM6BzbP9VHn1lnM
eXIWQfwaJbo9/PpAfkLebp+bEqAaFiCJdu2fIRKyHFqmJs4SanGKeMI6129pGDsYzC/NZ6P7lPVU
btmsRnNyCeTorVrQoYfbRzk17TaahvS+zluKcRNLcypFsTwgwqBW1wiMFmPjzMlhgZjn+37M3IOM
+qeeCvh9XlGt8wWWUj5G97VbYcNl5NPRiNP3OEFn8Ou3eiNwfhrJlMKPS9nCtdXfRjI2VoVXmb55
hfn9ZnVDfBoWv525Vu46jW0ChZIPp9BXw6jiTQnX8CV21EVMvbPBl3LeljEG7RMeU4fQZaPWZpQM
ZmPczdSl15WBydivD9j5+0TuuiwumDP4D9+enyg9URL9a6heXuum1WtJFvKOQXo3u923kn3cg7Yt
hRsKJHznJvYG7WtxyurYwn9CrrvEfhRs4TZWMX6zda/Pgigy2urFFxiaHrdUTorSKjngtv4wAGMT
6dCrg7benBb+0AwVNecC06KcV9h3jcLKAK/CDMnGtjYVIm3hZucum7IzhVmF8+XJleMTsgd9bin4
bnRcC1phboZOY5tTX76vNMJKo6eJMpIhZebyMW8C+8OIuxV7eXE1OveoYoqSRSyehReo12w0apJu
CuuI+AsZfjZesLcyjllIWujypuQi9Pz1524tY8VPFwoxVO6CEtmKyKqfMKI4xZxXT564el65uL7O
/dOEI8Rpdut67xjO+GR4/YDwpEjP0zTDsw3TAeGLB6qZ1YjNELZ3jXWctdhZuXHfdVRQbQuWJjaD
/hBX+JHpgmpa8NrRhiaaw9uWVVeuHeq0ZIexNswn6znIHW/bQ7DR73NetEaPijnwrDp50UVJ7sXk
Dxfwi+08JPtSF+kzBoRq5bXWNsNnZzsyD94NsVtuMsiBgywgE379SQko3799UhBPGuaJz8u+kVF/
wlyMUXa9g07jOpb5m1WRhUau13uC3+GpqYS1xkwJhn2oCVKKsuxko8sPO+RnpLuUp8lPgQ7K6ZIr
d/oXavJGRf75HDomXUnNxgFs2QRD/ukcEsMoadJODTUeVZziIWkeQY3piiavfmXoc+0SnmosHsll
VFONTfMdG2ucPR0UT7fLt1QJzhUTZs6UpdWl1oB8Udeb58n3LotaexX4TrpDP0nmNp6MW6JCkLp1
IYEHCpbEMp8G9TY4zIvGgN5kLjG6Tdz2q5GTvyr8uxwXn12W2jQaLZwLR7D+qZo9DMBKeDGcGOxm
ufiVk69MUpZXGcEKI915AHsv3AqXGloOoYD+YTETzsxxPZCzgLJruk+Sr3EydecIJCFlaGbtgeKx
kPTosa+HKyLCrgQ28IKhJqVs8U0IIFJsch2oQBbB2s2j9N/GX4C1ny4XtksmN5RiVAPocfRPA9qs
Ew8+YAquRjJgY2qQzIOFHLqLPERlaJxR4f4e+WO7dWeCo9s4OnoqD1/a2agPpMBgbeX+phGj39sT
dryIzuZ5TeOFZaMwD66LZAt336nd2ujGV7HzW9oE7G1oiWwmbzDviyba4p6ZPJric9tW4glJ2WuL
C+ylKx5jL3kwe8QxfGDmLozrb1FHNhEGTiPaHDt8GnrpPGetcUzo2tzJWBKmam3GPhq3mlv6ThVR
d8kn3lJvIRQp4sWMkqoVM0586mLix8b0iSSvFCt+Vkm94+3B21Yx/iZAuIRrOnrKd2Zdmmi7LYl7
lDucFbqO849nsruOmYXd/YgwPPL9s4iwzEzG5MGmbpwVuHIqo3Z3bpqvy6AjKpSsyw3+RAL0Vz5h
9YhZ8wrB9Tl3hsXNJH4Tg1vvY1kcafkWqMWRJNbzxJWWzs0O2hoazY0e8HCFTYjLfufGjQsNAjUT
NDEpV4PPZqzD3Duxx3htFnhG0nYWaFbfIejFoQPDX82NiYfYKGm5GtMZEU22qZtN47EeqJcGA12E
JQO0I5gGUvNu9D1no8bs29wlUNl1yPu0rfvR6s6GzdFg9NAF9YOKwiUEtyGyUA2KrquT32VmWxBl
jcWO3X+P5ZCeTLzBsj6lKqX9cV2DZDiz0V0xxUJd23H3lpn7u4gNH68DTDzmAVdF3+zv495Tj30b
f4GG+5rrPNyifXGuU47tJXulQ6+dR6v23/H7mx+jYtjSRMZ1TnBBxJaBZJvgFnRe6dYumt+tVEqo
qxndbI8CgGolXQ9zxsWeWruhC5wXJ7FXtgpWpL7cE4k5b+ISfMlMUlxsJueRoJp5P5ZeeynX7H/8
nZeHZ6ip71pQDkO2E19SeHUmcNVsQ7+hhDlFzX2KGnDOgNq00NlJgnRQzgAN9JlvycXGD7UZsotf
NpcuciluW3q8ug2K/FIaK3L5hq2DzORBpzj/QWKVeIyFhCSjfkO0l+HIOxF03PvswoL5QIZvcj+k
H0XKDTam4HSCZFpCsi4+S64iaMbLpPxg3dmWs44kNZ27ihU4AzLNTUM5p9bpu91Qe8TOJnX9gMN8
82ClNC9mJflYKXqf6pSAmoKkPZBGh0vNHD9Z/NbZMPE7KmdDv40G75+olxLq5S6ZLfMxbVvzcZqn
4TE+2Dnd/KjlQ2piit5dBsWUecQSJWEU3Jc9rYTCss9Z6HztyE7a2O68j9rReRBpT8W2aOj/2IaN
1nOGI3QVXu+1921CJ532iixzbexIziK8fmzJYHO58jfj0u1Xc8BYG7bf3TYe773lwS3JBKo0RSH2
du7JJ29j14/p71MWBI9zO7QHQ/qPBSJ9o5qtlyJvLnXtB5fIUeKu8+p+L8L6U1Yl8tkJ5ClE53of
mTuX2sNdryRMKJftb9E8/w7Y4mIzTEdGtF5/nktc72ZGSiFq7Pbs17BkL5SAgKwy2qeWN7uPt7VM
EEcPzWhE975b48bpoyAoM3+3uAgh6les7/rKWjEQOJsQ4uU4kK8Oaek+dsX4pSKYI0Wn/GwlBHbb
TrPp1fxuh1NFgCqqWtFVWNz2bvEyWLjhuDhjktTEOBWuyQfZNxI3Nzds/K2b9Gvl0AFoHYdfIx91
D/35HdGZOnS1/6gKqKDG6yz6uvLVCOdxM2p6zlNEzCKYQ4EK9Y+n7N75egcxkh/ZzVY4J3X0mBdI
4/albEY0K7enOvYeGJXnreWRSmPnejY3uO+Uxx9fmxDV2I7gpLoky1SS+JrbQzga2H017nZcUJNu
QU3+eKhxiIxK++DmRO3A283NxtXyd98E77AU6yLH9QnKst3pGC0PLjG/yM9d8DPZ7ysRraqFMwiH
nth1mR3iwJg22dR//fHPFMpp3CS7coEOiIUAS1EEaHY0mKiYoL1Iq6w5ZhZGTmzp4QDoNVCq75rj
7SEUqjkaJg8tbvNONoD2pYgZfa+hAVGQVzNghxhYwWvtwD3onlq9l2fpJtYqP6ZTygQEsrBWWF6e
3JybZa5pqJbz9CxDBupMwrAawzHvRhuWsy14k8l/H376ch7AlmcSfJGsN/FmsMrxDtfLT9JY8ghn
vzjeHma3L388u31ZT4a17xuYmhj+1VgemIvL4+3L27NgIAkRb0G+E9OJomfUrJSbP9SjeI6XsDFC
MYIF8DV2A4P9WoZ0DUPprTtktzuihl7E4ujUB12z7pMJTRRUraFbeiyFsXHFd7N0LsMAZ6lMoN/a
xTgp0Rh8tThw4XFbYVhqkfLdVgOO9+DbeoiL+9R7ITQk2gbkS2wMmX4dvGaHj6CNiH7RtvT4OvhD
uXXhmO/CEhA6tEltn4rFrzXCAbPK+KCoVxyH2vzANvarB2sfGS63Z8gONwFOqGMsHNpgT3PZWgf9
QMxuXJ8BnfKDjd+Qrpj7U0tU+yj/mhsQwRrjVzyvsQC1g25lFP1Zjultrw5xnBrPjh1h1OaTCloH
pU2ylosfl2pOlIb2kE9cELeco2ihbZLlgenr4AW4fN3+CTR78Y3j527Pbv/2x8/++N3/32//8Rfs
kOJg28OF/fya2S3C6I+XKSsz2i0Oo3/628ntZ2TVpzQb3WM5Lb4jf/xx1PRIbsPqe92UciaUnHdR
MDwhkOsJRoVz2/94ldt3/vi926HcvkyCUrLmD9YimEDa6xiEPx+3MdDTCVHj0ihjg6SL9vc4Js13
VKjXkAGgVFhigvA8A3ReHmYpiViNzZuVPQP+JLZy6skcFxr5uCckcDPQf4xW82Q6icZAmLAFauUU
w0r5LYwj5xCZoY04pLKPmKgDUeTozbZGGz4PWnMn3759e+jYBx01+dErWZULRKQia3X7DrOgfYTe
O9UxYYW3n/u/7J3HkqxKlkW/iDa0mIaWqeWdYHkVGhwccODre0G+qrzvdVn3D/QECwiRGQTC/Zy9
1142LYtltXBK+6Ch5JXzhyzb4RP99UjkaCjpjYINnz9oeQMjecCtzJbXhRj9g4PgMfW19gjpfDo5
DTdPhFbSRDGPyqiYnEP6FilEMoXjbyk/EfYVOeiEl4dYjuS0lsJfTCU8t2xVri70bRoxzAXqk666
2go2i9JqWQQViRVfq4sOy3NsfMxfG0k0+vM1X+/7Um19fcwQSVrAcpbgKx1RIpHXFBHM+VDPaLtO
85j9CcFVsjPpAfwVALdkIi2LsoYS8JkKt6wv+W5fT/9jdXliSWr7ekm0JMZ9rf+ntzAcQNpi0PeN
O2odn4lvRYHs9/PhZA38F1/vlAkYOIdbjmN3XOVNAL0+oMDP//PrZV9/VEvQs32tLo/+8bqlG/a1
7Y8vvjzzj7eoALzaZF0DS0BVCyg4fv7xAU+/IT4D8kQIZepxyZwKC3KMDsueERkk48OkI40qPOew
/GZfv+iyGrSkXa+KKmf5+XjZ/PXS5dHyuycVODiKLPMb+t7Q5szmYtpbaXLodZNxv5oCsZUdImIm
4ovOsAEZTeDefAQMk5nKt0WCGCwXH7rs0dZAXUMs1az4KUELSwZPpTn8tWikP6uv/r0eQrtbaxIq
mjDIvvImhxnG/NHz5QlnZXXCrBZRlwhJYIY+4MCFTHRfrZe9uvwuDQPfnVlXT4JZ3We6KUD8FsTc
c5608C3+lYH49ess2/74icRymC7P//HwMy4w6bpvfhf98MCKnxwnqc5jNQ2gVH1CnWuvvO+G8DwA
1UKcROp7lWVZtBLMuMCu+/CLdthJvL0bEpE1zD1MO1NzPmUXbwXci30Pw3tdMZRcpebUXGlBXIfa
rF+dO80NrYtf3oeGEx0RoR/JI/LWwPMgP8TG98mQ9k1d6U+OIp3DbG+6TJ9jC+372m/MA4WW78ku
kc54Y3tZvgV+AlEjp0sk64aQ79oFgRo/TY02e4Dsp1TV6JiJPqq4WK26PEVfiPx6qyXc68l9+oZ+
xAC0AM1isK3wqI/aOQ8FpTFX/xbEvrvrzXQ6tL7x7mTRhJg5WXUmfL8qmg0AU71rOlitoR7CwFVM
6All+Eim4Vup9RWWGypQus7kiQ4TKV5u4O4amTHDzzxzNVjVcAQk/WOiAbxTwKLmaNjoTpfbmESF
0karHY0v0AW941h6P8uwGMn77oJDiLoVgG3wQDRo8uDJqd6LPn3uCxuVE9TFjTGKCLZI5W/TQjkf
Zk/BzDKmaC+j5Kg4GYCHUa1K4hxBcVJdSXJ6dUYbjmMZBqhjBxDUegOy2ycNpCl/aKSXXHsxoNwq
0wN1UEI9aHXaEzrXPMH4m7r9EbfjvR3oxVNHuArDIvv7YI76S5Mf8MdWZzAu3i4gEGXjm+O+Q1zO
2KUHXOJHWzVm3ApTULzSombA7/Fj8izSIIRzToAeEjqf7egO/S4q6pSZjttHl6WxdkiwWJ0K+kCX
ovPLFwzua83CRtz4H3mUEKljIo4zqijfezUMlKG7ZC4XBZw89Z0pR+xJ0tjn0gguNeZnv9UGxtnh
BCy5v+1H/FGeMYwPSdwcHLyImud092YLxWOwRnqUhZ+dozaRHGopEz1udJrv3Ux2GB3LlCZmWpJJ
STx2195j8sO739v+BdD5S9R7xpEU1mMNx2/XjdQQdQeFZBOSH+zD3z4PSvvWHfLMvkeLHlzyGA+F
XsT9OTG+a5pGMltPO2GUEYm6UxtgA6+do+USsXeHa2wyfXLAE3ETUMQm4NKXP4sgSm7SwHihf8MI
lhn6zjAU/DunuhlqDqwRtbdVNABkGu8xFpZ5KT4mWs4vbfDdFOPDmJThvZHY36zaHu6iIcT7PY5X
WnjFjTPHozNW6Y9NhTZzrORLA+H00axBBoAjvkh9+EEeAKimLnavo1aAVFD0kQKd1Eua60+AjLdK
T4dtWWSoCmX1oixfHJmfHhFF6PvEGi6okelfJD1xww7z37I59wY2DNNM+e/YwYgHbQ2S5/Scirx5
yoZVGprDXWZBJI7kPbp8gq7cExb3nFIxXVEj9xgi5aSJT+OwbyCS72naDGsGm9EqBmd98QlU3RMr
B8NxRngFibsuHbR6JvfVJmvhdyM9OeP8fx16E06MBMXem8TbgpnTNyMO840V2taZcdSwLgszPeAE
XKNpXIcGSVlOkb5BhMYFMvnIqpv2TauIDDB7CH6aV/4a2/ItFt6Ol5Q7C/Y2rbtOnGuyYB6QHjya
jUk9gVUCamZ+EaMyevHfZ7/CTSn8my7O5HH0tHc8YLDSBRzzEQegsNzklOUTTKXC/2Hq1RMWsqc2
Gv1dJLxD5UzXtBBv0IpvXKcZ9jr5C1owvOtEGG4qpDTbNGjCzdx+NKxfenpUmB8+DNJ/y+mqxQAG
mqPwOuMpGb8lnmUdq97+pszOPXRp/9A66W8Hq+NhyOmbOBXV3CLe9Mxln8jtIQbIG5tjMT74sKC2
UKoALbrl9KhAyw4WYL7ScuXeY9aak3rwbJj6wUNynafmU2yhIacdcHFqE8uRH3hYFcFnjX6vn8dI
P1YEAfbO+DrZtdyKSLY3Tl8iPKvqgMiDR13ZzSUCk4Xvc0Ac2vtYgZkBjpoX7VPqUdhiMcoksNH1
XLs6xNa1nXg0pU9JyxK3cUecj58YZC1O3ys1Nvc+5brOVI8M5dytonsw5Gp8s2SGpTi/AOSNH3FU
Lh6v+lTLRqD6V/GzZoX9vQdyMJkC5D+T29334w88G813TcI4EzWY1DbjoKUaWTKNxm3kecO4bojm
oQaUifux5Z7m51KsIUEGtBioJnTTfd/ihFm2hFbUnK2h/JWlZDu5MJeLsYLxPZQXsDEa2ErGUOaU
xBsZcsKIKt0ngr9jp724YmzodspRnBeYmykNZ+nziDOtiap4TfBiegtYteGwLuh4AC7bqKG8HbD8
g63P52xsay1d89xJbgyeK8iYbMefrtOCjjewFozJB9YN7xiV82UbHNwWWyrnN4NKhl5NQMDfQOl+
RPTQkV/CGOrOc9s9xInKOQ4+XE+9nynwuq095nCsfNv+XY6dehFOesp0nFZ2mCcPEtYjDssIrmA6
3cVB9jHb2q6yL/WVpE99au+hc4xnF9RZyoV+T9uFqbzt7euxjKh341loqYqa7rGvXPVMaYXDVwNV
16BprawIZ43rzmMl9UFxXt/nKVN4v1bB1U4DxEOTiXkzG24adR+Jd/7kdFTshd1oTG+xS9bLqMf4
fYkaoHNvYVa0KZkSfwsfuPSQT2cMLzSofkUTeisjy16hGYZ09MxpHStT7hp3pDSn09sVYYz8V8YY
xsz8zbbz517ZjGApscIIaDdjoqASxsNT5pQm4jL8l0pFt0ND9RPXsFinmuWBessPZNT7e8rCFFcw
4+juB80740YHwMWOhA2m3q0SZoUL0C7CMTIDWu37YcCmWrco44O7IerBhZT5YxVxKPdzNLg0uPwz
hOGoGKdbY7LSU8BcWbWevIVDLrfEzr0kzJqpIE/JU+h21wiG3rp2xmk/jQH2CPtgpcHPpB7yvd5z
urYIiLapJ2+0jKB4giO2qbS9V93+zagOZ6CpvE3plBwunfhFM+fB6Uz9J4G2FJID95W7l5jNrxsD
eMa9yL3neCqmjzhyw1WXgsmXVs2Ysc/8s525aFnNWtsHHlYGzVHBUUYnbqH6i16X3z0ByTmR6hQm
WGJGe9Ios4XdZYri4CLc4pYADsb1qEe2Sd4lB5kx02gYS5NNQBmZ1B1NziOvMD90YQcew/Dvp7ps
Du1cLtGnhC6bIapdntf4uAd3E0cgGSXEsVVcKAQQKWEnYZa67+TvffPj2XCVu/Vlyf4EnHcmKhJO
Y6b0QwuNAe+MdeeXhX/nlGoPup+yjUrOtAQPlLKpq9jTex0U8C+4GJATUW+MjjJchTgZnlwbnurO
eiDX01/njtseag3vUeVm+ZFmFe8eaNjlDPbjHBMf7KMLogTqxTZ+lvRZePAsW73Nt62nI0QK/Dsx
BOMpM/V33PVikxvcUDyaquXQXxgqtPwHAvu9N/ysHeN2GHdCAcRJCy8811lwhwr01jQothh1ecwm
UhjaQm5wpHl3dVq9CyM7Jx3wXt0wsQxP4JdTum97icNkxbAqRRPR9sfYKB7SUeuPwUxKHTT/NwMe
66w1QAyawJ6Og6GOLve2W+Bdx6ZWjCrw/VDCHT5cSQPG1rrk2dGz2wIn5zCEDJtcOe2SBjt8RmKW
X5FGgmGSIOMcsh1YXFLGvhF64f0qAR3b1Xti6cODm+q3hO69Q+ENbr1AvJZBhobbtAn2FHJkvKng
gKSOc9CM7kwggdjGCVK/uDRAltTMgLmxILfsixu0WKd4/szCaUEKrd06MJ76XByIsSvotE3+qY0d
Wl+6/wDidpuP8EHyqsUTMqKdQ1xY7HXRm3sD+ukWte1vauMPcVyysyqPnw+2iCvc8TBFxnulwivD
I3nyLXffpNF0oyeoDZrhrs8uXlS817Yy7sw4wHlT1wICQDXd4s1wV8Jqwq0PuzK0yCw0Wmsfju3d
2OKizpzwVNmPbp3bV6NtsVRERnU155wZlP9Z5SbXIERHL1BN7YB8AuI14rXn+zH+CeSZESaRra3F
+Y7rKxgVU9LkcBq6Qdg8qrgXm2YejGfacPO9t+jfdLPzweM2WsTw7yG83OAJ+2H4FeC93r30vjro
vpyOnUuaCXthpAVMpIAVJ5vlGEcmu8miQhxVon4jQ9yTC8d7gU+jIEGQP5i0q5OBMaVun2sslnXU
ThtkODqDoyo7uahH3bAwHkBUv8S+dqFLU5Gj9k0TCDV9ipB3CKKBs8KNABnEIkPseq2L8RXeCyaF
2CwuU+EcCr9mfjZjtuwUJVLut+vYHosD05snQjMZWLzJxkYqGRg4yVwR7mx0I1sF5JLQcyQ0ldmf
UhVa1zSsX/4qDeSadYwy7VyxccguvK7fjchNJ0cEl5L5yCpl4rzJuNkcssD/Scf/wMWgO+MnuK+z
zDhHqYsFOB3Po+Xxg+uOdrUDNeHQBy9lDNqDrcZfzK/lQRud7+ZQ5ptUI/tWxRUZmxoTd8d5o8FH
iGEWBwhy9Z/VRECdN5XaTge5dO46nN2cNwfRVxkdMY0kQq0LN7oJk5vUia1V2tSFKmrwdpPDxVF1
toJBXx8pAZvHumU1FoONjmDUT3DNMCjaIJJlSYRlSuNjz4wYzjQnF8xtkZ/LCpcJIJc7Ny80slwJ
iGzo3ZQJAXZGMCBGwmc1eFuJK4JGhPXqVD91rNkekaSXltkYPk/xyjEjz9J6aKlq3GdZcKMJqjS4
8kkrjfXhbsRh3Laxu+YwBXYa2fa9E5D7aTG4sdPymrfWDuOPdXB16NtMCePdJHDBxuFM5abyegIy
2637XDKeR9a1i4hVw/KVvOL2yq6YHUPyF1viz8l52uaxF+zjUQcl6uMS0jzGmQLV75kPG+2QU2ys
x4MrXdRuDUkZ2lwgmfO7RdKH10FEd2bU38ZJGMBTNpAol2BPue8C1BWYUsnnI/bLMk+lbTAkJSDm
ECAU3Fpejk7O6fBqAp4ocgKt2gyLuzYKMLxWCp4FeDb8zAdw9L8qRY81kuWwz0KnuwRFFhxIJCaa
uzV+a1KHZieJFuia+laRLbBxk+Q0cZSuh8bHoOLSPs/m5nYc5saNVhwywAYXQcsLISSGPvpDw6ny
AnUXT+nJpT6jxepWSfdZCO3qYkTa2Z5BvG+gHxF3jNc2DexVW0QdFL38Vqth0LvzhCSCSHdTTN3r
1MU7r89INAOdURQBKW52Zz4rLokQH5InkOs0fnuP8GKz/hZAiW3s/IcJMJX5uPlYO1pygO6n7yF9
ET5ldcV95zIiwTGNDRpbWAWGnJG5CChWlHfIL61jOGPccxFvGYzhkWzddOtRe1ij1kk3aCnnKYPq
gKa6niTzUHn91RzgSZWVufXIJDgQs2NTy6Jxrppy4ogcma3Pg5LUMNJTJJgj0L6k0y6aQx0jvpwS
xI4kDD5ZDsCTkDY/DYMQZ2mKF6PNTuEQEwIc+hvb7MJ92hkdHQwsDJKIevp3+kfACMqpG/ZxJt56
PEqnzjHTB8OiGSKA3zTjerEk+D6TF92GqB+LqNz0UfTddrKeNuNDxOXihvTx38UIW8liSu5nA1Ke
mKyJsUdwKTsgiuSgAhNhqremjwKOPE9OEdj4NbmJ6cXHRTzGWC+rMVzhIp72vnwmM44rrp+Qm12E
FmqmyVu1odmeFsuzLGzvlLUjwzT8mjvccAYNJ3vHGV0ilOREbejlwc8zy4HWFYbcKNW7s56RzRyj
bsrvonaIsXVzmVWjTQq9F4t91dePWe75iMCvZFC5B3TeBQ1fe/dZX9PlQxowom6AgdyOE9OFRsvT
3VSGr6NoxDYyfSJ2ciFvLXXH3Si5aNJ7W0owuadmsr5pHLJ3q8oNergIgqp1y+k22QNNxF7fyCjr
9lrzK2nIkhoSZd+Vff/TKdxzkIdqK1MdpT7e+7U3OI+OLLU1KWTIJmrc0m4V3PcEkx4z0TBntYaQ
Kqn4zde+t+rkmaBgcyMpma4hlTOTFGQUtj1VFDVLOOJQ/wZKB1RhlOnIbmG5FNbAsQMp8dbs9FMy
2rthahLQ6zRQyLWadloc1gcTpj1MIkbWYInzB6iFz36fPARDZB+jKBm2ds8AxNX7YqcHBI5WhXMz
SK87C5oI+o1dEQDhCOtXh8TiYhREThigdYIA9USiNxxugUt6aqFh58y4wyWMVCAgeJC7O4PMMn8e
YPRoHKVwrnHWF+c0C29VqUMwJp9Nias5xf7FKqgjFSnuEyedoHbNUfA6YNW2mepjlyQhY+7q1yKG
Dwf/eylc+bqiVpWCbYQ0AL+J29uSO6DgKZnPzjCo30TCrkdmTIjj7P7QG98ZcCVQp0GBWs2QXy2/
uuvdhGJjlQNDq5CnZpzNa6rN60Jhha2UfyGHt3ygbkv6d+J6G0ZTz21aJ9ArNdQDieNfEBy920I0
5zrCI9F5drJt8hCGjsyBgdQSxYM/0Ppo3IsbEtSoF2iSwOmFfafT2Q7o7QdR/DTSkkCqO1vdSVxP
axIPUBV3B6kblykX9jVEFj3gVLHHxzGPxdGJm2hHWQnA2Fx6hD0LerS9M7OBKj04ih1kn7eayTAs
bu2lJxRs76P5PEeZuJXJLF4MtI1p0fQslRGdVPAgvNQ7L4tcsznmZPGQQ1ZHuWn/ipmjIhxGPbdS
WvkxpjeMkqsLqfDDa5aQ0gDTvzRi7A1lFjwJO3jMORHOkSSZRgbzWZ1RjBtySlxQwW9RwslbU/j7
INRzrvFb3afsqmGyAZ76uw56HfvyxI1MAqPLCv1Mk6U9jlPDgAQIxMlB80/E0IWY8Pw5GdLsvvlu
ynpfEjb8zN3ZuBDwkqwaEh80M33UUdbjpx9p2Rj2eA0M8humOVJMkuPVS0DaS23BILCjqbWDrkRC
sjMKw5j+h+43yUH/OcRafK57rvaZpT2WLWtm52BeNoLrWGRHrUo8JPdNfcIA9y2pgbIbRcMZ5WMA
Vz5V3mQwV4pBrWeXwwGPAzWsmLiDDLw/BZvkMKYFQUaE5R1QiCAXGgtqS4WPK9YlioLJiAtgoH7U
pTXslRHv2tjyHkpv3FstWr3KN26KMvvWTrOCphfyoQT2VSoF14e52llUjn9MSwqFRlK151qL99Vg
6rdxWb2wC7CXTwzBR8u4s2K+fkmHco24vdjVfkraeOnZG4sR8R6NbnMCzCLiAdJG7ZqXMde+kz/j
7ktfTISPNuVOJC9Yj4dDHKpx1ZZuT2E1uYZlFuOU7ttL7mMkDoeuuGmy7wHJJYlvFh8ACXuov80G
x090FVmrtgQTpTsHGO66dBOwTwMmDk0Z1ptDaDKljtesysNTLrUnS7TgvSKuWx7guT1R6pt4CKb7
ZuiBtw6/S5ry2z5mdkHJZ7xz4zC9HTJIOl751uhCniosY0jzdGQ0ydSjkS1b0iyFue1hN64AYhmq
d66YjgDeB9mPIiJtsvJH7ZZm/2OQ0/qgXNfcDHNoY0hYVNM8cs8JABQV3lma21DGBCjj0jz0wQN1
7+xR037nY1vt6Rn2xEAz1VEiuwxURq65Ts6uHyUcbaDrLm5m3aYAa29BJxc3uXz+XDF7jgsk2WBh
EOy5dumdNQvBqlYqe/vp1mZy9pSYioPEiIgZbaEL9R3xNqrBrb4YLkzFCMqUzChpFVV7X0femLr+
pe5pWZmRVl2gI712ikqebuh3FQ0rGXcuBM9aW3vCaKhEmYdlpshXQPWbkkkrW37flOu977QIbF1v
byZTt/bmcOo4oXg3pMOdEzHjjML7JjaGW/4DRuhkWeTKzLdZWA1bNL/7ih9rzZjGIL+eXDd3qj+m
Iu13Q4eEAw6ju7Ob7D2aryeeFxIO1Gr3kYSZDzF4OKBjJFO097xDP9bQC7v7vLQUMZKttq8VtPt6
bjsKyW1fzRn1tljRxGLEWjIsRhIDG63j5kCxy19p+C9WZUuoei+rs665FJ+4D8P1QJPllds0lOfa
6YKtFMjm+h6/Gd8JTWLb7/2Oglw0GC/9DBep1Q8KmNlhtMd4F6rCXxuiIeciQc5vma11Eco4C31K
b5knC6YCCUCUGEIPLI0Ks2hEwbV1jCcK+j2VbmqsB8dT45Od2ul9xCVrxvT3ujc+KunwCp3kebTP
617MwzMyHbDtExGE0nRKNVok1ehvwqZDl4OFZjRi88mz+KZIeAsbolFhUeZVvvjlWpl91BgX35RK
rCnEEe2TuN8sPIqeCwiss1ouTJ1/NuaLZ+Hp3UHnd9Nqc92I0WXwZ2SbhliCg1l51O+Kc4+aDxdt
7KCRnu2TCSVCmlinKqrTu556xtodKPXKNm1PArkFPU2XLKQ22UxMuC6Na76G7rchctsXfqznRPmK
fkWjVo7VoS5wB+ademzvYtt87q3qu23W6ib092YRSObPTIBEGDD+cIuHKcaQPBBC4XTi3fS0rSqS
x8JUpGR3bns3VcXRrklRd2KypebOHPmACr2D8g+tQZSbbSbgbGrTuDGJl/fGp85GgD5WecAFMh9v
q3hAoOWqdwfqzCUNwo1ZWQeNmdIlt79ryHH3EbEXNCVqbpudR3ZHFK3H3CXzpYKuQTpt+FLMyMsY
90hpEDNd1pPaJg1JPH6Egjmf7Ag2lCX2JbSQoFXnbuzV3VOEWOnsEGBXpC8MneoNYmZSqbIGEBC5
935o0SrRXOtolsUzUunhHMCwOY90igbpWKdOZfW1QbCyD/zpuwdy5qybVnFeHgGILM8qM16iGtTo
J/qBaMlPCMQwEa80Ix26NJdXj6AO18Vo2zroBCA/jGvTRDbmJxHK6a56UNiH6CTzM5d9jCwxDWYG
bIlfIZuMp7GJmnXtYWNvIjB7QxkPVxKg1ou9rKS9+jilPxBiEdQSuu+S+UocGO9i8LoHKweI6Sng
jK0SK+Fq3tnKZlNBQjFQVtPV7Ft1b6XfkCU6j3Cx9/YYwOzRO8A750rIbmNUJpSg9neVFG8xI/89
7QequqjXuSlP3o6x7YmWGeOvIjkl0fBm6+S1Az4dNqD9mUQW6ceijxgiYpRCldTXyVbkQ0fQOAMF
ML32YRf5cf8UB6l50WKulJShPjr+kRSt3go1xW+jhenjOJzGje7OepX23Nv2S2EMD8jzCNohMDlN
pgKonbYZTVJ54MldbXCmG9ni3g3sDuDxyMTQ789k1WhncH4X0UXZRs1xw3bFqNtqO+waQXWiZ/wc
4Xs/MUxyNy1dbqqn3B1ab1otOlkoMjcJ4M1dMguXoVsK2oEzhqcrALHjo9ui7/Z3kqyzdaLIVhnL
mF6yeOpyv95GPleJUg8xntOdgvY0tuusK6KVHCiYN4FBWVERCdQ3WbqVBXThLquc+yRxc/SpzjEl
ttoMny0J39Phar8OXBQpwISpjZbjB9Lw+qA7p0jT3CulLIb9prZNpG4++7n3q6jRRXHf3M9o4qKT
Nap3P8F1SU13chzuA2N1QFilDgoJQhlTeK77g6V0/aAV3zG6VPu+Sm5jCrIrnCXyIEm2l67aZ13q
/VAHWTVbNanuoTKbWz9WzaZxtHyjOuqfgCWgWmY9KVJZYDDSNo3bum+vqY1tuajeSNQEJWDbpIcZ
QqxM4bU7FTLL8xBNjEFZbw9B3uJ7cUHADlEwoOgr8utQdj+G1KAuGWZHa/Sea4MWSQ2cE6x0ilsc
+NW2FQ4F1SUHsjI3rh8YVyYo9w1J1TBRmvfI0m9M4tXuWsKprERFV+kbd2MXTxRqCdzlQjie4ghD
vV7q9MPoPzH/mzWP6kazPXjMk3xY/AStbTwh8KyObcu4yLbTx5TIvsNUui+tPfOvhDfiUtF+Ooo7
RRFnNRlEQYDdRmHTo+u0dnPDupRt+xE1dXtO+nEWkDqfxuf/J6L8X0QUFzDsH+bK/0lEIbccIsrf
cCif7/kXDkW3/0snnIX+OJ0rAlEwz/0V02IYBk95XNosUlfw7v89pcWyuVoFrm7TTcRn/i8kiv5f
AcEqOPJ8i36Cj0X9HwiU/w2J8ndoBw5L3dGB8BAqatr8HWs2iv5hBKXZLLMm4H5v1W9wA9EyrWpt
Vw5Ite6oaf6xZ+4+XZx/8lesvxt0/+df+4fZv+a0EYOaRxdXwvX6lftSUaLFqXBP9aMpV85rhXjq
au0ZjouV/QYS6Fe0T44YY7tVQ4NlHV/Ui3EZNt4R6FG1hv86aTAnttX5f/9XDVf/u+mRfxYQDb+b
STRAAITmn07U0ZBE/yKtpyoM6hZ1BTX6eREoC7YhOaEQSSP8jwJJKQ7nJyR3w1HD1UF5YraPtIb6
y0OSRnToo6GxNzF3m01tUxc1uyRjbswCvVK6C239Wy3K4TSDu07I8iivpKRdLtvKULkrwx0FIPAA
eG0i6ZTVdb+bfJiH7azIXxb+okwtEdDBNyPgw5rlpYleMaVa7kTLev9vAwfAxbsS4cEumzXWzD0n
QhJFQuEH+urX4tOL46XuLoKCunhslgX6AmMPIOrwtakxEiywEyPYFTspoEGD70afKaqdJ3CkdJ2A
6jJ4hAPMf5LxuHkoazFHFVQnMFAZ2vlluWzQy1KcJhvOYoxLjs5CE+4tINHV7KVZbCH/sIosq7K5
VHBljo4ca3w0MfwLGXv1aVnU8yPaRtjx9IQhxcwCXVw8n86er/XKzgMmb+ErUTJzT93c90bWnooZ
4To5sFqTNtwtmzC5MvAEaUI2i5+8+3otT6Bwfvt9Wm/deW3ZtCy+Vo06fXNIYWSuSyDM8nWdeSek
bTRQpJ6/+fKr+E10oSuR7Jfv+2WICfvZELNs1P1MkEGfPn59QzPTuOEu616r8FPpVvdTxAwtw1pS
mBgEB+nXl10eGeSfHTgdtounaLETLY9oS/X7nn62P5BFH3jOy/JcniBolMJa9SYx6+7c0B9mT1Zc
5vzpAHrpzofQ+rkKrqDEvmXOR4Izm7aWR8vRYTq6eVBzptm8fdnEL+6v24BjHuI0u6heTFoEM0Ca
i8ET+7JHZRFp3qkNcBrZTptttLiGdg8BRZ0UyUBEeJbMZWm1QrULkuGUYJo7IdJZg8SYDl/GscVH
thzA/dTdF05IjvjX8YrBjaN2+ackQTg7GTbX5b+p/u0bW1admUP7ZSgLJQrkpML00I8cNKHPpaKo
OHKW1WUxzE98rf7jJbktkBJKrCd2xe+lj/jMIoQNJGSUOIXdAMhewKG7PDvNj/6xWs7s+CCQyQZl
FqaO3CpXICTNmSrBB7rG5DEn7t6+Pn55NMvuD11OHvb8qmb26KhhJJfX5rdRkuHrOC+WR8u2Ucy+
uxKVJP2JGOHD/MIJPC0NmSDffj79xytb/ZdGAfeYztesxV20PGLgJZq35eFIFQMb7fz8sqh95yPm
lrGVkYZI9+uJ5d3118avT1teo/mFQRuRXNJlz2f/3v0usgJOO/Ohi2t1rLnPTmvOEaQAznyJMoo6
wAoAMGj5al7EMb1832VhWj2kxUg/fz5ruxPXu3icr3qfz8emz2TTeq1GQhnd1LoAatlixOKCtbx2
edWyXhnmX5+8rC5PLNs+P+6P95RaV+yhtSDCNb29pWu7IZ1Psv/0MV/bqFj5aPWa9qcnK7IOocmj
+2C+gkJvFrl+LGvAa9FrzcdrHk+ohOZVZWCKXB59Lf65rRi4qbiOBa+JvTELKtkD8/vKKf49zl/+
P753edvXM9Xyvq/15dE//9Tf/yVs67EesBtGcnga0sArrmZbbEnNyYqNrTeI/IAy/c0OE2ebzq6K
ZaHmux6VAHqbGmmb+96EYYyWgo5uhRVkSpqeuMdRblB7dlwoWPiO/mClRbOz5qvx10KfzYtfq8sj
mve/ZIKma3Eu6egi16VMB4LYuc2VCuTMFvoODhyiSjaLt2RZLNaSr9U/ts13vSarafst3pbUC3Wo
BezkUuHI7EaqRdKZDikWwp0ZQHfKOwCdTfuN3dEfNUOnoRHne9oxA61ZCNtFj0W0f7RvbVwbnxjt
nrMdq+p8WtV2hYYpYzLuD3jnEofd0zTZdnRq71AmeEvMlsLAws7uC6kYss23znjmmy8LsgfJ8HKj
aePTzhzUGKKn+LHsG8fSSiaJpZiO0rzJ5z2y7CV3vt9lngQNPKX7SEpniy/hd5da9bmbnWCD/1HL
GPSmFx2CTI4HOMQduv0TTtYY5u5RziOsAanYKfC6Qqd0Fz5g86mZ7bFtPhxwoOeHZkj5hyVQ+6P6
b/bOa8ltZFvTT4Qd8Gbuht6b8qUbhKRSw3uPpz8fkuqmVKd7d8z9REgZyJUJFKtIAplr/UYF4cYj
pCpQQYW6jdSe81Kz1h0GL9oF3T7DQHDXVom5Njx/i6C7ulMmIUzRjEDoHMOMNm09bMB42GTZUiwi
xqcicdtVOCS7tssfgkmzOVOscmFIeOi5qXUN9TKfQxJQFoKPI5o7++sek0k7YO2UUhWcdMVFc/sE
iMMA9xTQR5PmN6AVdhvSyfIRZparkZ2zrx86t6OWr8IRgwKK2gFozbo3lJnRRayXIcXMzMY6myNi
9blstDxQE+WPqpfBik1LNdEo4ik9kadFN4UWvB5Ne51m+gca35c01tpdBGAMGihHRZj0pHB8DEwz
voQJvwFM7JF35pc+Ul0wd2/hyIFgLcZsbh2tUcbre0iceLsGuQzI1nCqyDl7mTGvpmdLMTVxbGuY
pUyHjQ4100UBfWHpDSsiuXMoD4qpecRqQ0wSR5Sxip04ug+IebdTxj74AC6OwMV0WQtT1LVNYcrM
YWPbUyOPKQ5Vos+HXZmh7oXI8QhPW8QsCfzsLC8P7L+NrQiJQd/DIUAcZVLkzduClxc3JSx5W17i
1GJv08a49C4wJz4pPNJV2DPoa6yBLEagDUSsLn94tlcC6GNlLkJGokiow0xmrdOM+8C9250hX4Mw
UWIA8zOYw7aEkslMGWbWWkHUKV574arW8AZewsnsXlNUKZIjTly4pqhr4C9P8Yltx4O0RFfXn4E3
e0Be1u/X9QRfmkFTK0yW54uhfKi6Q4ncLrukcBF6u6F9adSvk6S6H61jexmpSz960cOzEq7JeSUA
wsKzFa5rle8M0gd7G51iyeX7fUgRjewPTX+A8IlRbeLua2lrO3NsHjw0vkneBdsIqt2Qzct+5fJ7
rXBOO9hzfeSJPa+/j0heL5M/Cn9e1usG4JH0BZFFg9//sba2RkjNA9QDeKzoVS1nWjjzFv6ziRni
NwX7phCixhN8NR84jzJvsFeh1jCvpRWkSl1bW/LKTLYNGAlUg/Bg0M8gK8LnMrxU8rf4KK/y2cHY
IQc/C0/9LOcrOg/myEjsjHn4ZThUi/CPYaUh9z5rl9lCuuAYBdu+/+Ks8a7Yqh/KNV122+gN3/uX
YgFvYeOMM/+sbdoNQKtZcLGWJq7IFzadkIO2iMkflU3+jRqDX5/A5YFujqCDB6B7tth3mgdc6/Nm
pbDCrheYrbiLbyg3naGOr0aEC+f6MrpKJ+/H8OG/5H9kh+KArwmp42Xylhozk232c50ujJP6VL3p
ix+g6vfb5ou75VVR+10Hc14w65BddtlpVGshygBlXkKMzDAPwJkJJxTS7EuzeKvDTYAUj7dESrpE
n6DYuCssGdGiXCd47kHKMB/hxQB2lT/07OpT1H33stXkRaABc19Q1HdKTNM2cC0AePUWwDBwkUiI
gyGYTwAiBX+W8ku5P1hXIDfXdAsp5NHsqcIunWWwVSbh+Vdt3GQe4PAld8iRD8dzsxrdg79xruoi
PXqr/gu0qepDPXjhDEwwADEvWOT9YoAxsEDVq+43FKs6d0uiMDMfKEWlX7V8L4+rd6pcoXpNUfTK
Tt1K/p5Ly3xcLn2epNN/6P7DN+sDDQ4UyDJjT9nZkvcuS+Furp0VZxa9FMN8bzy1uL3tkRNdZK/G
h89zEF2Eik/SwcWCamG9U3Ee3HmMkSjqK9OgvtdRT/gyPDn5QdU38oG11zX+gqYBAEZkyr856Tze
tV9lPpXFgXwxqx8q1wtkxr1tzBrFnPs9KLDZJFpP5vk1XdftgtKz9WJ+a6/JBSu3bX9MUISglJMe
+PqDerZB5jy25iwB+v6Bw/kPh6+PsoSK42bgX1b4g+v6mlfI5WMSqv1cOWo77Uqhsu+XTrIBzx78
kI/dV+l7fMFqYM4m7Ul98z6iJ1LVYCFxRjVn9dw9Ra/FK7XEK9kBb+Uvmz1YXPOUbeJgNr7FW/30
MjwYj9JGu4Q/MGTHb50KnbGQ/0CN3tz1K8wUwREO6/K5XrdXdaPv5S1uYOULoiXtV3bH0bZa9DN9
Kb3J2dxaobE0axbNU4BFAaWxObuCkFJhTBVzUfvoQmz50EvX9kuyBYSE/xPQYh0IxMFbcE99RUQK
M5bHDKqfOc+WCVXOmcrut5upM3WFyMLVeY8WAB2X5mLcRF9AQy2lHBrFWcMKBCuzOTfNhbfD3K5b
mPrcnWUHvm7gq0/IkwFUeuVzeAAoAsB1SUqim/HNV8P1eAr9ud2vjHV//e5usN/ZuZt0AxdiHUdz
+1Jv5G3HnadEGWWGRnCiAbWfqYvikb/ptt73wP0pt81TPqneJuB3aBexvAj5Wl+cNzA/Q49a6LzQ
sOQB7Arwc1acLHinc+wOqzVWH83aW0bzYh2+d8esfGbvFSK2xhWdlfGKdCEQ6JwCw8FeeNvi4K6S
nfmi85rX0kzZ9NH8bGG7sCcbD+KcZwrovwWgGdKRKGeEyx/DOTo4XzEJevaO3tr/NnE9Tz2yEPP7
4w/9TRI+4hGpcdtAQ6rekDzaybpVrn3NPSk2C5t62qm4yILs9Glv1HQoUQWV2Szx53szQ5u19Uaf
3Jq0PG8WGhmwXTudIo68aUMijpBtq9PN7dCRsQxBO34f6RWkqGlOLHY3/3y2hqvaHOgmmxLob4us
MamdUfq2rT98DEHYUPkOvKy/mrCUm52kITMvjsRAVeVf8HIyySPZGJp1pb7zxnGFYqS6rchc2Z2k
4DSGo+/tsJfJPVZGXiwsU6/0ZeWz4OwKN5t7dtvDT7FirCkQ8Oe+Sw4CPjd912LI0uLFECHtZZYO
y2k5RZIG6kO1E0e1P20K7v2SpOM68OW92eoxZL5ygI+CGIM8NdakMSCO7jEFZcZ1UjYXZLwWgcKH
3xx4g9mesNMtUiVfDKEiQYY+e6Ysg+yMWYOAft+GPtIkzbSVEU0dGadikJRVN9Hq7403bQXvXbXz
+Su18llk2fppdyiOSiFCcQ/qJoZEVlBOeFh2gabagCAddejOZILrKSUojiiWoksLI4UKDaArU3mM
Zc1d2Q6pqRxC0HzIeUy4TV5QUETJT9e4HzcvcGy7Cfm/ksBqre8JJBkRl/mADSxfxgCHgGBynUpG
MjFaXXJXdwq269Q3zaYNIDfiOyS6chdMmH/j6mAmZHmVvPOTvmPNRmE4L1EvpwbQ76gD9Dso5tpa
C+yNN07vcKkbr8mQ28s2xlBvLoSB8JxCagKVt4U9SW040zt3b+6xtpWHreoeQMglO0VIY+gNjnqD
XjzJSJpZ7Ho0oMEgenhgixQdImIIa7Ytd72pJqoL9aZb8vieTIb58MVAOQ4nAgRzpKzXdhQ/Kdcj
wxmaxTcM0hy+I3jbr7JKe22pwLFzo5ERC0vlrllWJT5uIq0q3mDR3Ls2eNudHrExlFmTi7cXLZx8
Jw2WwsaocAA9D50NxMwmvVNMSedbM+WQDVBLPI488I3OxO8rKMFKI/YqM5FhDdWw3N36iJ0lN23v
/1+M+5dinCJPztD/7E7wf+OvVfT111Lc7Yw/K3Gq8x/03G0TUV5N1s1JM/lWiVMs9T/4PysU6AzV
Uam6/VWJs5T/aDqVNh1VUgMF4kkC/mclzmCImh6jmoboLL7V/y+VOM36JIXN61FUxdC5O9j8otCe
fq/F2eDsk6SR9R9jVf9R9viz+KMRnNgFxwunVEagEXCYlDr8KNIGZTB0v64lcIqtYlntOqM+1vvo
Mnp+Oy6bBrNmxzCyx7Jsq2sTgKy34/xRNF4Djq2JE9xdvSF/9AqQs41hX1A1xuO0njzfqkhuSVxz
BvmhgW12X81GXGPnfBcQLQ1a7zgCXqvibAL7/WwsKDRH26/Bpg+BxEKa7NTiPiyOxBxx1LZIubr4
FUzni3Cqui+llTQr3UNjpPIL5S22lBPY/uaHAuJmUJrmfSh7sPu9YZJKwsExkjUwQUYdPOpyO84K
C74U5B5MEuSsPMKpLI46XrYo87vP95CIi+YeK3CAqQrD2Yk4mK3q0DVXoIImy+0i7/dUqvp9FXlI
UU1HfNKgjJbJ/4rbKpKeXZajqyZmi+bWz/qIMXGhYHJqjdnRoCRHzLidBYdxi5gAxgJl1VLyrCqw
akCcdMgkgviyxyzFmDbWwAajwUMp+POhUOzVcyneApO3omWZ2t3RnBSYxdHYZRHSVVUV7qdRMVAX
7IpSo7ZXcog7bRmVxXswIhLqti3pNthBb3k095BcfMcJy1v3oK8tp+lPfp8Ms26w8ndFwfMoLXWW
L2GjvyD9PLe6vHjvVRO3VQ0YtpjWBWhKZrr2QD2x++X0wmt1VDo8f51bjQELV1ICHAiLy63rBpF+
QkUNPUvXbNdmKkuQzu2zaaouX5C85RNRIOaNFfsZH1DnjE+Gc3ZMZe83aDHc442P75SlelcREk0z
jg6ClegVBgmS9yLmO8AHM69PVlUadodmaloSZlDl2ngp9ZOh7+8DYso9VgUJSD2/ypYCK15pk2dr
VbyKXjPq+HLekeS/9H0pZqgBt7IH+gc0udG1xX0mfpxsWoxW/YlBFyNofVLXY2fQ1kH9IBoZL16U
ki3Azk390LA5xhc6uBaJE360SnWCQp6wcWXHF+eO9zxUibYIMksFbu6Pa1zzkj3+r8DBAGmtjcxp
9p6cS92zXzduuXQRuzn5FUKYkDZYubdDgCXc1JC5PKTwQn4JTXHJLgxcsD0HnsOfcwOWA5cPte/9
n+dOIwkqnMswjXWYczhOQK5DrUZxnlp+oQfRAE6UUPXz9eU9FrjjwYGLfkyavn6AAwVL2pZuJ7lB
6G0pCLKpyVT94DRjinXUWnSCcAzaW/x26A+Vfhgc1kFeyeJHTOqm00JV8tuZ7rv9EvC3RW1O9k/2
4LEpLvRj2HDfYyHjn+opDh2CuGtTgU+HSF/f5jWj+3M8qeCUJwppMr9eSzV601UZDw/WQhzfmk7N
SYkPKHOi7f8gYhCRX8rIpbw9hXovYStuRW/3k2ofnsOni7q3C2Sw68ABa7yNfnqxIV2MstocMdZI
L7dQ1FSrENQq9oLEYqVKL86gsvn/c+49bgxptaLkA0GW7zTrUpyDKdO7xy5UHXIJRvIdKJ0kxeM3
uQZJSfkqOtoD8iWd8fOp8O8Tpg0R4IJ/QaBQvftdytp0ZEdTFdPmv6FrVOV/f8hmFcJUNeZZP0xq
Bpuav/6h10rlgDVFa66AxZnrIqmfJZSpm1lCHXZZB2O2zqe/eUMGdehV40wRSn5QWlBbMhoUAFoZ
FDHfIw2F0bC/m2Qgj0oSbhOg12QMwvAbsjp4oMrlOh+9rxHs1yfk9PprPsCpmXqi6SbNpCb52cmD
g+yPwaX2O+nJqA32XY6DXtE0PU+8jv0Bsiqii6oAyfLMwcnOTs9xbEjI1w4koWI5fB3j4uL5Sfih
yMFbFDXKM1RoCKBBZEExt1HObc153oXyJQh1a13GWrBzq1Y56smYL01XTp+VNMeZtsJpbogDAJKN
Gu0A/iIM37b6g9TQAFZqyehZ7nbow6nbxvAYvYPoiWk2SfhFnPOjh8rSH27Tto1CtgGWR4JubqWv
eyRcICkG1jOcrLNZeu0310MLik/XeBmLctyjz42iRdJn39xTZynNUkkq0o1xzvKnjszTL4vIv4Et
QZD8/KHB0FYxEMq3DRNRf+XTh8YK1T6hIu59dBZY7Ris5UPrKeNVI9+Bnjg5j9ZBJ60uLmiBJ6vB
reol7NPkSc6T+mCl1MM71FH2WhHzCUALas/9RNqzFsWrM4EkBcbC3d8HxJGIiXmi+yl2P/fTwN9N
vsdYYWI/2lsodKmIjAe6ccz1SNoqE0UsavX2kpBJgPot6W+D1Tw6Wqf/UQLBzSv8uRs/UYBpeZpx
6HzM3gyr0nZdKZMFF32fJUIys6bo7VBEzdqo1ioit7fp04kijtwGOSd2gIcuNMNNocrVNneT/OyE
5BqSSHPeUNg8D0rm/gikdK3AwtsmjpnMFQdV+BhJpWUXYsRQtQndOkE5RRzCoDqHuRmBimCeCA2u
mS1RVuIxF1kJjwbjW48WBHxqvmugNX0Y3q2G6TkG8dRdoquc1zIxVgUltdGr1krR1dZ9nM4D5GdE
TMzTJbhQid0C8JpOE01n4wLVhMPbPaT3bXK0Rm2LJqexUEuAT0wPSahG2nNEcTBB02gvGl0D7QDF
GH7jxDW7D4gjEauCZqI//s1wU0aIyKk+ciJ/XVAc1apXQdqttK9j3JUH0/F+6HGvnHq7MV4seO0e
PPEn5OC6R+RulkloSA85O+8D+n7IvFPx+mZa+sb1bPXVQjCA5IkXbzt0apFsab+LCWoU/8gNo3p0
jKDY6oNOQUTSpNeysdc6dI1vjuuRwlCd7ozWaX7g6TP5ADBA3jSN1t5EO0x1jbQplovHCCD0cTDB
2S7gnG67SvVOLI39R3ygEG/35SPW3P6jkkl4slmtD3GXQdG0UnkBbywfRe8+o4A88SjO+usaYga7
f/d2jTrEYbtTEzyL8ZVIkdxw7d3tMMwUm/ybTfSXw/4ydoO0hteBDaLRSC8u/KkF2zhjoyHI8CJr
YG90m6eBGDXRPZIsW3r0o1R66OCKGdOsFl7Vv3gVTRjRX00+LJkHHYKnDhhPxTHZ1/7+qHP9qEeo
PUbMSXXaC/oMEJrg33zLI3/f4oyLvstJCZJy0kVuD2FtgflucGypsf7xcWNN5gisyQs3J5cvnm52
FGu7avDjXYDKvLMK625YoZ9CWTRKu1uS43v/f7wf2d/cdTWMB39/+YZm2oZi4DoBt9+Ytv6/QlMl
BYRXFlvad0+T9mYJDmKWAwef6Mzk/0XfCXz/UhWY+fZhnZGZnCbZhZ0fofkurXqAU+n7mn8ZZcAt
A2nBhTgFyTIX2bcR49GyC+FC4CSfluqw0CQzPIuYaExUf9ZVIGOTMw0YU2OVqrdu7dEdun9ZnHy2
bOMN0/g9dcc0Josp3rfff+MhBns0wuX5kLrwWDhwDvsBM2qq3W+VljfbtPNsvGY0/S2U2aO3LUja
KUXwVMC7Gd1cfwNoF2yCTEN9Zeq6TfYRa1V50WxJulqG93g7G6GolV77Pjp3XLtwsmslH3X0itPu
S9CT2RTqEjJ/kRyjYIQmbn0EXG5HkVFgQmLkQwXtppGW2ZC2iyzLELshW032HJH1sDF4ETqaLLbR
ljOSoPY+iC3r1oR91ZUz0e9Cu1iMuarM2gQojnjeo5aISXdtv+kK5P9enUQxs7x85K7xISaU3M8o
oEn2wzjG1tZFgG5V9U71HhvUggNUu6rKj1ZRz03dGGv1GZScvEoBLKICZv7a1QeqvyFs1cTSvSMC
z/5RHInGRyQezTi7WX0aCKAi3UxH//EDb04uKr9Y30xvP7t8DeMbGzETPJl+f/sVzRtkpw/ND7KY
pXkygoYSjFke+0SGjBwMD2C4aCyHcm+g+itj6oqBWKqXoWoOt2leRYHS92KEWaacvCJvKVcBUr6G
UuReo9J39nKTwLKz3asu3EWUPALv4kB+izOLCnnawbg1Q4pO0xli4uh5rzxRDPQ98SMRcRMVCq4q
Aqmn2+KqoifOGKarJhDlkAn78yr+UGqoXcMNF/MCcvKFV620iWFNMj1COUIcTo04Ek0Hr28HHoJN
nDiE9bCQS83YNFGUrv77Yg/c+/96G0j16Yqj6WRwcL35dNtUgzSOchBQH0gglPPALaJzUsYPWM/H
O1ySo7NogHlE5zCgFp0hvLISMTFXHJU16iQdNQ24n5xxH+gLHCJaf3j7FB8md5y8e/wURhknOqte
eKizwUf1lJ6YIZpKCqHcxpp0++n3AQuU4rJq6ol5+ufr/XkG4FcVyZHZpwHsvDCJY0d3j99/mKRA
uUoVaS8GRTyAJbPzbaA7SYqn9Nj5NCIff+t/PhQTXMBWoMOnub8c/nIanL2CatXni039WsrRyskl
FP3LHoarHNtHcUTJUMUJ+GiEzWPQe48IGMLKzaoCn0cgcYZfD5Rfs0k/YRoxSbweRHcgI7dCzRsT
nBAEnINYy3OlKq+jU3kP5Nyw+sgseYZhu/wew4ScK22EyoBnp095rO5FnPQBZdnazin7BMq7aj6A
SizfUHExt3B+pYWY9TdXVWASLP77B1f9bJ3F/QPbXVWmwKPyDOF+9vv9I8wyBWiYmnyQ5uEdNt1+
pIiu2kd8WVe1W0ZoHdHLQtWXYSJgAEGOuZ6L4C8jXbjp3bg4ilA9UNdEeQUIjuLoCLROVxBNP3rO
7ajKo+QwhIi0IR60pgiFyxISIIHSA0rBbfqKKy8rPsuaO1bqXEUordNqh/pKONNT276qU5Ojk7RK
QilZiJiYF6GVgXsp8msi1sXePmEFsrXL1IDf2Rl7cXRvRMxEc2zFLdqbiQFLLeLydvh35/0ybETd
sJEctu+Bq3++/j/+uPtPLyoeiYO5+LupTl1bu5i/0X6Ue+kAZ1M6iKMgqF4Q7pXWn+L9NO0e00rW
/MiPTIsxMuf38z/N6/Afn5dIRi4+DWRZ4QJ7ma5aebhE2LxaavJ/BcUVTZKCG4fMod8Y+t6NOn1P
Ui7cjw6EW+QscB4gLgbtPkIHKNEC4zbvfgb5xivuQcP6HrqfJq7p6+vAfUTICTldXstSlurupVaN
d21K9qMBtqjJrHw127CdkzYpMHnTHVQi42Vp2sUXGzvHRTyU7Kmawjr4lWUspInR6pCaEokOE/mP
meTL8WOvYrNnFWG9SUN/0cWFe1ZdnIYQB3qRqso753H9nrhZ8RIi+3FoinYgy0y3CXwLP4MSbVwx
N2nUddmM4cS7L166civhORxkBVJ6TXfR+rDcDrI5womRgscuI4lPEd/6kJ330O4raggKRRhExh/s
YrS3bWjDaYq06YnejA+5blkzMyyljYgZYTVehsC+nSBClDeaVeoXzcLzwvFBXMn1tKuTZ/5RzGj7
jF+QpN7Sc4tubjohefGJEQysgxvg0BtwriyXvNegFCQvuB+KRoze74z3AUQ8VojSB7t7qBMXud9Q
7z/pHhOzlb8u726UrXhug0zgOV47uFaI5/qtPz3cwUxSxVHc4z10f/wrf7MaEPPui4NPl7ufy58A
mwrR1zHB/pfFgjBR/m3JZrC5Mqd/qm1QWZzodb/Q57QyRng2jKrveultVTPID3HuqqumCH/0pTPK
K6Oo8sPt0HNe6xzSCndK+bsnuU8Zd/EXBcHFpdsbzr5yrOrIAhctgRLSaRkV/h69ZBPZCbM9jr3m
PJmJugJUYb+lyuTKaunmsrd85w393q+5W5mXGFXzq+d476T1/8ULe6qB/r48NWzFcHTEEHVFVszP
mVPFiWy1V+X0uxn2OgpYvfngRmh4RL55ET0Yi+o6JXMxj6WhSOeJmV09hc2YGE06s9zFKvZjrmPp
q6gArRS5I4YCQ+HuxREiYOdWHklETXEqnujmiUPRGKDzzRGNvc4zXIoSprsrpLbc11EtwzKua/Tj
eh65ZCGeMPGYXPxyHW291J/7lY2aumsE3sEzacikSntxJGKjrobbxsIjaxr8NE3MRRzZq2ZiWCqn
awVBe0KRuHhmEWasLDtIV0jVSy/1AA491t1qJ7q6prxKkmOcRU8GbIWB6ovTy9oF9e9rJaGc/9+X
AcrnMrIlo6lumCwPZNa2qvI5WekC/u9zaNTfAsnA0TmVvgAZSq+icY0+pkATXniZiCqx+5ePgQzn
ZzDTa2CE6bVsvAQB7mTuSFgFz2vXMy/QsdqgDQaqyl+NTnLP4lp4q6WkxBpKCXp5uv8MI+A9tbnf
iOuJuBSUz2hELepIHa8NJoe8/a6zb1xDAQpcj6vYNdWHOETLJ+ja7muHVg9qfvofdtyt09i0v6od
LmKe4XiPQzjWMO9SFx00C7GaEicF3cxO93KQPha8VE2Jfi0RleaD4xgalgCUiGCHNzjvFX97UtDU
cozDgflgTSeI60p23xynn1JDRYzBhSB3fv8JhlRcAuwX5nmR1Q9JUjTHMihPQSTXDyLEl2JYFr4W
LUVXaR3s4/zY6zEbGSzzoLvljzTKs0unBc611+zHjm/VWznpwTY9Tz+83M23wm+ObeuEj33ix+ey
g3uQT/E2QYFRH+x4C+1rQNk3DhZk7rK9PsQrs+4Qxvur8WXzZ7es+2c3asmxP/pqq+3JY/9s1Emc
Pm4MUEZ4T6AFasQLERNThjrR9n7lK+tIZudcogn2qn4XQpVyXQzHpEBdWHQlKe9XpYamiVkG2is0
DKwHWzSyf56Dfon+oHi+ufY7vzjZGrZ0Mb/G98o8jnIufwkSfHAhhB7asskezYHNvhymX4rBQMAs
kPDU7OrhGfDDJqHm8gUFFkzYUcLaZsihvYXAEMT8xFcsvp25zgKL0x3suTj5PYWdsiGR2/yLXyr+
dPLn3BXfOssQWSvHVu1bFeqX54LhdXmJgWP2za7Y0Wi5bZ6VqSlGoLawgcKViHVNjqQNLKZNafOc
uM/z7bzbu7F7KDqt3tukQhBN65W1NzTOK3ILy7BVx6+hA0a5k23vICToNDzBPEktL6lh8kBKza3l
B9VFhGo9dNYtxhbIaf0ZEwPGaPIFjlvcHjmzKJEvLZMM9QVZZWuUaMAuKBd0e0Q6dArP4EhE1/Py
sCALNyBfJg5F1DQrFSmKaf4v0Ry0YRyG/VYM1NPobfZ0tlOWI5YMkYlGh0SiVHLzR733J8Vrm1zf
kMoPXmmCfh8RnTZCxBDCSXZTNC4TD0OeongT6OniHhNH9jT6jzENb5q9az7dZ4mp1MgGdHxbZ+Hn
lUwJsrGW+IrLwKxjC+Vt04VZPG1W3GkrY+Y1nFAFiMoUGqw4O0sJEhBTT4RQjY93FCagg6ouuidW
x2OfbZmWVcN7UcbeRve0YtUgivzuB4ilsZx6cnH4oOynFTj/Mo03xpildhScEEDRHpCBfBBx0DBY
ww2WtxVdlR1OOCbvRmjPADBhlgeXPjQwJ2oH33+qp6ZVKMA79eMt4icYgMZ9vvPN0jhH6OHsfaPe
q31T8hbQSDrvTex3IZROs4Rf7Mm7MlTQyJhG/bEF3SAP+VZi4bAYQrxEgKmUu6qPs3WdRs2DOoIw
ZsPqfutQ3g9q3f1hmsUrNe3ytas6MNrTSQXE5LnpmeEKe5YmnallxEZJHFope6ZbI1GHR2mTvia7
7joPy35GDrvQFqqh21ShwOojF4pbh5dWMxt9VlHbSVsqjgY4p7Uo/MhJ2m0BwOxsUDko65pIVI5O
fHR9e3wkoYnONht5z00NNLilfqGPdoiQHt6avl47B8WQtqJXoJ93EUdYgc4dOTNPdhxQlQCAHaHf
Nc7EPdeGDbWp1eBd3HcNjHR+Doh+MvZwG3J1/+n+jDPSQ4fZIlpE2LW0coIcmJN1VysLs4VXqsFz
7FDoraPEf9cz88OC6fS9z4Zdi3CqBwoYn2bE0pqIjlm37kk0dmEm6EaZS9lqcbATMUky3FOWKm8B
QpDb24DUOOopL9q1kzoy/NWRBjLtQXTtevI9Ef2yMqtNYQEOF/OmKbdR0efrId9OEfP4iF3Epfoq
PgdlnC0UP9TnYwgnUTQKqXlgXw/YbnePblggAmNG5VqM4R+RHXOlfRa9xk3bx6IMvxmxL88VjRRg
bhvuWTROgb+xDQxleY81ZiSdOxcPxKQyD/e4FVnTHq79wU9CY1Uu2IFxL0exuDfAD09BMVlOcSQq
w/QUWVm9BQgSvw2as6mNhNoXKdZL04TfRDgMUEWKkrpBV5RZLR/0WcjN7Gymrv3k1BI8deK1bcGB
jPFhVBU7fot6XwHtCwzYVjy2fWamfMkkRHmznBtB2g/OJU8TIGWToQpOXfnkAOFdwT4BW9A6l9fb
4mQ8TFjgSexINJEKgBuVmD/7vYTsuIe6E8a/xBIx7IV5s49Mtd4rAL23uN5IywL97IvlSMm8KqXg
A48+q6/779R4e+T3guachZVJZbXhGYbM7Euf9FcxM1Dll7Bz7GdDGYaVhDXBzvHlT9dClCoitZxf
rElms4sVq1iJQ72PYG2Iw15HoRW5pS3GxgoA8u+NxTtTOdhJWbhDPBcJKsom/gObljLPs4xkMJSc
yFyxbC2f0WnjD4lv6VKMOknHc981JkVDRi27hO1hpvDVp26VcEvTEYTACZsugPD00LSsU0QX/cqF
FevmgzfiE66jt/UD8cJZ43aVN8Me/EBlwPoSupjAB4qNtFZVSUvDVdwD4L1sJ9m+hy7SHMy4Ekeo
NA/IKndOpj7pKE7Paisfvla1vEf+W/oSqTpWzJr3ZFa+fRm1YYlMENQmWIPvrlklRxV1i6dMDtql
0eD7nqV6uqUEO+wzgyfMkBxEo1Dvux2JboMSIoxXmvsUyTX7pWKkpIJw91kpKJjJk3avaMgD13vd
Dyn81LZJeSdBWFcq9QZpiA4m2tRkThJs27T+eg+JI9zeQbYHmYL2E1rhga4NXxLVOQPEiZ5qKyj2
Iu5N8VCWzlI0PPZtqe07IDuLEkGmuT/42Yn0anYSR7JV4rLaDj9Hh6krYmLUiYHCdG45vukVZiT4
ihknzeyrY0kBaI6Xd/GtLaX5mJvJ+wDxelWpSbuF+6A+5pr3VR1ZAQMX3fhOXZ6yISxP4kgl+7Vg
k23OyRzxPmET+3PENjHgRrCr5HZM7D4gTh4qZMfwKUrXYkDEblcw1ODRYomGwG11cHiMgdANzmGX
U7MubO3Wxbaru3VdEtcoauSHruyxMxjLYV/nXUF+xIouY9525GNlXjrbZei8fXOpaitcRAq+s3kQ
as+pbRRk6PCWLX/vSqXZrdyBJFfyFbUzPsRFoj3Jaha8t5rez5MURLGO28SqL2p9n8VytXeaIYDD
KedX4BrafCxM0sGBjwCFVcTn1tFf0iCVt9rUEyHEkuJzbDXhHEHVcoVSoIw2/jQsxKtQ3eEP+z98
nVeT27qyhX8Rq5jDq3JOk/3Csj02c8789fcjNNvax/fc+4JiAw1ImqEooHv1WmVxtHPTv8EWCq2s
SV0lkObmw09i4GRm86wErXXI5Tibq0nRftRU7UN+F/THQDXHp1rVj05iNx+okSerPoCuW0wHvzOT
0G66FlK4Fol7AhT2TiTrRWP5qXM3xUAmMvwPHz12ffRfiqUiNfoTDIVQfLf1W8z3c58At0Jqx6/f
Qg1J386X7Pso/0rq5orOOohRmcqVVEvsZ70u3EtagOsLB/mYwbIPFCtzLyQpw2Nmks2dLNElmjT9
GHpTO+sABS+j5OTbKHYucpQGi0JNsi11BdWrmhgTZXyJ8Phkxmr/vUak8iSs1FUhKy3Cm7BsaelZ
ffOELh60cUWx0HLTPFRDZx6mjFU7o/bkyxadQddDr1eigfpwFAN/mY2VaWDDYJT4s55w+2++/23N
uiAjSHWGzz4kNs6N6gUbrQxqSP5tKVrG7JvngR4mSzl6G8zG/Kxbvla6BnEkwbRzEcTSR+UY5XzU
NO/WTXdr28kIRMQ5cWi0MlcKOgQbtyfq2ytpQrUgyemSp8g3zwjPpSflz6I/8IOv/lSJ4adt3Zva
fq+TwL8UPWG3PO/LH1AJnqyw914Nt2KznnIGqwZ7eEX+YC8cJDOenv56fw4oUDqYY5Pz/fCqH6kB
lTPYtG+JZOrLMrSzneLH3c3sUZkWU+0w/PTUJH9CeVbb6o0Vryru8Y8R4QjhoJWSO+/rEWktSONO
uTZV503vqov1jZ9Rn0iiDyLbECy4QIGLRuC/J42Evbh6DPzl95cpnIsAOXkbQTM491j0scBf6z1e
Q2VDP+l55ovAlKOVAfHJpiqG+sMuV1nbRN8qUwMCG/NvChX0awjywGRoDcRCEbZKu6JYCjdYWg4O
QZRn14RWP9Xg9gvqoUTz0Cr3gRxV+4fZTn0wEDRscKZLYd8d/0x59OUZFKRZhDbdf3P2EfDelEYA
qIyi5SDSuAtUZG+aKvzp50Z61CerHGxjjvwyqp+Sq82kgJ8sf5bVCWJyU0CJP4+xMMzA/VfIye6D
fRGY/j3IZDtE3sIqeLtHkB4T7nYoeftqcr5rBHaGv5NaeU6+q/E5O45fV1OfpIfFb12jdioYHFhZ
LY4lUyPMR5N5AN9r5dej5y8vigKN+VhTnDsdF/Myq27RhI0bwBIB56ubnTChy9DZXEbOAgLO9Nks
7RTclfQBp4Y9K7SREneUAI6SAue+lDnpR1xA/RC55ufQW6+a6XWvqYfuh15CsIoGk3xs0PCDkmgA
FJlDiqhaCQhtVwlmiPhJZ1Nvv5pe1+1Zx6llbSqxdxEDtdTVZ7lZCWMIdXhvUQbs4Nasd5UD60rt
UdXvydEvhdI8H570NvB/IaNLrkeKOBX443hEKGDYlWOXrEcbvg6giUig8QP9I+5jPJjEHulS5475
LiOWsnBSYzg3JkByrdeXSlCufNeBP0Qa6x+wsAnEc1DYkFIlRXAyJ1SfQlkO4rnZVZdiCn/1VP0B
UdjZryP3RakDfW3IkJmTUS5fdNu9VamZf+st42WUk+xmQSt+ky2bjUKhoVI6mWIAcakNTCPtSXRJ
yLpS8e1cau2N0zIoACX/VKLqrUxcil2sql5pjtfDXBGNZ46GlHoHffpTz/b2GBWfSYtsR+0o0TV2
pWLLW6/WDunjZ79GuFO4VIM58aZ3H5RymGgIWe5hdFT7AB+ThXDpWH8YbbIRr0tAnBuVPeoNfkw4
PuGsO/Xm+NVkgJ32iddSTvFPv2P3IcGkEIR/wbEJxeB/nB8+Q0e6IBsUaswjOE1dOVyHfeG/stWD
IqH3k83dtCuExXw+hDBHJUznoRuPO2EaEersbSU7e4Jp/qtRT3w3SlQexSg8bu8EpK0Tj9LglWPw
aSLDvdwXIu3sJV50ExMVpKdcqHyuDSyq99/tBNBZF0mIsEw/2qIPEn1yiKV5fHSJfkByXUE0uTZR
OO79sL7pZeOvgWt+V+oW+GgxxMUWVdGfAIfHTSNXyTkr+KIUmUYqcoBlO4oq53Mg5arCScneTatO
DZHkbwGSdXN5LJqb604HQQmorel26d4heLHOlbS+ElWXUT6MQviPqdw33QFkSwHWOneM8CYap4m3
Mrig090KKuK0prSFKya6O9iSMclltxCUQ1nnNepOMqL+KBokTeIBlTvswXlvITREKdJ9zVzL33do
ZKJoNTqvgTo4KzW1/JU6mU4Hqy23l7MVo6UWf+apbp/EVCNuZ41MuIzAR37TYuPuZNq5esi1aERc
miVQC4w3KbIgS7n2lq7O1mSc9Do7FKmU1ZBbxRKCMgXKCApDORUG1UEOM6rSxFDmIBIl/DXxL6AC
Vll4cQK3EhuhMyTdlFpryVVYGWpH5//sl9VuMNj74avGcSd8tUkzTHSBWf3XGqJfdPXB0B0IVb1k
0O6IwxBZLAj0GzLKlpoEb/0Y3/sTuVeXcNOXW2fq/09/0d+WMNeXHkcOU3P3TduAIp+u1AR4uRpT
qyNFBMv7QYL4YqK/ut+3084TykvtMHbFXnTZlu1cxC1buruaDN+2yNFpIL3Svf2f2zsxoNbGr7xS
fPZF/7GffGwPm6hTiD0LMp93giYdXBlyC3FA6KBMjQlV9Jn4KBshGHiOXkWqR/RrEdQVcjny2yab
6TOq28Tr+TVRtRfJT4K9nutUlySy9BGp0Ly4rXHVHC06BU7JQWDqN202chzNcwJaTrtUs9bcdbLj
7rj1JuWLf+o2KgWq3Tga6o0AurLfkC6uWnCXU+ghaj/yUC5XY6f2C9GXWIa6HMOmWipFuwSaoV5K
oTASW0jVOZOmBtWkTwTNZWhyNMgUckl/Ei5/JvSAGzkqQzcgFLJ7yIdG1Qqu6qSXHZU8E7MkfA6l
jor9ytq15kjYLq1795RYiUuZUXLpDdi0yPpDxRTDcu2ZM/YP9XGYwGmiUaeDV2RY727XovorQGvT
AQ3hpZjSCh6U4B8jEjSk8KTRlaBT9QZnkWaNstPc/ng3RaxQj/JjkJvqTljlqPJAtSEdIE+4ZhPk
PokGgOOb1psFZQWO+zRGkPmxebeW5WQ2LjsWPZe+6QgclnMvzyEvU4aL8M0Cx0F0uZHuq8GqTNzZ
Cg1qSQvpSVNb9Wn82XeyiS7JkMkzUw/aXV93xsopHXOrw9sOWuU3khQvimPU7x4qTwsrNT/NoNIX
aphwvA6imiSGbp5kJayu5aRroPjNvStFWOPuUfe1dRKDwm2aZLvKjtqOfMMJEEAZ5cD2wTKRDoar
IHiSSxk6ksEbgZpNsAcxfPcslHFc9JpWzf81UzgZHlwnHYICPWG1W1lp10TXh/dR5qhP+KhdCZN6
gW8xD69LFYx3L0jtL5YN2X4XcFCcGvY03IxjC4z2T1/qpf6WDGlBGWOtSzM5HlE7AOnah2xLuyrY
u4iB7oUpmhEZW9JKcQb3Sj7x90yOKPj4/kpcRiBSzLm4FDPrFfnNfFNXcPnEflvdvAJxgkK32k+A
Qlyo7Q+oNAEDlFo1Kf92O0/h5wkuW4B2rfSN1ET7qYbqzo2UaxJD6pB4SeOhkmmQQg/I9ttp6R+J
1bGhapvxAq14t1TLVHtpqWBIYkNGjVTWXnqsaLLEWEfFjRiTJ89pLC8j5T72v+eJMWVCBP+Zp8Ma
Pmt9VFiqCJ1M1JDJqA1uswVz3a35GcifMs2B/2cC95goSevEBEOzXjZJoP/oQAnNhiZRL9JYZpD+
F9lSAcEOu++nko/aj8ab/uWwz5LLDaIToEtkk6YBRfPnpsKJqez40pSVr+0Co+YGLSx+Cqe147A7
w3savPoKYRO1U7KNUiPwA6QnYtOrG7uwSAyI6Nuvq97MNq7U+RstSyYYzOTyGBVXj2m+nsvUk7nh
ie36rC80892z1GGdI3aw7tHueu+h1PRTPfnOzxSMgEqC/iSP52f+TIgZWmDFkcabFeHYPrulD1Qr
auSVg0bqsxRGcCP7FdIj02grV9QjEo7QUsutiYFBddNo0c2gvPaZOnkCwbBs7B8rVRbobfSY22f8
Z5SnlfvSjZDUdhxt7rXQzOTCrCz++VPT2qZWQ+HE5d1xuoqk8FXhToKE7B8/cVWM3hXsGaX2efnK
Y7/6XU4xByobPtnytrM2cOJn5FlQ3vKb/FD1gbzXA6jEcnRAo9Lqr62VDNc+hvPBACggukRj9MVc
9avmLCwi2P31Piom+CU7hBaapscapcPjG4H73WONQLeHveOXr6Ir4VFyUvIOkNBUCgxc29pDcmPt
66l5mInkvQUy8tSeqCgWA6Dc5XqlT9XDwhZNBQ8+xUoFKrMs8Peq/7LDwLsVqm5TkG4kGwVE2UKx
JPlVV4FhmLXSQs5SI96CWivQmx7hmVGJt8MUXPdUkEo+ulOrGIXRF8Qi4SRqTMSHzDR+CdNC3ZrQ
uMyHTo5fWiPyD2aqlbO76VOlpDrZi7AKCSyrU0AfMiIGvS9DyCLF1aORApsUibBDcln23bOCg3Uf
1jWsU3mDErXUPLuOAdeNV3cvQRVWu7K3o7kwQ9NAplOFAq2Qk/4l86FicHWdetDJ2ULr99D2sELF
ptG9dIFtHKGU+JlOVkq44xSGw6sYq4tYOztBfhETI8/VLoPn78VYrAfGtbCklRjL8ty6uR5MA9Mq
iBdIT3X6Swz1uh+9oFJbeYhSzMNok1qJ/iz8kC+fhSURUfHaFooApNnthd9UcDQ0ZvqCshSauKQq
wc5nL6Nfv8mZU53EmB0CilVDdFnFIF/zZJ44ZQhFCzMlCyUpnR01/EaYWUucIO17eaWHKM5Ck7NP
3Tw45v/ZDMOilTvlILrHpoQxzNTHL7dQoX4KCodF4wUq6u7TVDmU8BnrcdzEann9MsVEMS5mh00o
r1xfh8kmh58hNzvUSQFA5At+soH0GLF20Bq7n0sk0xFM1Bz+VVNnV5QuKEzhZAfgiuWR4GKnjsdH
M/aefEToNYbwVd0qkyUGRX80EP+mDtwp13ACQzY/DacKVeyzhxPx8wCumWba0Ei/2xx0GylfcKsd
Sj5Zb8YH0fgeMOn2Xq0kWrupk/tQUqS3YLAmPo4/PuJSksLkYPHHzqyhP0cWZE0o6Ey0lmH1GhT8
uveO4RGPwSzV4jZGcngRlt7Ei1Frhyd2Lxw1skPkFVA1lEW2cFUS5MEoadMTS7/6RTSshiDxFiH8
4iGy6SC1tDaDT1bnnpsnFpl2TyZvdreV0jn7iT0eJt2jq1jHzvkBT7XLOK2XhUF9MgYXADYvIboo
Pxp3MF7/Fl33/jGGs8SH+Fu8CdHX2pCm2a3XLP1WyVaKg9qkPp2ihOyqN1ItqrsaMiVldS6nRvRD
uT9JzGhH4aoXXWfM+Evd+x5uYtYfX9Gf2AOEeIjRzJs8GL65LoQGSia/94FVb/rGqVchtX2i33PN
8d0ux3pjyEWzcnQ46tio+Afkjrp5XRT6ukna9jZYCYrXysa3a/0qetihQHLfFRIs75NWU5jKMjkl
o9pKntXedEB8F4Xz/30UQBClOCg8zcVkP4l+tQBrF2YzRK9NDxFfmqhXrYkjCgtNyjh4UChJYL/4
30VnFdjNUwk/upiQ9oQrMrPeizGT/f7ZkYY3MeYRrj2qKvyTTR2oN7s1Xr2x/FTdrH0OC898ys1V
JdXQRrPci+S4EhI5jJlxZcFBm9Ub4dpCxbqGrKTiYcFoMrrO4c866lCJdcKI/WoXUDpcKepZm05G
xXRaylPtSQk77SgsT66JBdV9t5QyDktO4JanyV8MZpO/XBl/+xO/7ZZi0NXG8mQNOixyPqClGFnj
0e5t6FmNaJZ3uX7jR0q/QVeAbs3goLhS+sYtVVTvPOTBRgwKN1/pdVRMCcc/ZhndU0bp1lXMUXOt
WY8RqriPSb1S3mxXDY9ijitlNrSxvLA+veZfLyxMLwwPURm8mGarnEujrBBw8t1X6FJ+O6U2/vK1
50zSYiqvqTxWbHX8qAOvAa2iAT7iZ2ZVlMa4jzJ3ot/mEJSBkLwGFvJAnWUbr26ebLy0hf6hT56q
qSk9RJkdCYRMmsXJE6ok1UkNjIOwhIdVVBas8Xq9FbOcNgkP5eD8sHTLQGvDyjgyR0UDUstC2t5C
B06N/OjU2r26Taz2DCKihzdatEg5e0dF/hAe9y4KEaOTsOHoW4KMk/fK1CX6zZHDSRoW/ULOmvac
aZCkhnFUfIyVVi4KGQ6/qtLct658thM1/xg72d10bd0sjSAqiEHGlIhEY8UjVJLnhZPnt2xqdLeG
gHP0863o0xSFgC/HoMb2bpSlZTeXICzojgxRxWlMeOUQPVCmUByNrtWQwaUxUgOiPKNGaHEyKwWx
QcgktDMEzFcOLuru0VVojX4KlKtasS+Yiek5UHG+8MmcbzQFJp+jGRkH0Ui2Q6hLXEJdzWWmexAX
cjqaP5yqvvlyJ99rsAP9x/S9ZtuTmd3qbviT58avHrIe4p7jeFBcP+AbnLVPFPwiE4vg4vcUjUEU
T6TfRuusYG6HRc00tRlSucbTgMzScpQs8xBqlbIL4FOaYNXeFcoFSNQ9cFrI0PeV9eHHib1SQqNf
K5M5yXTDkmS8IeFlbcNWgf81IsmOCGI6i0dXQ2Vb0t4cL32h4M64qH0aPo9kV0V3FfnhXvJROBam
p020v22i/7+T4CZM58ZYgt4iOJ0r/g/TN9RFXtca34YBkkCEHzDyd86VHzr82JdWN4xbUbgH0Q3N
d7sZyrJaQjVevE8SrTOkaUwSzH3wSibmPrtXVcKIVtJcYjvZ9SRjPgjFwOABTmgV54P3oQ3+xe3A
5Ek8Rs+E8aHmm/phu1EWfDGm4KbnfxTjqguN/N1PFZONxhjClt27HF3gTAVveZBdAigtJ8Zjq6jB
XJqy22VHCGhotfAIcjZ65udlL9LcZeBP0i+1sRbJcaq95h1Zntca1Pt+yEsYkKdkukYtDFVgZXrW
YfK4DoPxLpYtsihZQoEElGl6lWZpN27xgXpZt7VMyF1FZr0d3Q8y2x2xz6riiToWkDCy6JhLwcIA
HbCthh9GK0OMqmjDUxj52iYnN5mtfdX2NykVQIfRII8QNbWzlmtfp6yhbutT3VLCACH7nuCqonDn
ib4sONZeTEINy9AnjZc8Ry3WHKR9mWfwaHWJ8xzA63g2nPggrEjTx+eJ82Qastuu2WdZAs9rH1Jb
Q8HaISvJ0wcN1XyuosvcXZn/ntjOz7w1pE/XreYkKwJ/VrPRsbty+AnPCFSwQWe8wh0TTACjAmhu
3y67oC+fRqkfoNIqoJyYzJY63Ysj+4tBUWrC2xpoTYQrOOVornvKVbt98oBW8SC/BX2H0SXFIkL3
dy3GJD/vj75eULLIoF9FeETKZ+QM0SGipGDF65LUirR6nrecL8Yi0c95Iyt3EJjaF79TeUjgDyCp
ZrHBXQhwmNL2aDeZ2ZtSVvlG0w0wb71mfpQZIdeq+s63uF/GPsXVPFp/q64/UMkOvyZcDqW2qLSB
JzDMuJLSWzvRUL4BIFNc4shlNpjWrpiav8f/5fqYj0pe+zVfdIrp9+ES8VOvSNWrjWrarM+j9rsl
Awux0CuaRSe7gFsCoLZ/DhzJ/656E91sqzvPZUH9M0gY+Ux4XFk71I/CwFZWeymEvVhDa21XouNy
hXKqXfuOz465r5FPnfo6qiHm3Mvaqk3hTKWCgfswhn8HcYJi3QB5fh9K87udFdGlpIThKU20NRzM
BadV1Gei0QSJzHPPXDY9QSJQDM3BVavOPg45MAbH7xbGQAIyBftxqwFJbGRfzTbgbqSb3/Edytk3
vWgRxNeKViXk1tzybcwh3VZNIzoakylBpFzYWfAC5Q8Q09a6ie467R1U0RN/4bJXeOM3Hm1MV2s3
YtR2jN8UqTonMSi6hFln3V6n/v2l77tx43SRvdS7RvkgInZsWtd4UlPFO1p+9Rz1tjXL5DacQA68
uKqEqybrHXhPMcHYlRtYdSNKMzEpTJB2kksmHIKr4EULcu+k+MT1JeMjzfw32RiM56pK1RVYsWxZ
8Qd41twJSWuV/rytJOPZJjlx0vPwJe4qWIjrrl9JpXZoDEhn2gnhmUJQA8A3jPbDBBKFTcrbjjEa
iWJU+IU1IhlsAK/C6gYVdoQEyKVdOFdAwvkOnJ158YECcN9W/U+lgVS9TZNvrh76S/b2bG9UWz41
uaHOhUcOq5yUhT9rolbzyiYf746gOqzSUhejA21ThfRjJ40nswgOblml71ao+KDFIkj+NTd573R7
3vEz9NJYZnvqcp8cAn+I9zY23CU7UXWtlUM58z3iI5B+eTPEcszPrPWXMWLT3wMVYgpL16RTCLJz
1+f8zPD9N55VD5Jnrcjzqx774SbRJOnodMpXI8fFzYCTY/vor0FexnqPHnjaqVQg9P2HNGbnBozz
bzdBYdaU459pQETPLAE7UYMYrdqGc6Lcy93eHHlhWU3MW416JBzXrvfDyqHrV43ht+a5u4FozLdK
zcq5PHjOwTBCbyZFZTOTKTZ+DbQ03EHNM8yFWfqmuQazQpZuGlUj+Cn8xDVW4NPKVxK32cJSLHsz
TKOmSsDI1AuCO9MomyGqeGv+ExLBiddRVeA/y6OrWClHytLMqu4ZmM7wPEBKLeaomppu3Dwzz03f
fwfQ1fxGZ0GX6+oXyeBk1kdK/mJSTrOsBj09JgrBfcNP0vVAnPcqA5ecD0gyfo/sckONXv07KYxt
R6DlW+gjr4p27niN1IASZympd2nuD0ddjjLoLhr1RZtStTalm7/MZs7+r/7NI+AzMSP5tY5jCzCB
k3HHUSEeU4q67uExuBgOCGA1tFZGxd8RGH+7k9JnQKNKsC2sutzDVlMR0xqskBSJHpV70Yihh2mq
AaAqG96yf81JY6oqlMKRNvx8ZKdyaiowJwul7NoFzJPZifgSEDYxrFR29K+RgDMdO3Z8xChVLS8O
J4m6v2t6Z5Owd2ZkHrujrl4VXQxedeqDUBpgRlqpHxBmudtGmGUY2rAQAlidXGQDjSVijy3JFyXY
kxGfZBqmy8FTpssxrdaZ257uI0XrBvu2dQt/JS7/5e/b54EAy9XRq1VAdORtlLX0SE4RSNlkBrVX
bTSNh4Pitt6b3KjagqDJuBGj/FIXszFruqMYJakOc5ckPxlDUTxNS/a1Ir2KJYNmrGfCFEt2ZL8W
wvTY3tyXFCZcCWtDRziH76C8q2qiVQiEkwZI5GD26BNXneWOO6Mr0TcQ9qMR8x6muHr0sWHZVE59
JMOjU1r/UucJ5dFaa18az7IvNrVcsZmNh0e/3vfqLInBTAgPzrf2JZ5QiTWRWDJU/0xVS/40qtl2
M+EHX7RGUpbnc7Tu/MY+ltOVYodfV6KPo9LX6F9+/20UUIJ9Xy+LvaMLmytk5dau7qknhImIClnb
gaN6Li51fWTXIS7vDsKXZJ468+0WhYZpqmhKMV9c/muSkInLFaNeDL6VUCgglZugBaibxKV3GRPP
o2ZDYVtZAtMpUofk45+BIbK8E8Xkc+H26HciOGZ5XkzU25Fvz8RwratHUMXd/uEnhWqwq4LhvTcM
a1u7jryyKrnfqZHT71pDT6FKm+zRjodJptHVl49xPU8ZF66i8+5/t1XdU8EFAgKF9WkWyufUTsfv
XmaWSzlOa7S7gu5JVep30e+W+cxAkqtSKVRnmxernndNKkVC/BEGNW72elFWpsS2w9eqDalHhFY8
1IUB+9bmHpTl3VtMYXPpnKP8WRjk/pjVGRJSHh7sm9OaotFisMVAeHmqyKjCtXY1BU+nKllk0lKd
IE/k8M1KJfSSIkpTveHF1ZL6miMTdI1ztGLyfHiHQQB2wlXh5/JL/YIYfPtSua3GNQJH7YvAOn9d
mxrEk0i+nynTtlG0yNRVp+Uq5ytok4As/Sq1xjqoQdw/ByUITV/m9BSEbv/MVtfbNOzAF2JUqrL4
WI3ODzEYF5rCFmkPLiFu5sFYrhTNO2tDC6JRL5yjaJKGJPfMcAfUJSQEee72Y1xcWUWzkfVY3TVN
JDfrWgrcRZ4SXXXCvN0bLbGKmetKzV7Y1tQprv7qs2MV8isik2zENAg1VB28j60Fh7q1vHMz6T2J
xrCgC+7DsVj9NUDBAKxPhS3PHgPE97xzoqfhkftl/le/WM71s6cB5oqtsHpTRe8HmQ9R0COqfUal
y7aGnlGr9U/Zj+g3OKRRivYoJMJnq+H36Lpf2VQPPZYTfWLNP76i66/VVd/bK2ZRbfR+jCSqmaGu
MNwGsTC0U6lEaAbSdF2WIYQVTZfY4iqFKXWG3PlB9XOePparnSC00k+6Onow6gwLpZXykzm4EBEr
QaosQilMAd1Pozr7h65FkmrkRgGrzKcrh+BtULmNUr1NlsJMXSNbQGVSbMENh2+aEv5SJ2iTGIyM
G98S6wUf90KC8VIoUvAGltHZmS10hsLJ64uSx1Whgm5gfb7W8Rw8ZLUXzr3vHkvS0VfbNMmncU+I
7ioxSmhpzeD+plRUSSTp2x36kKcfRWRGFwFpYI9SXemhgie+PJAOYND/6smUjzBqowtg4eqOl/i/
17m/TmW8P9boeorFKFfeNQiFZzMCzf6+lN3BRLlXAho2NVQ21ot0jHlOpHlDuaLUhIeEgtWDuKpF
5ziaHM5VuP7vTmI8qNT6y//uJSZECRl1iL+A5v61iBi+TwotPzo0u4wT0T5ymmrdNs4zAV5p7+u9
UR7FZdClHhVWdA58IXloUNQA2s9qwdhR6Mh9ELhEQ0JX2gdER2ZZeuqdz9p2w8UURszRLSPpKDKR
/z0pKYYABBR74Slp/gopynSnOz10IRSoFuqEJi05n99Jye72n+FK7qTu9MfsAzipZ4KpTIENqFrE
UT/vCiPa90pYe+sHr1mtDfcXCA2yLKc/5n0F+Hx6yGOSjqLOsbsqH6ZhaFfRlKbaoMDuA7f3eXq1
fiVtA6tE5CZttGtaxfo1KjwqRiQXPb4/fQ7P4EUVWSRep6XEQGaV7mxQyTA++mTZfHeisd6LlUQ/
z9VFBX6cMiJmakoWXiSrvL+e6CptPSU929zEHBRbd0SR1G3AGYvi/bw/aDXPq9Z1WnaoBdIQEHY0
vHAX0sqlQbJrchhcbyHlYb/zpom5cBKXrkfiUQntavnYjZXTzu5h/rU5eww8Nmz/v0sVIfEEoKtZ
9S0HnxF8g9d45dkFzgzb8NSY3cUbjH7X8DNvAEyjr8isVyKw+lZYVlSW51RTirPlFJ896pbbR5fw
GFR0PhsYfTeDARVx1ObSEZbVYOb67fAWj5RT9o1b39AMMZdxLrlHp26Vja5U8U6FwPlQ2aO31rK6
vEi60S3CJEhexrHg0Nwa9mvc9O1eamTwUSRIbGCaNF7SJwdkT5Q0cA6q6zEIVfDXoPBQ1SE8IHs3
kzkYy7ERXrIpsRgGoXWyTYTSJks0Ek+BXazVny1qjeHcqoNunTtFRcWCay4qM9Z3lUexuRf40lof
RhsxrZJDa6ruawNMISntixOcLMOIIEOkifg1vtZQ9ya2VZ+Fde/3nB1nQelAAmKcau2qb64ZGDvh
IcdxfLUhX56RujY2uuXJHipFSJeNVemvH6vLCUSgXUri/NGXVbG0HLU4WYhlxIJN0Qxr0up8oulN
GVPTp1G9zX0/m93fgiNr7A1M5VmvxsGbmzBTHP26XT/ec2Nq6SUjfPqfnw79XghkEkDz09sW7vCw
3z/do+vPJ3y8g1C3SYmEnrm5v2TKcQOgCtuHx2uGlgVnZkoG7vGqbSC5S0rhvj6hWLAM0q9PeP9r
Bb4N1e/06e5rq4bHfodPJ7zF+uITVtCIPd5kN33CpL7//+5/lg6JwzLqvz6dmC1bxk7ybFBR0x9C
zM6S9FuolsbusbxF2nHWl1K4AIZXPIE7mupd5fyYm419I1X2VKmW80HxDYxzqQvAUnFRIVPSeW5K
ySlDc3XpjEgJ1FZ25sFkPKUqETl/RAe0CCKynrGuHiRF+y4GRVMAxtAMZ7j7ly1F8zUB0JXIh3ah
3xzsPPp8+DsK8UN+89lw2vKi0ST2esVE0570/aIKbeXme5l6g1HqYPe1dAwnayisDt1Q/rRiULiZ
LpT17LZ9WCFxcWsfOgobyuNpDdGodd4vk9bK/9XnRtXKMa3qfH+VIayI+bvqTLyMmFXrAaogZp7s
hNkrQ3UC3Hy3xKy+hs6oMAvIOf+8Xx/Bq2BU7IvoCiF82MAgkc0f7xfO8N+ZHFd74RHXoX+01Or+
TkUX3O7EQfvIJ9vHBxJ92kfktc39TwLYP1/LYQKMX/vWO0fNTdNTJSkUsA5ecBZXRoxMEGiifCNM
y4hhci9UEAiBXoeLv7ydSO63JdWOjwWEh2h4BTcdvl7h0W1GeUgx/j+v8BiIi+brVTKKUOCPZz8k
t3Aky36CWKZEaJtNx0o1JLTSai/asp2HzHp0+j1ZZ5t0e1mcUPd2l73s11cNdMGCfI75LPk2EqNa
2r8bVecjXK4NP8KsPpZ2+z+snddy3Mi2pp8IEfDmtrw3tKJuEJREwXuPpz8fstQqHU73NjNzg0Da
AosFIHOt37g/nZFcTer3rAlbssoszbxZbKusT2T/u6UrHzVmW1/8xLHRy2rSZxVezyJBbfQKdYmt
qabJJy5XWZt+a+0tqbW3TmqX217il6tllrBhYeWluN+5uYYDUK28wV1pOios+WutTbaipdeciXGU
kkueqW0yHG61lubMel4ESxAVKf+Cmv9yOg+qmni/pMSrRmF5Mi/SKZ2N8WRU6Q8F+kProMq3Ae5R
xEwd7yw74EHAF0vIMbbxPFKT+jhWpvwQytWzqLe9SFuEY1nveLorcCq1RZpb0ht4VmXlqK5JIpnh
PSZ2aoMEbaf7W24NvNOnanaI+67o5afwaoy+DQ3MjGukUB14liuWiQQhyfjG+67X431V5TUc5el0
VFGtsA1l1ylY4qHGsQjsNl+OQ5o8Oybps6bHHMG2zPg5x4JqZ2bgO0SxbaBchZn8U5RGqbZRSHeO
YiSaL8YDKulzlIJ5F08HO92ALKmfRKGL8jXK7fVVjE3C8Vn3AvkkSvwl6PK6fngQXeMOEGBDqH5L
+EB6Sth/brkVcnmm51VArJ6D1ivBXLZSbTkGwa+6MYHPhcJ1BVDYIOwnOoa9+lfz1NFsxnznDhl4
49/1uTEFGlo54kE6vkS4rQCrLuLXVhpU5P9584uilhPz1ELd23mAtF5ZA7zIRhFeoKuPL42xEJ2U
1InPGo7TomSrIXwmU2ElMA2JbYN0vuSCEpjmHxQejp012kfROpL/BofkPQ+gq66GVp/KOk5wcbSD
/VgHJeF4BmXtmK1MMBYrMcjIZQmUb8DmAYeVPer97sqbGJPiEApfHidIkn088TBFpQaWkOgoUjCj
V5aPIWGtIWrUaxNpJdrDQbTM+IZXorEbbPdMnvFWElVl03nzFNO7LcJ65aNDSnuv1AYZrz4nAYks
6LPUeCHbBGYiEOxgjLeRQDD/VIzqG8oOwH6CiSauW/kl0gtjbbrjxJnrEQGUeGU7jVlNzGoHv3An
f68s6FPKlEZXGsyigC59N90in0VJJj/nvkmqRVdVAtm6s+lQiNo60jjhSfJgibJq9lzFbM34UXbf
ia8tbjMVabTNu1Z/j3SYCibE8MemJupVx0Fy1OSMzF3UYz0pW+7Zt7RsYStR8hqY0o/EsoyPuL/e
5sH06iphtfLWGF0N+KqVrg6qDwt3HHFp6uPnEVurpwA/iKe2wgkqsuDPTVVhhU0wrA2Q1VNj0STF
KiOcvhStPBujQ6tPxqRTa4668FO9v89FPm6KakX1QbRbTpIsG4sfmfSWOk37NLTJokDO+LVBSQ/4
RaDNRFHLDWtl+g2+5OxXX9mJYeUU9dAnps5a4q5IfLSPipuUD1CrbtW9mfj7NJvQ0VOvOOOegz7S
rwe5MfadhNOcjr34cdKnWMiVj1umOfZHUScOQBH6YzwdxrA2F1g60WUa0SFkO4BdpUWUVRnB0nuz
qBOtyMGBnkrNvVzF4bzpRvdUmZ51rDMLv1httN8Jwe283h1f8hEDh8ytijWczOCLp494S8T2uwSh
eZGqo34IWiW8pKRvoPWq1nsaDq8K5hMemY2Z76Z4eAZdcLkfrNo9Vix09pAZC3sW2U60HSUTf9qp
XxxYvzp7ARrEupweIxNW08wkVDcrjLri/hdldherIuHrCYx0uFQImu3GDiiPYAe0Q/y9HFFWEsyB
mhKQHh81J1gFgxN8l80mOAl2wNRWTz3/L8aJWXSj39pKGZzlEaqAVJGId43IefCNznmwK+AjtnkV
NYNM0AeZnHoh2kSdader3qnHsyjFRhRtqg7lMh8TuHRuutUF0dr+GE6TZa5qr0ZcpALVMB98PFYQ
vU/YmGi1+aBmo32NLWAutImayjRw+IbPvoizCtXGMAqXGgSQowIq2y7LcB6GUfmiZOmvM1EHzap5
HPp8DoYi+Op0PzUzK79YuZluLQhuS1HtesHesRqdZC9PK6xjkDJIuuBrOMrfoey3Vz9qstOgDdZM
9K9SDamIzOpOjiYnV1fVP0S94eQu64DCRLaG+8yxi4Oo59lao52ZNNvQSLwvoU5yfrocqZPidYwE
21oUuTrj99V1nd0vs+kqUJjZF4316+pallLzTnVXFVIqYdFlH4WlnInIZl/GMDMWZtTLR7d2in2R
IfbYdUH0PLZAFIjTZB+wwedR3evnRlOTRaNrLlKXHiYg09n9kDTSsDZbbGzN5s960VeX9RdPt/3n
ttUh3pjqF7cv0CFLI/9YKA30eNnNlmriWq+9Gp/dwFZ+hFr2ACouedU8/qyuzKR9qI3dEXUKmKO6
X72Bld96rL1/KG7+FWsu/VkupXRl5wTftaCWT503BpNopvs1kryl6IryEY5OTl49ZbC/V63eeDsZ
KvsZ9ah+rioDN/Ggt0hxDy6otlG3tlrobNhgREIs6HVMy3rWjUP81ciDb3lSud+IJJwyBDo+CnVc
yjz2/ZnTHhE9ycJZYyJ/A2NkBvVjpWcJZtK+fMFMrfmmtcHH2PrGRjIdXLVxHnl0Ae9l+SNyEdlj
WxZsQAdXWYm6dtTLM8SxTZp12a0HcoXe3Il1whg4zA1Z8OCnoXPOAwMU83QGE79aNHEWLGsbOZGl
j8IY/wFnX6okpXm9sm80iujh1lq78JJCuw6WkYV4Eenuhnn+GnKr41u9DRHz+0qmLMM+qFexjbd3
KMXS2bU7dR8PAOUiLyvf2/AF/LH1LS4bd470tnLkH2YedWSH5+XU0AzfE3jI76HZhUuvZB9gDkBU
crlDXi0KrW+jnsPIaPwveRe1q8AO5a2UG/KDHfpYRk09+tZ80uBgPgep7m3QB7UB75nlc5Moj6ID
kkTJDFE/IGdVVa5VKVD5CsgXAcUEXld9scBkb6Q4yVclRjBWE/kv6N+r21h3uqXdy8ZXc2gWgZUO
r27Z6xtbxTdE1Jfyt7oP4rcGO7d1A/xorTiB+TVOEuOrZhNR6GPZWhdNF78N8TfRFsFxXrGt1jZY
toyvg1YtRL1isFENq0Ql5tX7LwSUN+IjiO9Yi0AK1poZS/PS8LE6Yy+xF2f5VLzXiQbdL/+PLp3u
6PApGn3xaWwP0n6HqjuOlkj8iUMZglMuglz7oy5NuuzMReDF7Wl4Ef3ujEc1yoChZqM6bfz4VK/W
UG59rz5+qne9LD02IP7byBzmFazledd1r6lRlddiYi7aaPjsf1fBeq+umNPcqsiylQSRYMVKbGt9
fVAWOY56Vy8ztGWt9wietI6zyjU9Pzrs9DawYvu9XPP/JC3ubj3TyfdJ5rebCpXPo+GiqFNHORkM
CRe/CC3kix9WaAK4pfeYKC0KsSGL0VCVT8AAsnNpavLKVFp3lqaGy8b69l3IwwaNBHamppmeRZ04
c2PH2MEMOomS5oQeUkaJXxwrElJB3KXnW11YJlgIJnK88IdBfoQM7u3qsQTA6upDwV7PnwOA7q6i
1YhrXK4D7EFFUYvs7pAP2besTOTHSi+bE2KLh9hzUe1Vw4CMrhFtRFHXlW6W5qF7aw26ca07kftA
9tR7qtVmIXrZI+uXUmcdL8NWBPiF1sxgjOQJOzc8+KVevwR6OY8GDTlmi0jhqLfNUhSbOvoBN364
2EkbXVP2nkYdAxJ1dG2Zm0WN7iWDEtyqMjImGznD39UyjeqhtIkC63FwbCZDxKg2gmPLy1+0iYPX
1eWyUf1yaZrKGAOEbi66YcprDwTJNsV4+ywOil5EC7kwMbTTsvRWF9RjAlvJ83EBNYEzTp1FnTiD
wVlu5IYE573OlXx3gdqLMgN5mI+TezS5kUmDJ3GaZBdCalrHlC+MQ86ubRoeUM6zo2ruzyDe8cKw
P8LC/ak2vfySlNIILKnyz5ig2xv00QO0Fk391Cnwd3MtL16UMA/IbxTtB1heQ9Ocn1oZPoVPaSnr
vKEG83aoEwuFuja5FlGGpen/rm+nxk91xDbwH2lmseH/LAyvUk8OeGYoGfK41AEWHLNRU8BGhh9Y
Eg2ougzDXpzdD5ahJGslamBRY+/mTAefdQisx+k01MqnViVDfDd6E/WqBE9f1N06/+4nWu+d+1Ip
lrGsuxsJNtoas9UBtJEZvKqKJKEdKBvbsPKCVz9K3gPTqc68uINXfcqCx9WL51o9oeHkUQwZi0rd
kTLs5qJTzA4W5BdsD6KwvFMGXhtjB7PI6C3t2Qx1LK6joTrHihpvFLlIwC9o5qEI43jll73yYEES
m3fQSd660XogyD4B+Vl+kbSauTDZA5dliK9r5Ry6Y/2gV7xBkkKRDwpatbvUlrzNWMjjOfdTTMMx
Mn3pOnbJ+ReeOclBN3JSAGHVzQhwydECeGt88CaalNNAhZyJsjgAyQtBODQjHo3RXy1iDtFd9LmN
EWVVQrG1a9+GSk+u/iR9rfRddujT4iyqwqkKBIJxDLt6LarEodPV5kysYCbG3OvFmTppYt/q6HHr
+nt+pMHWtwnlhDhdElVn20+zg+gvj4G0co2xAoilOWuDwNZ+LMJiV2edQwi+8Y92pWkrMHHRBScr
e8HGZXjMBqMmYawV0zs3x6pI8xZ2A+9Mj3Rlj2ILIgbJpBailHW0EpWhkmIFL05tD4Vml2jasJcH
FQiawn4685rqse1ikOC6S7A6kZO13HQII/a5vh2SstimU2QyRJFxNTplfMklEcpWvSddzpK5KVfF
F3yEfXRCCS22CJPC5kxZKg9rd9pEzQAWLtuuQGrMzay1ZQ8zYwJ8tIUU7NiA4/c2FS2/cWfwJaRD
GCfty+9ujQW60O5hzGS+9qubW5kupmV0c5hN1IvZzKkbuJY/u7EKMcEJjPEhqutyLcU2yf1oUB8D
0yyvPk9ws/aNYu6qkAJaFAl2pROrj5aZqpvMM2DyT51trF4eU6g9U1c9T7K5AtZtI7oqch3vGgm4
tijqVo3hpVOom84iJYRskPyY+ChrGo4RveQeu55mVM0vdchimH+/8h6NxmPo18oPKW1Zc8UIbROr
mNmEucKZV67ZZmC6Cp5mWUVJcZWkSp9XDVTzMmzRaGoSQockAd4hkR8zvyFuEdobr8zsn+Tnnt0+
LN7yxMjnllToDxoouVWNjurRDCNt2wyJtsE0rT2JGZH6SRHlclHNbnv/vcxYnfLummLHtxmLBPTO
NKPeOvl8mEQKdWBRW7HH+btd0Kc6MmLFzk8IbY/GxoekGGZ6n+I3MyTLBP0hVLolLU+uQZ1nz0VT
PGedpp4Gt02fucoMcKNBRGZqHKUMqTtbK3ei1WqqEP1Oo92IVrIeBepOrok/J2MJwxqrilh3XzUn
MDQF+HctfrMD+WBMHiSmxfbEc50vqW5OcqNBc3LCCmBmq7hsz2sIYVHRzirNqj/GletJ+UcZxz0A
ESSx5Lx7g9rhHFyp/HWom2pYxlmszT41fCqaZcVuC3KkqB+DDO0QBwvBZNSdg18ThkZ8nU1raLDD
L4L+BysyBJn77ifKhy8YivtfnASdYHhF3TmMe2NTwcuB62Ln54SE8AKZbXNt6oMz5/XG1z4dGggG
e1Ox0ZHrNezFRWWGKyrG0kNEZtpweX+NwSzQPf3QVZX75HrddKOoNcaMFJPWKZdlY2B5MXXGJcBc
j5qO3MZU9BsHHWfMkG9TWbnTnHypeRZDR3bFDwgeza2pq1k33ZylT7CK2U/Ai/TGaJHHbDwzTeq1
1ybh8VMt2Df0/gxIco/zQ4DogLHIo6H7kHPlMSXL+O62ZjVTLdN5wc9rmOO5mzzKjRwsEZ7eO4mF
TqA/oNkajtm2B4mD8okiZfO6bHcsNWzw7LQqlh6vJcOOF1nkpo/JdBjILJBpuIoa2fUOjjVuZZqO
vm86R1XJjBHfbujTsukmCyBCnbwQ7eVARDhr0SuuGvcYEpefF3pvz1Jffoos2FcmkgzrgfTTynTT
ci5khIRwUDh6aGhk+WQdD6xVHiscEWP1xdL58+xIPYuSTAgd5PUTnqrVRUFzeFdmabnwUst4G9rs
h5UYyTV3KumEPDRJb6PjPsLnYYpGXskmV98Sv/lh8J298XJp8L4EFhBqTTBHsfmC23x3yiAxLQPb
BknsWFhmKl21LT3o1i56kwPeOdjtyOOBu+WrMvKAxAcE/7e69VamA8ISvbfgh8M/RislZRMpobQh
APhtKBE2T3QEyAv00H9xWVCITNXcesVH1F1jdZKuzSJvrr6ZH2N3UDHl0tj6l8l3uUbZhaCzf7HC
4tpJfrjt+8DcI+KNIuR0MOKzl79nhV97M6+DL5oF7c9OXcmavO6DwvniZ263rDW53NtsIM4elzgP
GxZZGgoOK1y39XM5Nt68IxYJW6gIUYp2/GhWN5EF7VM+a0ozviuTxSriKenMtfKcX9SwymT71Udr
95ttByirdBDOeKGEa7NEGcWVje7VMYFrlbrffveMYV16BYm7RntqU92BpSddPTPd1DpiC4OF6MgQ
qfO6xmS6S3x7HaFJvs/6qt+YtrRzxyxdKoOzH+OqnckEPQjENP2qDTRzlbnNF99Kaxze7WBWpUPw
DV2mi20U1kfOzYOUMx6wyKCvHKmud0i/7hz4zSc6TGbmMBRO6QAuPQIG0nt+eBUHBMqUvRShSj9V
RZKErFhiG0tyO8qxswblKHf5l97OL4WZEo3Pyifo4/EZYWf5OZMUBLwU66SGeXUcjPLShUB58iQM
94HzEcpNepARnXDCfth6FgoowPsz/SCd3Aamom8mbx2ojDXYdKSZpqI0mOcpsvVgqm13aswa4roE
qE2XwmBRyo2/V53mqNSNjWb9hDicgIm+wxlLhB9R7oORGpAvEPXiABkLPL3oIsqOX31l0Z+ioj08
93gLnYs4fK6VrDoRaOVOGjsyfF3Vvsh2Gs4gWSTrMmh/2GRCrtgEa8e+t6A26n4wZ7WRHTi7ikZE
47tr21vWLh+jb4T16dEpxrB1giif3cqBavWzoVJjQHVpu8x7u3gptLBZYgqZr0XR1ExeP46Cvqw3
wn9z8mHe1dBAibJp6f52arFr3bs6TL/5BKrYR57+QCpYmvsdJoS+s0ur4VIMoXG2E1CtXb3UHe0H
+7piJof1t0432stYJ6SdMmQ+y+BtLLkPQ0mdD01Y/ez0x862UPmJfOdQkGaaoULVLvoI8kwTYkUe
SI27wSiOgBO38yVByfOSTmekoS+JGheQOKkSjW0GUarreFaKoqzqyUlSym8RqJ4M36+nMpJb3kHI
QomiFXjjcbAJlvGeewLz2T0kTTaHBmE+5ZmczAJgAiTO+z+91capGEcab13ffP87azXRQzQ4vB62
2sCn/3Zws1DKHoL4Z+Hm9q4v0H60G/xtYN0km0CHYQU/E2ZyiTYZW+5hpeVacR7t0oJsKTfEcLyL
UxfZJmOpvk9t8nI+t/+GdwjJuQwpBQQPxzOizNnSDQL5oRkjC5ehTn7K42tZsgCd7HqvbRuGm1bH
ET70nPo8BFPyxYnLN9VNj3LBnR7FPW7rwJmIcmlz09KSi9YY+qZxR3kDVhon80yNUQe3iq1iMhvg
7umV0RVkplmXwlpeqnJpfth58qgM2ARVmSxjWyMtOyPMf7LLO/k8C9+8livs/ChDoiloNuVQn2xu
pXWk2t26N+zhIlu2t0ADWn2VSVCqZhL+TM0jmSyg49zMF7OvrTfLR+e0aJXqgQRTsyriOgPrUoKN
JozFmqu6ZJXezNPKir4VWT/3szL+kP0SE4Q0iJ9NoIGrFumT/ThqqLQYYHl9p1PI6Q9HtdbtJ9tx
FB7ZK6JcxXvgG9A7bbnYuXpngSfsPhQv4kFpW0DxjcoECN+Ee6SIwyWRm+GUOGY+aw3jW6jk3hNU
xGGjIJy6RvTUeWaPjlRk6n1HxgIAYZoMD0Oid9B+SnlVpm3zii7qTvQIzHqEtUZ8Tu2qbN301Ua2
vHiLJoS5Vcg/HPhfRqT+avOM9ISzCBDyXzY9QfdBDYZDSth31geO+2ToOuGgst9N2JNOQyG46EEL
9nV8DADqwagp62VpYFPt8V0uTPwvt7xcpJcmHP2Z3dqkv6fWqrFxnDH0J1lGfJTEA4uimhdpCaRC
09tu2zREr0dbSd+c2ProQJpeCifUL5nm/8CsPYUA7cxycNRzeHwoLDiyucVEalj3bZQ+eOoUuc6a
6ruJeFYSNMoHu5yPQg6s5wLpp6WiRG/2UOYL8p7OJZkOYJZRUiV3tHFNSZXQ96iUxViCWfLd0rmI
jo5jAs0PSWLf63KpN4n+8mCZZhHdYuJKF/s2922y2MRcpzn3bUewWfL8pZ3l6VHyKgwIxhjhp1aL
D6AuvloAJo+BZiwzv3pEgjqYq6N6GCtnryfEcS3HVo45pu7zcfCVhVHX/caJK3WLD8lwzqdDsEkH
Qi6gDIJN7jnBQjcb9dUc0NMv+/4nZLjR79ixI2v1XBJvn1W1ky07BJJ4XMbeuCODMPd1ycAoKtc2
8gCILS5MhViNZ23cSErn/OS5X5X4i++oyMDYmMBocj4cRsiq80QjHR2aWr/ojIgIvTxYUOqapp1F
dfOIWFCyEXX3A6ywv7pUttotO6vTZqxGjjqpgle76gjDWHrwMqlRLtrE0C6R4zsrH3K2mxhrMlLj
AYJRuvEMHG86tUDxJ6iPXakljygqsK7GZQ/sld5vRZ2SAH1BXRY4qGRf2ApYH4pKGGqc7MjsB09j
lYzbxLssScPO17NxBx6bb8clgxFA6j80YI9YCEZfpIq0QwcJd9kiwLxJit6+yth7ypbasunBaR7e
K7HSgD2OHzTz2EuCA5jhdBuMBCxsYB6LwhrVheY7LuIu3YNHNNwxTFL4YyiZxxqEogtf7SplXnZl
LT2xnbGNGE1WTR7o3WcTIwDsyH0WeXFdPuPyRRA90p/4/ZhgdOYovKcXu5l8eptnCzLyhchncjsU
5KUXBQphy2HqJRrConJPdf5dFDA6lZckTKOFZZXjBYUpZ6YpdU+WRRsvtzrZMNdqbOvgX+kiGtgt
6GcDiORUk3dhNJcNDNxrqSkPvWMVh6aJf53FSC0sM4L7k+g1IGXR53bKk4jfVSy3q5g34bE0cPeV
ZCPH9NlxYVVy4GfgbJvaIn6fjkejNHkBJOG1LqSI25/HIitYC0dYFLoxNoFCUhrWVdTVdkagsUK2
NLRVtkmVS5KOqC6ov/Uop+kiK4ZTgxzQRUbZYK65vnf1ueo1obmYbGGHar43XmzARAduuqpTFugK
6rymXX3v5GqyrkP9rfXb6Oi3PwiCl6e4GfKVY7uoxQQ4EFUuopviDE1lZHLE6f1QW6e+6AdCp9iP
9KZsYjRhoVctxW8uqihfDewtZoYu1S8875V5HbreY2GXOLWFpXs2ZX4UQYRoTxDtzQZvXrUxeLVM
RXHoEPWABelkfTYTTWpP3DrtFlIXqxetegiEOJNsxtjz8AXftJtkwnFbWGGkL0ZIJex61SnUh4Gb
EFgSh8JXWBb4ZrNSPFm7CTiVdYMZaa+iLzRJOIl+Hb5W6EWbhyhDRyAPvXjRWIq+qwP4+g5grifF
N6sHttMzuU+yJ5Qfl8Akpeu0UHebSnnVYqc4lEng3opGniTzcOjCFQIueKykbS8tMS+V1jEw3YdK
z75DnQAjlnbdjnstmHVkqq5GFoGXc+JxbTgugKtSevHxtnrohmSuN2X15A1D+ZQl9iVHTPiUe1L5
5GidMW+HoeEJS9G2FXdNiiJcuLV7MrK8O7b54J5SzNbR5wxfvSQst4Hs5xA3vOjVjIhNEocMNqI1
gkcNRp5UmWh1JYyr0kh6lG1dfuD9sRHVvdWmh9jPQDax0QQgOfqIN5DBNLQqXsCHMJ+NOELAW0U7
HEaV+ZxUxL4BmskLeyoag6ys84zXuxRZxnMCSwlIqBIvxVjVab01Ct/N8ja2ATnM215D4ZfOrPCq
VTa6HjppTBW1fYBoO/wvUVQxqVyizC+vROe0A5OuIzt6a5W9KCV04+fr29i+dxcI/shr0VmDTLEo
fdu9tcZm1SwsaPYb0VkOOkBP7ZSGFZ87+tJcr+toDW50Y1hOe269wVolwZgf7GifEaF7wu2rVeTu
aWLSPCVl/0J+zjlmKAtsUHhAXV/ru3NTx1so7c7e0iTUWERdrbwXI8ysW1WrddFJB6ngyrkaIF2a
6nuyIzu7s7uz6J+WQbxg/xxgX467iZV2LPEC8sRyGGNQR+4iUfrvaW6073nuq9iEa8YZXnq4CdCN
qkmHXRojem5krMJMJ1V3xNTbeej03mtJ6HiloXOwEq1Khe0Han+4i0ytmQ6kr8raixfY2kvzXhWJ
t1H9DNHyjrBdmJjlopKKcg1ymfeW7Y3DzsGmwliGhvXXaTyd6kpSqPM/OvxxqidKvoomtpdnPLhD
572Y/HmQloeFhAzQi8av7erGGBFNJcno9HPoDQ+iFI5pdipA54kSGCvjoOHQMwsmefWxROTJ7nv0
zqdZMejUVpO61iI0Je08uPKvgy5tLQnK4b2aBX++i13AlFOne32so7noD4E5/9SQeaE8K9xkWN87
iy7EI9jrmGjN//44t2XDaJSK8owxwQp+9/Bmj6a7GGunOwxKKh9llXBXowIcDNkj+wNiE8HkKCQO
xWQrJM5izZh0MDCGHS0chUSd8vsszqYkc4s97acG0Vm0otqL6cc0sxiG56+HjgJCFssREPVt1orY
MrAnklLNDCTzIhrGdJdVwa8D3MB0R+Q73Ymze8O9373hU7//oMt9euBmCN6L+e/jRPHe5/5J/0GX
T1Pdx/7jVf7jp92v4N7l0/SVJ/11+f/4Sfdp7l0+TXPv8t99H/84zb/+JDFMfB9KO+Dv6AcPoup+
GffiP37EP3a5N3z6yv/7qe5/xqep/u5KP3X5u0/7VPf/8Ur/cap/faW255esDrUM096BpV0w3Ybi
8C/KfzRFlc+olBzhbdSt3OhR9mf5NuCPYX/7CaJSTHWb5d/1v3/q/arlDhea5b3lz5n+3Xz/7vPZ
zLD17vSQ1fn9E2+zfv4e/qz9f/3c2yf++ZeIT6+H8WIUXbu6/7X3q/pUdy9+vtB/HCIa/rj0+xSi
JZ7+5Z/qRMN/UPcfdPnvp7KdEuncUnsfJCPYN1I7KSQCNtvHvw+iJRqGYqdqF1EtasRZJQbc+5pu
Ge5Fc0kCaevE2LJpnfeQaY0+9yoDblVtSNcsiBFQq/sndsEI2U6lOIdJ2IJvmdrFmDHQzR3Z95+i
XdS76EStxhJFLFEnDlWPWoapAwKrEds/IBd9RtQjPhe2FG8728HwuYPna5vR7YBCZXzMUxRIp15a
FOEkJ1oDSwLO5smHW51oViP9Azs6AiJWg7SMmCr3e3jOuSovbx1dVCUXlRHY6CQb8EuyEYsddvbg
MDFTXfkRXq42ejcG/PmuOOsEDcjbh7B7puIQWMW5UOLirCiNtvb0Aui6GN1q1bBxC5ANf4y2egdg
ctq8IS7IjGJgZebYEhn19T6XmNrvtIqgpre/zRckRXMI0xhZ3r8+UnRL+64/qiwsbt30kS2apW4c
uewhMeMX5E0G9jezeuSRoaj/YVzfyPCvxqFbG/zf9oByvYNfTV72wvBeVIrh9+YCnIgjOfou6RpQ
FXZeQDpNUfrIrG1eWP6t4CiBAxpmqs+B4yJwRfDqNkJU3odJ1hjNSXrUyz/G3HpWQ7ns4iTdfx44
KoO/bULp+mkuUTQy80ik29gqlYFXfYzR2ih33iloEu8kzgB7efi2lt7aBTJLXpvWe4Po1zljdBxh
lk5d7yNvE2ntg21HMXHTQN+Jw0jobIczsr4TZximDdtESmaiMfndTRRdXfdSCCeMyCBHYzYrzVpH
Bl6G25iP8FhTqKdWkpSTqG0xk1uCqdXmouHWOnUXZ90oE/JWvYPoe+9BxslcSTmSHuA1fvW9t0aK
/4jJkErA9n81amOmb3TVfr/Xm+AJVfS00owsjyuvRcv9wxw8DEHVdUiYTFf9+7puxRSqHlRDeyku
wrA8lW+kTFDYst2dOBhZhmP97Xiv7SKT2gxOCNHCqW8CsgXj6wHnuzHupD8m0IucgEHcxdJtwtug
PyYse7ReJRQaFirK6Ht9OoRh3uxFUZzdD5/q4OkhG8tGbH5v+K8muA+7fYbaO6sMabuUjU/ZHxK2
iDggq8nFl/30Ehopu6sQQwnRQLwtwoMak9oMjXR0ae0dVIAxnYky2NNflZbhP2G0IK9EPegxZ3cf
ce9bCmNLMY0Ye+/zqZh7PWwMp96OcvQmNSmZjNxAyU0Po8cAgNrWtggayPzCXotW24geELgc9tyO
f7EmGHuawa7LzbgEUmX9D2nvteQ2z0RrXxGrmMOpcp48Y/uEZfu1mXPm1e8H0Ngae/v798HvAxTQ
3YBkjUSC6NVrQeEv4CS9gJN0E6Ceci5tUo+iK42t8MjeLUZOacaNMyLfdAuV5n8NIwlRua2UqvPF
79vpYfase7PNhueKB+5Daer1eqrT/GtgWqSUAFhxdDZB8iZSUGrif6osgKtJBf1a3Lb+QmmnvQQb
SxSybNrG9ZeW5WXrm03ClnOq6tYZ+K2ldFzhyb7nx1vD5av/AfQctH2yh3nx2zWwo4q7iWDMReDK
P3iV5x14cjXzhezKBi52CwhBg6b91VpTpj1WurUxbpGQnfrIcIoY8kbIxIpGTnerNgJgybFAaTcj
jKE5hOrqHLTI5kTNpS7hfZY92ZRTRrVtboLq8Jt3R/K7lwaAHGByNrcyWDUM5KCTEE7U1mnuxjx9
jX3PgXw4BXKqpBO6Ib9sMamsO+kIRe9/2bMxf01/r5H0zxxblqfWK5Mz3P/JuaudVeNx9Amp17tJ
OudqmMGTNFq5h4T2pM7uNCxkTDOAoCbviTJ87iXUB4q1sr5toq3spp31w430YvvBJl8q/lnCC36S
fYUj03E0MojuTO+QiWa0NRgpb2PZQycYXRK72f1tV3rv8C/baIX+QUH0CU13EXNdVVrlWM6RTT9R
erKUnqqa1B1Z5d6ytXvTDMvXlvPmUAXIbqeh+cKpR2t35WsQ5CoK6gO4frV41ZCQv7MG+0nOiEs3
Pdclm8bS5LTW7rjQmJRcH8M89I+ylw3llylw7Y0cDVPlH4MGSDI3918h8e/ezTYAM0UNx0d9Qnhv
jutkuY5c8a+Xa6nWWeVtJjjx/5h3C36fG6moUDjRRg2jYlvNZvCgqDUs9JWXfuL07rM1mtpPxLU9
yyT16wbxU+ok7WevT0jpxH34GMYu10wrVo52a6fHv9bpIP06hkMN3w1f4pOmNs5+UErOn6AdWLSI
55wi5CWmcwcr4KaPgV6CRbDrtzhRvHUKW9fC4aCchGmWrOEd606daEjWfWxuNhmiqdo6qV1lf7PL
CbehDJO2vDTs3Zx4aLX9saRVzh9f4TbfiElHtFl271sWhVAp4g4OrORbOUzVMrt4WXoBYJuUyy5H
zSIIUdsKjRaerxEFLs2IxgWkWgOJ8z+aAr1e9F4tuL0X0hUPGjzWslsGGSqwFcdqH4x+VdhrY4hB
uXlNt4m0RBMlB+GTbDoTAgm07h/kKKggwLlFDCJsICJy5l8R7JrAP2rIe2tV3qxIOwbnWpIkVW3K
tt0vxrU0Qp0ZnidJiJSKIGn83zG3ObeYRtAuSUccG8FOBasHg1BpvMAVkvha+dI3KNH9GvzyVEql
bHKqoyiGEdc9IyjWMVQOS3kZvF0Viwlm3FA4brbrdVQ4zMnnIF1cVmVzW+rmuE27LXULLhBs4rw2
y7mut/MTtf7jwiXjfpgT9GL0zAnItVJSlDp+Vy0buErCTn8chRNiDHfZaSCzZeyo2NYxaoTebWH0
FWmV6OjWenQnvVHJXyTPoDGXQ4fM/MUMRiEkpD7V07qnPqYBSQdkQcidu4Wx8js73OcIXZwyBxYu
nonKZCW7EItPzcItQHZShlpv2ikfm0VlqO+hV/9tquwNkeBgmHhWkUNO2almGgHhJUrx6FJtfPFb
Q3ueSHoujcQx96CmtOewdlzY7gMfxekSqjDVHJa2yL5aSL7uLaP6Xs2qy+OqsIFpDACBdfV+FnlY
2ZiBZu6jtv0uR53I2crYiNKdf8aKNW/TZU+uqxVKvYelKz2OyVBRv85+SuNzuDNrADPS1mtUa7ae
723nqlAuJXW666ntUZsbg3I5Npl2mGWTNgCcCiEnuJCGDy7hL+D6OARZ/96TIR+ijST6lBdqvQO9
Ux90FWLJ32qDUnJQDouoOJIWCY/S1EpVwiYjdWaruaDg/6VPKINrm8o5ZdSBHiNZ+GHGqJVHy3aC
43UB6bmtMufQXa9+v42pb0iUz0G6tKLyB6nU8okMVPWkKOkXcv39yRQjTbXGHZBJpKxERFnp1VMR
dSuoz+d7Ga9VM0LEIyVS0qlYdvOgtxzdi+lyku+nGoAjtL6vL+Cm2TnLLWr7jbJcDhyVLOzEK44y
GBTBvNcnKoXk66MQoe4nl7QkxNVOb7x1TW2cHQV4rBw6AaTKc0tVjhxWntMsVDNxznmgqG/vc/pe
M85KBs+4X3nG220Om9j4XtdR+wvhtIyc9FsGBueuEA0pTO0u1DNrPQr10ptNOjKzQCchQeVHDmUj
Q0IzehpBJx5uJtmjZnS0OZy5rUPu0D34OWy/v1/uGqlTa+6PHlhX8RZkMzomDOp5uB18pT1aPHuW
sA3o7VEf6509BNPO1doWelpMqW4bVK3IsexK63WOnG43JBGB4lbNOpzBP3dt8Y8JhUrNZxIpO63j
EUI2aR/4oK7EuFEV/Wqk3OXdfQv8yzaLGZ3dee+Tpds0Un2rgcv/e2kr9dwMbc8/li0pfdkZE/yN
8IKkqwTFmU9a5w3caU1EOu2g+KS5L5AiO69Qm9XnJkYy0BnT/FPuT+XaDSgv5xEboudaXTiFqq08
gcxHCjo/WgK5KXvSNgNEB1YsPLIpfvfkEJo03J6VQssziBtvMexV9swneKm7ey3M+ntds/zVMKB4
c7PZahWcm9LfStNA0SUss4LS1ZjccS+NsokhhtjaADoEz3V3f2vsp7j1i3vQmQ6PihZFnEVTewDu
ecEqttVzZoFmo8R0FUOvuSvJVr92DZ9QE1tIDgslZup/qa72u/ZoiuHQgmClQtg/Sa/thl+HyZsu
cioI2Lus1qt76XPNctuZdvoofZHSLkDgpM+ap3kvA/LDMLx4tvIcwZR3D2CzORY+iFQxyqA2uPY6
L0WEQOubvXSMVlDfe7Xb7WDSYj8igm+OLlT2qmZ2CF4QJmPBsQWbLgCYcouVqyMiVyVheJ199YU1
cAzF0NZKEPgbbwjhIUiD4k42qoU01NwioCuHCBq/O5qygZpGVYPNLTgXXiQnhlWYlFDP/V4lGbXi
Lgh1bz10JQJBvx1yhjVwahcrDmRMprKxYdre8zr2PtdQjRHklKqQ2kOWC61gSWt5G9/cCBdCeCnH
U9tWu8akeDlM5m1B/h+Wp6C/9w2d75voGck5RgPwjpzyuyX2i0Gc+vAHkgHC0ZdtTQUDYFJOi9e+
klKnH3vwBEJAux+81rmfRENVLirANadjqRY592FmOfeW5jvbdkycxc1maop2osLpKE1yqoyFxmbR
5noIRpHVpFMLguj6Mjfb7WW8norjHm6aoxc6/Z7CbIrT03J+s9lyrzKz4zxSDF3YqCjbNx/GXmme
EtPZBqo+gzXpg2MKwnQZyaHpJOu0C5qd9EbV+DX2RaoedM5LxbdXRsGtAvE9D4SIVrB01Wj5BlqO
aCuHc1yBotRC7yyHWg3iU8nfciPsLtyp0usk9FlgHoapYS2jSsNSFnUNnl8OcwfCTh3BbbPia2uX
BUoL0AHtm9LJt1x0jSeSDVzJIRL4L7Kh34YQ/xscgePSQer77q9YE54AtFiIzVNU3tk+rije9Vat
OhvHXjSyJ5sIKaqjU4V+BQc6HgW41aI3khbCTYZJ3TwaXhu/DUnrxc9l3rVvpdr90Lpo4zpV9VAO
qv5MWTrwyLphpxiFxvMI2mMVWIO/ld7I5Hkf1RIDAAbBE8rfx8QHJpWI4JozxHtKwA/SKefH1ffU
5WlIWsIy/hzUCgzXIlopIfafIZZXLUtdpfzUHmVD8ZVqhY+D1ZePFHPOnCWpkF3OfpIu3ZTH1dw0
IUb9Hd/2xdYILeuiO/oPP0OQbBy09G4ouFKynYQdHzTiXSca6Rjz3N4HY/bS2tUvk5iQ5255ru14
eY3v7OAQh/O5kxSlgnxe9m5N+w/blFn/r7jbtDjm+18o7bgy0yABK+3DuDOZVAyLmlO9CXUYg2hk
ry/Jkyzk+C83WNBoF0b+SdqvK8gpf8XdbB9iSrg6NvwefmhqpbPJ4IU/vNJtiuz9/W5yk7OhkW3d
4n8GyhVva8s4I1SsdcVVBaZuNAKWgwurNN/apNxYgltajqE2iQAPA2i82YbRQMPow1hM7KRRzrk1
tevEh7IclAeAg9ZT3+TflcIaTnLEkau+4dnMWvV8b54QDtlFSTGe8s7VUMmhUmOyYx1901y/kzbZ
9LkFyaWrF2s5LJUZ7G7Vz3vObPn+d3X4Cho6okJN69AKLPKN6U3dOUkajzqVKDgogvmVRTm4BiAU
znUABj0I72TP0rnbFFoHO/KfDlTGOD32rTdpt+cshoZChGjpz2YgkSTXyAo3hBxi1LnMKTYKstSG
XheWsfVEwsD/niJMcszatDg6Y/wQmVa2jX+bpL2y67Bc/N0dqWjHygd9nS39H4J+ryZt/3vJ0vd+
rd6WwRaQk7vWBi8/N2nUQ7RApUFJjckisvvwRw7MkyKin/xlPhlwY73NWtGufM1N74oCJkHI/fTd
ZFfanc0ebWX3XbmkdN8j+dDOp9AEnr2pQ0qJnMYZVx+MsisbIwCg3reGD1wLzDbYbn0+3dwTFPfd
ovP5mNBN/npzRNDDosSG5qWaFY/cbbkcQ0cqR1RKmMemmD/LkWyG0hRfmqFe681UPEqbGkEEU88u
P25MPqLZpGqjtfSZwgT9ib6dFaNb3mxZ1rqLqQesfltoTL75Gtrl11UpBztQJhcv5BrSlntwy/rp
GG+kjc1RtKz0qN3BM3JXlBMSH8gsPfaePZ7hzTzHYkSZfPU4wcK/gTRtXsmhbDjD/wFQPuZ0krC0
sbw7n4y3nCRNLdXWW5gN+mUNMTR1wuMEksxHmnEs9bsUdLxZztGlFSNp10PbPLJ3OMiRq84mKEV9
qrYOklsLabw2jarf+TpSYUYH05y0hYNqXMwpXjRZHa9tT6kuUWmRnYWad5c6mnHh/+0CeHa0l94m
gaL2ZvjfVGrLDDIUirl785CbUfE1rChcdWGlguxIUdbJXDknE4aSg9eo5tbhUOS+px5yBQWL+mYV
0TcyXPVPJ96iqBFsuM7UW4fqufvO0+1lUQXY7K7zFgV781PXegfptZUExvt04iuO1qi9U8FC7lMk
blaGXtsnyuZ/QKkQUkChIektTLfmZrPhaN8Vake9ORHSjqZa2cNl/WsatZv/f5b716tKm3iHPHfp
6wCkfC3Sl61oOpF5lQ3FRqsYwO/pZpIRgT5pm05X+YOKWGmT8+WQQtBH8O7WXo5u61Ilk8MFsi0o
lzp0wMqFzHL2XPUpxaLOF6jsvbuGDNvU5NWu0NXokg8t1b+WYT9wGoTylOdDroQO6QJZDOvLaHVP
Q8I3WBmbpTWQ4+Qp/3jlV/1AtSq7k5fp67oyKZURzKq6YdHInmhkyCzYWTtxah3N2c9ZL6c7rmjQ
XI9h/41ilUNFWeVbALnRlvryfldFfoyMjfrN4ju2y10H+p3CKV5HCpC2njtPazlsxrZfI9SUb+XQ
n4d4pVpGvJdDTxfkVwhdHCcula8BTFaUG0G9Vamqckb/GVxzDv1apbr6y6jl78NanLfKoZd4PlRk
/btXDrP70lxPgfqjn2cP5ldbRXUoNcH6tnkCOnrgCcbWUCzhP7PKlF49y5FssjATRBb6j3gw8mw9
Onvd5qCfYwODchjVuPbEZp3CmGogCUShmXSYSDlcvfzUTEqURHRaW/q61Ae4Z3+7vcoyypVc8bos
lbWLKfeVdYtUzLJP++JgJRk6gcjFrmbw599UCxIG3fuizIO1nrUwOnS1mz8ZifENEc9sWwYBOJ0u
KM6ycf2xPQ3unRxMTVV1q5vTUAJtadVILI1dNewgNHz184piQq/WF57uKJdWCIaQDQju8hS2JUsz
PtjLKg/MxeBCPhm1HecGhMlZMND2+7lH6ZL0Rfy50+GotC33azsE3OiSEp74nrqMbmh7OCMK7ys0
QV+1sq+fTGNKDmyVtDUUz8PXhO1xanhfTU7qyNSWKlhYXXs0Z/eHnMdzALdvyk4eRioeyUd0Jvfd
yLpSkqnjk6nZ2hcqStHuBCKyl4+Ossl4FAqdktuUeJqUTVRR9qm2FQLhuePCNFzOzrn07JV8CHVj
IdeWB0vNb9W7JonVu6LxP9dRoO3lSDbSGSf+YqA27nyzG7punrrSmCukKtXGe7VnYz7bfjQtehVR
wRmSubWnj+5WDjPFeun1YokaK5oYgrbG1OKQT00PT7KXzGHWLGQ3CNykWdxcqtvy0FJrIMOZ8iHw
vYvs38JsbQ82x3k8xaIJOIXJV7UxfHIKu9tKB+pbPtInUfFmmzkVh2UdNvytB9BDshsK2p1YiFqI
G87p2ggmn+v4GtSRctPQ+oIQS2CmJSq6gc9N4/EzdNAYhZda4agYPddZ37VCu6cBLs9dPTZ2babr
L2rvv3uhvosP04AyHPsEd0EtXfBtdpJtHZvmTxj2903cccgHSQOPj/7ebpziXh7kp3o1L9QgD49y
GGhhuK5UqMncxHlpxhl9pGT+YvtuuUnbkcNHz6k/CXtR6dMXSmahZeUrTHpnWYGQOhTqGH0y3QQy
Y6957iZYILOo/yHNbjaE29IYF1a2s3lGO8DcDVOz6Jl/DidlHIR8Ie5r9xoeArcyK26ctzl/rXON
1pAXyBe3NQPPeXCog9jWuTOclKAYELxHysoatLsOLXMTMV9s0puo43CSTVHnz8oYONukiW3/LG1Q
g4Ch0ct6IWcAMok4nharVvmc7DTyPyXir2h9U5NUpsMm+V3MxR/QmRfSa0Xx56JRu93cajpVDWJG
FLZkgko7okrvd6CsAoPSxz5Z7VceY5MEasueDU3JJqRuSWJslTqxNyV8ZrBd65q6CoL2Z1lylK+k
FTqB1L1QWfFL7J3/K7Lv3fDukALwV5tgyPjL4eYOxa+3ZWS0VIm/Csf/uf6/lrnZrvLxv2fkFswq
/HZ5N5F4N5GQh5bRt/dqhfpjYObGQlOaasUZQ3GPwlh+74ge+AIKmOw7aZHNHKIiVw+28yHUS9uJ
56HddcrvFcZqyriM+d1azpRLm67aXybOsqTJzPoQxQvL5Bg5CuPNHFuBt9C4r55Ld1hrcijnZWVa
kM5UzY0aUDZOmV/fnSIQobd3Jl+del+HC/7cb28Or+36Y8Oh4/VtmKoQAVNWCDk7DxnHTp3HQalu
Ve5D2njmGdzLQfpUYSoGB6IOY2J3JIbS0ZbdsK41z1vpMfvwJU9w/qLBL9SgnWsMf9Q7G/Kek1yF
q0L3gJrNzQ/2r93D6nJ23GTnRp11aa0i5f6akQLVGhWIDswGl3g2rYvsuUFt7IO2fbrGySnBkP6X
+/m8y/hncPDNDIefxK5tjGhhi1Vl3G0pgQudnLI4XF9SgysjoiprNYhs49B3ASV4ZbmTQ7TOEQK2
KEWSQzeD6qPunhAMcI/oSzjX5q+hdEhb78XRppzCGOZBsH9GPKQL9G3qBzTm6ocoJudlljoVX8NU
8zHTUGfy0SaDuQu2q3SArUMOZZyc28bsPUwOmK9z/1qvacJ2WzbUYmuonh/Non9vvM45DmwaKIGH
aYliql8OIVleIYQAHacVN0W9gbsczgloBiutClZyhQ9duayMlh4fBhF+aEgjzSriUYhvIolZZmjC
t7F3omSaQ7bBQi29HDJ1dR1TheqerlGTF8BgYYffPngsOakQ82E95/GbOkG24Sn7FbP2leNMVSH7
KxorKRVkmMn6Qeija4dkLKNTRJ0r7PPGIc7STcAZ5y52KKuay8o6kLO1d4E5PCrGQJU1rMgLY+7b
DQ9Q05eEUwTqT6dPegAnAt+QdlOn/dWe2/V8tQ+Z/sEu42fgJNd4M+2UM6qKULKM0CcNVXWphbpu
mvB43JZTdJiF9u7gIC2gIaC3aYTYrsGDy45fVLiS3gBq1pNvJ9ygxNwqn+x7VYl2nYhF48A9uIH/
CoXp/NDYvbFoalh74IJDxsEyvhpahzxG0EfQmZuUuOqNvkhjL7n0UZk+obh0V8Em/hmYVb6xg0aB
YM0rP3tUMnN+VFLsh0Y7CX9UE7MzJZr1GepqBIQqRIAGt76aAjuEoIhMfn3WaoWztAx4tgyWMdIh
h7IpHerY/QBFniAUnC+3QNlTBKVzMXy/LS/NcpGbbQijL53zOR2LeVMbTaBtqtmmaFHhcW2FEGm1
5DrasI0SLitOqtPYGVzFMy9ONxwgZYv/axZYqvhgeMbquohc7xpkJv2bphj1Ljbi6HJr7AIU9TAt
bxbokaILPJZoJcyR9cyRZLCXtluI7DWlOy99TVNWN4c2uUzj1DTYWn1G3aF4satRdosaZAfsTSsj
NT++C8PhKK4ru69unQyHwJ/6g6c67420yaF03IYfQuJKSRcfxr+XUWbfXPrIai2l9zb5f67liBdW
2jLcodm8h9pj3kajEy5qQaHVwuwPFYBbrkrFM4556EG9Jam2Ekijzgn5neVkRRz2+vWkonLJHLXg
jzLN+lGGQD8QwayEAFMQlNZuTB2H3WOtfB4GbU/lHGzcajiS/BLc5cJezdUPI4GpI4pD/VK25qEJ
u82g9Ie4sYpvYeY23CUN5SWKzWo1Nspwb6tWtHXg1ji6SE8su3QqkbbTIb9v269Z48QvRqk49wWF
xDl0by8++ZjnIjhIl2ygfgDSrDboBhLNvuKhacwFmrvfK7SCnxND5/5pKEs5shAzenZGfmRu0q0m
9torx1jYSpQ8BWHXPyVjFq/czG+3aWb3T2pRxGeugK/SKZsx8L+47BZPcgQdh7NtTGo3Y5VjoSWL
uWIxzwnfF5ubtNtyEHyeupaE31ywhxEkPj0M2WBOxBDmk7XT6tsqhQ0oipSBm/AvJR4pjKOlDcTO
FvjSm6Nqyq/IvDhQLHMKoGQhWaYxuZdIK1CGd1WbJfcShCV8jRhJXxDHd42aqoupZdfhWG1JujBR
F2D1y0enMItH9tIUS+RzvpVD6TAK6oTj2LlIU2P19UlvnedrvJgUKEIuNeChJ536OF0OZvst9oLu
KEPIZLh37WwvbxM0tV2qXCRPjWYuEodNcFJGvQVVcOrvvUy5i+tA4WEJ4OcFybL+kg0N+X81pWjF
h8pzazjULKBRVG99XzP4EP1mWVkhKTJxM031BG7jGNkfMZKNdBYi4hb2/22belT4xobi3kRZF7YL
OyHP1C50I+spztzjOIbVHRol1RKV1uz7/zsiY43xzzU6rUKTxCiCXZWk7VMzKZ983uOpEKM678Ld
PIzaUlHM5skoxvYpST/pZpo8SouFxghKhtawkb5o8pyLOcKTFDTtQxrrwJor88KzKcrcWd9/G7hl
h5YSf2odz9g0nhHti0S1Lx0XA3tw/WPNba6mXJfuOHvK2i0BQKL67kKHOSO2NLf6ywT10nWo97b+
0vW+82F488rgf83NOfvbwXmbzXp7ko2nwnzATbeAyvGXTfbUDsYLjoJ9siC5AHhOGbK6KsySq6ux
E2jSuHN2mW3Mh7mEHVuSsncoIHFPcp57bVZ2U98B1c/16LNaGUtIP8NvACeBg0Xui+7ESCSWYHCS
HmJXI7pYg6JfEhhkKG7iZ3LKgnJ9ddpx6+ztQH0LKWkg1eO/Fg2XCM+eu22PgM2q8GbjuQrN5kj6
o1/IoQ45+H3UJIj01Eq3NIw3TS+7J+mrIVhIlCq8yJFWTuXSvcwRl/J7OHDc45QoyRIAAPIikz2d
+2o2lsgthd8cw9mwU7Le+raEVUSHIcuelPC1FIJgIkDOTIQwST3C6CRnsrWOvs2Vtcknx3obhqHc
9sk6DKD+nkEM1/9FFTqHU6spr3Y/fKutOrmTI1V/bbpWfQFS1z2QXDunaYHyd+eTydTTYCmHej5k
W6DA9hqc3qeM+vh9Vdv5DMpemXclqGs95WhIFY0VjnBO/e6NGUwZPAwMG+mQjVam9jXOgfDjCGnY
8jY/bUiiIH/UNTBA+OHGyVHRGt2OJ+N6Si5ep+pcMVPtEabmYZmUjcuHPgeLxqlN6LiMcVm6QXG0
u6pyr93ML4uj5locQTsljIzK986AnZsDtwKpoREY+MRdqjAGZHG6dnjSfaEZnpnx99T3lxw9dj+z
uL83IaP6PE/8YEyjKu9bLyl3/WBzRqhl+sWIK3UVaiTs4ez+KidN7r6EheiHYw3ZIlTz+iXvEVqv
Hb9f1AEK4OQHexhF+c01k1nv2sTunjmTEFpjYNulty7CgCSP+V06nSLwnvhgpEs2yJ2/ot/tneXI
sBt3abgDiDOxNNTF/1xLOitldv9cK0LwxDQ072yKyXKtWH8O0sxcyWO33upS1I2i9v287sO4HxV3
mXUwDjVib93qcH/M8MHs4IqwnlMtdjZVnyfrVuy1+7iG+lbhCtyLoToa84VTa/K+jBSt1J/G5EFO
lIs5VrlHwWPgnocfgaCKaq3MO8q1VGP89ysFL2UQcesxAv/aBHprAR0Nk2jT9U23kB6vr97dcniN
UbNG24Pz2N8mxyVPFgH8QQttMriM1mDcjrqNthkwVnKBKddXYfIF7bkaalOELBPda3QWAa5VtPgw
Q5GnutpnSw2BGbedvxmCYvpizHBP/TJ3FUy70qw6/zT/ES0XycWZ3h/R0hzG8X9eAbfxqLr9jicn
a5vARv9sTsH33q6n75CEPCoQEL2aemxRXGWpVG7WPP5087yQEdAsbobeo5rTD0sA7d2bEWvj0iAD
f2Y3CfOqqrTFWY47cOOD4IXyhu9srZHtKsyfeVBe0JVxPw96jdpRxam2w3nqtoZn5+A0nXLqe09f
z8XQPENsPsAr14zfi9oQFx7zJwdDW1iHF13uzc89wBb4SVQwXuJTs2rgHv+wo6F2bs1SfQ5cuGAH
y3qPjxCKusXf7CK+F/G+Q7xcX36gf8bfXjdgnb/i5fv5M/4f68v3X4v370zFeiSB8mx41o/Q6Ibv
HSzQc5KiD+MuqKSLIPy38h1HBvp39NP/G2PTOUBy27PhtKwd7EHxxnf96Qt8bVCx1cqbo8N5XAk7
4sXTFxh5luZve06h3dUu4mfX7HecnrSLDMGVY2Mmdb1IM8U+VoPhIODR6yvpkY103IayVzcGU/5y
F3F36MJx3N3skzZYnJSF6hOyzvAyZYn+ueybF5es6k/4djPFgW+sm4fdiEbNcoSGZZOWXg21Hw16
WvVJDmVPNspAujww2wYmFG5JCiVa5dyeZZOUXnuORCOHvjVaSyhe2tXNVpsd59hyHChzvDHMYF7I
eXKKdEwlrLLUdNbQ+zvq5342kHqrg5fCtaJTPzja1T7FUJyMqY2cpooiCc8G5qUfoH9J0uxQOR0q
6ilorq2Xo+4Nd7ty4qCXujmHUuTZEPx3+fw0RjzeeAWPW870hDrI/OSiXUBJaY/4orBRdjMh7MqG
I7Ip87P1e4rbpqd29KDABZYB87FXV8tgdKkoSPWL9NqRqLMCJbbWjHB+6iDiEk/DbCbbpaEa3qc4
nN40eAl/psm9A5NhsLBt8BGzqBOEVn/dpexb9ALYQa92X3Qq3IYtynPhBQoo8YhpDEj5wsQ17lQn
BBmgQeymVuVBjkaORu5kr7pr+mq89hXusStLT/nMRoBA1PBTNZQFlJ5XVCae67wci23dT2yZIdRb
kpwczxZlWzlcUDD9GP03vymWYzmZ8N2WyjpQs+iQaMP82FgxlLMQy+1G1fLWbhs2G3dEMVZTgvG1
TQThY5uHez3uxtfJjbUFD4A5Ogx45yrhjoIAnplFIyolFXeM3w0ikO9Dno/ig+JV8NHDBXShDKp/
aZxuyV6ErEmscdlIAjRxxJA6e0jv+nwVjwb/JcMR7JoFWGKO4Nd22eifSkVoiDeJd0fCrT6aoEvQ
hlJ66iXDcMPi7aJqqY7IXVd/kA2b+ztD1aAyDOAuu9qhHTCV8r4Buf1QpBSmRPoM7favKWZUDZwb
hp9uphmSzp1qcKB9W4Y8KcI23BmvUxuIKZfp3OUrzUcIuQaMc05m3XiDir8K1PatsPTg4kLmuZBm
NdFR0DDtTxqsluT73Q0S7OCmEg4UV4ou4Mpqvq+T2lNWXVzzjFTk5mbutezOTYL82mRInSAMDQW2
DRTlUoCs3KoGOmxW0013WdDbVN9ozhcomjelGRQ/iqH9VNTa+Go66rBW9Lg5ofA2nIq2qFaD3rXP
fZX5K1Lk0a7RovmV8wVgNEFN8cWgTa+h231RwJpQJshIDSz2N9nwZOat+ayCneLPO7/mKPPch7P3
KIMq8ZWh5kFbOBFMy3rebRV1TDaVCX8ftS/ji9F7J4X77lfbhQfTGAHnRBGqk5Rkwks3Du3XaqKE
rnBS92GEWew4aOAAJpDaXysO3wzPKd9g3k93gRNE26a12s8iZSQDUOmFA3fK+0Pd6/qTHlWvHeeu
24CzgF0tiF9bT9OeBeJok9ROdED0lyJIyKyWiH3p30blZ6Ur038ASrn6US/+GHpOtDPKyNi5ja8+
tAHc3hCPzf+BH4JAS/leB24K7qbR7wMH2eqmd5CcBeqQF0189ASDtGz8aVZPYH+yzSSgFTfbtedC
Mu22fKGuHksEhhofsWOYGJ3f6/DZ2AihIq9Wlfl4CGaHo8W/u3IsG900x4NKGcn/HaS2ikraORjG
gxVXrAKAMQQjBFWCCsjMiLT+EtSR9VDWY38fe19j00BWPc3C/BRM/qP0OV5rPYRlr+7q/0PYmTXJ
jVtt+q84fD2MIcF9YjwXuW+VmbWqqm4YUqua+77z189DZFsl6XO0fUETByCzlVkEgXPeJQOT2kMp
iJaxGRjrLrc0alhz20dldsnUnCP7xnDXQOOxcLZpicrfWAhtN1WUpCGz26yDNSo+9QT+GwPLrr3W
dQjsX+3PsoXgbXstLIcMcxaLtYzJw6yngFeBdsbIhFvJWOOJ11RTmsNthPkqUv9AhmJCS7SDu5WD
tcA7ZsY/lsK+p3ofXRLVxWQmcO5TvbTvs9RsDnhqhwvZ9O1BXHBTJIXXOdPXWusPgwDporjxtGsU
w9iw6FDfACAif6rs60G5J/PU3Q92GR8cU7gL3/P/NIp4XvLNHtbmo1WyNmmomy0GFJSfRRwlq9or
az4/wQgAlOCdXbNgsW0o62paOcc2UGsqtnl38Wa7AiRix8e2BSU4Gkr66vvYNts2QnWWhboAPO/7
wqvjb7j4+YsuNTD26JFUi51aYAYRAc2wu/QJuVi8sNrIvm9J/K3HAfghtHFt05Q1bAyABzsrE/qx
Y9G79zu+Rked5wjVanbG1Md30L+ZiqwhvmC1yGuRXcD9OJuZlH4xPWJvppIewZBtsB0T7ZVBe8U/
IYZxyENtI2TbBHb53VDHfZHNIvyeCWO4nbA4SINxYXWa/TxZ2OOGbcWm2q9gSIt45dZ+9QoCCWcI
PUd8WLer1yJZsBfyX0fVyk9IiSRLOSqx4XzriYPtyHwRki8rJ8mQRRV1dzZrr+KZtiqsUEvlxQlc
SJEu2YlcdI+mryzV8RSY5y4pQjxrhuwgsFD6Qy+y76ZqRm+qBnwxjBx8ZTWLumuSTABlLaQuUr86
S7segWi/bTlloS/Uvu4uzkwjk0xaybgFi9khh989ODMdV4b62EedJenEwXWS4nGCu3jAZLpblFXc
7QYwcRvskdRL3IQh+hXaWbZAygJMmQ8oFzbbGH1i3pC+Ea1LvRcLpUitB+RYxGIcLO+9a8sLLhCO
v+BVa82CtnzqXZjFMEfKLNxkes6bstdjBXBUgqeriGyIGY19R5pKn1Y+hCvWie3p1iw7T2waE0Em
h7I0P0MUbZxYU9WDGtf4bCEzukiEV97JQzoXbyq++eEWjLMd6jXGSXaqqYH6CDmydWli5pE4oEIa
w4/OiZ5uLAXp+xEcGI9xblyjztWvQd6VZwiGqLr+O1TPZw0Kk94w2sfP+BArxtKqu2KjhbGPTjSG
nbvb7ZgRwe6M5u1W8sZYjranuur/1OoJbf0hyD/Sc907zYcSm+3CcMrx0akml3+p0R/Y2bqrvsm/
sQKwcNGghNypWUAlDIqdbH523JoUr2K3zu5+iw9Gq64idLVXctjnIc9JYRjZVUYMJy2c1TBq7VIY
brYevIMq/O5BHgKHr9YTnbqXTZTKNRR/UeIZ6u5B4a/wAZnLbOs7Du7y81Uyhpom7HUtcg9yXN9A
fIknb3O7YB6WiyDb1JM3ruRVfWV0D1WlvmBJmp9kaHDwmu3q6CwvAruX4zYS7AoqFGetJxE3ajhX
6lVPMhZZfmZP8ab4qb8xLN0/kFbWHrQJeVc5YrDrb2S31Mdadap9Zdb9xmvwClbzaF/nhalj8iK8
c9nA929d84QqCRKueAmsTGMWqcKacIUMbLUnb+m8WrxcwsI2XoJQi049GLRl4VnOqx7UTIVqFbHL
zs0X08P+JHWCZZODmNc0J97Xqa6dwKeF2yiK+kveNMUatVH1gWy9tTTqOnopy1BDXyZFl94a3xUM
If6ou2hfxLrOu80Zt6E3efBKOLQBk7ObjYLdDdl4y0NYPxnfPDNxls3kTscy7uznMLHWQTERR39l
q03oppqZPrxlgqx0h6yrRyYCF3KdEsh8+ZgDCwuKobi0xVTde0H/VV5eOMJapSay7ILqdRymdySb
9b3rAjVvi6E767adrQPcdp/MUjOhsGbh19rCPVpueap+H3a99SciB8+mFedvYZ6XS7XWxEM2jP5G
3rFn63G7o41u61lJe8ynBit/KofBBNqvhV/NoLsTsWATxR0zUBXfNSpe4x+z94wuAufNCnV+j97S
T3oaGI9BDwyjT+y3XgfKoqA+sDdQkX5U/YRdJAIFU6FmGHplNxSdnxntkZmjXUoUHajWdjlm3zyn
DDGg8pxlpVVi57s0+y5BLKnvcU0mXwOGujG2oYJFuOwdYnZoAZDspezVS0jtNtRCvP3Mo+IKZ4Vm
sf8tCda8/LVvZas1mHal6skM6+QyKkY2U9WGpxlhVuRiX9XW+Mxevzj4IgrWElj2azyc4xKI9mu8
YL3wn+JyvDIUFRXJ1NypSeRvUlcLsKDXo+eg05VtG6N/YHtR/NwLpThYAvNL2ZtricK+Y+SNNPe6
rsBNfUjuJm0u4jT1Nwn3MJQuOfQ9MgWf6A8Zo95JOf4H+kMZjOQgYxIgIjtqk7pADTjU1hE6dnFo
u3MmnTKyEom30mFmr4WF5Unx1uB4/VLNAvokAVE4m4cmH2a8aXNQjTJTYIytcZZnYj5D0P8yKFNy
kKHPeJ5Zzbb/cZXsoCD+16VeY/50lQim79VUGzuhadGlTWN7lUP3WZkFKusyJg8+1IadKFxcrSDx
XOqqa1ngwv2D52Usuynu+Bf+uAR3sK1bts7xNk7ey/MgTTYzceWnoKJ61sqewDu0Zh0qq87Iq12F
0O0icesAw835E2I+Qd5b3ud29fwJRtHZq9TTyDvprXtvTRpMO22ovrv6R5FHwzezyPQlX0N6obRs
HgIMwjYCu91LoMUmHmm1vVZSl52l1mUvltrBzilFuxvmZmZWSC/HTnWQvYg5dECZgv40qmH2Yrbp
uxv11hlOd/ZiRGzleaoOTcCfjZrwqfWkFm9g+JA3CozoHClu+ghz6CLjppPnIDQgDU84Kr3ZfbEa
XSt7wfbdOBZ9+NflXorEWIiK+lm3kv94uQ+o5c2a8tvliLAbR992xdJOddAYeugtY5dsT6yP7AWc
NvpSt68uokbPTVUrVz+hkJ460ZdWD5wDKZ4GT5si/jKwa92odg1ait9k4SpWvRWjh8OcXgXnocGd
fUAfelePWCQp/titmqAwX6bQ+rNIcKcok3uoySyxZxIGfI1FZOVnRzeGk3TalX68c4i/d+w4zH9b
9P4IVSWehX0aeUBYq3ZfJeVDhDq1uoUT0PzUxDum3WMV9VC2an4O4gqGoeemK90wUECcD2navifI
pezHrsQ4cGyi9KKhOL6MbLvdyKYcp84d6SgoIlZ6drtBNVQrV09A4XX6+DR4ZBEivX7FgbCkQj6a
K9BIc0IBwW00uZO7gZfai9kki9iMm1dDt9SDNzjKUl7l+6JdpiY20bJXfR2R93sl0RKe0gQnNTje
Dav3KF2NtVcc6lC1VqQ1g02X8AZHY6Cz4DGyA7ON22mOUHcNIPcEfogsSUf1Pw7qdK/PMjkr1t7O
oukr3u9olC3JPkbPThODzMIr9SOtQep51vcIGAJpY3t61DNsaIfB8I+GCZ8NqYhwrdhw7s0qx69o
It1MNR19RPNbzyxMadBH2hLbhO3gFfYe7rZ1rkO3XLljIl4rYV7kBxlhsIvhQmINx4u0UCegBrkX
XeSZVZffFSWwKQT+Ei+rxsXAHnfxlNTnblDYcHaq2Z06q+5P8qzNor/O7N5UjmoIVJwBn+HfhuKO
3t96227WVbEKEpMxZbO4DdKdi5XVrWzW8wPdlSJ6lZ3FDBfJw8WYOMmTLH7ZivGVpVJ2J7vwD8hW
An+LrexkCZLc7lWGrnJIB8rJQSz8KyZ25gqjJqBNIWx2GfPmM/Lua0UVlItxKbzFS0/Uu47q7UKO
+LwgCZGWcu2hBKX575uEKf8pTojIz/wxMi6vijvHWLkxduSy46e784HGJYzU4p6tRPtcZ85dOHYg
QeaWo6XPihq6Z9my6/y7l86aHGPaPds4uuM1WUwnc24W4JkXpeH0QCe4UkW0Zil8tzu09dQ9x10w
LlN88vbyWjLeWEtGxrST1w4qE/bYB8b29t+goTDidbgmyGsdilybVleTjeztY88E+jj765VYcFap
hYVi1xcvnhXtJlXY75ahWKsE8APkoaB4gj94vcVR5VjF7OdP6pA1D44hvsq4vE841qhzus10tTK4
110zOe9Da2jMtk11CcLYPVvCtEhDaGgINumwqgdsJUsn6K+wMPurMtPzK16Tk+oCOfsRN4UZrChc
mqzQGCE7fFPDrCJDgWUO+YWquAi7jpcMs5KjjKVGHC2YMc1VuW8iwN8aq/h16YpxH1PYfOrz6b6p
enyCGnKBo113T5YNGRGHgFM/t26hADWTCs1Z2Yrgq+FlnvRH2Ry9KFv7STBuvBgMotO21iaTzB01
8NpFMZ9iHr8xqi6YlzDE2pndo4HrLVZNFADCmXG42hRvU3c6ZIWtvDVMqWbKipyt9Q6RUf66QES+
Nam7w0Qtf+YlUR9RiJ0ddomjEfTHiOuNqj2afZYHq/EalKV2DFlmH3V4Mk5LhlwwaS/MfqgeMiVz
d8EYDdshSsanVAx/kPq3/ogs5hH0Er7khZFsHJAXB5Lp4RUJXORkrNj6w8keLHVovzUCi1/bs5Kz
qwEKqGtQr4qdGke0EeqFx7qHaY6mPHhxbxznxAxw/zn406kro3pbphvqw2g+zv2NqcVLd95qsrxf
YkjgnchfG86qt9VwFSqKvWrTxj7j4N2y54l4WoKi3HW6boOvocM3awCjnTlAUmSy3skgFS3n1m0G
AWQT1+oWA0pdq1ZD70TVrekB71xzOxtLYeE1Nimz8fCBuUuFTUM0PfguG05EVs6yJS+geqiuhnmr
qipFm7KwbZdlUldXOcTjHbafcs1a6KgBP5jzwReIb/hZ7O5lU+/85ByoOxjPVyj3pPWrFxP1BX8B
cf5B5T/5LfDjGLukMH9U4a6s1RSLgQJVlr3tTcGe3ZJ/TtwQPyRyL4+BXyoLHvzmvSuTv+4oqIH8
+441ullbd8rUNVahYmdoMZoWVeW9IsT8UVl6dQ1gEmD36L7I8KirpFfSyd0686jC1remCLUndtsT
pu/C5Lcm3qGPuxrAch9wpqpfs3Ql/z9MTv1g6Wx5odPZeQEXOxl+buJuqSwoQlnLdJwwWuqN6hQp
EE4343zazVZA8lBrpY13CGMKBFCahQx+jtFR7t2aRaouw4y0o3QG1sS4yxoKVRHP5MIEo/k82omg
DjTBA/Zzf91XjfPSWPNfUP4FYzH37Pfhn7cWoM1dzWpvFRht/mUs04ap1cv2vqeEK8fzuo1SgrsW
Lk5dacebyuu7LX+y+WuG6Ek7J24NKDCruIix/0SI9t707XiBtdn0tQVJyhssTe5FHCeUT33Yij+k
GuWZFFy8qTLeethos8r1Np/juqhPl6GV6ssMb76+zfrrOB+S0iGP7hcfbYoGiGzJuO6HsEjLkbUo
+su3YW5SlZfCfJWjPsPNyALHFHm6++woCxJYkQ2AUd5Nfl6tdhp4Vz2Lvxa9vzaYGs5JPeBz1Y7h
QwaWZyksUKhjBYChD/LyXdOaF0wvw49MpxoqWmZdV9tmrVawBTT8g3BqTKUU80MfA/3VLceADE46
PIk+HlZZURrXDgmYjaij+q4VMEpEb8yEzr5bfeLlu2Bol07hQtGjYEaFpQ/qO9ldwwfFGab/qNkg
bkvSwUjx5DE2cfn91Fr46GjAuDKlIPceC8zfMJrk1w6bQwse7xVmnhwekWfZx10dLKu6z3fMUsgu
1pGxCuYJVx6aJiqCWzs2q6xa6DVM8n/+43//v//7x/B//I/8SirFz7N/ZG16zcOsqf/1T8v55z+K
W3j//V//NGyN1Sb1YVdXXWGbmqHS/8fXhxDQ4b/+qf0vh5Vx7+Fo+y3RWN0MGfOTPJgO0opCqfd+
Xg13iqkb/UrLteFOy6Nz7WbN/nOsjKuFeOYPldy94/G7mKUK8Wywn/BESXYUkJOVbLaaKY4V5jt8
5fSCTPAuuhedZKuvPfsJ2jt4o1uvzsoSycuL7MjFALWqzNE1cxDqMrpk3TZ68eo7obN3pqRZySZa
g9myctLoNBhF8dquQFSnr7FOMSiZtGQpB6lx161cUqF7IwufMyc7T81QXTXDK3aun3cLTc+hj8tg
VjrQ1QLvJFukVKtrpSnjOqvdeOWUaXXN7e7r3/8u8nv//XdxkPl0HEMTjm2LX3+XsUANhdRs861B
OQdMXX5fjFV33yv5szSF1zMwRdlkWhtpMR916oscxW4iYTPNjsDXso9i5szIg9lpLZ4+8QfQvOqe
n5x4FLeHH6PMOVPyI6T6loEqr9ouCz8aXhJ0KyaPcoFsgQ2GjBK+BE3SPmSTA5mXMb7i1efINMiK
XP/Ll6H//keq60LVDFdTdUODh2f8+mUMlZc2fm+bXwfPW+uzGrY2H9g/tSzeODORKPJAGPw7WDpD
sKoocvwUk6NbavzHOFcMOOPz1bItz4IBcWB1SkkhTjoCUU27IYeRsBCw4nMVJMnt0A1ZhOq5DECO
VVXkFBgl237lgg33u6O8RsZvQygEP6NK4qOLUGvqIjczWAk6dqV//z1Z9u/fE3s1RwhXdzShObo6
P+w/PcwCcOjUsaX+NlV1s9GMNt0YrKH3pHuT56jPL44RqV8zJ6UQ1Zohef8gugRuoixkR+EYz2gQ
e4/QsqNDl7rjOh5K7Air5hGTVqw9pyR46Joo2d+awVxikXUWlcT1tlUiDHqCpIWr+qNH1mJGdO/j
Hku3z8qMPBOKbt99Xiuv+rzpT4O5Xn6uHPEZ9wZgv0gsMi8AeTkW2egfbRj5+a0d6Nh98m1tZa81
D/kch5BgcLvClVd8didRmlnLXhf+f5lthZin018fa1e3Nd0U9pxkcHTr11+oVrUa3XdI8J0Slps+
VV1cltBJclyIp6Rj2L9jIXeOvKo7FY2LmEGXN692LcKjnnTZfWhG2b2W4JKa9K6xl7HboYMh4wcF
xq3zOBlDBDglx9O1W9lsRyu77wvhkGxOms0oP9zzCorfedmtoc54yIVA544NPWsWQ6WgX63HnJYw
D0glO/UytrXi5CYFfKGfThuEmXfR5F09tYYVEGV8431i7pjDrNM0lPF26PXwkkeJWAOv7e8jZo4V
hpXxk9+RyiOb4b0oRQ8Vb5iUtyQIvikqIH1FOCd0uacnOGsPlaE1uwkAGengNr4KcsJXeQan6Ds3
QMHyRyhvEIOMmvTFcKfBuV1QlD4M1hT87Of1TQf90iNdGSrMWvksjDdZeRl/Jf0EgdtGjMpXS3tp
mD1+yMKEHj2fxfaEpL08rafQvQVlE0C+cWj+NGNq5P4STHs8p02TtdsEQL3lwY93hjMqe4rAMUrf
Sq0vNSfAKgGxgRNWAd4pUZruSF4eoQBaMm75FXuNn04Bf69RrZ8On2Nyl8XtSrYtYX2LDL/eenmz
D9UieA7UtliZ1ChO+WQ4Z5c6+lKfiwJtOhtvJuYrr+J8Q5XV2GNcTh3Za6nrVtZ4ozNIBsPg+VgZ
OlBeZ8LD2Lnko2tgWbITkHJ06St0EUxvKpZGlY6LUY2wCZsH641LOToL323dbk6T26tnUKV/HbIM
ox5yAvaW/fwkFnWXqudIA76IvP1GjrO0D3VsgovdxM7dmGFhP3hW8O72sGPi0WRb1tXm1R7Qu3Nz
PXyvuhyCluck4IgM5ZFy3NnoPO+Z3FW3cKMDtbTxrHiV6q87PDYp/wK3c8vioivwK5DuxWI8ncqj
jGVgXtEE1YoLGZ3nvkBjo2Kn7q/ZCpMAAwO7GxFz9teFyeJWycCPyOvkJfLMDSIIRwn/ms97TQ7C
+QkPyzoJEr7YCAze2pi8YGWzrVhrjWCFg7r+GTZIfjS9yrrUtrAuYwTq8O/fHHI58cu8pFu27jqm
5biaMBy5TPzpzWGWEe7GilV8VYwoW9pkhbZ5WeAtCpDprTNRsEPX7iV3nPZIPhn9gjnuRCglqoU5
XZJJ8a6+aXzvC2vEp5b9C8uJ+mCKQf0SlcVCxgNPD3dkQ4uNbGoZFqEgOJ7I2uknIxiq221LrWBB
3qjpeTKDdJMIrcd4IQk3wvEd5pTY/tIjbxTPoNjf4qm/NIo2f/fH2Fn3GAPtE3QXv4RqfgMYR2iV
3uK4mbdfEvLJEuj72/iMuAQMu6ESoeNwDCsnf5zrkqsiC42NbCpjk19gpe5i8l0FwssChnfQ5fuo
zYtHDLKpsDT1xzgq2vrvfy3nf7zneYfYFMJMfi9TUMb49S1SlbXuUMUMvnZBixO0ln+ZrNq7j9LS
Pvd51S8as+3fhjYAP+C7FmxlR3tGI2eDJXb/ZnZDsnVaEW5NI23WdQDSRQdfctTmg0Nl7Sib8kzG
AlNQq7HtQyTi7Mp7HEkXlQVXiRfyFbFA7GIHHpq+VIuTp439qcAs47kZzUtQRdMFUaL82RXmB/WO
5k62gjlJ2RRBfZTNtA37ZeXa/b6aryx9tmr+pNtb2RuCG1/raVVvfFekh2CGnIGBbE/dzCeyZu34
dtnUfX0CtQfUUkZk3+eoshfIiDvsFrIapak26r8zmVlzfS8VFvUxcpsPzM/FLo5qkimJSgojVhmq
x908tG78ne1Bzqzd0b6zkXKbFqaR23d5ZZyr3Bz35dwhe2Vcayz7v/zw8of9+TEV5ChNTbV11WCz
pv2+wOuRou5619ffR+FXq9wqQNSaSn87xPzBo0bivuRVZG3YUkR3VulY9+mE8K6NwKJsUQdPLmZn
AAdlCzybSnXr3DPCRVaDqxl7pMzkAa2o7OzYzGl+YygssvAcd1CdItUynDuWevu//6M2fl/kC1NX
+XPWVZiwuq5rvy2NYsMsHV2LtHdb877UkJrvGmaZnw5DjzoffEeNBcpkL1LEpe9AjfQrI/Pca5mK
fBOzvcdICQ1SM8u9Q+mE1kEFQrPrkmm687qh2hRYM1+hn/WLXh+bYxFq5OKNot4BugYllExrx0u9
vQF+7yDPCjXqbmfZj7P/1PsZ+xxHYS3+L1P1/3j4helawtEMRzfdefP+22aIhcnEnn2s3qM0/ciy
C+l5726IIusczlgeic8xRRqvUDwyV58xeRa3jjhpGGzdLijRqFnI02iaQcR6OW7kDeRg2YGSzZz9
8I4jRevxL6h3h8JAGYwBWitOf3eDf8tTdahnqaYxWffkQMEdQBgVAHrghon6Yksdkzlmh612dxsC
6uvW1OchPporC7RmR2Rg6+xa1emTcEzjIM2GcCLOrr5qNjsTEV0IWDTlQY7N0/g2NgXv7yzMMmh3
vjJs+kjU0H2dVlu0Q3kHUt55D9QEe3oHMB4ZEptNrPlqNL77bvV2s4S5gLqI1jvXKkGMVcwdiA2R
Ds6D7AKyxr8Uk4fo5tyRjaxdGm/EDNwM8rt2UOf0EB3RVHwxAET+/WNiy+fglznAYjfsAmy1bQcQ
ov57ZgDJykRDy/bdGkCOl3VI8gt3gXWk9PZLaXj9yqxraxfMTaUHw63qTXYne3l1495LVngsTPMp
Y+kkw6MFdoqX2zfUQO2XVgP/4eSGupSdrsCGxeNR4TD3Ovl90PdPuBOVZ7M07TvTD8WyRVn5GzB3
GFX6+DrVBag/XFP2WegXT5VSfZEDOiWrF1Y7NvfIPcbHwJ+SdeINytcmXMgBucjcVeEG49ErMhef
eI9X/3xr/PSeWN9aT6xi9N2gK7iRSeKlk1qk/fye3xeZo62qRfX9OB+g//wVqzKjupcHpFJ+jsnB
n9cqUVffxn3GRIRSEmuKX+71+/1LG1QQ2yRB9fzRttVzACfkLdGxF4rLIdvntWK/9hG68bX91jVw
6JJOrVBr8qw3u8QOHMoiC9MOXAkGI4icEYdeCTWhzqxrlw1oXidQQ1233HcFhT+EQhIeE93HLhq6
fwR9rhr7IwuPPnhx8+bREWBfRF6/uBAE7iajcR6Bs+nr3kXcLcSN+HH0qw6bO3yPIqQrlixcQJgP
7UWOHSYcvJJK8WCtMtbXKIZV+ZQsZO/tkDdLw42m+4QN0ckcNH0rfgilSL2T3+RPPkVWMNKetlgx
Xz9D8oLfrv+t+dvtWhh9q9IU1kJeK2VWPu+XYjl2UAssjXK7WXd9rl/NQmsocPCx+nw2zDHZqxau
uJ39/bgczfCNq1Jj82aMuyXh7vLUz71nvbWMWwe5ae3kSoS87HXm0fKsGHzAKYyLqRFNOiSIibUY
KGo1upeH3GsQM/DCdDmjaW6xxjSmvZ3NcOF5XDsf1KaF3xKLy+elkd0qZzG1yz4axRp1o2fDccd7
W53qpdZ39VY25WHItHbRd06675piupcxLQUerEB6ki0ZL0Z3nzvFePcZas0I/fw2uma62VzN7MPT
KBXXCY5GpFrHV2y9Pqg3+ldX0YyHQQvOzWgPr2Zp6aBpUG/CIeXnUX3MTAO18jymBbh8GIPLaNTT
cpn4Zw9pswdXVYbH2o/YRVMy3PrdNDyKctRPM//QcbusJD+JBxQ4F5CCjO1yxYGMwstJix8F7wh0
+cd7toHFozqk7drSerGWzdGNw/tsLJeydRsxltrS8IWyhbFM6sxnj4ywl11tdM/Qj6HoWP312Q6b
SHtnGlZf72WHPCQ9sM+Na+qzllVfLeRo2dPY6l2QFOWD5iKeXTZmfxfbjnb2WgBJgEjLbwkCZCmy
jl/yNM22GXqKO1PNi2esv+7lgPdQ+PYhsGslRI0OXofbGHeD4wzkVMbhAgU2PUMGWNxGaKxkjkps
nD5HyGF+keGiZjUgkw3VYbFcOeyOA6zJB3OYv7OkOmo+IvJBSjOxGm+fZb2+Rq2hRFmTRIU9eOk3
HQGdMraG7xgVASzGUvOhm3zkcdLG2nmROjL3OvZtSMIz51r2HxZFZcmuuGZZOu55H6coVnxpYXph
0jcgAFjnfx3cufkZK1KDn3EmWm5AuLmLgFruK1Z9S6kckFY2unsqQMyozO1LoPJalooB05g82Gkp
TkXPtzwVPYrPqDa+T85MWdKU4ZyqpKoMzESEwSYV5PeyaLTyHd4Q6KPAzeHStO0b1Fwrycr3CZD/
1qunYiubiTgUgwc8bBjL3TQa9UZejCTkMofn9qVXFOSdvHhcy3hQh7sm0sznYlK7Q9Ib5kreRqvs
s5qQBvOyHumAFt3JxLQM2ILe8GZgY7wobWlQNI33GLm/y7jmg90G3y2NDYbXeDgG83DRKOrOxbBv
LUcVqnkxaouSLwjoO90qFBQ7++FtNBskAMpFjN/aso8d89lSW3sxNPX02vh1jNtTOH41Ix/eeiW+
61G2o0ziA8JU/szhRkYkKi4lO/ZgQZl70+dp9RH76b0ydPr95IcZjGlzuGbA5pcQJrxNHItZ21dp
vd0ompy13hDUay9KFhX6iRfXVDJvoWswBCu+0k2c+ajkR28iUF12WGWl3Hm9ptwNNjpgsSiPMvQZ
l2dq7/X8o1hw/tZhBLqynviwbTVYOHRN8cVJQmR7DMV7HjM9AdHsKlc3L/x7djjOQofCQSWWmOX3
2dkUwT0lylOk6v1RHzTjoja+ecEvJJ5l2dYyJA8pQBtsWob2QCmSzGzLksFVteC5jwHcAn2JQZG0
4TNKHfYl7krmKzotLx4eff0jL8PwuVBFtXLGFM8jd2juhvlQiAh5h6zaqV7W3KmOzWE+k51yWGno
xdKExLeWsd/GlcmA7aX1BGlHO1VCnY69m5YY6NTR0zRQBvcBX3yE+GY0hvfRmUG48JCeot7qT2sf
xNjtIgh85SZKtIUJVPpoC4RjNRhpHYKVerdTjOZ6a6Iqb5zGGnWYhb024Ns9NxkGBlXBYxKZafVc
QhRcYwwWbB3fKp8zHTlLZnUbtxiaojQwEnVyRC/nZmjb9i5AS3opm07blQcWmNGtiaKie4SXCP5o
HpxOlnonCv97Ip68eFK/AgX/IwKi+TbUpbfwK9N+SipRr3LHCu5h/+WbqB/Uu0EpB5LXo3pIRn6k
xCqQWMHPZ2mpor3CsI13Kv/bW9rYnCHlmSu/GjU22d13TQv6P3k0lCpJ/oxY2S1irBFeynAM1lUB
RPhPJxPpKrYSngA1stxTX4odNos8AIVhvWRlph8Kbxyvc6tsCr4pP8ieQQEnC0XTJ0RM1fTZ9g0g
0b5SHWSvq2VoLqJrDySeXtENPSp37rSRTarG0bYnobeexix9Ro/KWKStEp/cvA4uQmh/Mhl2X8Ig
zXcFPJu1hTDll//P3Xktx41s6fpVdvQ9NDAJFzF7LoDyhkUnUdQNQpQoeO/x9OcDqG5JVG/1iemb
jolQlAAkTBEFZK5c6zd+biuk/QoZVRZa7S44qUGT3zYZPYjuI2wzbzZLUR1hMy8davfQoHe7LoZa
3i6tPCyo3CdVAj6LU/b9qgKm9E4go3cxe/HddSEFpuvlGK0dNir2jIbc1bc4juVAk0ssu2IjvPKR
WlxZVVo/IJf+ADOJ5zPqXSre9pM1eQC15oN0uCfbIdCxCp8PCiyQWhq2xg9TkLwcZFi9a1WF9eT3
KQIVZlTf+vOVUjX4/kqA4OqHrPIfDMmXntOy++5KsHp3k2Q49KU6KNG5GL+U6JePKm02fzHJm3Md
+VKsf6nKUx5ShWyQOAOA9HOep828IpBk+BRmFGgIf7bxUa0y9V2qRo+TH9UXhP/Ud4EWg2Ctq/uh
JPTpR2+17AQXG1tjoNYvhwTNeIgEqKJldQZMblGh0/jhOIU1SP0KbRJtt5wRiUhQFkVM8WluHcPo
EmNBc60wKz+Q/Qmv8tzLdkGCzwLRGsIf+hSefDvJnSBiSpmHA+zSdMAZKzHulz384QHNt+5uaQ+w
HeHazdWyFioMRekoJ4fRDt5ZtW0gmKIxG5eNrVdp0gwktE5wS6EHzau1lEW7OI4i8Eas2kk5IK9p
m7tlVTQGzNCiUY+BNd7REb9TLSO7NeMuu42ZcoDEJEPfFbwLrh/x8oZZelxaQYy051//gor2UzqL
Cp9tyzq5GgOWkP4qnRWZ9CZlbfXM8IZxS4Jw0qhKTnSMXoo4VoOZdnRudVkcjSrjoeJvhWjnUUA1
Rv3ay55U2YpuiyqPb0tMrPdWrDeUxyKI5TZaojLCxNtaDqX1mBfde7ljYG5Trbn4tYXaSjHtE0nt
3k9dP+0mHRhngDjc+1JDeWMiBXZlCBxywIe/HA49pNlbNa9OP5+taGHI2pZRnnvsSd6NwLOXw+ti
yg8F1WEMuNitnOEUmUirUwr69MH6ek3bruOjZWfCXfbydQT9FHrH43IONJEo1o0ryYoGdyATeK2i
MHddYL7g071dfdtk62BitAHRtmXb8uFhxbMRqOu+HIqcs3ISpfEgY6J78vFX3OVait7bvPRt258t
/Xo/M7K/ns/+Y+nVWeLQ1rdAp6khyjd1J3nbKAhDlwnaNM/SphslDZKN3nb56ts2X2mnVdcq2no5
bGnohFq6IjW77bdtpm4hmDaq5Ubvp8/gwJHHrBWdN8+X97pGGmvSe5Sq69C6Rf89d40saB/VTr8H
PxYAwpHWbIDAJFvllVZ29YdfP98/FbI1jTkCgAwDFjpp26X9u4JRZjDJCdUmeESoJowPhrmrtewe
glfzbFjtVh9r5YPsW7obqKZ2KdHU31fBZGwh++enHPV7Jwc46ICw4iGfPyRk/VdGDBJ0WVXr5urX
X1l7XTXRTFs3NZKbhmYJS+ivEmeGIvthQFXqwzQOq8ieaqAPfIikwPPZNJsd0+TY6WXv6zZ5MLH4
xs/OUVPRPZpZfYTaB9xcgWJFGQHyVJr2jz54fSfVU/ncoxl2J43pxUjl/rGo+IFULGV2abCCNl34
mXoem4rU5iDw184TBnnDthRsE2lZlpaPZUcq8D2+VWH+FxAEzXrVMfGHW6aBiLJhCvA0IFR+LB7B
ogdhkM32AwYdpp6U+Yn6jD8bebNozh+p6ucnr4BzTgJ7/2r7srrs8W3fZVui52i1JgKvv/kkr/b7
tvrt2NyGuAOrKUITVvS3GuLmx0C3HyEOkAOpxYhBg+nrG0vUtM67wAR1B5jz18sm0FrDnp50QpuW
xuUkvYyNU22FYocc3XArF2WPmMa1HuWcUup4Nv2qRbVlPmA5ieSVgQMswD8uJ4FhNl7FWMctjXrd
xmuv6MVSKDkm5AgJOSnPx/PHstTUIneQWW7XrxqyFK12Z9nR4FVxVQUh2aotTOT04skNtLC7NxNj
vOKG3LZph7rX/FEOjzCm4ruXdoPUKEFyfVraAGeoWdac8gTPG6Ns0HL1AwXPBk0+JUr5dWnZtnzE
c+urnZdtS2vdCHOv+6jT9JNfHGW7JfkwJje6UhTkxX//WBonC8H7TS7G4risf2uWIySNKRoMFGlt
/HalSdpo88irzB8yuIxIadMrax6HgYfE56nJLv3LMAxIfoNZa0v9fW6d3XyQ4MyoJIIWWE7Slal8
o7ebpW3ZK0ynao/q6kigMo/lf3ZVpRv3oSe+XjVKB9m1Bh0oQjpNKOhi0JggufdYg2SBlVbYF4ib
1mVZ7dVRelR7svgaAgynblCzS5o1H/EX1q5QlRdXy5LhCWaAuGQYZSGYJk6AS5aGiHk+NhJ1uV5W
v30sR1Toun7bJFN8cFolRial6aUzABfE2NTM2gSyIZ2Xbd8+AsMPXL8IkwPZ4/iIhhcOgPPS8lFL
3pg7yyJVq2SDNuolaoPkFPkZClhWka0tfoZVFRXVOkVmA1UJ9KBJcg0Q39ovfpmjn9F32V3dkLfu
R1Vev6zWbXtjYxukasLLXT2rSL2URYcfHTsHdt9eZdF0IvmTnH1qeMie6pbjNUJ7GAbVWLd6PW2X
1RxzQEdMY3wpg9p/VxGxKHYiHpJp7CAs/3CU0V2nkGQIN5uIvIBaP/E2H0ZAaw+ekVfbvGf6k+dB
gaJleLvsgNLb6JiBZ1wPod0d9SJHQniwiyfQoPMJrEKyVhmAoCPCQup1O4rJWRqAQN2QKWnedp5f
oC6DoGycgV4PLfWw7KCXaFJLJF06Cz/Vwo1TT3T3vc2k1UOjjZlztZlJOB+HFcKJgIdiCGyEzNrO
C1XxTtRAjubmyIpBcxvMV9K+MtZWoA+HGVwM7wvpOSmQjuWiODfIq8xEPGshZvhFvA/qIoWXazfH
Ife/EjbUoftMPaG4wQNtvKrKkvIUEMzHWkxrJWykC3oL4+1ok1cqwJDu4kwdblVUFm9acVrali2V
YhagbgLDXVbJXdwIIYwDnorBvg41bRPLSv5+zOrNci+Moe3coJnqqzQpKeGNuv5yexFiXmVZnj0q
Gi81rjzyfgiG8k7H8Gk5MlNiJNAKHU5CDQBHEr69tocx+ABX4+WHUD1E9noLjU4Nr46LnJSZa1QI
I0gdkpeZQNu0LuHJQW4t7ZeFcVnASehl4Y+mUf7f7PPzJThPVrfVHBZ8u4Tkq/pfDMvqz6MyzlSa
DHhTmJphvx6Vdd1v7NRoh7dCTNYlTtoL9h3lo9Lij9mh0bJdVjNkO4xKJWFWURl0+5YU5NivvNyX
upjbYxZuhiAeJEEpAhL/+5IkTJsoY4y2y9JLa2n8RWkSmZIfp61zZEVZ0jAxyAVCpL2e8zB3qMsC
DPW9qHqEN1HdlStN2ZkCMc5l6ds2+0+2LfvZ+QXXUGeUUqpSaMYk+5Dk9KGbSjKPie0dOrXYj9kU
aVtl8MzN2DLyvKzjTrNBzxhNlCF57NomWWl1ZR5KG0FRvb6LTCkhKjOyfRiEKd0zq9HYfcZ9UbmG
yqRB+gs/L3uRAUjXmoWT2bJaefcmkJaHArjgpqutyrhKhqxEay4sHtSW+KMOGvwf59WwyFe+5lX3
fjqJG94/Yr4ZoDOaOC/lNo6bATM9K/aSbYCS06WnynsyvWGzrI1xa1+Wpaq1ZFTG8NOLTeSnnWWj
ZKSPKGh5+287L8eTpdrI86Ev+y7HJi2j8bKxG3AdD30NlqymeFs/lEtilb54IAVsggQoksPyl0S2
fUvlUpC8Dbu3XZOR4eUvMvArcOGUDyhuZab+WKThxyCa0k/hFD2KKheE/YPHA2qBbMQc8n7eIWSc
eBvqJV1dbwO2nsOll8UlhlLHmF9WGdvaFRpf4ltgVSlt4bnfQikUSvFcgB23nVqRbqxwKvfE49Y9
ZeIbTQu1j4XuxSgm+tqVpgXFlV/WDEJzQxtMVwUv1ltbzvy9GVbdpuzpcOro09JO6TlYTwmW9KKR
Z28Gr19rhP9XSUJc0St28VG1owdYXh2yfqp+oJArrZbt3HU3wh74/ayluu1bs96ahS29DxCvWXZI
8I9aq71WHdBXj+6zkATNfELZF5VrjZN1hj2sXeqioyQzN7QeBV+UrKQb1au945Sm5cpIdfs66mG4
oEv6rq7yGvmywn+rMzcofGV86EyzOI2VQD9pzMYHaB7hpgm1DEQ+rWGBsKqE9dPV0lrBeTJF9oDK
0nBVYZvAlIS94nCatqMvIYbUhtNDE7WxK2N/c1wOMm1/3SLddi/VvXRtZjjJLheG97I37aBbLQdh
upisGs8y9kia1ecqQptlGieAHfU8awoj7e23VXyivq6WhVcdSS19v7q0hhUph+XYZnZXCkuflG5K
7dEWFP71wDuEfqd/XWTo62Z/6tI7KNC4pfVPbcsRkqevtdiQwYTs48zz9PflUFdIdiA4BwCTlH1M
gaZTjX2Sz9J0XiHjK2VGx2L09Lt4sm5ftie2QdYNhKzVDN4N0fTzsr0mJHHTGkEASEvJddoUjRPM
UBNpxK4lDSxxMaayvwL/iR9EhKxu1wKsQZx3bWaNeXhZxK/GPCzrHsWYLbabaOQwyCKGI87ZiIxl
XWLV87KtLI1zKE/S4TtwzbzNV25GoNoenQXhKyi3Lgqfqt6/NSMvfO76cotTcR44RfqUYhAeOUV7
YWasB04eRyha+NNzPXoXo7L6J9x3Pk9VrjyqkxhQBUPgbiDt7aASj8yuZ5pICibMICCw2YxDsoee
ZmeR5JoXl52WpVpr8IqyrNRdtkkVlBlHCjhHupyDCkK4Rb/zy9L87Tirx3osCKZ83Xnp4NjInMM1
jf21ZJTiijmuDJtVUfaZHbVncFvIxOlBfScFxMrWVHUfUIq7eD5oRUda+VnXvbCbwpnUtDCbFhaT
76fKMZhA/sz8p2bEmsLQ0tzpqsEEgMYHyT7oDwWedbYfEYhAZlU5/TUKat3BD+r3yuzPtnzYM5O4
9dMzBvHScdm07GoEiEJ66Jyuvu1rBjgPKnqwS6JKX6nq6F/UtJlwrzJGnOkScW4iuVurdp7d44ul
wr3V/CdtAAJTE0M7XVysYmR9PuVDPCvwKeKtHSJ+uJyp8pWvZ8png1bNkNStIVX6mdRWrofB2ZpX
EsLQc9pPCcJufRlualOafRFoMRMRwUPEn9MFCUnWJGp2LKSnYV6KlDI9+UXV7HIcCF+Wgj+2vWrN
/bpfy1D5QQfIB5vcKKySeTEwZPkg6Xwsq8uHrlmZsX7ZCWVDXcVog12t2FDcXCnC6w7pzcTSkgcg
P+rBEm29Ug2ozuhloAwWkB2ArpZeW4mGD+vcgB5asert1jqUfmC/q5LWTQwx4JEC9D/ru3GzrIL7
2uMkp9/j7RNRLoYAlqC+3eLnyq0m+s7D2vuAaXvopvksUCZp1SZLwuyELC9YZmR3t+XkdzeKPY1u
EMBelxOKD9qcYfLnXFPTh2JvZdXDt03LklX2YhXOboYyhj9KnFonHMktJv3w5lCa0111Xl22LR9T
QeTiwDnEItJCnA/FoJuKBJirUA9DSLdASmFZn+b1ofZBMS3rjOK/r/tp9SDkDM2vTH4vgx9OKzn7
wgQR0c5MZ74E0CCIhXELVtjYBFYRHg0z9c+tNRecpKZ62+YZ6hco+z63T0kS518yFQxpVanWW4lu
D+BA0pz9vlIPuZnG26Rsy1tmnUh8pGXy1GG4uRyldMXFH+mtAO55Ll3r9teZP1X/kXZDlVDYpiqT
FrZ1XZN5nH7MeZGjDDpLLrxPej7LH0yaf0zJ9cHt+KLWfv2UxtP6vd4icx1hsO7G4XlUscZTamjF
kq6El1Yd9jghYflXehoRWX4VRlW9b+2VZhbhNi3y4DbIbpO4ueSaLw6ypGsHsgUYuuRF4oZdCwJG
QDZg1iRWuTyi+jUkMl0Hp4NBi8bnpn1QhCRWzYh+G3m7ZgutgnSyVkEVaQJsLZSDMYNvTBlWEILS
71UFca1Mex89g5zVrqf8LWZ0NkgfFIxV6ps4R1nZSVY8ZZtW7VvJnjAq8ilgwrXXd1RTUxdipXQ0
ozuSHqh6q3190UecuLwOmk2IivRRkk1K7iikOhk+rZsUZOqq9/CnsoLE9XQl30Dhkje9l2ibSf/U
CjXbd6Ra1ib5cVdHyHRDBnxwzaog9tbbvTeFyQ4uLliZCdxQrOcOEr0QOvFQk0K+cp1T44l1NJzT
0hnkcLrrEY2OJNwbx4AxH3ovmiJqbK7BMUlrgHfFZtQs1YmDntJ93JQrGUE2nB/QkpF69WOcI9nX
GVm5znwvcySpTFeprxa3EWhAIAXqGRFr9dzAcYqVsMWRIXBRuBkOAI7tIw6GCJ/XEKSoGQZ3MaRJ
NxlUUo74ugFCLKs9Onwr9DAp5kfNfkLHHrGGwjEGMgbR1H5K5VI7AZ958gNtawbETEaZR5njdWN5
IBvuN356SjXxbogM7eA3srmKdeR7iVp8N1LsBu9Io6bGcs+sLj1B5k9PJZ30GCD62sLIqCKvuAtE
ca/rTXrQQ0rVnjiSvr4gi2W8p+/dBxbm7viOW0F2zjUjeqikZKuYfY+pVVi7OeXIGwGYrquEkwQm
6IciwAAOBz2YspHTdV1zbo3DBAxiPat5bjD1PbeJNZ2DHICKZFIVh5p1KjxcZmUYWRtzEPqhKKN3
eer1Z28kKRujmWEplbdrR/XGYj7q0CVbe2RLEYVWhzslqtqr5UM1UU4cygwLvqACdFXK2lEba6By
mnkqqMZeepAoq9EIkO83saEFbOv23uQ08tkvLf0d9EPHCoJjSRb7IKXSsB/t7jGFP34W6gA2WuNn
1AC4uqqGsTAzesCN4CdXXYVAgjdZ6nYgkl2lqumGkvZJ7su1GqoML+MwnOUsvW7g5OFOD74Wkjzy
GKPWrOKsxQg9DdYkLOxt4pv5ChHllTH4Hw1V6/6iW1N+nG7Tq+mKburQPckaYAHzGgmMEllm2pWd
fQZ2pD7kI3gqvGPMToKQ05gSky5Iy2hIrQsvglrf6cUXfDPMbcCIhk9KjH16HB9iquxt2I2whnm3
/6Ln/bGQzVc0BdkA4MqKSiXCFK+YKoqsJlVaFtHzgDMUkt54DvZyflMmSo5n7djvVBMXlYI8kFsw
d9wkSu1oPUirRUa4mFDliEZExbVkoylGvaHgwrQlbNKbXM7stTwF6maa+9os7kPXNhJtLVIdD6A8
eGhG+a/u+I9ZmuWOA7xWdOD3kEJ+om+Sy7TzGGbb5xRBswOai8YRxM4KH/kIU6YEPSzMWjwng+/q
kK71cD5PsDRXLZiHuuX++ubayg/pluXb4MuORK5tKxSbX3P3B0D+akeH8tlmFoLuSVth4J0/d1Yw
k5bGZjUJO3aMCKUWa7C+aFL8qW2a4dT29rTPhbUtZZM5C2nDHbHhcPCkAMBZE5obJSjRlZ9Qk2y7
4D0YMPmqnoKruDYVwB1deE5bNdm2OHHo6yX9gVXlg5SHnqMW0X3YlneMYvbaL/oUR7NE31ay9hAm
GD1GAtU2YcSoxs0Fhqi1W24XIkRtachrxe/2aVqrbqDLnTv6SoVXlwmNaF6tDCNZ17159KF+4fuQ
OumAGyRCnV/sJgy2etg8qtmEtGKR3+aWsA+qrxz6ULpDGyx6F/PWOoplP6U5YoHa2MpHcDlil/kM
ILmURFvdU6sjb0o145rb9os+igv9ASy4KlmPPfqxlRe3J1VuGjC1NqYNcnFsyrY5Jyl2zIafty56
xbETy1ZInki5xjxBon4T4lRaj9OXX//+yk9RDU8iJTydN1+opmm9impylFLNUvezz5kpD9ddZRfY
a3mid6nr3NWByrSoIKuuzk9nUebBjU5f8OvvoP70DM61XzAqPIgaJdXXdWBFMusBOuv0WcmTT7i6
NSfQGwnqcqkPShWlmKU4rcbVGaDHlhmYvw9GZViT0gb+3OfWJtTVJ4wJ2vOAWS7SMKN0TNAUiMZM
XvV9p56mHlvQX39t5VWqcumYsBkQtqUq9lwLfQXPUGKmk+CazM9hxcMnx/pHu+3VFcaDiIR4frnP
TAOIzNS804M1yfs94unah9wa9gzdkFXxISQIKforqSscsq/2oTbHxIksvAkwM3AVfjNCYUu5D0tF
Xo9BvkMfSl41tX9ULLQnPCwMjTpd4Z9i7Ad/qldkTq1tb5Hr65sEnZUUv1DMmWaZ7+TBk4ZsY/ao
MQfUqo8l8NF16XkosfhhdzKNkXoOZWSouFiStnlUO2U0PmWC2mYAI9KNpbFdj/5gbnLdCpiH5t2q
jroSNuRob/xW2wS5Xt1ofZPCnU/M9YBv18YTIiIisYlWdb8nuzc18N20clUJv3G9gsDVjj5CDAzq
8kkSQj/Ts+srScK+V7EwDi2hqTtmFI7kwrx7qHL2vhfhl5a4D9bSEjsP4x4J3mJX1A1oYrIuWyIG
5YCGboho8CdZw9YXgRCt6vDVyptgb8y1NsF0G/fLEIfJQOzr3h/WPRJmDAF6dmejyr6zu/ZZR0ox
JahRlZ0CIe66qIlULwCQmN/J4GYP3niy1SLeBWWvOGMnwolsSebqZeKOWJ9fa6aErWyJlmUv20Hm
ULmQbsLsfSYAMOBEoaRH/DaJDTNl5fdfEBtP7+pcGDvR1ZPbkIKWdeUagfvZ5gg2YT419V8MA68I
QS+PskD2wST9biO794oQ1sqezXtpep+NKgyIprrMiU3J3sQgkDaKHLYUnbvuyjD07kr4Cv6ekX/M
E6jtBA+bQXR33Ww4CHPxPuVH+fWb9nMHQQRg6zaAA8VQzZ8EZjS1n6Z46OPnPmwvwIaVO8UG7l6B
MHY9+u3V2FbJdYMaGjiJzlXUEUaaYiluoxPCSBqu3nWt5B8GqwVBG5saIMiouzP7ezu3nkZ/LO59
av5/BRaxX4+txCqaSiVG0yxb8Ob9OGM0lLBOaywLniUf4ZsJScU+N982ScTAhXzpxhjUwQkkL9/D
2aE8BCz2DrXhazOxD5li6PtlMtXJ2lmqB/B62V7tccvKW+Y7Cv4Ujg+60mz6+qwpxT4icbhVLH8W
4oBYg2Kafaj6SXY0r95iDfRpBCn2qMUWwJWmOkepV23JDcf3aVeRNqP3adrh4de/3CsE2/JcWYLJ
myXrKlhX+xVeZkpbFAGGOHq2UrVe27HhM5540L5r60YLi/hoDIqxhiv1PEoYRbXDQRpr/ZgO1Rr2
EgLEfXDWBrk66WlQoG+tvDcxrr/WLGmPY2EnNeIdZF/cICFrrEAvhk5ZJ51LUgVNj8gvr6bM+9DK
LZ2ax6QKnutbD17PsWrRIv/138rz89PvDf6HIVS1eEgNxXj1ElV9qteWn2XPia7LK5C0/RVsYBuj
7c439yFBzyUN4xU4mexsT/6daIIvXjmpbiyr+iYRtn9ePnKb1C7KPYgY6CAroVtFbRvf0FV5+8Kq
H7FgHk4S6V6rSdehVF1hqDwgwEB6FHbjleC7XQsEh0KerZ0tfDztE0lcD5T7ruLsMTT3WGokuFni
44AeTmZrjl5Y0F1l7W1ptGuPGr0WC+WIKTlY/qaTUdrFJawFN5NBjy9MxhLyXjvPjwK3xTTEqf1s
Ln4wxZpu9TRzRmFImJqkSIBA0LkgZ5Cdmln1yE/tEgt7BMHB0vDF9FZ6J41JuaJEcQG/mF+pw33T
TOGOKadPnt6A1J1mBS7DXeICBFfdSXtLgALEs+6fW6M92mWFlw+9NWLgDkXF+JIQ1DkTgNZ1hOOJ
k846/IZeYVVcZldEkPbRMvLwSBErd5pY6Dsl8IbDaI1fhrBVqTpkysGbHV09NXsO2hIJB/KYDqYB
w6nApcMr8aVs0PYb6Ao3OmEKFDkSHjKiNXMqVOhzBq7rTAfrmePQVYiKRck7Q1R4Ws4OvKpFzg3M
ENwY5VgHY30W3RcK9M0lIXpwkMfYo/XWb4VXxe8A+h+8ihxxPj5ZieSfmPSUm8FH1bsCWudEI6pD
5Mbloz5/wJB2cGgtTr5XPKG981zBA98puX6FsLO4FW077EzUVHt0aS9qCKRy0NNPWVudhYEqfWP5
1z0+W9eIpbq1kt7iHJF/MX3GQuOK3L75kCmT4YyUHo6ZrF4NuqLejUqwHa0ivu6Z8aB5NjY7uiXy
233QYyEUwKQFr7czQlL/yJMyGBepvY4Yyo8g3sez35Kqmiy7vvbxP/uL+NL8KcY1DUXXdOaPpq2A
N3zVD3c4U/LUifbZwD7GjYORsCeFl2XZLX0oIcPFskoeyHqj4uVeOJGPkIeh+KsAY8atEU6f0iHU
t0mM4HykIzz+gayH6SCTZe/jaM5QEccz/p1wiIQMghQeXZx/hpvhxEbW4/7iGY6qQZP2+9FaKf6I
fH/ajye5/hAn2U4D9HmLRECOgWDWnlGv0jdRrnxZ1GBgjWzxLtH2+kANCPmy+DGtu2QFdYxRpA2Y
mHOtPg31DZwYdQt5AG6oH+bHHlGtePb7zOqqvWsjVXGn7j6l8oXu2hCt5QxpoGDKngcLpJExdM3W
9ygoxfMj7FXhVRd14zk09OtmKqqXWf1//aAaVy8qcp9yZMUAgzWvVv/nPk/599/zMX/s8+MR/3MO
P1GRzL80v9xr+5xffUyf69c7/XBmrv71260+Nh9/WFlnTdiMN+1zNd4+123S/K5+N+/5/9v4r+fl
LPdj8fzv3z5+TsNsFdZNFX5qfvvaNOPybUXj8fxDXm++wNfW+S/492+/H/Ov/Mu/XNBM6VOI7NvL
qb8d//yxbv79m2Qab2zZBtBJOhZba56L3/6FaODSZL6BdG7ZJvBMOgGIAL/9K8urJvj3b5r1xka2
1LZsgKyWMA2aaixMX5osmVwQjRAHVJWm32/FVyHAl9/wz4UB58t/R0HQBRAUwOcacnxC18B1vJpc
jqizYHkwyDt8BBx0XlL/iz4dW9/fyDXz6LR3ZBGhqGExZ3rW68CpO2zpAigSn1XY2bXsrUM0SP00
2vU9vdJODi/UyxVROk14/d1t/vrlv1cxhPH/J99WMwxg+Nwe1VZedRO5bhhw/n2+7SAflADv8jot
rmWTPK0n3o92cap5mXxkn3VzJ6XyLeQtp5iuRmw0S6l5UukeOqHuMEdY+328Fol3Dpmc9pqxHwWA
I/xeQ0qmLfUN+2Jqz3UxOhiQO4GHFsBVCa89np1ls+J6Ph3FDNebt7FHDBZGlPmneR8061E9iVbz
5XLd3vW251LA5dTWpmGsL7ST1bXLpnmX+ZQAarbzN7CKniJBv+l1JMitdi0XnwRn//1LlSJbzd9p
/oLLFy5B4Mj6moqNO+8Tcjq/HB2vN1Zw61d1LjmIADokNbHkkJyS5br3XJB6wJ3jTe3H69CSL/M+
QWqsK31bBhxKM5Jyjg+dsJx39dkWqe5YZiuruQh0pVVEbEtKC2VFNMLRIrR3cup9ABKZrOdzhDnu
N0FBugkHOo4tBT35uGWStOpT+zyfTo2O6DnthAZig9U47G9K9s6bMYZAy8/RyF9Uq3L8OYsrLnp9
FPmm5ogYyJPHNZbvxcVLxdz8/qfO16ulAccrZdsgkZ11u7lJaMHy/wDn9gnVelctofDOfwDnQU3I
Qa51O9+e+W+fL75sRxeozDCLm6/FLfTmZdqQl0J/ahXF9yBv3FHL3gmZnr8KsNJLhMn9krepBrNf
8Gowg8BHBlWJ6wjKGtAuGVMAuTmEqFsaaC7Nq/POtTIwwFl4/6BvKyUOFmiuiLpNG6Vu22bHebtH
wabrkLiZPoRcYz5vHXebMGbQ5HTzKXBZd23y4hmC4PO3MhhUfj/UAp9cUtiO+wh9AOF4LM9t5Xxa
uGr8ZZwtFiGm90pzJycdpSDFnb/BfFifbPD+BPm3Bt6461AR6eB/OFGXf0xxZ7QR8BWG6aaM1E1x
Uv3ZuC1YfeyG1K3a+HaQvHvbR+gy0YoPcQ02C8Fje9SuQbK+QysqWoXY52QW9ni1eayR2SkrBkQf
1Z8odvGrZPIBiDibJT7Gctsz73ZUy7qPs/cIj8IwxhfDRZR3FiTrP2XCX2ENh8OkzwsDi/E6gY9R
dz7PWYsjLmbscDcLo163uPiFsXahE/NfZu3/Z8bQ74bbnwbRP8aReQRclGXv8//dTr8PUH9+oh9G
5U95mzXzGE/4k30/qmIM+N1o8ceZlojgV2dIPhI4tJ8ZtzX7jU4aFY6sjaCKohvMdJM88782S7b9
Rp7lNBlXyArIwiBZQBTw3S36Tzfh13/fz/HKz+f54S/4j5EJw/M8gP8Qmizn+vkuvDrHd3dBf4PQ
PsMnGnBzxmOOOr6/C5bxRhOaqiMNYHOz/oF3AQKFwk/39+6C9QYpPJ1fWUFFddZY+vEu2OobYYLQ
1XTLECoETRIJ/6xnwTRtop+/dROE8obCIvMuJl489+RFfrwJpvrGpKL+ErT+s/56RZYp2v2tv17j
rzP4cdFn/eMnfvUiWILQXJW1JWr/Z90AFSVvCsV/6w4I7Q1KbIbCe07hn3eBE35/B8z5+UCA0P7H
dgWKLf52fyjeLKV1ar0v3eGrUUFRlDc8Jqix6WDeUV7+x40Kiq2/9E4vE/tfDI3/eVAQbxgNLJ50
cqIzfoqx9vsnYe4ONTQPuAXQnOd57D+tO9Spjv/N10Ez3zDsGUzFKQXoLy/99zdBUew3PABkqMiU
Y3OsvfS//6D4gPrFnDn7e52C/EZRiQvIfzPqzeHG9/fAst9wke+GxZeB+B90D0xjVtv+W7dgyb5g
bUtwQMBoy68DRUXW3+jCBBeCIZv58rb8s0YHCwnNv3sTiIbRmdEtXQhbnaUNfnwSTP0NIaRB6mhJ
UC3R9D/rJsBYn7FSf+tRUK03OmBSYE1gm4gY597/h/eBjtH6f8yd227bRhCGX8VPQFAkxcNNgCK5
cJK6LXpIkcuNxFiEZdEg7Tju0/cb7lLhkkLtenSxQK5ie7Qez87hn39m8QVQezIoULnMQgWmhYTX
1JVaIFWiKUApzW8IiyLPMC5PC2nEtCC8r7gMVAuAhqVWC1kW0XlntZuNgCdcYwEsSyBKE8kTyuDC
A/QdQUxVFwIl8KQB4aEok6yIwa59UyAxj8hNecSD9QuusArsQvAajrZ2QAvwBcCVUWjCwy3C2Zte
iNUKW8EQilgIUwL8h+YW2LysT51XhACmDbCDMlmThs5sAUAlpX4CTKHKjpnSsDcwoGSBXKbUhghg
JVqWMHOZOmDpBp0e3xYAVMiXcZsklaUU2cHlziueiNbeiDSO2GFCxgC6lpMXlTNYqVpRYcirNcc6
K7QbISxBdUWdRDH8LJ6AhXVIBjmvqKsUCDKO4aAIvZj3K0NTAs5qpc4cyY5Zz1zICM6qsNjZ1DkW
1BBklQPikA95ZWABglxn3gD+3yhrEUmNmEA/5o0m+rUEgKkOyjVOgR3R7FiAgRViLZlIa1qbLBQR
ABqRgftAlrwAmFAMiSXZdU4GLWoILkCwpF6NNWeCqA/U/RKoDah5FiCqLIKcTCnJEx8UEAE6hZi/
ntIUpKaWG7GGcMA+e4pq/0LAkyhg/1TMNzjoJSynkMRrecpClzsnEfARTZV8PQQHaTBNnQJ4ay5T
i9iIEFIDzJcSMDAtukLuXApZmAJihf+rkhngimvEVZBPkVVlgWphHauzRroPrHYETo0hpLLKcGYL
AG3iC471g/NCAeXOpHKuQ/p63Fk6UBBxU2bcCAHFAJ9MbwQVBEklo2Vg06BNgkEF5hZw2/ZQr1cC
BQQXnpsA+ZFQKYwuzy3wdiu2QEr1A5INTQnw2LS+EdgZjI0aki3uFRnYLEgWFNR07RlCiskWLBAX
nBbUcGMKupJwHajNqypfpo2rOI8gx6IogH5gaKkvQtNCLpMpHOr1FyIrgBOlhuQFTViOA3oy9QqC
McFLkHwpHivu0LRAI02rhSQiG2LmDtQVMvoibQSAJz6QmjGOB1d0iCCBaSEDCdRqgT81fUcSaFlr
Irmh7xxL4ij3ZE0yIQOSdDBDuxGcTfBy9Y1Y4RdS2Cq2UvK1wGPJEWmlPAh8tJXgbKHS5s8pwIL0
WXLSL4gLS3SFotsRWUJkbGRQLbR2kOIT2LkH6kqrRSLEKTsoMZUYNE6uS2i3ISGp1dpBFoMl0qen
RDimhdP4UBRRmZbUmMyMy37C8HDnFM+t7cRQUTve0qITFcNTwFm4lmWIabMwr7R3gWqZMb5qgNxB
G/2bINwlWnAx8BIUN9LK8OIC0JI2Oqb4AxgK5IwkS0CqQgmb3oRSbgpdWUhMw6xIeO3pNOORaqUl
SAGVpEx1xqSLzutNtTBQuIAbAoXXYF8KBqJLEDIaD2t5N1Za0MsmFFTOHEWzsFX2s1j4LawEgf0W
apcAgwsw+UhXXHJWcJkVhMYs4dEVbkuADO+8StSlNIUD1SMkBEiLeTH8lt51iFHTWu4JAVJ2iljj
exG09IJvOo4NsONxvx0GBpq6n0zuPfsNY+24FDCZspN5AO8bZarPiq6PU35vPMbjQOWffHGk9g+f
437c/YLLj/Y+a/ytxv+8bOrOdJvd0/CFJ3dMOy740958MbdmOstg2cs/TrIYRjz6gmcE9zczubIc
SC23a/5pD77ggWerF3xjDr3pxyPKsKQlr2olvzX75mvbHfxBTMsJVcvm4YTObNvpqS3JUC+ZRQOb
+4Z1TJ7wgdmvFf6u3ptH09VTyZYWqJbsZmafmX89XsLXWTdr6rpm61uhJfRpz88ocnftWwr1s5Dk
tJIv0XjTjHIG804HTFsr+P3W7DwDXFkSk1runrWlrDP1jmxJxGrR7KMzMy9i2TZqye2jbxaWuKEV
+3Hpm3J696NqTg6Nv8hPf+RkD5ubp1HSYBeWY6A988/tQ9Mv1GzpPFrZVyxv97wHTepzhJcrw7vw
5rCdqgMcVzrM+iP3vdnsHvr6/t6zade9VctvNrvm2vhzibYlqhdNLGCvlWfZjn2gl933Df/u7jzf
BGIqbcxzSG8furloaViqRbe8uOP7EEdL0Ur+pf7SmVn25BqaetHfjB+3QMGlSagX/HhxaW7v+l3j
h3U3C3YO+R/qrq89T0UDQpp75xB+VX9vNl4YQ7j0zM4h/HPb3YySxMMiWuBWtWhZyHHx1nQtkdK/
nJYqd54PeMd64tndByM8Q0ry667xNW57MtpT8zQNGYlf1VBJCsSvFt3VvO06yhn+lBY51wr+rT4c
+qf9NzMrExwkrRX/+67d1hfv+0Vss1inVvwfsv7lpCEKrf8MZZ/9gKUhuqkB7fn/RPt139deSuEG
2vWyv/tVpWO3a+X+dW92U0N0YKVW7Ke6uyWyeZItBqiW3FDZzMzbAWta0X8b4g5Lcv2r6ZqbauFs
RLr4dOrwtlGilt/0m/bQN55bcTNBatlPLYukrr2/pkXx/lvyKaTpuG1iiT+NWyRO/ZgPrsl3bPa1
6d78CwAA//8=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$1" max="10" min="1" page="10" val="6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556260</xdr:colOff>
      <xdr:row>11</xdr:row>
      <xdr:rowOff>7620</xdr:rowOff>
    </xdr:from>
    <xdr:to>
      <xdr:col>12</xdr:col>
      <xdr:colOff>287167</xdr:colOff>
      <xdr:row>32</xdr:row>
      <xdr:rowOff>60960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03720" y="2103120"/>
              <a:ext cx="4607707" cy="3893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472440</xdr:colOff>
      <xdr:row>27</xdr:row>
      <xdr:rowOff>160020</xdr:rowOff>
    </xdr:from>
    <xdr:to>
      <xdr:col>5</xdr:col>
      <xdr:colOff>601980</xdr:colOff>
      <xdr:row>32</xdr:row>
      <xdr:rowOff>108304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472440</xdr:colOff>
      <xdr:row>10</xdr:row>
      <xdr:rowOff>152400</xdr:rowOff>
    </xdr:from>
    <xdr:to>
      <xdr:col>6</xdr:col>
      <xdr:colOff>91440</xdr:colOff>
      <xdr:row>19</xdr:row>
      <xdr:rowOff>22860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441960</xdr:colOff>
      <xdr:row>10</xdr:row>
      <xdr:rowOff>152400</xdr:rowOff>
    </xdr:from>
    <xdr:to>
      <xdr:col>2</xdr:col>
      <xdr:colOff>533400</xdr:colOff>
      <xdr:row>32</xdr:row>
      <xdr:rowOff>22860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495300</xdr:colOff>
      <xdr:row>1</xdr:row>
      <xdr:rowOff>45720</xdr:rowOff>
    </xdr:from>
    <xdr:to>
      <xdr:col>11</xdr:col>
      <xdr:colOff>45720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95300" y="228600"/>
          <a:ext cx="720852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NZ" sz="1800" b="1">
              <a:solidFill>
                <a:schemeClr val="tx1">
                  <a:lumMod val="65000"/>
                  <a:lumOff val="35000"/>
                </a:schemeClr>
              </a:solidFill>
            </a:rPr>
            <a:t>What</a:t>
          </a:r>
          <a:r>
            <a:rPr lang="en-NZ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do </a:t>
          </a:r>
          <a:r>
            <a:rPr lang="en-NZ" sz="1800" b="1" baseline="0">
              <a:solidFill>
                <a:schemeClr val="accent1"/>
              </a:solidFill>
            </a:rPr>
            <a:t>wage</a:t>
          </a:r>
          <a:r>
            <a:rPr lang="en-NZ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NZ" sz="1800" b="1" baseline="0">
              <a:solidFill>
                <a:schemeClr val="accent2"/>
              </a:solidFill>
            </a:rPr>
            <a:t>employment</a:t>
          </a:r>
          <a:r>
            <a:rPr lang="en-NZ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  <a:endParaRPr lang="en-NZ" sz="18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548640</xdr:colOff>
      <xdr:row>7</xdr:row>
      <xdr:rowOff>97200</xdr:rowOff>
    </xdr:from>
    <xdr:to>
      <xdr:col>3</xdr:col>
      <xdr:colOff>60960</xdr:colOff>
      <xdr:row>9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48640" y="1461180"/>
          <a:ext cx="2811780" cy="344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NZ" sz="1200" b="1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</a:rPr>
            <a:t>Average Annual </a:t>
          </a:r>
          <a:r>
            <a:rPr lang="en-NZ" sz="1200" b="1">
              <a:solidFill>
                <a:schemeClr val="accent1"/>
              </a:solidFill>
              <a:latin typeface="+mn-lt"/>
              <a:ea typeface="+mn-ea"/>
              <a:cs typeface="+mn-cs"/>
            </a:rPr>
            <a:t>Wage</a:t>
          </a:r>
        </a:p>
        <a:p>
          <a:endParaRPr lang="en-NZ" sz="1200" b="1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1097280</xdr:colOff>
      <xdr:row>7</xdr:row>
      <xdr:rowOff>97200</xdr:rowOff>
    </xdr:from>
    <xdr:to>
      <xdr:col>6</xdr:col>
      <xdr:colOff>342900</xdr:colOff>
      <xdr:row>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96740" y="1461180"/>
          <a:ext cx="2293620" cy="344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NZ" sz="1200" b="1">
              <a:solidFill>
                <a:schemeClr val="tx1">
                  <a:lumMod val="65000"/>
                  <a:lumOff val="35000"/>
                </a:schemeClr>
              </a:solidFill>
            </a:rPr>
            <a:t>Share</a:t>
          </a:r>
          <a:r>
            <a:rPr lang="en-NZ" sz="1200" b="1" baseline="0">
              <a:solidFill>
                <a:schemeClr val="tx1">
                  <a:lumMod val="65000"/>
                  <a:lumOff val="35000"/>
                </a:schemeClr>
              </a:solidFill>
            </a:rPr>
            <a:t> of </a:t>
          </a:r>
          <a:r>
            <a:rPr lang="en-NZ" sz="1200" b="1">
              <a:solidFill>
                <a:schemeClr val="tx1">
                  <a:lumMod val="65000"/>
                  <a:lumOff val="35000"/>
                </a:schemeClr>
              </a:solidFill>
            </a:rPr>
            <a:t>Total </a:t>
          </a:r>
          <a:r>
            <a:rPr lang="en-NZ" sz="1200" b="1">
              <a:solidFill>
                <a:schemeClr val="accent2"/>
              </a:solidFill>
            </a:rPr>
            <a:t>Employees</a:t>
          </a:r>
        </a:p>
        <a:p>
          <a:endParaRPr lang="en-NZ" sz="1100"/>
        </a:p>
      </xdr:txBody>
    </xdr:sp>
    <xdr:clientData/>
  </xdr:twoCellAnchor>
  <xdr:twoCellAnchor>
    <xdr:from>
      <xdr:col>3</xdr:col>
      <xdr:colOff>1143000</xdr:colOff>
      <xdr:row>20</xdr:row>
      <xdr:rowOff>45720</xdr:rowOff>
    </xdr:from>
    <xdr:to>
      <xdr:col>6</xdr:col>
      <xdr:colOff>388620</xdr:colOff>
      <xdr:row>22</xdr:row>
      <xdr:rowOff>45720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924300" y="3764280"/>
          <a:ext cx="229362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NZ" sz="12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Wage and Employee Trends</a:t>
          </a:r>
        </a:p>
        <a:p>
          <a:pPr algn="ctr"/>
          <a:endParaRPr lang="en-NZ" sz="1200" b="1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</xdr:col>
      <xdr:colOff>472440</xdr:colOff>
      <xdr:row>22</xdr:row>
      <xdr:rowOff>38100</xdr:rowOff>
    </xdr:from>
    <xdr:to>
      <xdr:col>5</xdr:col>
      <xdr:colOff>601980</xdr:colOff>
      <xdr:row>28</xdr:row>
      <xdr:rowOff>7620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281940</xdr:colOff>
      <xdr:row>12</xdr:row>
      <xdr:rowOff>15240</xdr:rowOff>
    </xdr:from>
    <xdr:to>
      <xdr:col>6</xdr:col>
      <xdr:colOff>388620</xdr:colOff>
      <xdr:row>17</xdr:row>
      <xdr:rowOff>15240</xdr:rowOff>
    </xdr:to>
    <xdr:sp macro="" textlink="'Data Prep'!J19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410200" y="2293620"/>
          <a:ext cx="1325880" cy="91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21A64CD6-42E5-49B0-AE91-A820F1D5ED77}" type="TxLink">
            <a:rPr lang="en-US" sz="4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6%</a:t>
          </a:fld>
          <a:endParaRPr lang="en-NZ" sz="4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0</xdr:rowOff>
        </xdr:from>
        <xdr:to>
          <xdr:col>2</xdr:col>
          <xdr:colOff>297180</xdr:colOff>
          <xdr:row>5</xdr:row>
          <xdr:rowOff>0</xdr:rowOff>
        </xdr:to>
        <xdr:sp macro="" textlink="">
          <xdr:nvSpPr>
            <xdr:cNvPr id="3081" name="Spinner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243840</xdr:colOff>
          <xdr:row>7</xdr:row>
          <xdr:rowOff>76200</xdr:rowOff>
        </xdr:from>
        <xdr:to>
          <xdr:col>10</xdr:col>
          <xdr:colOff>0</xdr:colOff>
          <xdr:row>9</xdr:row>
          <xdr:rowOff>76200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975360</xdr:colOff>
          <xdr:row>7</xdr:row>
          <xdr:rowOff>76200</xdr:rowOff>
        </xdr:from>
        <xdr:to>
          <xdr:col>12</xdr:col>
          <xdr:colOff>0</xdr:colOff>
          <xdr:row>9</xdr:row>
          <xdr:rowOff>76200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441960</xdr:colOff>
      <xdr:row>7</xdr:row>
      <xdr:rowOff>81960</xdr:rowOff>
    </xdr:from>
    <xdr:to>
      <xdr:col>9</xdr:col>
      <xdr:colOff>495300</xdr:colOff>
      <xdr:row>9</xdr:row>
      <xdr:rowOff>60960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7399020" y="1445940"/>
          <a:ext cx="1272540" cy="344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NZ" sz="1200" b="1">
              <a:solidFill>
                <a:schemeClr val="tx1">
                  <a:lumMod val="65000"/>
                  <a:lumOff val="35000"/>
                </a:schemeClr>
              </a:solidFill>
            </a:rPr>
            <a:t>Average</a:t>
          </a:r>
          <a:r>
            <a:rPr lang="en-NZ" sz="12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NZ" sz="1200" b="1" baseline="0">
              <a:solidFill>
                <a:schemeClr val="accent1"/>
              </a:solidFill>
            </a:rPr>
            <a:t>Wages</a:t>
          </a:r>
          <a:endParaRPr lang="en-NZ" sz="1200" b="1">
            <a:solidFill>
              <a:schemeClr val="accent1"/>
            </a:solidFill>
          </a:endParaRPr>
        </a:p>
        <a:p>
          <a:endParaRPr lang="en-NZ" sz="1100"/>
        </a:p>
      </xdr:txBody>
    </xdr:sp>
    <xdr:clientData/>
  </xdr:twoCellAnchor>
  <xdr:twoCellAnchor>
    <xdr:from>
      <xdr:col>10</xdr:col>
      <xdr:colOff>1165859</xdr:colOff>
      <xdr:row>7</xdr:row>
      <xdr:rowOff>97200</xdr:rowOff>
    </xdr:from>
    <xdr:to>
      <xdr:col>12</xdr:col>
      <xdr:colOff>355746</xdr:colOff>
      <xdr:row>9</xdr:row>
      <xdr:rowOff>76200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9951719" y="1461180"/>
          <a:ext cx="1628287" cy="344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NZ" sz="1200" b="1">
              <a:solidFill>
                <a:schemeClr val="accent2"/>
              </a:solidFill>
            </a:rPr>
            <a:t>Employees</a:t>
          </a:r>
          <a:r>
            <a:rPr lang="en-NZ" sz="1200" b="1">
              <a:solidFill>
                <a:schemeClr val="tx1">
                  <a:lumMod val="65000"/>
                  <a:lumOff val="35000"/>
                </a:schemeClr>
              </a:solidFill>
            </a:rPr>
            <a:t> Per 1000</a:t>
          </a:r>
        </a:p>
        <a:p>
          <a:endParaRPr lang="en-NZ" sz="1100"/>
        </a:p>
      </xdr:txBody>
    </xdr:sp>
    <xdr:clientData/>
  </xdr:twoCellAnchor>
  <xdr:twoCellAnchor editAs="oneCell">
    <xdr:from>
      <xdr:col>10</xdr:col>
      <xdr:colOff>872968</xdr:colOff>
      <xdr:row>1</xdr:row>
      <xdr:rowOff>74145</xdr:rowOff>
    </xdr:from>
    <xdr:to>
      <xdr:col>12</xdr:col>
      <xdr:colOff>355746</xdr:colOff>
      <xdr:row>5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828" y="257025"/>
          <a:ext cx="1921178" cy="74119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6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4468402</fb>
    <v>0</v>
  </rv>
  <rv s="0">
    <fb>4659978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J14" sqref="J14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5.44140625" customWidth="1"/>
    <col min="5" max="5" width="12" customWidth="1"/>
    <col min="6" max="6" width="17.77734375" customWidth="1"/>
    <col min="7" max="18" width="9.109375" customWidth="1"/>
  </cols>
  <sheetData>
    <row r="1" spans="1:6" x14ac:dyDescent="0.3">
      <c r="A1" s="9" t="s">
        <v>50</v>
      </c>
      <c r="B1" s="9" t="s">
        <v>49</v>
      </c>
      <c r="C1" s="9" t="s">
        <v>0</v>
      </c>
      <c r="D1" s="9" t="s">
        <v>61</v>
      </c>
      <c r="E1" s="9" t="s">
        <v>62</v>
      </c>
      <c r="F1" s="9" t="s">
        <v>63</v>
      </c>
    </row>
    <row r="2" spans="1:6" x14ac:dyDescent="0.3">
      <c r="A2" s="10">
        <v>2020</v>
      </c>
      <c r="B2" s="10" t="s">
        <v>55</v>
      </c>
      <c r="C2" s="10" t="s">
        <v>1</v>
      </c>
      <c r="D2" s="10">
        <v>1829</v>
      </c>
      <c r="E2" s="10">
        <v>18051</v>
      </c>
      <c r="F2" s="10">
        <v>58872</v>
      </c>
    </row>
    <row r="3" spans="1:6" x14ac:dyDescent="0.3">
      <c r="A3" s="3">
        <v>2020</v>
      </c>
      <c r="B3" s="3" t="s">
        <v>55</v>
      </c>
      <c r="C3" s="3" t="s">
        <v>2</v>
      </c>
      <c r="D3" s="3">
        <v>1354</v>
      </c>
      <c r="E3" s="3">
        <v>35607</v>
      </c>
      <c r="F3" s="3">
        <v>55216</v>
      </c>
    </row>
    <row r="4" spans="1:6" x14ac:dyDescent="0.3">
      <c r="A4" s="2">
        <v>2020</v>
      </c>
      <c r="B4" s="2" t="s">
        <v>55</v>
      </c>
      <c r="C4" s="2" t="s">
        <v>3</v>
      </c>
      <c r="D4" s="2">
        <v>2565</v>
      </c>
      <c r="E4" s="2">
        <v>15961</v>
      </c>
      <c r="F4" s="2">
        <v>49909</v>
      </c>
    </row>
    <row r="5" spans="1:6" x14ac:dyDescent="0.3">
      <c r="A5" s="3">
        <v>2020</v>
      </c>
      <c r="B5" s="3" t="s">
        <v>55</v>
      </c>
      <c r="C5" s="3" t="s">
        <v>4</v>
      </c>
      <c r="D5" s="3">
        <v>17651</v>
      </c>
      <c r="E5" s="3">
        <v>425665</v>
      </c>
      <c r="F5" s="3">
        <v>42534</v>
      </c>
    </row>
    <row r="6" spans="1:6" x14ac:dyDescent="0.3">
      <c r="A6" s="2">
        <v>2020</v>
      </c>
      <c r="B6" s="2" t="s">
        <v>55</v>
      </c>
      <c r="C6" s="2" t="s">
        <v>5</v>
      </c>
      <c r="D6" s="2">
        <v>3312</v>
      </c>
      <c r="E6" s="2">
        <v>41633</v>
      </c>
      <c r="F6" s="2">
        <v>91879</v>
      </c>
    </row>
    <row r="7" spans="1:6" x14ac:dyDescent="0.3">
      <c r="A7" s="3">
        <v>2020</v>
      </c>
      <c r="B7" s="3" t="s">
        <v>55</v>
      </c>
      <c r="C7" s="3" t="s">
        <v>6</v>
      </c>
      <c r="D7" s="3">
        <v>467</v>
      </c>
      <c r="E7" s="3">
        <v>5260</v>
      </c>
      <c r="F7" s="3">
        <v>43142</v>
      </c>
    </row>
    <row r="8" spans="1:6" x14ac:dyDescent="0.3">
      <c r="A8" s="2">
        <v>2020</v>
      </c>
      <c r="B8" s="2" t="s">
        <v>55</v>
      </c>
      <c r="C8" s="2" t="s">
        <v>7</v>
      </c>
      <c r="D8" s="2">
        <v>186</v>
      </c>
      <c r="E8" s="2">
        <v>1317</v>
      </c>
      <c r="F8" s="2">
        <v>43290</v>
      </c>
    </row>
    <row r="9" spans="1:6" x14ac:dyDescent="0.3">
      <c r="A9" s="3">
        <v>2020</v>
      </c>
      <c r="B9" s="3" t="s">
        <v>55</v>
      </c>
      <c r="C9" s="3" t="s">
        <v>8</v>
      </c>
      <c r="D9" s="3">
        <v>5394</v>
      </c>
      <c r="E9" s="3">
        <v>71107</v>
      </c>
      <c r="F9" s="3">
        <v>37717</v>
      </c>
    </row>
    <row r="10" spans="1:6" x14ac:dyDescent="0.3">
      <c r="A10" s="2">
        <v>2020</v>
      </c>
      <c r="B10" s="2" t="s">
        <v>55</v>
      </c>
      <c r="C10" s="2" t="s">
        <v>9</v>
      </c>
      <c r="D10" s="2">
        <v>2794</v>
      </c>
      <c r="E10" s="2">
        <v>29309</v>
      </c>
      <c r="F10" s="2">
        <v>45978</v>
      </c>
    </row>
    <row r="11" spans="1:6" x14ac:dyDescent="0.3">
      <c r="A11" s="3">
        <v>2020</v>
      </c>
      <c r="B11" s="3" t="s">
        <v>55</v>
      </c>
      <c r="C11" s="3" t="s">
        <v>10</v>
      </c>
      <c r="D11" s="3">
        <v>2531</v>
      </c>
      <c r="E11" s="3">
        <v>27020</v>
      </c>
      <c r="F11" s="3">
        <v>42820</v>
      </c>
    </row>
    <row r="12" spans="1:6" x14ac:dyDescent="0.3">
      <c r="A12" s="2">
        <v>2020</v>
      </c>
      <c r="B12" s="2" t="s">
        <v>55</v>
      </c>
      <c r="C12" s="2" t="s">
        <v>11</v>
      </c>
      <c r="D12" s="2">
        <v>2818</v>
      </c>
      <c r="E12" s="2">
        <v>24933</v>
      </c>
      <c r="F12" s="2">
        <v>52259</v>
      </c>
    </row>
    <row r="13" spans="1:6" x14ac:dyDescent="0.3">
      <c r="A13" s="3">
        <v>2020</v>
      </c>
      <c r="B13" s="3" t="s">
        <v>55</v>
      </c>
      <c r="C13" s="3" t="s">
        <v>12</v>
      </c>
      <c r="D13" s="3">
        <v>2302</v>
      </c>
      <c r="E13" s="3">
        <v>20872</v>
      </c>
      <c r="F13" s="3">
        <v>50732</v>
      </c>
    </row>
    <row r="14" spans="1:6" x14ac:dyDescent="0.3">
      <c r="A14" s="2">
        <v>2020</v>
      </c>
      <c r="B14" s="2" t="s">
        <v>55</v>
      </c>
      <c r="C14" s="2" t="s">
        <v>13</v>
      </c>
      <c r="D14" s="2">
        <v>2911</v>
      </c>
      <c r="E14" s="2">
        <v>22868</v>
      </c>
      <c r="F14" s="2">
        <v>45588</v>
      </c>
    </row>
    <row r="15" spans="1:6" x14ac:dyDescent="0.3">
      <c r="A15" s="3">
        <v>2020</v>
      </c>
      <c r="B15" s="3" t="s">
        <v>55</v>
      </c>
      <c r="C15" s="3" t="s">
        <v>14</v>
      </c>
      <c r="D15" s="3">
        <v>2613</v>
      </c>
      <c r="E15" s="3">
        <v>18607</v>
      </c>
      <c r="F15" s="3">
        <v>47721</v>
      </c>
    </row>
    <row r="16" spans="1:6" x14ac:dyDescent="0.3">
      <c r="A16" s="2">
        <v>2020</v>
      </c>
      <c r="B16" s="2" t="s">
        <v>55</v>
      </c>
      <c r="C16" s="2" t="s">
        <v>15</v>
      </c>
      <c r="D16" s="2">
        <v>1632</v>
      </c>
      <c r="E16" s="2">
        <v>16061</v>
      </c>
      <c r="F16" s="2">
        <v>54605</v>
      </c>
    </row>
    <row r="17" spans="1:6" x14ac:dyDescent="0.3">
      <c r="A17" s="3">
        <v>2020</v>
      </c>
      <c r="B17" s="3" t="s">
        <v>55</v>
      </c>
      <c r="C17" s="3" t="s">
        <v>16</v>
      </c>
      <c r="D17" s="3">
        <v>3143</v>
      </c>
      <c r="E17" s="3">
        <v>37751</v>
      </c>
      <c r="F17" s="3">
        <v>86727</v>
      </c>
    </row>
    <row r="18" spans="1:6" x14ac:dyDescent="0.3">
      <c r="A18" s="2">
        <v>2020</v>
      </c>
      <c r="B18" s="2" t="s">
        <v>55</v>
      </c>
      <c r="C18" s="2" t="s">
        <v>17</v>
      </c>
      <c r="D18" s="2">
        <v>1581</v>
      </c>
      <c r="E18" s="2">
        <v>7787</v>
      </c>
      <c r="F18" s="2">
        <v>41422</v>
      </c>
    </row>
    <row r="19" spans="1:6" x14ac:dyDescent="0.3">
      <c r="A19" s="3">
        <v>2020</v>
      </c>
      <c r="B19" s="3" t="s">
        <v>55</v>
      </c>
      <c r="C19" s="3" t="s">
        <v>18</v>
      </c>
      <c r="D19" s="3">
        <v>720</v>
      </c>
      <c r="E19" s="3">
        <v>7112</v>
      </c>
      <c r="F19" s="3">
        <v>46887</v>
      </c>
    </row>
    <row r="20" spans="1:6" x14ac:dyDescent="0.3">
      <c r="A20" s="2">
        <v>2020</v>
      </c>
      <c r="B20" s="2" t="s">
        <v>55</v>
      </c>
      <c r="C20" s="2" t="s">
        <v>19</v>
      </c>
      <c r="D20" s="2">
        <v>999</v>
      </c>
      <c r="E20" s="2">
        <v>11134</v>
      </c>
      <c r="F20" s="2">
        <v>64628</v>
      </c>
    </row>
    <row r="21" spans="1:6" x14ac:dyDescent="0.3">
      <c r="A21" s="3">
        <v>2020</v>
      </c>
      <c r="B21" s="3" t="s">
        <v>55</v>
      </c>
      <c r="C21" s="3" t="s">
        <v>20</v>
      </c>
      <c r="D21" s="3">
        <v>3574</v>
      </c>
      <c r="E21" s="3">
        <v>34897</v>
      </c>
      <c r="F21" s="3">
        <v>43309</v>
      </c>
    </row>
    <row r="22" spans="1:6" x14ac:dyDescent="0.3">
      <c r="A22" s="2">
        <v>2020</v>
      </c>
      <c r="B22" s="2" t="s">
        <v>55</v>
      </c>
      <c r="C22" s="2" t="s">
        <v>21</v>
      </c>
      <c r="D22" s="2">
        <v>3175</v>
      </c>
      <c r="E22" s="2">
        <v>28204</v>
      </c>
      <c r="F22" s="2">
        <v>51276</v>
      </c>
    </row>
    <row r="23" spans="1:6" x14ac:dyDescent="0.3">
      <c r="A23" s="3">
        <v>2020</v>
      </c>
      <c r="B23" s="3" t="s">
        <v>55</v>
      </c>
      <c r="C23" s="3" t="s">
        <v>22</v>
      </c>
      <c r="D23" s="3">
        <v>2070</v>
      </c>
      <c r="E23" s="3">
        <v>14561</v>
      </c>
      <c r="F23" s="3">
        <v>50525</v>
      </c>
    </row>
    <row r="24" spans="1:6" x14ac:dyDescent="0.3">
      <c r="A24" s="2">
        <v>2020</v>
      </c>
      <c r="B24" s="2" t="s">
        <v>55</v>
      </c>
      <c r="C24" s="2" t="s">
        <v>23</v>
      </c>
      <c r="D24" s="2">
        <v>2123</v>
      </c>
      <c r="E24" s="2">
        <v>16963</v>
      </c>
      <c r="F24" s="2">
        <v>46677</v>
      </c>
    </row>
    <row r="25" spans="1:6" x14ac:dyDescent="0.3">
      <c r="A25" s="3">
        <v>2020</v>
      </c>
      <c r="B25" s="3" t="s">
        <v>55</v>
      </c>
      <c r="C25" s="3" t="s">
        <v>24</v>
      </c>
      <c r="D25" s="3">
        <v>1847</v>
      </c>
      <c r="E25" s="3">
        <v>12449</v>
      </c>
      <c r="F25" s="3">
        <v>65945</v>
      </c>
    </row>
    <row r="26" spans="1:6" x14ac:dyDescent="0.3">
      <c r="A26" s="2">
        <v>2020</v>
      </c>
      <c r="B26" s="2" t="s">
        <v>55</v>
      </c>
      <c r="C26" s="2" t="s">
        <v>25</v>
      </c>
      <c r="D26" s="2">
        <v>2469</v>
      </c>
      <c r="E26" s="2">
        <v>16054</v>
      </c>
      <c r="F26" s="2">
        <v>44449</v>
      </c>
    </row>
    <row r="27" spans="1:6" x14ac:dyDescent="0.3">
      <c r="A27" s="3">
        <v>2020</v>
      </c>
      <c r="B27" s="3" t="s">
        <v>55</v>
      </c>
      <c r="C27" s="3" t="s">
        <v>26</v>
      </c>
      <c r="D27" s="3">
        <v>598</v>
      </c>
      <c r="E27" s="3">
        <v>19509</v>
      </c>
      <c r="F27" s="3">
        <v>88060</v>
      </c>
    </row>
    <row r="28" spans="1:6" x14ac:dyDescent="0.3">
      <c r="A28" s="2">
        <v>2020</v>
      </c>
      <c r="B28" s="2" t="s">
        <v>55</v>
      </c>
      <c r="C28" s="2" t="s">
        <v>27</v>
      </c>
      <c r="D28" s="2">
        <v>350</v>
      </c>
      <c r="E28" s="2">
        <v>2671</v>
      </c>
      <c r="F28" s="2">
        <v>48051</v>
      </c>
    </row>
    <row r="29" spans="1:6" x14ac:dyDescent="0.3">
      <c r="A29" s="3">
        <v>2020</v>
      </c>
      <c r="B29" s="3" t="s">
        <v>55</v>
      </c>
      <c r="C29" s="3" t="s">
        <v>28</v>
      </c>
      <c r="D29" s="3">
        <v>999</v>
      </c>
      <c r="E29" s="3">
        <v>11868</v>
      </c>
      <c r="F29" s="3">
        <v>44634</v>
      </c>
    </row>
    <row r="30" spans="1:6" x14ac:dyDescent="0.3">
      <c r="A30" s="2">
        <v>2020</v>
      </c>
      <c r="B30" s="2" t="s">
        <v>55</v>
      </c>
      <c r="C30" s="2" t="s">
        <v>29</v>
      </c>
      <c r="D30" s="2">
        <v>2064</v>
      </c>
      <c r="E30" s="2">
        <v>30471</v>
      </c>
      <c r="F30" s="2">
        <v>65885</v>
      </c>
    </row>
    <row r="31" spans="1:6" x14ac:dyDescent="0.3">
      <c r="A31" s="3">
        <v>2020</v>
      </c>
      <c r="B31" s="3" t="s">
        <v>55</v>
      </c>
      <c r="C31" s="3" t="s">
        <v>30</v>
      </c>
      <c r="D31" s="3">
        <v>3335</v>
      </c>
      <c r="E31" s="3">
        <v>31214</v>
      </c>
      <c r="F31" s="3">
        <v>44384</v>
      </c>
    </row>
    <row r="32" spans="1:6" x14ac:dyDescent="0.3">
      <c r="A32" s="2">
        <v>2020</v>
      </c>
      <c r="B32" s="2" t="s">
        <v>55</v>
      </c>
      <c r="C32" s="2" t="s">
        <v>31</v>
      </c>
      <c r="D32" s="2">
        <v>3428</v>
      </c>
      <c r="E32" s="2">
        <v>29560</v>
      </c>
      <c r="F32" s="2">
        <v>42720</v>
      </c>
    </row>
    <row r="33" spans="1:6" x14ac:dyDescent="0.3">
      <c r="A33" s="3">
        <v>2020</v>
      </c>
      <c r="B33" s="3" t="s">
        <v>55</v>
      </c>
      <c r="C33" s="3" t="s">
        <v>32</v>
      </c>
      <c r="D33" s="3">
        <v>1830</v>
      </c>
      <c r="E33" s="3">
        <v>19954</v>
      </c>
      <c r="F33" s="3">
        <v>92355</v>
      </c>
    </row>
    <row r="34" spans="1:6" x14ac:dyDescent="0.3">
      <c r="A34" s="2">
        <v>2020</v>
      </c>
      <c r="B34" s="2" t="s">
        <v>55</v>
      </c>
      <c r="C34" s="2" t="s">
        <v>33</v>
      </c>
      <c r="D34" s="2">
        <v>2541</v>
      </c>
      <c r="E34" s="2">
        <v>25841</v>
      </c>
      <c r="F34" s="2">
        <v>51404</v>
      </c>
    </row>
    <row r="35" spans="1:6" x14ac:dyDescent="0.3">
      <c r="A35" s="3">
        <v>2020</v>
      </c>
      <c r="B35" s="3" t="s">
        <v>55</v>
      </c>
      <c r="C35" s="3" t="s">
        <v>34</v>
      </c>
      <c r="D35" s="3">
        <v>4355</v>
      </c>
      <c r="E35" s="3">
        <v>40722</v>
      </c>
      <c r="F35" s="3">
        <v>90660</v>
      </c>
    </row>
    <row r="36" spans="1:6" x14ac:dyDescent="0.3">
      <c r="A36" s="2">
        <v>2020</v>
      </c>
      <c r="B36" s="2" t="s">
        <v>55</v>
      </c>
      <c r="C36" s="2" t="s">
        <v>35</v>
      </c>
      <c r="D36" s="2">
        <v>4739</v>
      </c>
      <c r="E36" s="2">
        <v>54360</v>
      </c>
      <c r="F36" s="2">
        <v>40689</v>
      </c>
    </row>
    <row r="37" spans="1:6" x14ac:dyDescent="0.3">
      <c r="A37" s="3">
        <v>2020</v>
      </c>
      <c r="B37" s="3" t="s">
        <v>55</v>
      </c>
      <c r="C37" s="3" t="s">
        <v>36</v>
      </c>
      <c r="D37" s="3">
        <v>3629</v>
      </c>
      <c r="E37" s="3">
        <v>47789</v>
      </c>
      <c r="F37" s="3">
        <v>61949</v>
      </c>
    </row>
    <row r="38" spans="1:6" x14ac:dyDescent="0.3">
      <c r="A38" s="2">
        <v>2020</v>
      </c>
      <c r="B38" s="2" t="s">
        <v>55</v>
      </c>
      <c r="C38" s="2" t="s">
        <v>37</v>
      </c>
      <c r="D38" s="2">
        <v>205</v>
      </c>
      <c r="E38" s="2">
        <v>1128</v>
      </c>
      <c r="F38" s="2">
        <v>42071</v>
      </c>
    </row>
    <row r="39" spans="1:6" x14ac:dyDescent="0.3">
      <c r="A39" s="3">
        <v>2020</v>
      </c>
      <c r="B39" s="3" t="s">
        <v>55</v>
      </c>
      <c r="C39" s="3" t="s">
        <v>38</v>
      </c>
      <c r="D39" s="3">
        <v>1375</v>
      </c>
      <c r="E39" s="3">
        <v>12442</v>
      </c>
      <c r="F39" s="3">
        <v>44990</v>
      </c>
    </row>
    <row r="40" spans="1:6" x14ac:dyDescent="0.3">
      <c r="A40" s="2">
        <v>2020</v>
      </c>
      <c r="B40" s="2" t="s">
        <v>55</v>
      </c>
      <c r="C40" s="2" t="s">
        <v>39</v>
      </c>
      <c r="D40" s="2">
        <v>1099</v>
      </c>
      <c r="E40" s="2">
        <v>7137</v>
      </c>
      <c r="F40" s="2">
        <v>45582</v>
      </c>
    </row>
    <row r="41" spans="1:6" x14ac:dyDescent="0.3">
      <c r="A41" s="3">
        <v>2020</v>
      </c>
      <c r="B41" s="3" t="s">
        <v>55</v>
      </c>
      <c r="C41" s="3" t="s">
        <v>40</v>
      </c>
      <c r="D41" s="3">
        <v>1130</v>
      </c>
      <c r="E41" s="3">
        <v>11134</v>
      </c>
      <c r="F41" s="3">
        <v>48930</v>
      </c>
    </row>
    <row r="42" spans="1:6" x14ac:dyDescent="0.3">
      <c r="A42" s="2">
        <v>2020</v>
      </c>
      <c r="B42" s="2" t="s">
        <v>55</v>
      </c>
      <c r="C42" s="2" t="s">
        <v>41</v>
      </c>
      <c r="D42" s="2">
        <v>19698</v>
      </c>
      <c r="E42" s="2">
        <v>249859</v>
      </c>
      <c r="F42" s="2">
        <v>117086</v>
      </c>
    </row>
    <row r="43" spans="1:6" x14ac:dyDescent="0.3">
      <c r="A43" s="3">
        <v>2020</v>
      </c>
      <c r="B43" s="3" t="s">
        <v>55</v>
      </c>
      <c r="C43" s="3" t="s">
        <v>42</v>
      </c>
      <c r="D43" s="3">
        <v>1066</v>
      </c>
      <c r="E43" s="3">
        <v>14648</v>
      </c>
      <c r="F43" s="3">
        <v>65747</v>
      </c>
    </row>
    <row r="44" spans="1:6" x14ac:dyDescent="0.3">
      <c r="A44" s="2">
        <v>2020</v>
      </c>
      <c r="B44" s="2" t="s">
        <v>55</v>
      </c>
      <c r="C44" s="2" t="s">
        <v>43</v>
      </c>
      <c r="D44" s="2">
        <v>571</v>
      </c>
      <c r="E44" s="2">
        <v>4095</v>
      </c>
      <c r="F44" s="2">
        <v>41096</v>
      </c>
    </row>
    <row r="45" spans="1:6" x14ac:dyDescent="0.3">
      <c r="A45" s="3">
        <v>2020</v>
      </c>
      <c r="B45" s="3" t="s">
        <v>55</v>
      </c>
      <c r="C45" s="3" t="s">
        <v>44</v>
      </c>
      <c r="D45" s="3">
        <v>2073</v>
      </c>
      <c r="E45" s="3">
        <v>17603</v>
      </c>
      <c r="F45" s="3">
        <v>48671</v>
      </c>
    </row>
    <row r="46" spans="1:6" x14ac:dyDescent="0.3">
      <c r="A46" s="2">
        <v>2020</v>
      </c>
      <c r="B46" s="2" t="s">
        <v>55</v>
      </c>
      <c r="C46" s="2" t="s">
        <v>45</v>
      </c>
      <c r="D46" s="2">
        <v>6971</v>
      </c>
      <c r="E46" s="2">
        <v>101358</v>
      </c>
      <c r="F46" s="2">
        <v>36964</v>
      </c>
    </row>
    <row r="47" spans="1:6" x14ac:dyDescent="0.3">
      <c r="A47" s="3">
        <v>2020</v>
      </c>
      <c r="B47" s="3" t="s">
        <v>55</v>
      </c>
      <c r="C47" s="3" t="s">
        <v>46</v>
      </c>
      <c r="D47" s="3">
        <v>1117</v>
      </c>
      <c r="E47" s="3">
        <v>18455</v>
      </c>
      <c r="F47" s="3">
        <v>78059</v>
      </c>
    </row>
    <row r="48" spans="1:6" x14ac:dyDescent="0.3">
      <c r="A48" s="2">
        <v>2020</v>
      </c>
      <c r="B48" s="2" t="s">
        <v>55</v>
      </c>
      <c r="C48" s="2" t="s">
        <v>47</v>
      </c>
      <c r="D48" s="2">
        <v>2872</v>
      </c>
      <c r="E48" s="2">
        <v>30781</v>
      </c>
      <c r="F48" s="2">
        <v>41928</v>
      </c>
    </row>
    <row r="49" spans="1:6" x14ac:dyDescent="0.3">
      <c r="A49" s="3">
        <v>2020</v>
      </c>
      <c r="B49" s="3" t="s">
        <v>55</v>
      </c>
      <c r="C49" s="3" t="s">
        <v>48</v>
      </c>
      <c r="D49" s="3">
        <v>1440</v>
      </c>
      <c r="E49" s="3">
        <v>19091</v>
      </c>
      <c r="F49" s="3">
        <v>83063</v>
      </c>
    </row>
    <row r="50" spans="1:6" x14ac:dyDescent="0.3">
      <c r="A50" s="2">
        <v>2020</v>
      </c>
      <c r="B50" s="2" t="s">
        <v>51</v>
      </c>
      <c r="C50" s="2" t="s">
        <v>1</v>
      </c>
      <c r="D50" s="2">
        <v>10335</v>
      </c>
      <c r="E50" s="2">
        <v>92772</v>
      </c>
      <c r="F50" s="2">
        <v>59279</v>
      </c>
    </row>
    <row r="51" spans="1:6" x14ac:dyDescent="0.3">
      <c r="A51" s="3">
        <v>2020</v>
      </c>
      <c r="B51" s="3" t="s">
        <v>51</v>
      </c>
      <c r="C51" s="3" t="s">
        <v>2</v>
      </c>
      <c r="D51" s="3">
        <v>14006</v>
      </c>
      <c r="E51" s="3">
        <v>173852</v>
      </c>
      <c r="F51" s="3">
        <v>63056</v>
      </c>
    </row>
    <row r="52" spans="1:6" x14ac:dyDescent="0.3">
      <c r="A52" s="2">
        <v>2020</v>
      </c>
      <c r="B52" s="2" t="s">
        <v>51</v>
      </c>
      <c r="C52" s="2" t="s">
        <v>3</v>
      </c>
      <c r="D52" s="2">
        <v>7277</v>
      </c>
      <c r="E52" s="2">
        <v>53142</v>
      </c>
      <c r="F52" s="2">
        <v>52247</v>
      </c>
    </row>
    <row r="53" spans="1:6" x14ac:dyDescent="0.3">
      <c r="A53" s="3">
        <v>2020</v>
      </c>
      <c r="B53" s="3" t="s">
        <v>51</v>
      </c>
      <c r="C53" s="3" t="s">
        <v>4</v>
      </c>
      <c r="D53" s="3">
        <v>86322</v>
      </c>
      <c r="E53" s="3">
        <v>855879</v>
      </c>
      <c r="F53" s="3">
        <v>76740</v>
      </c>
    </row>
    <row r="54" spans="1:6" x14ac:dyDescent="0.3">
      <c r="A54" s="2">
        <v>2020</v>
      </c>
      <c r="B54" s="2" t="s">
        <v>51</v>
      </c>
      <c r="C54" s="2" t="s">
        <v>5</v>
      </c>
      <c r="D54" s="2">
        <v>21025</v>
      </c>
      <c r="E54" s="2">
        <v>174730</v>
      </c>
      <c r="F54" s="2">
        <v>68209</v>
      </c>
    </row>
    <row r="55" spans="1:6" x14ac:dyDescent="0.3">
      <c r="A55" s="3">
        <v>2020</v>
      </c>
      <c r="B55" s="3" t="s">
        <v>51</v>
      </c>
      <c r="C55" s="3" t="s">
        <v>6</v>
      </c>
      <c r="D55" s="3">
        <v>9415</v>
      </c>
      <c r="E55" s="3">
        <v>56915</v>
      </c>
      <c r="F55" s="3">
        <v>75591</v>
      </c>
    </row>
    <row r="56" spans="1:6" x14ac:dyDescent="0.3">
      <c r="A56" s="2">
        <v>2020</v>
      </c>
      <c r="B56" s="2" t="s">
        <v>51</v>
      </c>
      <c r="C56" s="2" t="s">
        <v>7</v>
      </c>
      <c r="D56" s="2">
        <v>3106</v>
      </c>
      <c r="E56" s="2">
        <v>22403</v>
      </c>
      <c r="F56" s="2">
        <v>64977</v>
      </c>
    </row>
    <row r="57" spans="1:6" x14ac:dyDescent="0.3">
      <c r="A57" s="3">
        <v>2020</v>
      </c>
      <c r="B57" s="3" t="s">
        <v>51</v>
      </c>
      <c r="C57" s="3" t="s">
        <v>8</v>
      </c>
      <c r="D57" s="3">
        <v>76308</v>
      </c>
      <c r="E57" s="3">
        <v>561991</v>
      </c>
      <c r="F57" s="3">
        <v>55910</v>
      </c>
    </row>
    <row r="58" spans="1:6" x14ac:dyDescent="0.3">
      <c r="A58" s="2">
        <v>2020</v>
      </c>
      <c r="B58" s="2" t="s">
        <v>51</v>
      </c>
      <c r="C58" s="2" t="s">
        <v>9</v>
      </c>
      <c r="D58" s="2">
        <v>22906</v>
      </c>
      <c r="E58" s="2">
        <v>200710</v>
      </c>
      <c r="F58" s="2">
        <v>66214</v>
      </c>
    </row>
    <row r="59" spans="1:6" x14ac:dyDescent="0.3">
      <c r="A59" s="3">
        <v>2020</v>
      </c>
      <c r="B59" s="3" t="s">
        <v>51</v>
      </c>
      <c r="C59" s="3" t="s">
        <v>10</v>
      </c>
      <c r="D59" s="3">
        <v>9159</v>
      </c>
      <c r="E59" s="3">
        <v>53385</v>
      </c>
      <c r="F59" s="3">
        <v>48649</v>
      </c>
    </row>
    <row r="60" spans="1:6" x14ac:dyDescent="0.3">
      <c r="A60" s="2">
        <v>2020</v>
      </c>
      <c r="B60" s="2" t="s">
        <v>51</v>
      </c>
      <c r="C60" s="2" t="s">
        <v>11</v>
      </c>
      <c r="D60" s="2">
        <v>32538</v>
      </c>
      <c r="E60" s="2">
        <v>216664</v>
      </c>
      <c r="F60" s="2">
        <v>76581</v>
      </c>
    </row>
    <row r="61" spans="1:6" x14ac:dyDescent="0.3">
      <c r="A61" s="3">
        <v>2020</v>
      </c>
      <c r="B61" s="3" t="s">
        <v>51</v>
      </c>
      <c r="C61" s="3" t="s">
        <v>12</v>
      </c>
      <c r="D61" s="3">
        <v>15617</v>
      </c>
      <c r="E61" s="3">
        <v>144001</v>
      </c>
      <c r="F61" s="3">
        <v>62619</v>
      </c>
    </row>
    <row r="62" spans="1:6" x14ac:dyDescent="0.3">
      <c r="A62" s="2">
        <v>2020</v>
      </c>
      <c r="B62" s="2" t="s">
        <v>51</v>
      </c>
      <c r="C62" s="2" t="s">
        <v>13</v>
      </c>
      <c r="D62" s="2">
        <v>9434</v>
      </c>
      <c r="E62" s="2">
        <v>76561</v>
      </c>
      <c r="F62" s="2">
        <v>61831</v>
      </c>
    </row>
    <row r="63" spans="1:6" x14ac:dyDescent="0.3">
      <c r="A63" s="3">
        <v>2020</v>
      </c>
      <c r="B63" s="3" t="s">
        <v>51</v>
      </c>
      <c r="C63" s="3" t="s">
        <v>14</v>
      </c>
      <c r="D63" s="3">
        <v>7355</v>
      </c>
      <c r="E63" s="3">
        <v>63118</v>
      </c>
      <c r="F63" s="3">
        <v>59126</v>
      </c>
    </row>
    <row r="64" spans="1:6" x14ac:dyDescent="0.3">
      <c r="A64" s="2">
        <v>2020</v>
      </c>
      <c r="B64" s="2" t="s">
        <v>51</v>
      </c>
      <c r="C64" s="2" t="s">
        <v>15</v>
      </c>
      <c r="D64" s="2">
        <v>9832</v>
      </c>
      <c r="E64" s="2">
        <v>77924</v>
      </c>
      <c r="F64" s="2">
        <v>58484</v>
      </c>
    </row>
    <row r="65" spans="1:6" x14ac:dyDescent="0.3">
      <c r="A65" s="3">
        <v>2020</v>
      </c>
      <c r="B65" s="3" t="s">
        <v>51</v>
      </c>
      <c r="C65" s="3" t="s">
        <v>16</v>
      </c>
      <c r="D65" s="3">
        <v>11349</v>
      </c>
      <c r="E65" s="3">
        <v>121521</v>
      </c>
      <c r="F65" s="3">
        <v>65354</v>
      </c>
    </row>
    <row r="66" spans="1:6" x14ac:dyDescent="0.3">
      <c r="A66" s="2">
        <v>2020</v>
      </c>
      <c r="B66" s="2" t="s">
        <v>51</v>
      </c>
      <c r="C66" s="2" t="s">
        <v>17</v>
      </c>
      <c r="D66" s="2">
        <v>5732</v>
      </c>
      <c r="E66" s="2">
        <v>30344</v>
      </c>
      <c r="F66" s="2">
        <v>55607</v>
      </c>
    </row>
    <row r="67" spans="1:6" x14ac:dyDescent="0.3">
      <c r="A67" s="3">
        <v>2020</v>
      </c>
      <c r="B67" s="3" t="s">
        <v>51</v>
      </c>
      <c r="C67" s="3" t="s">
        <v>18</v>
      </c>
      <c r="D67" s="3">
        <v>16346</v>
      </c>
      <c r="E67" s="3">
        <v>160039</v>
      </c>
      <c r="F67" s="3">
        <v>70642</v>
      </c>
    </row>
    <row r="68" spans="1:6" x14ac:dyDescent="0.3">
      <c r="A68" s="2">
        <v>2020</v>
      </c>
      <c r="B68" s="2" t="s">
        <v>51</v>
      </c>
      <c r="C68" s="2" t="s">
        <v>19</v>
      </c>
      <c r="D68" s="2">
        <v>21102</v>
      </c>
      <c r="E68" s="2">
        <v>152366</v>
      </c>
      <c r="F68" s="2">
        <v>84958</v>
      </c>
    </row>
    <row r="69" spans="1:6" x14ac:dyDescent="0.3">
      <c r="A69" s="3">
        <v>2020</v>
      </c>
      <c r="B69" s="3" t="s">
        <v>51</v>
      </c>
      <c r="C69" s="3" t="s">
        <v>20</v>
      </c>
      <c r="D69" s="3">
        <v>21646</v>
      </c>
      <c r="E69" s="3">
        <v>164028</v>
      </c>
      <c r="F69" s="3">
        <v>67631</v>
      </c>
    </row>
    <row r="70" spans="1:6" x14ac:dyDescent="0.3">
      <c r="A70" s="2">
        <v>2020</v>
      </c>
      <c r="B70" s="2" t="s">
        <v>51</v>
      </c>
      <c r="C70" s="2" t="s">
        <v>21</v>
      </c>
      <c r="D70" s="2">
        <v>16952</v>
      </c>
      <c r="E70" s="2">
        <v>123866</v>
      </c>
      <c r="F70" s="2">
        <v>72942</v>
      </c>
    </row>
    <row r="71" spans="1:6" x14ac:dyDescent="0.3">
      <c r="A71" s="3">
        <v>2020</v>
      </c>
      <c r="B71" s="3" t="s">
        <v>51</v>
      </c>
      <c r="C71" s="3" t="s">
        <v>22</v>
      </c>
      <c r="D71" s="3">
        <v>5839</v>
      </c>
      <c r="E71" s="3">
        <v>43888</v>
      </c>
      <c r="F71" s="3">
        <v>53779</v>
      </c>
    </row>
    <row r="72" spans="1:6" x14ac:dyDescent="0.3">
      <c r="A72" s="2">
        <v>2020</v>
      </c>
      <c r="B72" s="2" t="s">
        <v>51</v>
      </c>
      <c r="C72" s="2" t="s">
        <v>23</v>
      </c>
      <c r="D72" s="2">
        <v>15735</v>
      </c>
      <c r="E72" s="2">
        <v>126375</v>
      </c>
      <c r="F72" s="2">
        <v>64664</v>
      </c>
    </row>
    <row r="73" spans="1:6" x14ac:dyDescent="0.3">
      <c r="A73" s="3">
        <v>2020</v>
      </c>
      <c r="B73" s="3" t="s">
        <v>51</v>
      </c>
      <c r="C73" s="3" t="s">
        <v>24</v>
      </c>
      <c r="D73" s="3">
        <v>6813</v>
      </c>
      <c r="E73" s="3">
        <v>30793</v>
      </c>
      <c r="F73" s="3">
        <v>55897</v>
      </c>
    </row>
    <row r="74" spans="1:6" x14ac:dyDescent="0.3">
      <c r="A74" s="2">
        <v>2020</v>
      </c>
      <c r="B74" s="2" t="s">
        <v>51</v>
      </c>
      <c r="C74" s="2" t="s">
        <v>25</v>
      </c>
      <c r="D74" s="2">
        <v>7000</v>
      </c>
      <c r="E74" s="2">
        <v>55249</v>
      </c>
      <c r="F74" s="2">
        <v>56548</v>
      </c>
    </row>
    <row r="75" spans="1:6" x14ac:dyDescent="0.3">
      <c r="A75" s="3">
        <v>2020</v>
      </c>
      <c r="B75" s="3" t="s">
        <v>51</v>
      </c>
      <c r="C75" s="3" t="s">
        <v>26</v>
      </c>
      <c r="D75" s="3">
        <v>5757</v>
      </c>
      <c r="E75" s="3">
        <v>93450</v>
      </c>
      <c r="F75" s="3">
        <v>67902</v>
      </c>
    </row>
    <row r="76" spans="1:6" x14ac:dyDescent="0.3">
      <c r="A76" s="2">
        <v>2020</v>
      </c>
      <c r="B76" s="2" t="s">
        <v>51</v>
      </c>
      <c r="C76" s="2" t="s">
        <v>27</v>
      </c>
      <c r="D76" s="2">
        <v>4901</v>
      </c>
      <c r="E76" s="2">
        <v>27866</v>
      </c>
      <c r="F76" s="2">
        <v>68870</v>
      </c>
    </row>
    <row r="77" spans="1:6" x14ac:dyDescent="0.3">
      <c r="A77" s="3">
        <v>2020</v>
      </c>
      <c r="B77" s="3" t="s">
        <v>51</v>
      </c>
      <c r="C77" s="3" t="s">
        <v>28</v>
      </c>
      <c r="D77" s="3">
        <v>22711</v>
      </c>
      <c r="E77" s="3">
        <v>151469</v>
      </c>
      <c r="F77" s="3">
        <v>77924</v>
      </c>
    </row>
    <row r="78" spans="1:6" x14ac:dyDescent="0.3">
      <c r="A78" s="2">
        <v>2020</v>
      </c>
      <c r="B78" s="2" t="s">
        <v>51</v>
      </c>
      <c r="C78" s="2" t="s">
        <v>29</v>
      </c>
      <c r="D78" s="2">
        <v>5485</v>
      </c>
      <c r="E78" s="2">
        <v>48577</v>
      </c>
      <c r="F78" s="2">
        <v>53439</v>
      </c>
    </row>
    <row r="79" spans="1:6" x14ac:dyDescent="0.3">
      <c r="A79" s="3">
        <v>2020</v>
      </c>
      <c r="B79" s="3" t="s">
        <v>51</v>
      </c>
      <c r="C79" s="3" t="s">
        <v>30</v>
      </c>
      <c r="D79" s="3">
        <v>50929</v>
      </c>
      <c r="E79" s="3">
        <v>361821</v>
      </c>
      <c r="F79" s="3">
        <v>78199</v>
      </c>
    </row>
    <row r="80" spans="1:6" x14ac:dyDescent="0.3">
      <c r="A80" s="2">
        <v>2020</v>
      </c>
      <c r="B80" s="2" t="s">
        <v>51</v>
      </c>
      <c r="C80" s="2" t="s">
        <v>31</v>
      </c>
      <c r="D80" s="2">
        <v>29231</v>
      </c>
      <c r="E80" s="2">
        <v>229369</v>
      </c>
      <c r="F80" s="2">
        <v>59177</v>
      </c>
    </row>
    <row r="81" spans="1:6" x14ac:dyDescent="0.3">
      <c r="A81" s="3">
        <v>2020</v>
      </c>
      <c r="B81" s="3" t="s">
        <v>51</v>
      </c>
      <c r="C81" s="3" t="s">
        <v>32</v>
      </c>
      <c r="D81" s="3">
        <v>3669</v>
      </c>
      <c r="E81" s="3">
        <v>25364</v>
      </c>
      <c r="F81" s="3">
        <v>66729</v>
      </c>
    </row>
    <row r="82" spans="1:6" x14ac:dyDescent="0.3">
      <c r="A82" s="2">
        <v>2020</v>
      </c>
      <c r="B82" s="2" t="s">
        <v>51</v>
      </c>
      <c r="C82" s="2" t="s">
        <v>33</v>
      </c>
      <c r="D82" s="2">
        <v>23650</v>
      </c>
      <c r="E82" s="2">
        <v>218531</v>
      </c>
      <c r="F82" s="2">
        <v>65104</v>
      </c>
    </row>
    <row r="83" spans="1:6" x14ac:dyDescent="0.3">
      <c r="A83" s="3">
        <v>2020</v>
      </c>
      <c r="B83" s="3" t="s">
        <v>51</v>
      </c>
      <c r="C83" s="3" t="s">
        <v>34</v>
      </c>
      <c r="D83" s="3">
        <v>9855</v>
      </c>
      <c r="E83" s="3">
        <v>78772</v>
      </c>
      <c r="F83" s="3">
        <v>55099</v>
      </c>
    </row>
    <row r="84" spans="1:6" x14ac:dyDescent="0.3">
      <c r="A84" s="2">
        <v>2020</v>
      </c>
      <c r="B84" s="2" t="s">
        <v>51</v>
      </c>
      <c r="C84" s="2" t="s">
        <v>35</v>
      </c>
      <c r="D84" s="2">
        <v>14899</v>
      </c>
      <c r="E84" s="2">
        <v>107568</v>
      </c>
      <c r="F84" s="2">
        <v>66876</v>
      </c>
    </row>
    <row r="85" spans="1:6" x14ac:dyDescent="0.3">
      <c r="A85" s="3">
        <v>2020</v>
      </c>
      <c r="B85" s="3" t="s">
        <v>51</v>
      </c>
      <c r="C85" s="3" t="s">
        <v>36</v>
      </c>
      <c r="D85" s="3">
        <v>29345</v>
      </c>
      <c r="E85" s="3">
        <v>241570</v>
      </c>
      <c r="F85" s="3">
        <v>70639</v>
      </c>
    </row>
    <row r="86" spans="1:6" x14ac:dyDescent="0.3">
      <c r="A86" s="2">
        <v>2020</v>
      </c>
      <c r="B86" s="2" t="s">
        <v>51</v>
      </c>
      <c r="C86" s="2" t="s">
        <v>37</v>
      </c>
      <c r="D86" s="2">
        <v>3878</v>
      </c>
      <c r="E86" s="2">
        <v>18924</v>
      </c>
      <c r="F86" s="2">
        <v>66955</v>
      </c>
    </row>
    <row r="87" spans="1:6" x14ac:dyDescent="0.3">
      <c r="A87" s="3">
        <v>2020</v>
      </c>
      <c r="B87" s="3" t="s">
        <v>51</v>
      </c>
      <c r="C87" s="3" t="s">
        <v>38</v>
      </c>
      <c r="D87" s="3">
        <v>13348</v>
      </c>
      <c r="E87" s="3">
        <v>103647</v>
      </c>
      <c r="F87" s="3">
        <v>57906</v>
      </c>
    </row>
    <row r="88" spans="1:6" x14ac:dyDescent="0.3">
      <c r="A88" s="2">
        <v>2020</v>
      </c>
      <c r="B88" s="2" t="s">
        <v>51</v>
      </c>
      <c r="C88" s="2" t="s">
        <v>39</v>
      </c>
      <c r="D88" s="2">
        <v>3954</v>
      </c>
      <c r="E88" s="2">
        <v>24410</v>
      </c>
      <c r="F88" s="2">
        <v>54005</v>
      </c>
    </row>
    <row r="89" spans="1:6" x14ac:dyDescent="0.3">
      <c r="A89" s="3">
        <v>2020</v>
      </c>
      <c r="B89" s="3" t="s">
        <v>51</v>
      </c>
      <c r="C89" s="3" t="s">
        <v>40</v>
      </c>
      <c r="D89" s="3">
        <v>12894</v>
      </c>
      <c r="E89" s="3">
        <v>130050</v>
      </c>
      <c r="F89" s="3">
        <v>62259</v>
      </c>
    </row>
    <row r="90" spans="1:6" x14ac:dyDescent="0.3">
      <c r="A90" s="2">
        <v>2020</v>
      </c>
      <c r="B90" s="2" t="s">
        <v>51</v>
      </c>
      <c r="C90" s="2" t="s">
        <v>41</v>
      </c>
      <c r="D90" s="2">
        <v>55014</v>
      </c>
      <c r="E90" s="2">
        <v>737125</v>
      </c>
      <c r="F90" s="2">
        <v>68929</v>
      </c>
    </row>
    <row r="91" spans="1:6" x14ac:dyDescent="0.3">
      <c r="A91" s="3">
        <v>2020</v>
      </c>
      <c r="B91" s="3" t="s">
        <v>51</v>
      </c>
      <c r="C91" s="3" t="s">
        <v>42</v>
      </c>
      <c r="D91" s="3">
        <v>12932</v>
      </c>
      <c r="E91" s="3">
        <v>115416</v>
      </c>
      <c r="F91" s="3">
        <v>57474</v>
      </c>
    </row>
    <row r="92" spans="1:6" x14ac:dyDescent="0.3">
      <c r="A92" s="2">
        <v>2020</v>
      </c>
      <c r="B92" s="2" t="s">
        <v>51</v>
      </c>
      <c r="C92" s="2" t="s">
        <v>43</v>
      </c>
      <c r="D92" s="2">
        <v>2839</v>
      </c>
      <c r="E92" s="2">
        <v>14269</v>
      </c>
      <c r="F92" s="2">
        <v>55130</v>
      </c>
    </row>
    <row r="93" spans="1:6" x14ac:dyDescent="0.3">
      <c r="A93" s="3">
        <v>2020</v>
      </c>
      <c r="B93" s="3" t="s">
        <v>51</v>
      </c>
      <c r="C93" s="3" t="s">
        <v>44</v>
      </c>
      <c r="D93" s="3">
        <v>21412</v>
      </c>
      <c r="E93" s="3">
        <v>201137</v>
      </c>
      <c r="F93" s="3">
        <v>63521</v>
      </c>
    </row>
    <row r="94" spans="1:6" x14ac:dyDescent="0.3">
      <c r="A94" s="2">
        <v>2020</v>
      </c>
      <c r="B94" s="2" t="s">
        <v>51</v>
      </c>
      <c r="C94" s="2" t="s">
        <v>45</v>
      </c>
      <c r="D94" s="2">
        <v>27072</v>
      </c>
      <c r="E94" s="2">
        <v>199964</v>
      </c>
      <c r="F94" s="2">
        <v>69827</v>
      </c>
    </row>
    <row r="95" spans="1:6" x14ac:dyDescent="0.3">
      <c r="A95" s="3">
        <v>2020</v>
      </c>
      <c r="B95" s="3" t="s">
        <v>51</v>
      </c>
      <c r="C95" s="3" t="s">
        <v>46</v>
      </c>
      <c r="D95" s="3">
        <v>4300</v>
      </c>
      <c r="E95" s="3">
        <v>29583</v>
      </c>
      <c r="F95" s="3">
        <v>60489</v>
      </c>
    </row>
    <row r="96" spans="1:6" x14ac:dyDescent="0.3">
      <c r="A96" s="2">
        <v>2020</v>
      </c>
      <c r="B96" s="2" t="s">
        <v>51</v>
      </c>
      <c r="C96" s="2" t="s">
        <v>47</v>
      </c>
      <c r="D96" s="2">
        <v>14760</v>
      </c>
      <c r="E96" s="2">
        <v>123846</v>
      </c>
      <c r="F96" s="2">
        <v>66423</v>
      </c>
    </row>
    <row r="97" spans="1:6" x14ac:dyDescent="0.3">
      <c r="A97" s="3">
        <v>2020</v>
      </c>
      <c r="B97" s="3" t="s">
        <v>51</v>
      </c>
      <c r="C97" s="3" t="s">
        <v>48</v>
      </c>
      <c r="D97" s="3">
        <v>3478</v>
      </c>
      <c r="E97" s="3">
        <v>21200</v>
      </c>
      <c r="F97" s="3">
        <v>56640</v>
      </c>
    </row>
    <row r="98" spans="1:6" x14ac:dyDescent="0.3">
      <c r="A98" s="2">
        <v>2020</v>
      </c>
      <c r="B98" s="2" t="s">
        <v>52</v>
      </c>
      <c r="C98" s="2" t="s">
        <v>1</v>
      </c>
      <c r="D98" s="2">
        <v>5773</v>
      </c>
      <c r="E98" s="2">
        <v>258328</v>
      </c>
      <c r="F98" s="2">
        <v>60387</v>
      </c>
    </row>
    <row r="99" spans="1:6" x14ac:dyDescent="0.3">
      <c r="A99" s="3">
        <v>2020</v>
      </c>
      <c r="B99" s="3" t="s">
        <v>52</v>
      </c>
      <c r="C99" s="3" t="s">
        <v>2</v>
      </c>
      <c r="D99" s="3">
        <v>5213</v>
      </c>
      <c r="E99" s="3">
        <v>177110</v>
      </c>
      <c r="F99" s="3">
        <v>82375</v>
      </c>
    </row>
    <row r="100" spans="1:6" x14ac:dyDescent="0.3">
      <c r="A100" s="2">
        <v>2020</v>
      </c>
      <c r="B100" s="2" t="s">
        <v>52</v>
      </c>
      <c r="C100" s="2" t="s">
        <v>3</v>
      </c>
      <c r="D100" s="2">
        <v>2961</v>
      </c>
      <c r="E100" s="2">
        <v>154922</v>
      </c>
      <c r="F100" s="2">
        <v>51570</v>
      </c>
    </row>
    <row r="101" spans="1:6" x14ac:dyDescent="0.3">
      <c r="A101" s="3">
        <v>2020</v>
      </c>
      <c r="B101" s="3" t="s">
        <v>52</v>
      </c>
      <c r="C101" s="3" t="s">
        <v>4</v>
      </c>
      <c r="D101" s="3">
        <v>44156</v>
      </c>
      <c r="E101" s="3">
        <v>1263780</v>
      </c>
      <c r="F101" s="3">
        <v>109888</v>
      </c>
    </row>
    <row r="102" spans="1:6" x14ac:dyDescent="0.3">
      <c r="A102" s="2">
        <v>2020</v>
      </c>
      <c r="B102" s="2" t="s">
        <v>52</v>
      </c>
      <c r="C102" s="2" t="s">
        <v>5</v>
      </c>
      <c r="D102" s="2">
        <v>5888</v>
      </c>
      <c r="E102" s="2">
        <v>146473</v>
      </c>
      <c r="F102" s="2">
        <v>77207</v>
      </c>
    </row>
    <row r="103" spans="1:6" x14ac:dyDescent="0.3">
      <c r="A103" s="3">
        <v>2020</v>
      </c>
      <c r="B103" s="3" t="s">
        <v>52</v>
      </c>
      <c r="C103" s="3" t="s">
        <v>6</v>
      </c>
      <c r="D103" s="3">
        <v>4386</v>
      </c>
      <c r="E103" s="3">
        <v>153812</v>
      </c>
      <c r="F103" s="3">
        <v>87706</v>
      </c>
    </row>
    <row r="104" spans="1:6" x14ac:dyDescent="0.3">
      <c r="A104" s="2">
        <v>2020</v>
      </c>
      <c r="B104" s="2" t="s">
        <v>52</v>
      </c>
      <c r="C104" s="2" t="s">
        <v>7</v>
      </c>
      <c r="D104" s="2">
        <v>678</v>
      </c>
      <c r="E104" s="2">
        <v>25520</v>
      </c>
      <c r="F104" s="2">
        <v>68049</v>
      </c>
    </row>
    <row r="105" spans="1:6" x14ac:dyDescent="0.3">
      <c r="A105" s="3">
        <v>2020</v>
      </c>
      <c r="B105" s="3" t="s">
        <v>52</v>
      </c>
      <c r="C105" s="3" t="s">
        <v>8</v>
      </c>
      <c r="D105" s="3">
        <v>21275</v>
      </c>
      <c r="E105" s="3">
        <v>376070</v>
      </c>
      <c r="F105" s="3">
        <v>66758</v>
      </c>
    </row>
    <row r="106" spans="1:6" x14ac:dyDescent="0.3">
      <c r="A106" s="2">
        <v>2020</v>
      </c>
      <c r="B106" s="2" t="s">
        <v>52</v>
      </c>
      <c r="C106" s="2" t="s">
        <v>9</v>
      </c>
      <c r="D106" s="2">
        <v>10646</v>
      </c>
      <c r="E106" s="2">
        <v>382938</v>
      </c>
      <c r="F106" s="2">
        <v>60184</v>
      </c>
    </row>
    <row r="107" spans="1:6" x14ac:dyDescent="0.3">
      <c r="A107" s="3">
        <v>2020</v>
      </c>
      <c r="B107" s="3" t="s">
        <v>52</v>
      </c>
      <c r="C107" s="3" t="s">
        <v>10</v>
      </c>
      <c r="D107" s="3">
        <v>2886</v>
      </c>
      <c r="E107" s="3">
        <v>67700</v>
      </c>
      <c r="F107" s="3">
        <v>65603</v>
      </c>
    </row>
    <row r="108" spans="1:6" x14ac:dyDescent="0.3">
      <c r="A108" s="2">
        <v>2020</v>
      </c>
      <c r="B108" s="2" t="s">
        <v>52</v>
      </c>
      <c r="C108" s="2" t="s">
        <v>11</v>
      </c>
      <c r="D108" s="2">
        <v>18033</v>
      </c>
      <c r="E108" s="2">
        <v>554712</v>
      </c>
      <c r="F108" s="2">
        <v>74855</v>
      </c>
    </row>
    <row r="109" spans="1:6" x14ac:dyDescent="0.3">
      <c r="A109" s="3">
        <v>2020</v>
      </c>
      <c r="B109" s="3" t="s">
        <v>52</v>
      </c>
      <c r="C109" s="3" t="s">
        <v>12</v>
      </c>
      <c r="D109" s="3">
        <v>9255</v>
      </c>
      <c r="E109" s="3">
        <v>504460</v>
      </c>
      <c r="F109" s="3">
        <v>65092</v>
      </c>
    </row>
    <row r="110" spans="1:6" x14ac:dyDescent="0.3">
      <c r="A110" s="2">
        <v>2020</v>
      </c>
      <c r="B110" s="2" t="s">
        <v>52</v>
      </c>
      <c r="C110" s="2" t="s">
        <v>13</v>
      </c>
      <c r="D110" s="2">
        <v>4099</v>
      </c>
      <c r="E110" s="2">
        <v>216615</v>
      </c>
      <c r="F110" s="2">
        <v>63103</v>
      </c>
    </row>
    <row r="111" spans="1:6" x14ac:dyDescent="0.3">
      <c r="A111" s="3">
        <v>2020</v>
      </c>
      <c r="B111" s="3" t="s">
        <v>52</v>
      </c>
      <c r="C111" s="3" t="s">
        <v>14</v>
      </c>
      <c r="D111" s="3">
        <v>3109</v>
      </c>
      <c r="E111" s="3">
        <v>158784</v>
      </c>
      <c r="F111" s="3">
        <v>62958</v>
      </c>
    </row>
    <row r="112" spans="1:6" x14ac:dyDescent="0.3">
      <c r="A112" s="2">
        <v>2020</v>
      </c>
      <c r="B112" s="2" t="s">
        <v>52</v>
      </c>
      <c r="C112" s="2" t="s">
        <v>15</v>
      </c>
      <c r="D112" s="2">
        <v>4978</v>
      </c>
      <c r="E112" s="2">
        <v>235564</v>
      </c>
      <c r="F112" s="2">
        <v>62902</v>
      </c>
    </row>
    <row r="113" spans="1:6" x14ac:dyDescent="0.3">
      <c r="A113" s="3">
        <v>2020</v>
      </c>
      <c r="B113" s="3" t="s">
        <v>52</v>
      </c>
      <c r="C113" s="3" t="s">
        <v>16</v>
      </c>
      <c r="D113" s="3">
        <v>4501</v>
      </c>
      <c r="E113" s="3">
        <v>131430</v>
      </c>
      <c r="F113" s="3">
        <v>78183</v>
      </c>
    </row>
    <row r="114" spans="1:6" x14ac:dyDescent="0.3">
      <c r="A114" s="2">
        <v>2020</v>
      </c>
      <c r="B114" s="2" t="s">
        <v>52</v>
      </c>
      <c r="C114" s="2" t="s">
        <v>17</v>
      </c>
      <c r="D114" s="2">
        <v>1863</v>
      </c>
      <c r="E114" s="2">
        <v>50166</v>
      </c>
      <c r="F114" s="2">
        <v>61682</v>
      </c>
    </row>
    <row r="115" spans="1:6" x14ac:dyDescent="0.3">
      <c r="A115" s="3">
        <v>2020</v>
      </c>
      <c r="B115" s="3" t="s">
        <v>52</v>
      </c>
      <c r="C115" s="3" t="s">
        <v>18</v>
      </c>
      <c r="D115" s="3">
        <v>4168</v>
      </c>
      <c r="E115" s="3">
        <v>108500</v>
      </c>
      <c r="F115" s="3">
        <v>85426</v>
      </c>
    </row>
    <row r="116" spans="1:6" x14ac:dyDescent="0.3">
      <c r="A116" s="2">
        <v>2020</v>
      </c>
      <c r="B116" s="2" t="s">
        <v>52</v>
      </c>
      <c r="C116" s="2" t="s">
        <v>19</v>
      </c>
      <c r="D116" s="2">
        <v>6616</v>
      </c>
      <c r="E116" s="2">
        <v>229741</v>
      </c>
      <c r="F116" s="2">
        <v>96190</v>
      </c>
    </row>
    <row r="117" spans="1:6" x14ac:dyDescent="0.3">
      <c r="A117" s="3">
        <v>2020</v>
      </c>
      <c r="B117" s="3" t="s">
        <v>52</v>
      </c>
      <c r="C117" s="3" t="s">
        <v>20</v>
      </c>
      <c r="D117" s="3">
        <v>17437</v>
      </c>
      <c r="E117" s="3">
        <v>554767</v>
      </c>
      <c r="F117" s="3">
        <v>70769</v>
      </c>
    </row>
    <row r="118" spans="1:6" x14ac:dyDescent="0.3">
      <c r="A118" s="2">
        <v>2020</v>
      </c>
      <c r="B118" s="2" t="s">
        <v>52</v>
      </c>
      <c r="C118" s="2" t="s">
        <v>21</v>
      </c>
      <c r="D118" s="2">
        <v>8284</v>
      </c>
      <c r="E118" s="2">
        <v>309006</v>
      </c>
      <c r="F118" s="2">
        <v>70870</v>
      </c>
    </row>
    <row r="119" spans="1:6" x14ac:dyDescent="0.3">
      <c r="A119" s="3">
        <v>2020</v>
      </c>
      <c r="B119" s="3" t="s">
        <v>52</v>
      </c>
      <c r="C119" s="3" t="s">
        <v>22</v>
      </c>
      <c r="D119" s="3">
        <v>2375</v>
      </c>
      <c r="E119" s="3">
        <v>139480</v>
      </c>
      <c r="F119" s="3">
        <v>51918</v>
      </c>
    </row>
    <row r="120" spans="1:6" x14ac:dyDescent="0.3">
      <c r="A120" s="2">
        <v>2020</v>
      </c>
      <c r="B120" s="2" t="s">
        <v>52</v>
      </c>
      <c r="C120" s="2" t="s">
        <v>23</v>
      </c>
      <c r="D120" s="2">
        <v>6859</v>
      </c>
      <c r="E120" s="2">
        <v>266452</v>
      </c>
      <c r="F120" s="2">
        <v>61836</v>
      </c>
    </row>
    <row r="121" spans="1:6" x14ac:dyDescent="0.3">
      <c r="A121" s="3">
        <v>2020</v>
      </c>
      <c r="B121" s="3" t="s">
        <v>52</v>
      </c>
      <c r="C121" s="3" t="s">
        <v>24</v>
      </c>
      <c r="D121" s="3">
        <v>1672</v>
      </c>
      <c r="E121" s="3">
        <v>20421</v>
      </c>
      <c r="F121" s="3">
        <v>54178</v>
      </c>
    </row>
    <row r="122" spans="1:6" x14ac:dyDescent="0.3">
      <c r="A122" s="2">
        <v>2020</v>
      </c>
      <c r="B122" s="2" t="s">
        <v>52</v>
      </c>
      <c r="C122" s="2" t="s">
        <v>25</v>
      </c>
      <c r="D122" s="2">
        <v>1949</v>
      </c>
      <c r="E122" s="2">
        <v>97530</v>
      </c>
      <c r="F122" s="2">
        <v>56492</v>
      </c>
    </row>
    <row r="123" spans="1:6" x14ac:dyDescent="0.3">
      <c r="A123" s="3">
        <v>2020</v>
      </c>
      <c r="B123" s="3" t="s">
        <v>52</v>
      </c>
      <c r="C123" s="3" t="s">
        <v>26</v>
      </c>
      <c r="D123" s="3">
        <v>2054</v>
      </c>
      <c r="E123" s="3">
        <v>55673</v>
      </c>
      <c r="F123" s="3">
        <v>66821</v>
      </c>
    </row>
    <row r="124" spans="1:6" x14ac:dyDescent="0.3">
      <c r="A124" s="2">
        <v>2020</v>
      </c>
      <c r="B124" s="2" t="s">
        <v>52</v>
      </c>
      <c r="C124" s="2" t="s">
        <v>27</v>
      </c>
      <c r="D124" s="2">
        <v>2001</v>
      </c>
      <c r="E124" s="2">
        <v>67282</v>
      </c>
      <c r="F124" s="2">
        <v>77769</v>
      </c>
    </row>
    <row r="125" spans="1:6" x14ac:dyDescent="0.3">
      <c r="A125" s="3">
        <v>2020</v>
      </c>
      <c r="B125" s="3" t="s">
        <v>52</v>
      </c>
      <c r="C125" s="3" t="s">
        <v>28</v>
      </c>
      <c r="D125" s="3">
        <v>8964</v>
      </c>
      <c r="E125" s="3">
        <v>235850</v>
      </c>
      <c r="F125" s="3">
        <v>86277</v>
      </c>
    </row>
    <row r="126" spans="1:6" x14ac:dyDescent="0.3">
      <c r="A126" s="2">
        <v>2020</v>
      </c>
      <c r="B126" s="2" t="s">
        <v>52</v>
      </c>
      <c r="C126" s="2" t="s">
        <v>29</v>
      </c>
      <c r="D126" s="2">
        <v>1776</v>
      </c>
      <c r="E126" s="2">
        <v>27201</v>
      </c>
      <c r="F126" s="2">
        <v>58794</v>
      </c>
    </row>
    <row r="127" spans="1:6" x14ac:dyDescent="0.3">
      <c r="A127" s="3">
        <v>2020</v>
      </c>
      <c r="B127" s="3" t="s">
        <v>52</v>
      </c>
      <c r="C127" s="3" t="s">
        <v>30</v>
      </c>
      <c r="D127" s="3">
        <v>16292</v>
      </c>
      <c r="E127" s="3">
        <v>399337</v>
      </c>
      <c r="F127" s="3">
        <v>73103</v>
      </c>
    </row>
    <row r="128" spans="1:6" x14ac:dyDescent="0.3">
      <c r="A128" s="2">
        <v>2020</v>
      </c>
      <c r="B128" s="2" t="s">
        <v>52</v>
      </c>
      <c r="C128" s="2" t="s">
        <v>31</v>
      </c>
      <c r="D128" s="2">
        <v>10303</v>
      </c>
      <c r="E128" s="2">
        <v>452637</v>
      </c>
      <c r="F128" s="2">
        <v>63281</v>
      </c>
    </row>
    <row r="129" spans="1:6" x14ac:dyDescent="0.3">
      <c r="A129" s="3">
        <v>2020</v>
      </c>
      <c r="B129" s="3" t="s">
        <v>52</v>
      </c>
      <c r="C129" s="3" t="s">
        <v>32</v>
      </c>
      <c r="D129" s="3">
        <v>799</v>
      </c>
      <c r="E129" s="3">
        <v>25259</v>
      </c>
      <c r="F129" s="3">
        <v>57695</v>
      </c>
    </row>
    <row r="130" spans="1:6" x14ac:dyDescent="0.3">
      <c r="A130" s="2">
        <v>2020</v>
      </c>
      <c r="B130" s="2" t="s">
        <v>52</v>
      </c>
      <c r="C130" s="2" t="s">
        <v>33</v>
      </c>
      <c r="D130" s="2">
        <v>15453</v>
      </c>
      <c r="E130" s="2">
        <v>653028</v>
      </c>
      <c r="F130" s="2">
        <v>64995</v>
      </c>
    </row>
    <row r="131" spans="1:6" x14ac:dyDescent="0.3">
      <c r="A131" s="3">
        <v>2020</v>
      </c>
      <c r="B131" s="3" t="s">
        <v>52</v>
      </c>
      <c r="C131" s="3" t="s">
        <v>34</v>
      </c>
      <c r="D131" s="3">
        <v>4178</v>
      </c>
      <c r="E131" s="3">
        <v>131206</v>
      </c>
      <c r="F131" s="3">
        <v>60915</v>
      </c>
    </row>
    <row r="132" spans="1:6" x14ac:dyDescent="0.3">
      <c r="A132" s="2">
        <v>2020</v>
      </c>
      <c r="B132" s="2" t="s">
        <v>52</v>
      </c>
      <c r="C132" s="2" t="s">
        <v>35</v>
      </c>
      <c r="D132" s="2">
        <v>6354</v>
      </c>
      <c r="E132" s="2">
        <v>184947</v>
      </c>
      <c r="F132" s="2">
        <v>74927</v>
      </c>
    </row>
    <row r="133" spans="1:6" x14ac:dyDescent="0.3">
      <c r="A133" s="3">
        <v>2020</v>
      </c>
      <c r="B133" s="3" t="s">
        <v>52</v>
      </c>
      <c r="C133" s="3" t="s">
        <v>36</v>
      </c>
      <c r="D133" s="3">
        <v>14363</v>
      </c>
      <c r="E133" s="3">
        <v>537402</v>
      </c>
      <c r="F133" s="3">
        <v>66931</v>
      </c>
    </row>
    <row r="134" spans="1:6" x14ac:dyDescent="0.3">
      <c r="A134" s="2">
        <v>2020</v>
      </c>
      <c r="B134" s="2" t="s">
        <v>52</v>
      </c>
      <c r="C134" s="2" t="s">
        <v>37</v>
      </c>
      <c r="D134" s="2">
        <v>1516</v>
      </c>
      <c r="E134" s="2">
        <v>37411</v>
      </c>
      <c r="F134" s="2">
        <v>63645</v>
      </c>
    </row>
    <row r="135" spans="1:6" x14ac:dyDescent="0.3">
      <c r="A135" s="3">
        <v>2020</v>
      </c>
      <c r="B135" s="3" t="s">
        <v>52</v>
      </c>
      <c r="C135" s="3" t="s">
        <v>38</v>
      </c>
      <c r="D135" s="3">
        <v>6655</v>
      </c>
      <c r="E135" s="3">
        <v>244395</v>
      </c>
      <c r="F135" s="3">
        <v>61779</v>
      </c>
    </row>
    <row r="136" spans="1:6" x14ac:dyDescent="0.3">
      <c r="A136" s="2">
        <v>2020</v>
      </c>
      <c r="B136" s="2" t="s">
        <v>52</v>
      </c>
      <c r="C136" s="2" t="s">
        <v>39</v>
      </c>
      <c r="D136" s="2">
        <v>1072</v>
      </c>
      <c r="E136" s="2">
        <v>43135</v>
      </c>
      <c r="F136" s="2">
        <v>53285</v>
      </c>
    </row>
    <row r="137" spans="1:6" x14ac:dyDescent="0.3">
      <c r="A137" s="3">
        <v>2020</v>
      </c>
      <c r="B137" s="3" t="s">
        <v>52</v>
      </c>
      <c r="C137" s="3" t="s">
        <v>40</v>
      </c>
      <c r="D137" s="3">
        <v>7620</v>
      </c>
      <c r="E137" s="3">
        <v>334972</v>
      </c>
      <c r="F137" s="3">
        <v>63122</v>
      </c>
    </row>
    <row r="138" spans="1:6" x14ac:dyDescent="0.3">
      <c r="A138" s="2">
        <v>2020</v>
      </c>
      <c r="B138" s="2" t="s">
        <v>52</v>
      </c>
      <c r="C138" s="2" t="s">
        <v>41</v>
      </c>
      <c r="D138" s="2">
        <v>26257</v>
      </c>
      <c r="E138" s="2">
        <v>867807</v>
      </c>
      <c r="F138" s="2">
        <v>81206</v>
      </c>
    </row>
    <row r="139" spans="1:6" x14ac:dyDescent="0.3">
      <c r="A139" s="3">
        <v>2020</v>
      </c>
      <c r="B139" s="3" t="s">
        <v>52</v>
      </c>
      <c r="C139" s="3" t="s">
        <v>42</v>
      </c>
      <c r="D139" s="3">
        <v>4616</v>
      </c>
      <c r="E139" s="3">
        <v>135571</v>
      </c>
      <c r="F139" s="3">
        <v>61796</v>
      </c>
    </row>
    <row r="140" spans="1:6" x14ac:dyDescent="0.3">
      <c r="A140" s="2">
        <v>2020</v>
      </c>
      <c r="B140" s="2" t="s">
        <v>52</v>
      </c>
      <c r="C140" s="2" t="s">
        <v>43</v>
      </c>
      <c r="D140" s="2">
        <v>1107</v>
      </c>
      <c r="E140" s="2">
        <v>28176</v>
      </c>
      <c r="F140" s="2">
        <v>62352</v>
      </c>
    </row>
    <row r="141" spans="1:6" x14ac:dyDescent="0.3">
      <c r="A141" s="3">
        <v>2020</v>
      </c>
      <c r="B141" s="3" t="s">
        <v>52</v>
      </c>
      <c r="C141" s="3" t="s">
        <v>44</v>
      </c>
      <c r="D141" s="3">
        <v>7023</v>
      </c>
      <c r="E141" s="3">
        <v>232300</v>
      </c>
      <c r="F141" s="3">
        <v>63958</v>
      </c>
    </row>
    <row r="142" spans="1:6" x14ac:dyDescent="0.3">
      <c r="A142" s="2">
        <v>2020</v>
      </c>
      <c r="B142" s="2" t="s">
        <v>52</v>
      </c>
      <c r="C142" s="2" t="s">
        <v>45</v>
      </c>
      <c r="D142" s="2">
        <v>7882</v>
      </c>
      <c r="E142" s="2">
        <v>268553</v>
      </c>
      <c r="F142" s="2">
        <v>82000</v>
      </c>
    </row>
    <row r="143" spans="1:6" x14ac:dyDescent="0.3">
      <c r="A143" s="3">
        <v>2020</v>
      </c>
      <c r="B143" s="3" t="s">
        <v>52</v>
      </c>
      <c r="C143" s="3" t="s">
        <v>46</v>
      </c>
      <c r="D143" s="3">
        <v>1261</v>
      </c>
      <c r="E143" s="3">
        <v>44429</v>
      </c>
      <c r="F143" s="3">
        <v>62359</v>
      </c>
    </row>
    <row r="144" spans="1:6" x14ac:dyDescent="0.3">
      <c r="A144" s="2">
        <v>2020</v>
      </c>
      <c r="B144" s="2" t="s">
        <v>52</v>
      </c>
      <c r="C144" s="2" t="s">
        <v>47</v>
      </c>
      <c r="D144" s="2">
        <v>9214</v>
      </c>
      <c r="E144" s="2">
        <v>458262</v>
      </c>
      <c r="F144" s="2">
        <v>61039</v>
      </c>
    </row>
    <row r="145" spans="1:6" x14ac:dyDescent="0.3">
      <c r="A145" s="3">
        <v>2020</v>
      </c>
      <c r="B145" s="3" t="s">
        <v>52</v>
      </c>
      <c r="C145" s="3" t="s">
        <v>48</v>
      </c>
      <c r="D145" s="3">
        <v>620</v>
      </c>
      <c r="E145" s="3">
        <v>9580</v>
      </c>
      <c r="F145" s="3">
        <v>70308</v>
      </c>
    </row>
    <row r="146" spans="1:6" x14ac:dyDescent="0.3">
      <c r="A146" s="2">
        <v>2020</v>
      </c>
      <c r="B146" s="2" t="s">
        <v>54</v>
      </c>
      <c r="C146" s="2" t="s">
        <v>1</v>
      </c>
      <c r="D146" s="2">
        <v>32424</v>
      </c>
      <c r="E146" s="2">
        <v>372620</v>
      </c>
      <c r="F146" s="2">
        <v>45853</v>
      </c>
    </row>
    <row r="147" spans="1:6" x14ac:dyDescent="0.3">
      <c r="A147" s="3">
        <v>2020</v>
      </c>
      <c r="B147" s="3" t="s">
        <v>54</v>
      </c>
      <c r="C147" s="3" t="s">
        <v>2</v>
      </c>
      <c r="D147" s="3">
        <v>33859</v>
      </c>
      <c r="E147" s="3">
        <v>546143</v>
      </c>
      <c r="F147" s="3">
        <v>51498</v>
      </c>
    </row>
    <row r="148" spans="1:6" x14ac:dyDescent="0.3">
      <c r="A148" s="2">
        <v>2020</v>
      </c>
      <c r="B148" s="2" t="s">
        <v>54</v>
      </c>
      <c r="C148" s="2" t="s">
        <v>3</v>
      </c>
      <c r="D148" s="2">
        <v>21836</v>
      </c>
      <c r="E148" s="2">
        <v>244074</v>
      </c>
      <c r="F148" s="2">
        <v>45673</v>
      </c>
    </row>
    <row r="149" spans="1:6" x14ac:dyDescent="0.3">
      <c r="A149" s="3">
        <v>2020</v>
      </c>
      <c r="B149" s="3" t="s">
        <v>54</v>
      </c>
      <c r="C149" s="3" t="s">
        <v>4</v>
      </c>
      <c r="D149" s="3">
        <v>200632</v>
      </c>
      <c r="E149" s="3">
        <v>2888684</v>
      </c>
      <c r="F149" s="3">
        <v>58800</v>
      </c>
    </row>
    <row r="150" spans="1:6" x14ac:dyDescent="0.3">
      <c r="A150" s="2">
        <v>2020</v>
      </c>
      <c r="B150" s="2" t="s">
        <v>54</v>
      </c>
      <c r="C150" s="2" t="s">
        <v>5</v>
      </c>
      <c r="D150" s="2">
        <v>36421</v>
      </c>
      <c r="E150" s="2">
        <v>465887</v>
      </c>
      <c r="F150" s="2">
        <v>55719</v>
      </c>
    </row>
    <row r="151" spans="1:6" x14ac:dyDescent="0.3">
      <c r="A151" s="3">
        <v>2020</v>
      </c>
      <c r="B151" s="3" t="s">
        <v>54</v>
      </c>
      <c r="C151" s="3" t="s">
        <v>6</v>
      </c>
      <c r="D151" s="3">
        <v>24725</v>
      </c>
      <c r="E151" s="3">
        <v>276491</v>
      </c>
      <c r="F151" s="3">
        <v>55859</v>
      </c>
    </row>
    <row r="152" spans="1:6" x14ac:dyDescent="0.3">
      <c r="A152" s="2">
        <v>2020</v>
      </c>
      <c r="B152" s="2" t="s">
        <v>54</v>
      </c>
      <c r="C152" s="2" t="s">
        <v>7</v>
      </c>
      <c r="D152" s="2">
        <v>7050</v>
      </c>
      <c r="E152" s="2">
        <v>76267</v>
      </c>
      <c r="F152" s="2">
        <v>45667</v>
      </c>
    </row>
    <row r="153" spans="1:6" x14ac:dyDescent="0.3">
      <c r="A153" s="3">
        <v>2020</v>
      </c>
      <c r="B153" s="3" t="s">
        <v>54</v>
      </c>
      <c r="C153" s="3" t="s">
        <v>8</v>
      </c>
      <c r="D153" s="3">
        <v>142700</v>
      </c>
      <c r="E153" s="3">
        <v>1739110</v>
      </c>
      <c r="F153" s="3">
        <v>49391</v>
      </c>
    </row>
    <row r="154" spans="1:6" x14ac:dyDescent="0.3">
      <c r="A154" s="2">
        <v>2020</v>
      </c>
      <c r="B154" s="2" t="s">
        <v>54</v>
      </c>
      <c r="C154" s="2" t="s">
        <v>9</v>
      </c>
      <c r="D154" s="2">
        <v>64380</v>
      </c>
      <c r="E154" s="2">
        <v>913981</v>
      </c>
      <c r="F154" s="2">
        <v>52104</v>
      </c>
    </row>
    <row r="155" spans="1:6" x14ac:dyDescent="0.3">
      <c r="A155" s="3">
        <v>2020</v>
      </c>
      <c r="B155" s="3" t="s">
        <v>54</v>
      </c>
      <c r="C155" s="3" t="s">
        <v>10</v>
      </c>
      <c r="D155" s="3">
        <v>12742</v>
      </c>
      <c r="E155" s="3">
        <v>143264</v>
      </c>
      <c r="F155" s="3">
        <v>44610</v>
      </c>
    </row>
    <row r="156" spans="1:6" x14ac:dyDescent="0.3">
      <c r="A156" s="2">
        <v>2020</v>
      </c>
      <c r="B156" s="2" t="s">
        <v>54</v>
      </c>
      <c r="C156" s="2" t="s">
        <v>11</v>
      </c>
      <c r="D156" s="2">
        <v>78196</v>
      </c>
      <c r="E156" s="2">
        <v>1140749</v>
      </c>
      <c r="F156" s="2">
        <v>55780</v>
      </c>
    </row>
    <row r="157" spans="1:6" x14ac:dyDescent="0.3">
      <c r="A157" s="3">
        <v>2020</v>
      </c>
      <c r="B157" s="3" t="s">
        <v>54</v>
      </c>
      <c r="C157" s="3" t="s">
        <v>12</v>
      </c>
      <c r="D157" s="3">
        <v>40846</v>
      </c>
      <c r="E157" s="3">
        <v>583686</v>
      </c>
      <c r="F157" s="3">
        <v>45931</v>
      </c>
    </row>
    <row r="158" spans="1:6" x14ac:dyDescent="0.3">
      <c r="A158" s="2">
        <v>2020</v>
      </c>
      <c r="B158" s="2" t="s">
        <v>54</v>
      </c>
      <c r="C158" s="2" t="s">
        <v>13</v>
      </c>
      <c r="D158" s="2">
        <v>23479</v>
      </c>
      <c r="E158" s="2">
        <v>298376</v>
      </c>
      <c r="F158" s="2">
        <v>44146</v>
      </c>
    </row>
    <row r="159" spans="1:6" x14ac:dyDescent="0.3">
      <c r="A159" s="3">
        <v>2020</v>
      </c>
      <c r="B159" s="3" t="s">
        <v>54</v>
      </c>
      <c r="C159" s="3" t="s">
        <v>14</v>
      </c>
      <c r="D159" s="3">
        <v>19497</v>
      </c>
      <c r="E159" s="3">
        <v>255575</v>
      </c>
      <c r="F159" s="3">
        <v>46012</v>
      </c>
    </row>
    <row r="160" spans="1:6" x14ac:dyDescent="0.3">
      <c r="A160" s="2">
        <v>2020</v>
      </c>
      <c r="B160" s="2" t="s">
        <v>54</v>
      </c>
      <c r="C160" s="2" t="s">
        <v>15</v>
      </c>
      <c r="D160" s="2">
        <v>28266</v>
      </c>
      <c r="E160" s="2">
        <v>393361</v>
      </c>
      <c r="F160" s="2">
        <v>46839</v>
      </c>
    </row>
    <row r="161" spans="1:6" x14ac:dyDescent="0.3">
      <c r="A161" s="3">
        <v>2020</v>
      </c>
      <c r="B161" s="3" t="s">
        <v>54</v>
      </c>
      <c r="C161" s="3" t="s">
        <v>16</v>
      </c>
      <c r="D161" s="3">
        <v>31210</v>
      </c>
      <c r="E161" s="3">
        <v>358336</v>
      </c>
      <c r="F161" s="3">
        <v>46029</v>
      </c>
    </row>
    <row r="162" spans="1:6" x14ac:dyDescent="0.3">
      <c r="A162" s="2">
        <v>2020</v>
      </c>
      <c r="B162" s="2" t="s">
        <v>54</v>
      </c>
      <c r="C162" s="2" t="s">
        <v>17</v>
      </c>
      <c r="D162" s="2">
        <v>10546</v>
      </c>
      <c r="E162" s="2">
        <v>111483</v>
      </c>
      <c r="F162" s="2">
        <v>43084</v>
      </c>
    </row>
    <row r="163" spans="1:6" x14ac:dyDescent="0.3">
      <c r="A163" s="3">
        <v>2020</v>
      </c>
      <c r="B163" s="3" t="s">
        <v>54</v>
      </c>
      <c r="C163" s="3" t="s">
        <v>18</v>
      </c>
      <c r="D163" s="3">
        <v>31685</v>
      </c>
      <c r="E163" s="3">
        <v>441680</v>
      </c>
      <c r="F163" s="3">
        <v>50800</v>
      </c>
    </row>
    <row r="164" spans="1:6" x14ac:dyDescent="0.3">
      <c r="A164" s="2">
        <v>2020</v>
      </c>
      <c r="B164" s="2" t="s">
        <v>54</v>
      </c>
      <c r="C164" s="2" t="s">
        <v>19</v>
      </c>
      <c r="D164" s="2">
        <v>40751</v>
      </c>
      <c r="E164" s="2">
        <v>526726</v>
      </c>
      <c r="F164" s="2">
        <v>61082</v>
      </c>
    </row>
    <row r="165" spans="1:6" x14ac:dyDescent="0.3">
      <c r="A165" s="3">
        <v>2020</v>
      </c>
      <c r="B165" s="3" t="s">
        <v>54</v>
      </c>
      <c r="C165" s="3" t="s">
        <v>20</v>
      </c>
      <c r="D165" s="3">
        <v>55149</v>
      </c>
      <c r="E165" s="3">
        <v>745824</v>
      </c>
      <c r="F165" s="3">
        <v>51869</v>
      </c>
    </row>
    <row r="166" spans="1:6" x14ac:dyDescent="0.3">
      <c r="A166" s="2">
        <v>2020</v>
      </c>
      <c r="B166" s="2" t="s">
        <v>54</v>
      </c>
      <c r="C166" s="2" t="s">
        <v>21</v>
      </c>
      <c r="D166" s="2">
        <v>37255</v>
      </c>
      <c r="E166" s="2">
        <v>499190</v>
      </c>
      <c r="F166" s="2">
        <v>53843</v>
      </c>
    </row>
    <row r="167" spans="1:6" x14ac:dyDescent="0.3">
      <c r="A167" s="3">
        <v>2020</v>
      </c>
      <c r="B167" s="3" t="s">
        <v>54</v>
      </c>
      <c r="C167" s="3" t="s">
        <v>22</v>
      </c>
      <c r="D167" s="3">
        <v>19589</v>
      </c>
      <c r="E167" s="3">
        <v>226629</v>
      </c>
      <c r="F167" s="3">
        <v>40176</v>
      </c>
    </row>
    <row r="168" spans="1:6" x14ac:dyDescent="0.3">
      <c r="A168" s="2">
        <v>2020</v>
      </c>
      <c r="B168" s="2" t="s">
        <v>54</v>
      </c>
      <c r="C168" s="2" t="s">
        <v>23</v>
      </c>
      <c r="D168" s="2">
        <v>39646</v>
      </c>
      <c r="E168" s="2">
        <v>519916</v>
      </c>
      <c r="F168" s="2">
        <v>46520</v>
      </c>
    </row>
    <row r="169" spans="1:6" x14ac:dyDescent="0.3">
      <c r="A169" s="3">
        <v>2020</v>
      </c>
      <c r="B169" s="3" t="s">
        <v>54</v>
      </c>
      <c r="C169" s="3" t="s">
        <v>24</v>
      </c>
      <c r="D169" s="3">
        <v>9323</v>
      </c>
      <c r="E169" s="3">
        <v>89315</v>
      </c>
      <c r="F169" s="3">
        <v>43996</v>
      </c>
    </row>
    <row r="170" spans="1:6" x14ac:dyDescent="0.3">
      <c r="A170" s="2">
        <v>2020</v>
      </c>
      <c r="B170" s="2" t="s">
        <v>54</v>
      </c>
      <c r="C170" s="2" t="s">
        <v>25</v>
      </c>
      <c r="D170" s="2">
        <v>14748</v>
      </c>
      <c r="E170" s="2">
        <v>182745</v>
      </c>
      <c r="F170" s="2">
        <v>44095</v>
      </c>
    </row>
    <row r="171" spans="1:6" x14ac:dyDescent="0.3">
      <c r="A171" s="3">
        <v>2020</v>
      </c>
      <c r="B171" s="3" t="s">
        <v>54</v>
      </c>
      <c r="C171" s="3" t="s">
        <v>26</v>
      </c>
      <c r="D171" s="3">
        <v>15481</v>
      </c>
      <c r="E171" s="3">
        <v>252623</v>
      </c>
      <c r="F171" s="3">
        <v>48334</v>
      </c>
    </row>
    <row r="172" spans="1:6" x14ac:dyDescent="0.3">
      <c r="A172" s="2">
        <v>2020</v>
      </c>
      <c r="B172" s="2" t="s">
        <v>54</v>
      </c>
      <c r="C172" s="2" t="s">
        <v>27</v>
      </c>
      <c r="D172" s="2">
        <v>12460</v>
      </c>
      <c r="E172" s="2">
        <v>133196</v>
      </c>
      <c r="F172" s="2">
        <v>54425</v>
      </c>
    </row>
    <row r="173" spans="1:6" x14ac:dyDescent="0.3">
      <c r="A173" s="3">
        <v>2020</v>
      </c>
      <c r="B173" s="3" t="s">
        <v>54</v>
      </c>
      <c r="C173" s="3" t="s">
        <v>28</v>
      </c>
      <c r="D173" s="3">
        <v>54606</v>
      </c>
      <c r="E173" s="3">
        <v>820259</v>
      </c>
      <c r="F173" s="3">
        <v>58675</v>
      </c>
    </row>
    <row r="174" spans="1:6" x14ac:dyDescent="0.3">
      <c r="A174" s="2">
        <v>2020</v>
      </c>
      <c r="B174" s="2" t="s">
        <v>54</v>
      </c>
      <c r="C174" s="2" t="s">
        <v>29</v>
      </c>
      <c r="D174" s="2">
        <v>10949</v>
      </c>
      <c r="E174" s="2">
        <v>130261</v>
      </c>
      <c r="F174" s="2">
        <v>41086</v>
      </c>
    </row>
    <row r="175" spans="1:6" x14ac:dyDescent="0.3">
      <c r="A175" s="3">
        <v>2020</v>
      </c>
      <c r="B175" s="3" t="s">
        <v>54</v>
      </c>
      <c r="C175" s="3" t="s">
        <v>30</v>
      </c>
      <c r="D175" s="3">
        <v>118946</v>
      </c>
      <c r="E175" s="3">
        <v>1366746</v>
      </c>
      <c r="F175" s="3">
        <v>57939</v>
      </c>
    </row>
    <row r="176" spans="1:6" x14ac:dyDescent="0.3">
      <c r="A176" s="2">
        <v>2020</v>
      </c>
      <c r="B176" s="2" t="s">
        <v>54</v>
      </c>
      <c r="C176" s="2" t="s">
        <v>31</v>
      </c>
      <c r="D176" s="2">
        <v>63455</v>
      </c>
      <c r="E176" s="2">
        <v>844765</v>
      </c>
      <c r="F176" s="2">
        <v>47171</v>
      </c>
    </row>
    <row r="177" spans="1:6" x14ac:dyDescent="0.3">
      <c r="A177" s="3">
        <v>2020</v>
      </c>
      <c r="B177" s="3" t="s">
        <v>54</v>
      </c>
      <c r="C177" s="3" t="s">
        <v>32</v>
      </c>
      <c r="D177" s="3">
        <v>7745</v>
      </c>
      <c r="E177" s="3">
        <v>86570</v>
      </c>
      <c r="F177" s="3">
        <v>52657</v>
      </c>
    </row>
    <row r="178" spans="1:6" x14ac:dyDescent="0.3">
      <c r="A178" s="2">
        <v>2020</v>
      </c>
      <c r="B178" s="2" t="s">
        <v>54</v>
      </c>
      <c r="C178" s="2" t="s">
        <v>33</v>
      </c>
      <c r="D178" s="2">
        <v>68987</v>
      </c>
      <c r="E178" s="2">
        <v>998325</v>
      </c>
      <c r="F178" s="2">
        <v>48088</v>
      </c>
    </row>
    <row r="179" spans="1:6" x14ac:dyDescent="0.3">
      <c r="A179" s="3">
        <v>2020</v>
      </c>
      <c r="B179" s="3" t="s">
        <v>54</v>
      </c>
      <c r="C179" s="3" t="s">
        <v>34</v>
      </c>
      <c r="D179" s="3">
        <v>23912</v>
      </c>
      <c r="E179" s="3">
        <v>301828</v>
      </c>
      <c r="F179" s="3">
        <v>43388</v>
      </c>
    </row>
    <row r="180" spans="1:6" x14ac:dyDescent="0.3">
      <c r="A180" s="2">
        <v>2020</v>
      </c>
      <c r="B180" s="2" t="s">
        <v>54</v>
      </c>
      <c r="C180" s="2" t="s">
        <v>35</v>
      </c>
      <c r="D180" s="2">
        <v>26241</v>
      </c>
      <c r="E180" s="2">
        <v>346783</v>
      </c>
      <c r="F180" s="2">
        <v>49251</v>
      </c>
    </row>
    <row r="181" spans="1:6" x14ac:dyDescent="0.3">
      <c r="A181" s="3">
        <v>2020</v>
      </c>
      <c r="B181" s="3" t="s">
        <v>54</v>
      </c>
      <c r="C181" s="3" t="s">
        <v>36</v>
      </c>
      <c r="D181" s="3">
        <v>73985</v>
      </c>
      <c r="E181" s="3">
        <v>1054388</v>
      </c>
      <c r="F181" s="3">
        <v>49535</v>
      </c>
    </row>
    <row r="182" spans="1:6" x14ac:dyDescent="0.3">
      <c r="A182" s="2">
        <v>2020</v>
      </c>
      <c r="B182" s="2" t="s">
        <v>54</v>
      </c>
      <c r="C182" s="2" t="s">
        <v>37</v>
      </c>
      <c r="D182" s="2">
        <v>7816</v>
      </c>
      <c r="E182" s="2">
        <v>70764</v>
      </c>
      <c r="F182" s="2">
        <v>49493</v>
      </c>
    </row>
    <row r="183" spans="1:6" x14ac:dyDescent="0.3">
      <c r="A183" s="3">
        <v>2020</v>
      </c>
      <c r="B183" s="3" t="s">
        <v>54</v>
      </c>
      <c r="C183" s="3" t="s">
        <v>38</v>
      </c>
      <c r="D183" s="3">
        <v>31674</v>
      </c>
      <c r="E183" s="3">
        <v>400537</v>
      </c>
      <c r="F183" s="3">
        <v>43717</v>
      </c>
    </row>
    <row r="184" spans="1:6" x14ac:dyDescent="0.3">
      <c r="A184" s="2">
        <v>2020</v>
      </c>
      <c r="B184" s="2" t="s">
        <v>54</v>
      </c>
      <c r="C184" s="2" t="s">
        <v>39</v>
      </c>
      <c r="D184" s="2">
        <v>8068</v>
      </c>
      <c r="E184" s="2">
        <v>83179</v>
      </c>
      <c r="F184" s="2">
        <v>44162</v>
      </c>
    </row>
    <row r="185" spans="1:6" x14ac:dyDescent="0.3">
      <c r="A185" s="3">
        <v>2020</v>
      </c>
      <c r="B185" s="3" t="s">
        <v>54</v>
      </c>
      <c r="C185" s="3" t="s">
        <v>40</v>
      </c>
      <c r="D185" s="3">
        <v>40806</v>
      </c>
      <c r="E185" s="3">
        <v>627005</v>
      </c>
      <c r="F185" s="3">
        <v>50111</v>
      </c>
    </row>
    <row r="186" spans="1:6" x14ac:dyDescent="0.3">
      <c r="A186" s="2">
        <v>2020</v>
      </c>
      <c r="B186" s="2" t="s">
        <v>54</v>
      </c>
      <c r="C186" s="2" t="s">
        <v>41</v>
      </c>
      <c r="D186" s="2">
        <v>152438</v>
      </c>
      <c r="E186" s="2">
        <v>2453267</v>
      </c>
      <c r="F186" s="2">
        <v>56485</v>
      </c>
    </row>
    <row r="187" spans="1:6" x14ac:dyDescent="0.3">
      <c r="A187" s="3">
        <v>2020</v>
      </c>
      <c r="B187" s="3" t="s">
        <v>54</v>
      </c>
      <c r="C187" s="3" t="s">
        <v>42</v>
      </c>
      <c r="D187" s="3">
        <v>20535</v>
      </c>
      <c r="E187" s="3">
        <v>288623</v>
      </c>
      <c r="F187" s="3">
        <v>49353</v>
      </c>
    </row>
    <row r="188" spans="1:6" x14ac:dyDescent="0.3">
      <c r="A188" s="2">
        <v>2020</v>
      </c>
      <c r="B188" s="2" t="s">
        <v>54</v>
      </c>
      <c r="C188" s="2" t="s">
        <v>43</v>
      </c>
      <c r="D188" s="2">
        <v>5003</v>
      </c>
      <c r="E188" s="2">
        <v>49851</v>
      </c>
      <c r="F188" s="2">
        <v>45701</v>
      </c>
    </row>
    <row r="189" spans="1:6" x14ac:dyDescent="0.3">
      <c r="A189" s="3">
        <v>2020</v>
      </c>
      <c r="B189" s="3" t="s">
        <v>54</v>
      </c>
      <c r="C189" s="3" t="s">
        <v>44</v>
      </c>
      <c r="D189" s="3">
        <v>42564</v>
      </c>
      <c r="E189" s="3">
        <v>627729</v>
      </c>
      <c r="F189" s="3">
        <v>48371</v>
      </c>
    </row>
    <row r="190" spans="1:6" x14ac:dyDescent="0.3">
      <c r="A190" s="2">
        <v>2020</v>
      </c>
      <c r="B190" s="2" t="s">
        <v>54</v>
      </c>
      <c r="C190" s="2" t="s">
        <v>45</v>
      </c>
      <c r="D190" s="2">
        <v>38688</v>
      </c>
      <c r="E190" s="2">
        <v>615415</v>
      </c>
      <c r="F190" s="2">
        <v>74160</v>
      </c>
    </row>
    <row r="191" spans="1:6" x14ac:dyDescent="0.3">
      <c r="A191" s="3">
        <v>2020</v>
      </c>
      <c r="B191" s="3" t="s">
        <v>54</v>
      </c>
      <c r="C191" s="3" t="s">
        <v>46</v>
      </c>
      <c r="D191" s="3">
        <v>10611</v>
      </c>
      <c r="E191" s="3">
        <v>118677</v>
      </c>
      <c r="F191" s="3">
        <v>42085</v>
      </c>
    </row>
    <row r="192" spans="1:6" x14ac:dyDescent="0.3">
      <c r="A192" s="2">
        <v>2020</v>
      </c>
      <c r="B192" s="2" t="s">
        <v>54</v>
      </c>
      <c r="C192" s="2" t="s">
        <v>47</v>
      </c>
      <c r="D192" s="2">
        <v>35812</v>
      </c>
      <c r="E192" s="2">
        <v>517930</v>
      </c>
      <c r="F192" s="2">
        <v>45165</v>
      </c>
    </row>
    <row r="193" spans="1:6" x14ac:dyDescent="0.3">
      <c r="A193" s="3">
        <v>2020</v>
      </c>
      <c r="B193" s="3" t="s">
        <v>54</v>
      </c>
      <c r="C193" s="3" t="s">
        <v>48</v>
      </c>
      <c r="D193" s="3">
        <v>4840</v>
      </c>
      <c r="E193" s="3">
        <v>48509</v>
      </c>
      <c r="F193" s="3">
        <v>44879</v>
      </c>
    </row>
    <row r="194" spans="1:6" x14ac:dyDescent="0.3">
      <c r="A194" s="2">
        <v>2020</v>
      </c>
      <c r="B194" s="2" t="s">
        <v>53</v>
      </c>
      <c r="C194" s="2" t="s">
        <v>1</v>
      </c>
      <c r="D194" s="2">
        <v>2566</v>
      </c>
      <c r="E194" s="2">
        <v>19310</v>
      </c>
      <c r="F194" s="2">
        <v>69393</v>
      </c>
    </row>
    <row r="195" spans="1:6" x14ac:dyDescent="0.3">
      <c r="A195" s="3">
        <v>2020</v>
      </c>
      <c r="B195" s="3" t="s">
        <v>53</v>
      </c>
      <c r="C195" s="3" t="s">
        <v>2</v>
      </c>
      <c r="D195" s="3">
        <v>4017</v>
      </c>
      <c r="E195" s="3">
        <v>45513</v>
      </c>
      <c r="F195" s="3">
        <v>90871</v>
      </c>
    </row>
    <row r="196" spans="1:6" x14ac:dyDescent="0.3">
      <c r="A196" s="2">
        <v>2020</v>
      </c>
      <c r="B196" s="2" t="s">
        <v>53</v>
      </c>
      <c r="C196" s="2" t="s">
        <v>3</v>
      </c>
      <c r="D196" s="2">
        <v>1536</v>
      </c>
      <c r="E196" s="2">
        <v>11509</v>
      </c>
      <c r="F196" s="2">
        <v>69820</v>
      </c>
    </row>
    <row r="197" spans="1:6" x14ac:dyDescent="0.3">
      <c r="A197" s="3">
        <v>2020</v>
      </c>
      <c r="B197" s="3" t="s">
        <v>53</v>
      </c>
      <c r="C197" s="3" t="s">
        <v>4</v>
      </c>
      <c r="D197" s="3">
        <v>29491</v>
      </c>
      <c r="E197" s="3">
        <v>527549</v>
      </c>
      <c r="F197" s="3">
        <v>217892</v>
      </c>
    </row>
    <row r="198" spans="1:6" x14ac:dyDescent="0.3">
      <c r="A198" s="2">
        <v>2020</v>
      </c>
      <c r="B198" s="2" t="s">
        <v>53</v>
      </c>
      <c r="C198" s="2" t="s">
        <v>5</v>
      </c>
      <c r="D198" s="2">
        <v>4548</v>
      </c>
      <c r="E198" s="2">
        <v>74867</v>
      </c>
      <c r="F198" s="2">
        <v>123495</v>
      </c>
    </row>
    <row r="199" spans="1:6" x14ac:dyDescent="0.3">
      <c r="A199" s="3">
        <v>2020</v>
      </c>
      <c r="B199" s="3" t="s">
        <v>53</v>
      </c>
      <c r="C199" s="3" t="s">
        <v>6</v>
      </c>
      <c r="D199" s="3">
        <v>2880</v>
      </c>
      <c r="E199" s="3">
        <v>29237</v>
      </c>
      <c r="F199" s="3">
        <v>138917</v>
      </c>
    </row>
    <row r="200" spans="1:6" x14ac:dyDescent="0.3">
      <c r="A200" s="2">
        <v>2020</v>
      </c>
      <c r="B200" s="2" t="s">
        <v>53</v>
      </c>
      <c r="C200" s="2" t="s">
        <v>7</v>
      </c>
      <c r="D200" s="2">
        <v>549</v>
      </c>
      <c r="E200" s="2">
        <v>3622</v>
      </c>
      <c r="F200" s="2">
        <v>78966</v>
      </c>
    </row>
    <row r="201" spans="1:6" x14ac:dyDescent="0.3">
      <c r="A201" s="3">
        <v>2020</v>
      </c>
      <c r="B201" s="3" t="s">
        <v>53</v>
      </c>
      <c r="C201" s="3" t="s">
        <v>8</v>
      </c>
      <c r="D201" s="3">
        <v>12659</v>
      </c>
      <c r="E201" s="3">
        <v>130298</v>
      </c>
      <c r="F201" s="3">
        <v>93350</v>
      </c>
    </row>
    <row r="202" spans="1:6" x14ac:dyDescent="0.3">
      <c r="A202" s="2">
        <v>2020</v>
      </c>
      <c r="B202" s="2" t="s">
        <v>53</v>
      </c>
      <c r="C202" s="2" t="s">
        <v>9</v>
      </c>
      <c r="D202" s="2">
        <v>6010</v>
      </c>
      <c r="E202" s="2">
        <v>109190</v>
      </c>
      <c r="F202" s="2">
        <v>108735</v>
      </c>
    </row>
    <row r="203" spans="1:6" x14ac:dyDescent="0.3">
      <c r="A203" s="3">
        <v>2020</v>
      </c>
      <c r="B203" s="3" t="s">
        <v>53</v>
      </c>
      <c r="C203" s="3" t="s">
        <v>10</v>
      </c>
      <c r="D203" s="3">
        <v>1385</v>
      </c>
      <c r="E203" s="3">
        <v>7346</v>
      </c>
      <c r="F203" s="3">
        <v>64408</v>
      </c>
    </row>
    <row r="204" spans="1:6" x14ac:dyDescent="0.3">
      <c r="A204" s="2">
        <v>2020</v>
      </c>
      <c r="B204" s="2" t="s">
        <v>53</v>
      </c>
      <c r="C204" s="2" t="s">
        <v>11</v>
      </c>
      <c r="D204" s="2">
        <v>7162</v>
      </c>
      <c r="E204" s="2">
        <v>87520</v>
      </c>
      <c r="F204" s="2">
        <v>110059</v>
      </c>
    </row>
    <row r="205" spans="1:6" x14ac:dyDescent="0.3">
      <c r="A205" s="3">
        <v>2020</v>
      </c>
      <c r="B205" s="3" t="s">
        <v>53</v>
      </c>
      <c r="C205" s="3" t="s">
        <v>12</v>
      </c>
      <c r="D205" s="3">
        <v>2521</v>
      </c>
      <c r="E205" s="3">
        <v>26075</v>
      </c>
      <c r="F205" s="3">
        <v>67191</v>
      </c>
    </row>
    <row r="206" spans="1:6" x14ac:dyDescent="0.3">
      <c r="A206" s="2">
        <v>2020</v>
      </c>
      <c r="B206" s="2" t="s">
        <v>53</v>
      </c>
      <c r="C206" s="2" t="s">
        <v>13</v>
      </c>
      <c r="D206" s="2">
        <v>1811</v>
      </c>
      <c r="E206" s="2">
        <v>19135</v>
      </c>
      <c r="F206" s="2">
        <v>66858</v>
      </c>
    </row>
    <row r="207" spans="1:6" x14ac:dyDescent="0.3">
      <c r="A207" s="3">
        <v>2020</v>
      </c>
      <c r="B207" s="3" t="s">
        <v>53</v>
      </c>
      <c r="C207" s="3" t="s">
        <v>14</v>
      </c>
      <c r="D207" s="3">
        <v>1561</v>
      </c>
      <c r="E207" s="3">
        <v>16734</v>
      </c>
      <c r="F207" s="3">
        <v>73749</v>
      </c>
    </row>
    <row r="208" spans="1:6" x14ac:dyDescent="0.3">
      <c r="A208" s="2">
        <v>2020</v>
      </c>
      <c r="B208" s="2" t="s">
        <v>53</v>
      </c>
      <c r="C208" s="2" t="s">
        <v>15</v>
      </c>
      <c r="D208" s="2">
        <v>2111</v>
      </c>
      <c r="E208" s="2">
        <v>20268</v>
      </c>
      <c r="F208" s="2">
        <v>63462</v>
      </c>
    </row>
    <row r="209" spans="1:6" x14ac:dyDescent="0.3">
      <c r="A209" s="3">
        <v>2020</v>
      </c>
      <c r="B209" s="3" t="s">
        <v>53</v>
      </c>
      <c r="C209" s="3" t="s">
        <v>16</v>
      </c>
      <c r="D209" s="3">
        <v>1935</v>
      </c>
      <c r="E209" s="3">
        <v>18712</v>
      </c>
      <c r="F209" s="3">
        <v>65700</v>
      </c>
    </row>
    <row r="210" spans="1:6" x14ac:dyDescent="0.3">
      <c r="A210" s="2">
        <v>2020</v>
      </c>
      <c r="B210" s="2" t="s">
        <v>53</v>
      </c>
      <c r="C210" s="2" t="s">
        <v>17</v>
      </c>
      <c r="D210" s="2">
        <v>916</v>
      </c>
      <c r="E210" s="2">
        <v>6415</v>
      </c>
      <c r="F210" s="2">
        <v>64265</v>
      </c>
    </row>
    <row r="211" spans="1:6" x14ac:dyDescent="0.3">
      <c r="A211" s="3">
        <v>2020</v>
      </c>
      <c r="B211" s="3" t="s">
        <v>53</v>
      </c>
      <c r="C211" s="3" t="s">
        <v>18</v>
      </c>
      <c r="D211" s="3">
        <v>2855</v>
      </c>
      <c r="E211" s="3">
        <v>33029</v>
      </c>
      <c r="F211" s="3">
        <v>110569</v>
      </c>
    </row>
    <row r="212" spans="1:6" x14ac:dyDescent="0.3">
      <c r="A212" s="2">
        <v>2020</v>
      </c>
      <c r="B212" s="2" t="s">
        <v>53</v>
      </c>
      <c r="C212" s="2" t="s">
        <v>19</v>
      </c>
      <c r="D212" s="2">
        <v>6073</v>
      </c>
      <c r="E212" s="2">
        <v>89231</v>
      </c>
      <c r="F212" s="2">
        <v>146746</v>
      </c>
    </row>
    <row r="213" spans="1:6" x14ac:dyDescent="0.3">
      <c r="A213" s="3">
        <v>2020</v>
      </c>
      <c r="B213" s="3" t="s">
        <v>53</v>
      </c>
      <c r="C213" s="3" t="s">
        <v>20</v>
      </c>
      <c r="D213" s="3">
        <v>7671</v>
      </c>
      <c r="E213" s="3">
        <v>50511</v>
      </c>
      <c r="F213" s="3">
        <v>88745</v>
      </c>
    </row>
    <row r="214" spans="1:6" x14ac:dyDescent="0.3">
      <c r="A214" s="2">
        <v>2020</v>
      </c>
      <c r="B214" s="2" t="s">
        <v>53</v>
      </c>
      <c r="C214" s="2" t="s">
        <v>21</v>
      </c>
      <c r="D214" s="2">
        <v>4304</v>
      </c>
      <c r="E214" s="2">
        <v>43145</v>
      </c>
      <c r="F214" s="2">
        <v>92292</v>
      </c>
    </row>
    <row r="215" spans="1:6" x14ac:dyDescent="0.3">
      <c r="A215" s="3">
        <v>2020</v>
      </c>
      <c r="B215" s="3" t="s">
        <v>53</v>
      </c>
      <c r="C215" s="3" t="s">
        <v>22</v>
      </c>
      <c r="D215" s="3">
        <v>964</v>
      </c>
      <c r="E215" s="3">
        <v>9629</v>
      </c>
      <c r="F215" s="3">
        <v>54301</v>
      </c>
    </row>
    <row r="216" spans="1:6" x14ac:dyDescent="0.3">
      <c r="A216" s="2">
        <v>2020</v>
      </c>
      <c r="B216" s="2" t="s">
        <v>53</v>
      </c>
      <c r="C216" s="2" t="s">
        <v>23</v>
      </c>
      <c r="D216" s="2">
        <v>3562</v>
      </c>
      <c r="E216" s="2">
        <v>43675</v>
      </c>
      <c r="F216" s="2">
        <v>89327</v>
      </c>
    </row>
    <row r="217" spans="1:6" x14ac:dyDescent="0.3">
      <c r="A217" s="3">
        <v>2020</v>
      </c>
      <c r="B217" s="3" t="s">
        <v>53</v>
      </c>
      <c r="C217" s="3" t="s">
        <v>24</v>
      </c>
      <c r="D217" s="3">
        <v>856</v>
      </c>
      <c r="E217" s="3">
        <v>5797</v>
      </c>
      <c r="F217" s="3">
        <v>65673</v>
      </c>
    </row>
    <row r="218" spans="1:6" x14ac:dyDescent="0.3">
      <c r="A218" s="2">
        <v>2020</v>
      </c>
      <c r="B218" s="2" t="s">
        <v>53</v>
      </c>
      <c r="C218" s="2" t="s">
        <v>25</v>
      </c>
      <c r="D218" s="2">
        <v>1071</v>
      </c>
      <c r="E218" s="2">
        <v>16165</v>
      </c>
      <c r="F218" s="2">
        <v>76361</v>
      </c>
    </row>
    <row r="219" spans="1:6" x14ac:dyDescent="0.3">
      <c r="A219" s="3">
        <v>2020</v>
      </c>
      <c r="B219" s="3" t="s">
        <v>53</v>
      </c>
      <c r="C219" s="3" t="s">
        <v>26</v>
      </c>
      <c r="D219" s="3">
        <v>1609</v>
      </c>
      <c r="E219" s="3">
        <v>13306</v>
      </c>
      <c r="F219" s="3">
        <v>88353</v>
      </c>
    </row>
    <row r="220" spans="1:6" x14ac:dyDescent="0.3">
      <c r="A220" s="2">
        <v>2020</v>
      </c>
      <c r="B220" s="2" t="s">
        <v>53</v>
      </c>
      <c r="C220" s="2" t="s">
        <v>27</v>
      </c>
      <c r="D220" s="2">
        <v>1168</v>
      </c>
      <c r="E220" s="2">
        <v>11735</v>
      </c>
      <c r="F220" s="2">
        <v>107194</v>
      </c>
    </row>
    <row r="221" spans="1:6" x14ac:dyDescent="0.3">
      <c r="A221" s="3">
        <v>2020</v>
      </c>
      <c r="B221" s="3" t="s">
        <v>53</v>
      </c>
      <c r="C221" s="3" t="s">
        <v>28</v>
      </c>
      <c r="D221" s="3">
        <v>3965</v>
      </c>
      <c r="E221" s="3">
        <v>67885</v>
      </c>
      <c r="F221" s="3">
        <v>130541</v>
      </c>
    </row>
    <row r="222" spans="1:6" x14ac:dyDescent="0.3">
      <c r="A222" s="2">
        <v>2020</v>
      </c>
      <c r="B222" s="2" t="s">
        <v>53</v>
      </c>
      <c r="C222" s="2" t="s">
        <v>29</v>
      </c>
      <c r="D222" s="2">
        <v>1108</v>
      </c>
      <c r="E222" s="2">
        <v>9076</v>
      </c>
      <c r="F222" s="2">
        <v>62393</v>
      </c>
    </row>
    <row r="223" spans="1:6" x14ac:dyDescent="0.3">
      <c r="A223" s="3">
        <v>2020</v>
      </c>
      <c r="B223" s="3" t="s">
        <v>53</v>
      </c>
      <c r="C223" s="3" t="s">
        <v>30</v>
      </c>
      <c r="D223" s="3">
        <v>14380</v>
      </c>
      <c r="E223" s="3">
        <v>267749</v>
      </c>
      <c r="F223" s="3">
        <v>154357</v>
      </c>
    </row>
    <row r="224" spans="1:6" x14ac:dyDescent="0.3">
      <c r="A224" s="2">
        <v>2020</v>
      </c>
      <c r="B224" s="2" t="s">
        <v>53</v>
      </c>
      <c r="C224" s="2" t="s">
        <v>31</v>
      </c>
      <c r="D224" s="2">
        <v>6302</v>
      </c>
      <c r="E224" s="2">
        <v>73440</v>
      </c>
      <c r="F224" s="2">
        <v>96207</v>
      </c>
    </row>
    <row r="225" spans="1:6" x14ac:dyDescent="0.3">
      <c r="A225" s="3">
        <v>2020</v>
      </c>
      <c r="B225" s="3" t="s">
        <v>53</v>
      </c>
      <c r="C225" s="3" t="s">
        <v>32</v>
      </c>
      <c r="D225" s="3">
        <v>417</v>
      </c>
      <c r="E225" s="3">
        <v>5780</v>
      </c>
      <c r="F225" s="3">
        <v>79624</v>
      </c>
    </row>
    <row r="226" spans="1:6" x14ac:dyDescent="0.3">
      <c r="A226" s="2">
        <v>2020</v>
      </c>
      <c r="B226" s="2" t="s">
        <v>53</v>
      </c>
      <c r="C226" s="2" t="s">
        <v>33</v>
      </c>
      <c r="D226" s="2">
        <v>5303</v>
      </c>
      <c r="E226" s="2">
        <v>63865</v>
      </c>
      <c r="F226" s="2">
        <v>80052</v>
      </c>
    </row>
    <row r="227" spans="1:6" x14ac:dyDescent="0.3">
      <c r="A227" s="3">
        <v>2020</v>
      </c>
      <c r="B227" s="3" t="s">
        <v>53</v>
      </c>
      <c r="C227" s="3" t="s">
        <v>34</v>
      </c>
      <c r="D227" s="3">
        <v>1572</v>
      </c>
      <c r="E227" s="3">
        <v>18256</v>
      </c>
      <c r="F227" s="3">
        <v>63710</v>
      </c>
    </row>
    <row r="228" spans="1:6" x14ac:dyDescent="0.3">
      <c r="A228" s="2">
        <v>2020</v>
      </c>
      <c r="B228" s="2" t="s">
        <v>53</v>
      </c>
      <c r="C228" s="2" t="s">
        <v>35</v>
      </c>
      <c r="D228" s="2">
        <v>4605</v>
      </c>
      <c r="E228" s="2">
        <v>33218</v>
      </c>
      <c r="F228" s="2">
        <v>101737</v>
      </c>
    </row>
    <row r="229" spans="1:6" x14ac:dyDescent="0.3">
      <c r="A229" s="3">
        <v>2020</v>
      </c>
      <c r="B229" s="3" t="s">
        <v>53</v>
      </c>
      <c r="C229" s="3" t="s">
        <v>36</v>
      </c>
      <c r="D229" s="3">
        <v>5891</v>
      </c>
      <c r="E229" s="3">
        <v>82872</v>
      </c>
      <c r="F229" s="3">
        <v>107388</v>
      </c>
    </row>
    <row r="230" spans="1:6" x14ac:dyDescent="0.3">
      <c r="A230" s="2">
        <v>2020</v>
      </c>
      <c r="B230" s="2" t="s">
        <v>53</v>
      </c>
      <c r="C230" s="2" t="s">
        <v>37</v>
      </c>
      <c r="D230" s="2">
        <v>762</v>
      </c>
      <c r="E230" s="2">
        <v>5243</v>
      </c>
      <c r="F230" s="2">
        <v>87286</v>
      </c>
    </row>
    <row r="231" spans="1:6" x14ac:dyDescent="0.3">
      <c r="A231" s="3">
        <v>2020</v>
      </c>
      <c r="B231" s="3" t="s">
        <v>53</v>
      </c>
      <c r="C231" s="3" t="s">
        <v>38</v>
      </c>
      <c r="D231" s="3">
        <v>3216</v>
      </c>
      <c r="E231" s="3">
        <v>24744</v>
      </c>
      <c r="F231" s="3">
        <v>73562</v>
      </c>
    </row>
    <row r="232" spans="1:6" x14ac:dyDescent="0.3">
      <c r="A232" s="2">
        <v>2020</v>
      </c>
      <c r="B232" s="2" t="s">
        <v>53</v>
      </c>
      <c r="C232" s="2" t="s">
        <v>39</v>
      </c>
      <c r="D232" s="2">
        <v>606</v>
      </c>
      <c r="E232" s="2">
        <v>5074</v>
      </c>
      <c r="F232" s="2">
        <v>58069</v>
      </c>
    </row>
    <row r="233" spans="1:6" x14ac:dyDescent="0.3">
      <c r="A233" s="3">
        <v>2020</v>
      </c>
      <c r="B233" s="3" t="s">
        <v>53</v>
      </c>
      <c r="C233" s="3" t="s">
        <v>40</v>
      </c>
      <c r="D233" s="3">
        <v>4525</v>
      </c>
      <c r="E233" s="3">
        <v>42929</v>
      </c>
      <c r="F233" s="3">
        <v>81293</v>
      </c>
    </row>
    <row r="234" spans="1:6" x14ac:dyDescent="0.3">
      <c r="A234" s="2">
        <v>2020</v>
      </c>
      <c r="B234" s="2" t="s">
        <v>53</v>
      </c>
      <c r="C234" s="2" t="s">
        <v>41</v>
      </c>
      <c r="D234" s="2">
        <v>11822</v>
      </c>
      <c r="E234" s="2">
        <v>198521</v>
      </c>
      <c r="F234" s="2">
        <v>102835</v>
      </c>
    </row>
    <row r="235" spans="1:6" x14ac:dyDescent="0.3">
      <c r="A235" s="3">
        <v>2020</v>
      </c>
      <c r="B235" s="3" t="s">
        <v>53</v>
      </c>
      <c r="C235" s="3" t="s">
        <v>42</v>
      </c>
      <c r="D235" s="3">
        <v>3177</v>
      </c>
      <c r="E235" s="3">
        <v>37222</v>
      </c>
      <c r="F235" s="3">
        <v>96974</v>
      </c>
    </row>
    <row r="236" spans="1:6" x14ac:dyDescent="0.3">
      <c r="A236" s="2">
        <v>2020</v>
      </c>
      <c r="B236" s="2" t="s">
        <v>53</v>
      </c>
      <c r="C236" s="2" t="s">
        <v>43</v>
      </c>
      <c r="D236" s="2">
        <v>584</v>
      </c>
      <c r="E236" s="2">
        <v>3961</v>
      </c>
      <c r="F236" s="2">
        <v>68605</v>
      </c>
    </row>
    <row r="237" spans="1:6" x14ac:dyDescent="0.3">
      <c r="A237" s="3">
        <v>2020</v>
      </c>
      <c r="B237" s="3" t="s">
        <v>53</v>
      </c>
      <c r="C237" s="3" t="s">
        <v>44</v>
      </c>
      <c r="D237" s="3">
        <v>4875</v>
      </c>
      <c r="E237" s="3">
        <v>64840</v>
      </c>
      <c r="F237" s="3">
        <v>117848</v>
      </c>
    </row>
    <row r="238" spans="1:6" x14ac:dyDescent="0.3">
      <c r="A238" s="2">
        <v>2020</v>
      </c>
      <c r="B238" s="2" t="s">
        <v>53</v>
      </c>
      <c r="C238" s="2" t="s">
        <v>45</v>
      </c>
      <c r="D238" s="2">
        <v>5419</v>
      </c>
      <c r="E238" s="2">
        <v>148556</v>
      </c>
      <c r="F238" s="2">
        <v>242273</v>
      </c>
    </row>
    <row r="239" spans="1:6" x14ac:dyDescent="0.3">
      <c r="A239" s="3">
        <v>2020</v>
      </c>
      <c r="B239" s="3" t="s">
        <v>53</v>
      </c>
      <c r="C239" s="3" t="s">
        <v>46</v>
      </c>
      <c r="D239" s="3">
        <v>825</v>
      </c>
      <c r="E239" s="3">
        <v>7215</v>
      </c>
      <c r="F239" s="3">
        <v>58063</v>
      </c>
    </row>
    <row r="240" spans="1:6" x14ac:dyDescent="0.3">
      <c r="A240" s="2">
        <v>2020</v>
      </c>
      <c r="B240" s="2" t="s">
        <v>53</v>
      </c>
      <c r="C240" s="2" t="s">
        <v>47</v>
      </c>
      <c r="D240" s="2">
        <v>2400</v>
      </c>
      <c r="E240" s="2">
        <v>44846</v>
      </c>
      <c r="F240" s="2">
        <v>88336</v>
      </c>
    </row>
    <row r="241" spans="1:6" x14ac:dyDescent="0.3">
      <c r="A241" s="3">
        <v>2020</v>
      </c>
      <c r="B241" s="3" t="s">
        <v>53</v>
      </c>
      <c r="C241" s="3" t="s">
        <v>48</v>
      </c>
      <c r="D241" s="3">
        <v>428</v>
      </c>
      <c r="E241" s="3">
        <v>3000</v>
      </c>
      <c r="F241" s="3">
        <v>54299</v>
      </c>
    </row>
    <row r="242" spans="1:6" x14ac:dyDescent="0.3">
      <c r="A242" s="2">
        <v>2020</v>
      </c>
      <c r="B242" s="2" t="s">
        <v>56</v>
      </c>
      <c r="C242" s="2" t="s">
        <v>1</v>
      </c>
      <c r="D242" s="2">
        <v>13880</v>
      </c>
      <c r="E242" s="2">
        <v>94715</v>
      </c>
      <c r="F242" s="2">
        <v>75982</v>
      </c>
    </row>
    <row r="243" spans="1:6" x14ac:dyDescent="0.3">
      <c r="A243" s="3">
        <v>2020</v>
      </c>
      <c r="B243" s="3" t="s">
        <v>56</v>
      </c>
      <c r="C243" s="3" t="s">
        <v>2</v>
      </c>
      <c r="D243" s="3">
        <v>20707</v>
      </c>
      <c r="E243" s="3">
        <v>225922</v>
      </c>
      <c r="F243" s="3">
        <v>82956</v>
      </c>
    </row>
    <row r="244" spans="1:6" x14ac:dyDescent="0.3">
      <c r="A244" s="2">
        <v>2020</v>
      </c>
      <c r="B244" s="2" t="s">
        <v>56</v>
      </c>
      <c r="C244" s="2" t="s">
        <v>3</v>
      </c>
      <c r="D244" s="2">
        <v>8906</v>
      </c>
      <c r="E244" s="2">
        <v>51950</v>
      </c>
      <c r="F244" s="2">
        <v>65321</v>
      </c>
    </row>
    <row r="245" spans="1:6" x14ac:dyDescent="0.3">
      <c r="A245" s="3">
        <v>2020</v>
      </c>
      <c r="B245" s="3" t="s">
        <v>56</v>
      </c>
      <c r="C245" s="3" t="s">
        <v>4</v>
      </c>
      <c r="D245" s="3">
        <v>112775</v>
      </c>
      <c r="E245" s="3">
        <v>817007</v>
      </c>
      <c r="F245" s="3">
        <v>124107</v>
      </c>
    </row>
    <row r="246" spans="1:6" x14ac:dyDescent="0.3">
      <c r="A246" s="2">
        <v>2020</v>
      </c>
      <c r="B246" s="2" t="s">
        <v>56</v>
      </c>
      <c r="C246" s="2" t="s">
        <v>5</v>
      </c>
      <c r="D246" s="2">
        <v>25139</v>
      </c>
      <c r="E246" s="2">
        <v>165271</v>
      </c>
      <c r="F246" s="2">
        <v>97276</v>
      </c>
    </row>
    <row r="247" spans="1:6" x14ac:dyDescent="0.3">
      <c r="A247" s="3">
        <v>2020</v>
      </c>
      <c r="B247" s="3" t="s">
        <v>56</v>
      </c>
      <c r="C247" s="3" t="s">
        <v>6</v>
      </c>
      <c r="D247" s="3">
        <v>11223</v>
      </c>
      <c r="E247" s="3">
        <v>118168</v>
      </c>
      <c r="F247" s="3">
        <v>165086</v>
      </c>
    </row>
    <row r="248" spans="1:6" x14ac:dyDescent="0.3">
      <c r="A248" s="2">
        <v>2020</v>
      </c>
      <c r="B248" s="2" t="s">
        <v>56</v>
      </c>
      <c r="C248" s="2" t="s">
        <v>7</v>
      </c>
      <c r="D248" s="2">
        <v>3005</v>
      </c>
      <c r="E248" s="2">
        <v>47390</v>
      </c>
      <c r="F248" s="2">
        <v>103154</v>
      </c>
    </row>
    <row r="249" spans="1:6" x14ac:dyDescent="0.3">
      <c r="A249" s="3">
        <v>2020</v>
      </c>
      <c r="B249" s="3" t="s">
        <v>56</v>
      </c>
      <c r="C249" s="3" t="s">
        <v>8</v>
      </c>
      <c r="D249" s="3">
        <v>80956</v>
      </c>
      <c r="E249" s="3">
        <v>586706</v>
      </c>
      <c r="F249" s="3">
        <v>84307</v>
      </c>
    </row>
    <row r="250" spans="1:6" x14ac:dyDescent="0.3">
      <c r="A250" s="2">
        <v>2020</v>
      </c>
      <c r="B250" s="2" t="s">
        <v>56</v>
      </c>
      <c r="C250" s="2" t="s">
        <v>9</v>
      </c>
      <c r="D250" s="2">
        <v>28810</v>
      </c>
      <c r="E250" s="2">
        <v>242175</v>
      </c>
      <c r="F250" s="2">
        <v>93145</v>
      </c>
    </row>
    <row r="251" spans="1:6" x14ac:dyDescent="0.3">
      <c r="A251" s="3">
        <v>2020</v>
      </c>
      <c r="B251" s="3" t="s">
        <v>56</v>
      </c>
      <c r="C251" s="3" t="s">
        <v>10</v>
      </c>
      <c r="D251" s="3">
        <v>6508</v>
      </c>
      <c r="E251" s="3">
        <v>34249</v>
      </c>
      <c r="F251" s="3">
        <v>68833</v>
      </c>
    </row>
    <row r="252" spans="1:6" x14ac:dyDescent="0.3">
      <c r="A252" s="2">
        <v>2020</v>
      </c>
      <c r="B252" s="2" t="s">
        <v>56</v>
      </c>
      <c r="C252" s="2" t="s">
        <v>11</v>
      </c>
      <c r="D252" s="2">
        <v>33063</v>
      </c>
      <c r="E252" s="2">
        <v>376539</v>
      </c>
      <c r="F252" s="2">
        <v>121634</v>
      </c>
    </row>
    <row r="253" spans="1:6" x14ac:dyDescent="0.3">
      <c r="A253" s="3">
        <v>2020</v>
      </c>
      <c r="B253" s="3" t="s">
        <v>56</v>
      </c>
      <c r="C253" s="3" t="s">
        <v>12</v>
      </c>
      <c r="D253" s="3">
        <v>17574</v>
      </c>
      <c r="E253" s="3">
        <v>133449</v>
      </c>
      <c r="F253" s="3">
        <v>72283</v>
      </c>
    </row>
    <row r="254" spans="1:6" x14ac:dyDescent="0.3">
      <c r="A254" s="2">
        <v>2020</v>
      </c>
      <c r="B254" s="2" t="s">
        <v>56</v>
      </c>
      <c r="C254" s="2" t="s">
        <v>13</v>
      </c>
      <c r="D254" s="2">
        <v>10731</v>
      </c>
      <c r="E254" s="2">
        <v>109283</v>
      </c>
      <c r="F254" s="2">
        <v>81131</v>
      </c>
    </row>
    <row r="255" spans="1:6" x14ac:dyDescent="0.3">
      <c r="A255" s="3">
        <v>2020</v>
      </c>
      <c r="B255" s="3" t="s">
        <v>56</v>
      </c>
      <c r="C255" s="3" t="s">
        <v>14</v>
      </c>
      <c r="D255" s="3">
        <v>8752</v>
      </c>
      <c r="E255" s="3">
        <v>73310</v>
      </c>
      <c r="F255" s="3">
        <v>75889</v>
      </c>
    </row>
    <row r="256" spans="1:6" x14ac:dyDescent="0.3">
      <c r="A256" s="2">
        <v>2020</v>
      </c>
      <c r="B256" s="2" t="s">
        <v>56</v>
      </c>
      <c r="C256" s="2" t="s">
        <v>15</v>
      </c>
      <c r="D256" s="2">
        <v>11729</v>
      </c>
      <c r="E256" s="2">
        <v>92079</v>
      </c>
      <c r="F256" s="2">
        <v>75177</v>
      </c>
    </row>
    <row r="257" spans="1:6" x14ac:dyDescent="0.3">
      <c r="A257" s="3">
        <v>2020</v>
      </c>
      <c r="B257" s="3" t="s">
        <v>56</v>
      </c>
      <c r="C257" s="3" t="s">
        <v>16</v>
      </c>
      <c r="D257" s="3">
        <v>14229</v>
      </c>
      <c r="E257" s="3">
        <v>81149</v>
      </c>
      <c r="F257" s="3">
        <v>69409</v>
      </c>
    </row>
    <row r="258" spans="1:6" x14ac:dyDescent="0.3">
      <c r="A258" s="2">
        <v>2020</v>
      </c>
      <c r="B258" s="2" t="s">
        <v>56</v>
      </c>
      <c r="C258" s="2" t="s">
        <v>17</v>
      </c>
      <c r="D258" s="2">
        <v>3926</v>
      </c>
      <c r="E258" s="2">
        <v>30107</v>
      </c>
      <c r="F258" s="2">
        <v>75870</v>
      </c>
    </row>
    <row r="259" spans="1:6" x14ac:dyDescent="0.3">
      <c r="A259" s="3">
        <v>2020</v>
      </c>
      <c r="B259" s="3" t="s">
        <v>56</v>
      </c>
      <c r="C259" s="3" t="s">
        <v>18</v>
      </c>
      <c r="D259" s="3">
        <v>15692</v>
      </c>
      <c r="E259" s="3">
        <v>129771</v>
      </c>
      <c r="F259" s="3">
        <v>110159</v>
      </c>
    </row>
    <row r="260" spans="1:6" x14ac:dyDescent="0.3">
      <c r="A260" s="2">
        <v>2020</v>
      </c>
      <c r="B260" s="2" t="s">
        <v>56</v>
      </c>
      <c r="C260" s="2" t="s">
        <v>19</v>
      </c>
      <c r="D260" s="2">
        <v>18137</v>
      </c>
      <c r="E260" s="2">
        <v>212062</v>
      </c>
      <c r="F260" s="2">
        <v>159120</v>
      </c>
    </row>
    <row r="261" spans="1:6" x14ac:dyDescent="0.3">
      <c r="A261" s="3">
        <v>2020</v>
      </c>
      <c r="B261" s="3" t="s">
        <v>56</v>
      </c>
      <c r="C261" s="3" t="s">
        <v>20</v>
      </c>
      <c r="D261" s="3">
        <v>20626</v>
      </c>
      <c r="E261" s="3">
        <v>207448</v>
      </c>
      <c r="F261" s="3">
        <v>81720</v>
      </c>
    </row>
    <row r="262" spans="1:6" x14ac:dyDescent="0.3">
      <c r="A262" s="2">
        <v>2020</v>
      </c>
      <c r="B262" s="2" t="s">
        <v>56</v>
      </c>
      <c r="C262" s="2" t="s">
        <v>21</v>
      </c>
      <c r="D262" s="2">
        <v>16134</v>
      </c>
      <c r="E262" s="2">
        <v>179728</v>
      </c>
      <c r="F262" s="2">
        <v>104989</v>
      </c>
    </row>
    <row r="263" spans="1:6" x14ac:dyDescent="0.3">
      <c r="A263" s="3">
        <v>2020</v>
      </c>
      <c r="B263" s="3" t="s">
        <v>56</v>
      </c>
      <c r="C263" s="3" t="s">
        <v>22</v>
      </c>
      <c r="D263" s="3">
        <v>7984</v>
      </c>
      <c r="E263" s="3">
        <v>41912</v>
      </c>
      <c r="F263" s="3">
        <v>59263</v>
      </c>
    </row>
    <row r="264" spans="1:6" x14ac:dyDescent="0.3">
      <c r="A264" s="2">
        <v>2020</v>
      </c>
      <c r="B264" s="2" t="s">
        <v>56</v>
      </c>
      <c r="C264" s="2" t="s">
        <v>23</v>
      </c>
      <c r="D264" s="2">
        <v>18815</v>
      </c>
      <c r="E264" s="2">
        <v>165564</v>
      </c>
      <c r="F264" s="2">
        <v>82664</v>
      </c>
    </row>
    <row r="265" spans="1:6" x14ac:dyDescent="0.3">
      <c r="A265" s="3">
        <v>2020</v>
      </c>
      <c r="B265" s="3" t="s">
        <v>56</v>
      </c>
      <c r="C265" s="3" t="s">
        <v>24</v>
      </c>
      <c r="D265" s="3">
        <v>4557</v>
      </c>
      <c r="E265" s="3">
        <v>21986</v>
      </c>
      <c r="F265" s="3">
        <v>67330</v>
      </c>
    </row>
    <row r="266" spans="1:6" x14ac:dyDescent="0.3">
      <c r="A266" s="2">
        <v>2020</v>
      </c>
      <c r="B266" s="2" t="s">
        <v>56</v>
      </c>
      <c r="C266" s="2" t="s">
        <v>25</v>
      </c>
      <c r="D266" s="2">
        <v>7000</v>
      </c>
      <c r="E266" s="2">
        <v>66588</v>
      </c>
      <c r="F266" s="2">
        <v>74942</v>
      </c>
    </row>
    <row r="267" spans="1:6" x14ac:dyDescent="0.3">
      <c r="A267" s="3">
        <v>2020</v>
      </c>
      <c r="B267" s="3" t="s">
        <v>56</v>
      </c>
      <c r="C267" s="3" t="s">
        <v>26</v>
      </c>
      <c r="D267" s="3">
        <v>9293</v>
      </c>
      <c r="E267" s="3">
        <v>62325</v>
      </c>
      <c r="F267" s="3">
        <v>79236</v>
      </c>
    </row>
    <row r="268" spans="1:6" x14ac:dyDescent="0.3">
      <c r="A268" s="2">
        <v>2020</v>
      </c>
      <c r="B268" s="2" t="s">
        <v>56</v>
      </c>
      <c r="C268" s="2" t="s">
        <v>27</v>
      </c>
      <c r="D268" s="2">
        <v>3946</v>
      </c>
      <c r="E268" s="2">
        <v>33027</v>
      </c>
      <c r="F268" s="2">
        <v>109751</v>
      </c>
    </row>
    <row r="269" spans="1:6" x14ac:dyDescent="0.3">
      <c r="A269" s="3">
        <v>2020</v>
      </c>
      <c r="B269" s="3" t="s">
        <v>56</v>
      </c>
      <c r="C269" s="3" t="s">
        <v>28</v>
      </c>
      <c r="D269" s="3">
        <v>20469</v>
      </c>
      <c r="E269" s="3">
        <v>235676</v>
      </c>
      <c r="F269" s="3">
        <v>127870</v>
      </c>
    </row>
    <row r="270" spans="1:6" x14ac:dyDescent="0.3">
      <c r="A270" s="2">
        <v>2020</v>
      </c>
      <c r="B270" s="2" t="s">
        <v>56</v>
      </c>
      <c r="C270" s="2" t="s">
        <v>29</v>
      </c>
      <c r="D270" s="2">
        <v>5600</v>
      </c>
      <c r="E270" s="2">
        <v>32608</v>
      </c>
      <c r="F270" s="2">
        <v>62343</v>
      </c>
    </row>
    <row r="271" spans="1:6" x14ac:dyDescent="0.3">
      <c r="A271" s="3">
        <v>2020</v>
      </c>
      <c r="B271" s="3" t="s">
        <v>56</v>
      </c>
      <c r="C271" s="3" t="s">
        <v>30</v>
      </c>
      <c r="D271" s="3">
        <v>63948</v>
      </c>
      <c r="E271" s="3">
        <v>700031</v>
      </c>
      <c r="F271" s="3">
        <v>207014</v>
      </c>
    </row>
    <row r="272" spans="1:6" x14ac:dyDescent="0.3">
      <c r="A272" s="2">
        <v>2020</v>
      </c>
      <c r="B272" s="2" t="s">
        <v>56</v>
      </c>
      <c r="C272" s="2" t="s">
        <v>31</v>
      </c>
      <c r="D272" s="2">
        <v>30275</v>
      </c>
      <c r="E272" s="2">
        <v>251672</v>
      </c>
      <c r="F272" s="2">
        <v>97234</v>
      </c>
    </row>
    <row r="273" spans="1:6" x14ac:dyDescent="0.3">
      <c r="A273" s="3">
        <v>2020</v>
      </c>
      <c r="B273" s="3" t="s">
        <v>56</v>
      </c>
      <c r="C273" s="3" t="s">
        <v>32</v>
      </c>
      <c r="D273" s="3">
        <v>3042</v>
      </c>
      <c r="E273" s="3">
        <v>22496</v>
      </c>
      <c r="F273" s="3">
        <v>69243</v>
      </c>
    </row>
    <row r="274" spans="1:6" x14ac:dyDescent="0.3">
      <c r="A274" s="2">
        <v>2020</v>
      </c>
      <c r="B274" s="2" t="s">
        <v>56</v>
      </c>
      <c r="C274" s="2" t="s">
        <v>33</v>
      </c>
      <c r="D274" s="2">
        <v>29307</v>
      </c>
      <c r="E274" s="2">
        <v>287990</v>
      </c>
      <c r="F274" s="2">
        <v>82336</v>
      </c>
    </row>
    <row r="275" spans="1:6" x14ac:dyDescent="0.3">
      <c r="A275" s="3">
        <v>2020</v>
      </c>
      <c r="B275" s="3" t="s">
        <v>56</v>
      </c>
      <c r="C275" s="3" t="s">
        <v>34</v>
      </c>
      <c r="D275" s="3">
        <v>11701</v>
      </c>
      <c r="E275" s="3">
        <v>74614</v>
      </c>
      <c r="F275" s="3">
        <v>64030</v>
      </c>
    </row>
    <row r="276" spans="1:6" x14ac:dyDescent="0.3">
      <c r="A276" s="2">
        <v>2020</v>
      </c>
      <c r="B276" s="2" t="s">
        <v>56</v>
      </c>
      <c r="C276" s="2" t="s">
        <v>35</v>
      </c>
      <c r="D276" s="2">
        <v>13352</v>
      </c>
      <c r="E276" s="2">
        <v>83937</v>
      </c>
      <c r="F276" s="2">
        <v>80727</v>
      </c>
    </row>
    <row r="277" spans="1:6" x14ac:dyDescent="0.3">
      <c r="A277" s="3">
        <v>2020</v>
      </c>
      <c r="B277" s="3" t="s">
        <v>56</v>
      </c>
      <c r="C277" s="3" t="s">
        <v>36</v>
      </c>
      <c r="D277" s="3">
        <v>29714</v>
      </c>
      <c r="E277" s="3">
        <v>325571</v>
      </c>
      <c r="F277" s="3">
        <v>97231</v>
      </c>
    </row>
    <row r="278" spans="1:6" x14ac:dyDescent="0.3">
      <c r="A278" s="2">
        <v>2020</v>
      </c>
      <c r="B278" s="2" t="s">
        <v>56</v>
      </c>
      <c r="C278" s="2" t="s">
        <v>37</v>
      </c>
      <c r="D278" s="2">
        <v>3038</v>
      </c>
      <c r="E278" s="2">
        <v>31304</v>
      </c>
      <c r="F278" s="2">
        <v>100316</v>
      </c>
    </row>
    <row r="279" spans="1:6" x14ac:dyDescent="0.3">
      <c r="A279" s="3">
        <v>2020</v>
      </c>
      <c r="B279" s="3" t="s">
        <v>56</v>
      </c>
      <c r="C279" s="3" t="s">
        <v>38</v>
      </c>
      <c r="D279" s="3">
        <v>15078</v>
      </c>
      <c r="E279" s="3">
        <v>101637</v>
      </c>
      <c r="F279" s="3">
        <v>71361</v>
      </c>
    </row>
    <row r="280" spans="1:6" x14ac:dyDescent="0.3">
      <c r="A280" s="2">
        <v>2020</v>
      </c>
      <c r="B280" s="2" t="s">
        <v>56</v>
      </c>
      <c r="C280" s="2" t="s">
        <v>39</v>
      </c>
      <c r="D280" s="2">
        <v>3397</v>
      </c>
      <c r="E280" s="2">
        <v>27809</v>
      </c>
      <c r="F280" s="2">
        <v>69345</v>
      </c>
    </row>
    <row r="281" spans="1:6" x14ac:dyDescent="0.3">
      <c r="A281" s="3">
        <v>2020</v>
      </c>
      <c r="B281" s="3" t="s">
        <v>56</v>
      </c>
      <c r="C281" s="3" t="s">
        <v>40</v>
      </c>
      <c r="D281" s="3">
        <v>16893</v>
      </c>
      <c r="E281" s="3">
        <v>155926</v>
      </c>
      <c r="F281" s="3">
        <v>85116</v>
      </c>
    </row>
    <row r="282" spans="1:6" x14ac:dyDescent="0.3">
      <c r="A282" s="2">
        <v>2020</v>
      </c>
      <c r="B282" s="2" t="s">
        <v>56</v>
      </c>
      <c r="C282" s="2" t="s">
        <v>41</v>
      </c>
      <c r="D282" s="2">
        <v>78940</v>
      </c>
      <c r="E282" s="2">
        <v>778554</v>
      </c>
      <c r="F282" s="2">
        <v>92477</v>
      </c>
    </row>
    <row r="283" spans="1:6" x14ac:dyDescent="0.3">
      <c r="A283" s="3">
        <v>2020</v>
      </c>
      <c r="B283" s="3" t="s">
        <v>56</v>
      </c>
      <c r="C283" s="3" t="s">
        <v>42</v>
      </c>
      <c r="D283" s="3">
        <v>12580</v>
      </c>
      <c r="E283" s="3">
        <v>93379</v>
      </c>
      <c r="F283" s="3">
        <v>79806</v>
      </c>
    </row>
    <row r="284" spans="1:6" x14ac:dyDescent="0.3">
      <c r="A284" s="2">
        <v>2020</v>
      </c>
      <c r="B284" s="2" t="s">
        <v>56</v>
      </c>
      <c r="C284" s="2" t="s">
        <v>43</v>
      </c>
      <c r="D284" s="2">
        <v>1719</v>
      </c>
      <c r="E284" s="2">
        <v>11578</v>
      </c>
      <c r="F284" s="2">
        <v>80135</v>
      </c>
    </row>
    <row r="285" spans="1:6" x14ac:dyDescent="0.3">
      <c r="A285" s="3">
        <v>2020</v>
      </c>
      <c r="B285" s="3" t="s">
        <v>56</v>
      </c>
      <c r="C285" s="3" t="s">
        <v>44</v>
      </c>
      <c r="D285" s="3">
        <v>22750</v>
      </c>
      <c r="E285" s="3">
        <v>195671</v>
      </c>
      <c r="F285" s="3">
        <v>97246</v>
      </c>
    </row>
    <row r="286" spans="1:6" x14ac:dyDescent="0.3">
      <c r="A286" s="2">
        <v>2020</v>
      </c>
      <c r="B286" s="2" t="s">
        <v>56</v>
      </c>
      <c r="C286" s="2" t="s">
        <v>45</v>
      </c>
      <c r="D286" s="2">
        <v>18828</v>
      </c>
      <c r="E286" s="2">
        <v>147772</v>
      </c>
      <c r="F286" s="2">
        <v>95674</v>
      </c>
    </row>
    <row r="287" spans="1:6" x14ac:dyDescent="0.3">
      <c r="A287" s="3">
        <v>2020</v>
      </c>
      <c r="B287" s="3" t="s">
        <v>56</v>
      </c>
      <c r="C287" s="3" t="s">
        <v>46</v>
      </c>
      <c r="D287" s="3">
        <v>4042</v>
      </c>
      <c r="E287" s="3">
        <v>24190</v>
      </c>
      <c r="F287" s="3">
        <v>56764</v>
      </c>
    </row>
    <row r="288" spans="1:6" x14ac:dyDescent="0.3">
      <c r="A288" s="2">
        <v>2020</v>
      </c>
      <c r="B288" s="2" t="s">
        <v>56</v>
      </c>
      <c r="C288" s="2" t="s">
        <v>47</v>
      </c>
      <c r="D288" s="2">
        <v>14688</v>
      </c>
      <c r="E288" s="2">
        <v>148829</v>
      </c>
      <c r="F288" s="2">
        <v>80470</v>
      </c>
    </row>
    <row r="289" spans="1:6" x14ac:dyDescent="0.3">
      <c r="A289" s="3">
        <v>2020</v>
      </c>
      <c r="B289" s="3" t="s">
        <v>56</v>
      </c>
      <c r="C289" s="3" t="s">
        <v>48</v>
      </c>
      <c r="D289" s="3">
        <v>2353</v>
      </c>
      <c r="E289" s="3">
        <v>10919</v>
      </c>
      <c r="F289" s="3">
        <v>64480</v>
      </c>
    </row>
    <row r="290" spans="1:6" x14ac:dyDescent="0.3">
      <c r="A290" s="2">
        <v>2020</v>
      </c>
      <c r="B290" s="2" t="s">
        <v>57</v>
      </c>
      <c r="C290" s="2" t="s">
        <v>1</v>
      </c>
      <c r="D290" s="2">
        <v>22875</v>
      </c>
      <c r="E290" s="2">
        <v>242419</v>
      </c>
      <c r="F290" s="2">
        <v>62111</v>
      </c>
    </row>
    <row r="291" spans="1:6" x14ac:dyDescent="0.3">
      <c r="A291" s="3">
        <v>2020</v>
      </c>
      <c r="B291" s="3" t="s">
        <v>57</v>
      </c>
      <c r="C291" s="3" t="s">
        <v>2</v>
      </c>
      <c r="D291" s="3">
        <v>40867</v>
      </c>
      <c r="E291" s="3">
        <v>431379</v>
      </c>
      <c r="F291" s="3">
        <v>63180</v>
      </c>
    </row>
    <row r="292" spans="1:6" x14ac:dyDescent="0.3">
      <c r="A292" s="2">
        <v>2020</v>
      </c>
      <c r="B292" s="2" t="s">
        <v>57</v>
      </c>
      <c r="C292" s="2" t="s">
        <v>3</v>
      </c>
      <c r="D292" s="2">
        <v>15490</v>
      </c>
      <c r="E292" s="2">
        <v>139300</v>
      </c>
      <c r="F292" s="2">
        <v>68067</v>
      </c>
    </row>
    <row r="293" spans="1:6" x14ac:dyDescent="0.3">
      <c r="A293" s="3">
        <v>2020</v>
      </c>
      <c r="B293" s="3" t="s">
        <v>57</v>
      </c>
      <c r="C293" s="3" t="s">
        <v>4</v>
      </c>
      <c r="D293" s="3">
        <v>221985</v>
      </c>
      <c r="E293" s="3">
        <v>2600604</v>
      </c>
      <c r="F293" s="3">
        <v>106486</v>
      </c>
    </row>
    <row r="294" spans="1:6" x14ac:dyDescent="0.3">
      <c r="A294" s="2">
        <v>2020</v>
      </c>
      <c r="B294" s="2" t="s">
        <v>57</v>
      </c>
      <c r="C294" s="2" t="s">
        <v>5</v>
      </c>
      <c r="D294" s="2">
        <v>58286</v>
      </c>
      <c r="E294" s="2">
        <v>430367</v>
      </c>
      <c r="F294" s="2">
        <v>90744</v>
      </c>
    </row>
    <row r="295" spans="1:6" x14ac:dyDescent="0.3">
      <c r="A295" s="3">
        <v>2020</v>
      </c>
      <c r="B295" s="3" t="s">
        <v>57</v>
      </c>
      <c r="C295" s="3" t="s">
        <v>6</v>
      </c>
      <c r="D295" s="3">
        <v>24131</v>
      </c>
      <c r="E295" s="3">
        <v>206629</v>
      </c>
      <c r="F295" s="3">
        <v>95714</v>
      </c>
    </row>
    <row r="296" spans="1:6" x14ac:dyDescent="0.3">
      <c r="A296" s="2">
        <v>2020</v>
      </c>
      <c r="B296" s="2" t="s">
        <v>57</v>
      </c>
      <c r="C296" s="2" t="s">
        <v>7</v>
      </c>
      <c r="D296" s="2">
        <v>9766</v>
      </c>
      <c r="E296" s="2">
        <v>61669</v>
      </c>
      <c r="F296" s="2">
        <v>85651</v>
      </c>
    </row>
    <row r="297" spans="1:6" x14ac:dyDescent="0.3">
      <c r="A297" s="3">
        <v>2020</v>
      </c>
      <c r="B297" s="3" t="s">
        <v>57</v>
      </c>
      <c r="C297" s="3" t="s">
        <v>8</v>
      </c>
      <c r="D297" s="3">
        <v>179893</v>
      </c>
      <c r="E297" s="3">
        <v>1358317</v>
      </c>
      <c r="F297" s="3">
        <v>68223</v>
      </c>
    </row>
    <row r="298" spans="1:6" x14ac:dyDescent="0.3">
      <c r="A298" s="2">
        <v>2020</v>
      </c>
      <c r="B298" s="2" t="s">
        <v>57</v>
      </c>
      <c r="C298" s="2" t="s">
        <v>9</v>
      </c>
      <c r="D298" s="2">
        <v>60683</v>
      </c>
      <c r="E298" s="2">
        <v>692452</v>
      </c>
      <c r="F298" s="2">
        <v>76331</v>
      </c>
    </row>
    <row r="299" spans="1:6" x14ac:dyDescent="0.3">
      <c r="A299" s="3">
        <v>2020</v>
      </c>
      <c r="B299" s="3" t="s">
        <v>57</v>
      </c>
      <c r="C299" s="3" t="s">
        <v>10</v>
      </c>
      <c r="D299" s="3">
        <v>12911</v>
      </c>
      <c r="E299" s="3">
        <v>97097</v>
      </c>
      <c r="F299" s="3">
        <v>59743</v>
      </c>
    </row>
    <row r="300" spans="1:6" x14ac:dyDescent="0.3">
      <c r="A300" s="2">
        <v>2020</v>
      </c>
      <c r="B300" s="2" t="s">
        <v>57</v>
      </c>
      <c r="C300" s="2" t="s">
        <v>11</v>
      </c>
      <c r="D300" s="2">
        <v>75904</v>
      </c>
      <c r="E300" s="2">
        <v>892150</v>
      </c>
      <c r="F300" s="2">
        <v>83889</v>
      </c>
    </row>
    <row r="301" spans="1:6" x14ac:dyDescent="0.3">
      <c r="A301" s="3">
        <v>2020</v>
      </c>
      <c r="B301" s="3" t="s">
        <v>57</v>
      </c>
      <c r="C301" s="3" t="s">
        <v>12</v>
      </c>
      <c r="D301" s="3">
        <v>32143</v>
      </c>
      <c r="E301" s="3">
        <v>326745</v>
      </c>
      <c r="F301" s="3">
        <v>58578</v>
      </c>
    </row>
    <row r="302" spans="1:6" x14ac:dyDescent="0.3">
      <c r="A302" s="2">
        <v>2020</v>
      </c>
      <c r="B302" s="2" t="s">
        <v>57</v>
      </c>
      <c r="C302" s="2" t="s">
        <v>13</v>
      </c>
      <c r="D302" s="2">
        <v>16706</v>
      </c>
      <c r="E302" s="2">
        <v>134822</v>
      </c>
      <c r="F302" s="2">
        <v>61793</v>
      </c>
    </row>
    <row r="303" spans="1:6" x14ac:dyDescent="0.3">
      <c r="A303" s="3">
        <v>2020</v>
      </c>
      <c r="B303" s="3" t="s">
        <v>57</v>
      </c>
      <c r="C303" s="3" t="s">
        <v>14</v>
      </c>
      <c r="D303" s="3">
        <v>16823</v>
      </c>
      <c r="E303" s="3">
        <v>168813</v>
      </c>
      <c r="F303" s="3">
        <v>69538</v>
      </c>
    </row>
    <row r="304" spans="1:6" x14ac:dyDescent="0.3">
      <c r="A304" s="2">
        <v>2020</v>
      </c>
      <c r="B304" s="2" t="s">
        <v>57</v>
      </c>
      <c r="C304" s="2" t="s">
        <v>15</v>
      </c>
      <c r="D304" s="2">
        <v>22329</v>
      </c>
      <c r="E304" s="2">
        <v>207575</v>
      </c>
      <c r="F304" s="2">
        <v>55987</v>
      </c>
    </row>
    <row r="305" spans="1:6" x14ac:dyDescent="0.3">
      <c r="A305" s="3">
        <v>2020</v>
      </c>
      <c r="B305" s="3" t="s">
        <v>57</v>
      </c>
      <c r="C305" s="3" t="s">
        <v>16</v>
      </c>
      <c r="D305" s="3">
        <v>26262</v>
      </c>
      <c r="E305" s="3">
        <v>204729</v>
      </c>
      <c r="F305" s="3">
        <v>60136</v>
      </c>
    </row>
    <row r="306" spans="1:6" x14ac:dyDescent="0.3">
      <c r="A306" s="2">
        <v>2020</v>
      </c>
      <c r="B306" s="2" t="s">
        <v>57</v>
      </c>
      <c r="C306" s="2" t="s">
        <v>17</v>
      </c>
      <c r="D306" s="2">
        <v>11267</v>
      </c>
      <c r="E306" s="2">
        <v>68952</v>
      </c>
      <c r="F306" s="2">
        <v>66178</v>
      </c>
    </row>
    <row r="307" spans="1:6" x14ac:dyDescent="0.3">
      <c r="A307" s="3">
        <v>2020</v>
      </c>
      <c r="B307" s="3" t="s">
        <v>57</v>
      </c>
      <c r="C307" s="3" t="s">
        <v>18</v>
      </c>
      <c r="D307" s="3">
        <v>44172</v>
      </c>
      <c r="E307" s="3">
        <v>441860</v>
      </c>
      <c r="F307" s="3">
        <v>88391</v>
      </c>
    </row>
    <row r="308" spans="1:6" x14ac:dyDescent="0.3">
      <c r="A308" s="2">
        <v>2020</v>
      </c>
      <c r="B308" s="2" t="s">
        <v>57</v>
      </c>
      <c r="C308" s="2" t="s">
        <v>19</v>
      </c>
      <c r="D308" s="2">
        <v>48428</v>
      </c>
      <c r="E308" s="2">
        <v>583792</v>
      </c>
      <c r="F308" s="2">
        <v>124638</v>
      </c>
    </row>
    <row r="309" spans="1:6" x14ac:dyDescent="0.3">
      <c r="A309" s="3">
        <v>2020</v>
      </c>
      <c r="B309" s="3" t="s">
        <v>57</v>
      </c>
      <c r="C309" s="3" t="s">
        <v>20</v>
      </c>
      <c r="D309" s="3">
        <v>46269</v>
      </c>
      <c r="E309" s="3">
        <v>599657</v>
      </c>
      <c r="F309" s="3">
        <v>76432</v>
      </c>
    </row>
    <row r="310" spans="1:6" x14ac:dyDescent="0.3">
      <c r="A310" s="2">
        <v>2020</v>
      </c>
      <c r="B310" s="2" t="s">
        <v>57</v>
      </c>
      <c r="C310" s="2" t="s">
        <v>21</v>
      </c>
      <c r="D310" s="2">
        <v>33603</v>
      </c>
      <c r="E310" s="2">
        <v>361183</v>
      </c>
      <c r="F310" s="2">
        <v>91033</v>
      </c>
    </row>
    <row r="311" spans="1:6" x14ac:dyDescent="0.3">
      <c r="A311" s="3">
        <v>2020</v>
      </c>
      <c r="B311" s="3" t="s">
        <v>57</v>
      </c>
      <c r="C311" s="3" t="s">
        <v>22</v>
      </c>
      <c r="D311" s="3">
        <v>12692</v>
      </c>
      <c r="E311" s="3">
        <v>107758</v>
      </c>
      <c r="F311" s="3">
        <v>45573</v>
      </c>
    </row>
    <row r="312" spans="1:6" x14ac:dyDescent="0.3">
      <c r="A312" s="2">
        <v>2020</v>
      </c>
      <c r="B312" s="2" t="s">
        <v>57</v>
      </c>
      <c r="C312" s="2" t="s">
        <v>23</v>
      </c>
      <c r="D312" s="2">
        <v>36089</v>
      </c>
      <c r="E312" s="2">
        <v>365657</v>
      </c>
      <c r="F312" s="2">
        <v>72666</v>
      </c>
    </row>
    <row r="313" spans="1:6" x14ac:dyDescent="0.3">
      <c r="A313" s="3">
        <v>2020</v>
      </c>
      <c r="B313" s="3" t="s">
        <v>57</v>
      </c>
      <c r="C313" s="3" t="s">
        <v>24</v>
      </c>
      <c r="D313" s="3">
        <v>10331</v>
      </c>
      <c r="E313" s="3">
        <v>43549</v>
      </c>
      <c r="F313" s="3">
        <v>59785</v>
      </c>
    </row>
    <row r="314" spans="1:6" x14ac:dyDescent="0.3">
      <c r="A314" s="2">
        <v>2020</v>
      </c>
      <c r="B314" s="2" t="s">
        <v>57</v>
      </c>
      <c r="C314" s="2" t="s">
        <v>25</v>
      </c>
      <c r="D314" s="2">
        <v>11809</v>
      </c>
      <c r="E314" s="2">
        <v>117288</v>
      </c>
      <c r="F314" s="2">
        <v>65292</v>
      </c>
    </row>
    <row r="315" spans="1:6" x14ac:dyDescent="0.3">
      <c r="A315" s="3">
        <v>2020</v>
      </c>
      <c r="B315" s="3" t="s">
        <v>57</v>
      </c>
      <c r="C315" s="3" t="s">
        <v>26</v>
      </c>
      <c r="D315" s="3">
        <v>20046</v>
      </c>
      <c r="E315" s="3">
        <v>179092</v>
      </c>
      <c r="F315" s="3">
        <v>67081</v>
      </c>
    </row>
    <row r="316" spans="1:6" x14ac:dyDescent="0.3">
      <c r="A316" s="2">
        <v>2020</v>
      </c>
      <c r="B316" s="2" t="s">
        <v>57</v>
      </c>
      <c r="C316" s="2" t="s">
        <v>27</v>
      </c>
      <c r="D316" s="2">
        <v>13616</v>
      </c>
      <c r="E316" s="2">
        <v>81639</v>
      </c>
      <c r="F316" s="2">
        <v>88167</v>
      </c>
    </row>
    <row r="317" spans="1:6" x14ac:dyDescent="0.3">
      <c r="A317" s="3">
        <v>2020</v>
      </c>
      <c r="B317" s="3" t="s">
        <v>57</v>
      </c>
      <c r="C317" s="3" t="s">
        <v>28</v>
      </c>
      <c r="D317" s="3">
        <v>53304</v>
      </c>
      <c r="E317" s="3">
        <v>643507</v>
      </c>
      <c r="F317" s="3">
        <v>102666</v>
      </c>
    </row>
    <row r="318" spans="1:6" x14ac:dyDescent="0.3">
      <c r="A318" s="2">
        <v>2020</v>
      </c>
      <c r="B318" s="2" t="s">
        <v>57</v>
      </c>
      <c r="C318" s="2" t="s">
        <v>29</v>
      </c>
      <c r="D318" s="2">
        <v>11550</v>
      </c>
      <c r="E318" s="2">
        <v>107707</v>
      </c>
      <c r="F318" s="2">
        <v>69938</v>
      </c>
    </row>
    <row r="319" spans="1:6" x14ac:dyDescent="0.3">
      <c r="A319" s="3">
        <v>2020</v>
      </c>
      <c r="B319" s="3" t="s">
        <v>57</v>
      </c>
      <c r="C319" s="3" t="s">
        <v>30</v>
      </c>
      <c r="D319" s="3">
        <v>117347</v>
      </c>
      <c r="E319" s="3">
        <v>1242471</v>
      </c>
      <c r="F319" s="3">
        <v>109413</v>
      </c>
    </row>
    <row r="320" spans="1:6" x14ac:dyDescent="0.3">
      <c r="A320" s="2">
        <v>2020</v>
      </c>
      <c r="B320" s="2" t="s">
        <v>57</v>
      </c>
      <c r="C320" s="2" t="s">
        <v>31</v>
      </c>
      <c r="D320" s="2">
        <v>64843</v>
      </c>
      <c r="E320" s="2">
        <v>637719</v>
      </c>
      <c r="F320" s="2">
        <v>72078</v>
      </c>
    </row>
    <row r="321" spans="1:6" x14ac:dyDescent="0.3">
      <c r="A321" s="3">
        <v>2020</v>
      </c>
      <c r="B321" s="3" t="s">
        <v>57</v>
      </c>
      <c r="C321" s="3" t="s">
        <v>32</v>
      </c>
      <c r="D321" s="3">
        <v>5337</v>
      </c>
      <c r="E321" s="3">
        <v>31642</v>
      </c>
      <c r="F321" s="3">
        <v>65877</v>
      </c>
    </row>
    <row r="322" spans="1:6" x14ac:dyDescent="0.3">
      <c r="A322" s="2">
        <v>2020</v>
      </c>
      <c r="B322" s="2" t="s">
        <v>57</v>
      </c>
      <c r="C322" s="2" t="s">
        <v>33</v>
      </c>
      <c r="D322" s="2">
        <v>55987</v>
      </c>
      <c r="E322" s="2">
        <v>697244</v>
      </c>
      <c r="F322" s="2">
        <v>71920</v>
      </c>
    </row>
    <row r="323" spans="1:6" x14ac:dyDescent="0.3">
      <c r="A323" s="3">
        <v>2020</v>
      </c>
      <c r="B323" s="3" t="s">
        <v>57</v>
      </c>
      <c r="C323" s="3" t="s">
        <v>34</v>
      </c>
      <c r="D323" s="3">
        <v>21652</v>
      </c>
      <c r="E323" s="3">
        <v>185307</v>
      </c>
      <c r="F323" s="3">
        <v>58539</v>
      </c>
    </row>
    <row r="324" spans="1:6" x14ac:dyDescent="0.3">
      <c r="A324" s="2">
        <v>2020</v>
      </c>
      <c r="B324" s="2" t="s">
        <v>57</v>
      </c>
      <c r="C324" s="2" t="s">
        <v>35</v>
      </c>
      <c r="D324" s="2">
        <v>27033</v>
      </c>
      <c r="E324" s="2">
        <v>242218</v>
      </c>
      <c r="F324" s="2">
        <v>81224</v>
      </c>
    </row>
    <row r="325" spans="1:6" x14ac:dyDescent="0.3">
      <c r="A325" s="3">
        <v>2020</v>
      </c>
      <c r="B325" s="3" t="s">
        <v>57</v>
      </c>
      <c r="C325" s="3" t="s">
        <v>36</v>
      </c>
      <c r="D325" s="3">
        <v>66210</v>
      </c>
      <c r="E325" s="3">
        <v>766122</v>
      </c>
      <c r="F325" s="3">
        <v>86971</v>
      </c>
    </row>
    <row r="326" spans="1:6" x14ac:dyDescent="0.3">
      <c r="A326" s="2">
        <v>2020</v>
      </c>
      <c r="B326" s="2" t="s">
        <v>57</v>
      </c>
      <c r="C326" s="2" t="s">
        <v>37</v>
      </c>
      <c r="D326" s="2">
        <v>9567</v>
      </c>
      <c r="E326" s="2">
        <v>65232</v>
      </c>
      <c r="F326" s="2">
        <v>75829</v>
      </c>
    </row>
    <row r="327" spans="1:6" x14ac:dyDescent="0.3">
      <c r="A327" s="3">
        <v>2020</v>
      </c>
      <c r="B327" s="3" t="s">
        <v>57</v>
      </c>
      <c r="C327" s="3" t="s">
        <v>38</v>
      </c>
      <c r="D327" s="3">
        <v>30793</v>
      </c>
      <c r="E327" s="3">
        <v>281874</v>
      </c>
      <c r="F327" s="3">
        <v>56907</v>
      </c>
    </row>
    <row r="328" spans="1:6" x14ac:dyDescent="0.3">
      <c r="A328" s="2">
        <v>2020</v>
      </c>
      <c r="B328" s="2" t="s">
        <v>57</v>
      </c>
      <c r="C328" s="2" t="s">
        <v>39</v>
      </c>
      <c r="D328" s="2">
        <v>5876</v>
      </c>
      <c r="E328" s="2">
        <v>32771</v>
      </c>
      <c r="F328" s="2">
        <v>63709</v>
      </c>
    </row>
    <row r="329" spans="1:6" x14ac:dyDescent="0.3">
      <c r="A329" s="3">
        <v>2020</v>
      </c>
      <c r="B329" s="3" t="s">
        <v>57</v>
      </c>
      <c r="C329" s="3" t="s">
        <v>40</v>
      </c>
      <c r="D329" s="3">
        <v>32595</v>
      </c>
      <c r="E329" s="3">
        <v>414644</v>
      </c>
      <c r="F329" s="3">
        <v>66460</v>
      </c>
    </row>
    <row r="330" spans="1:6" x14ac:dyDescent="0.3">
      <c r="A330" s="2">
        <v>2020</v>
      </c>
      <c r="B330" s="2" t="s">
        <v>57</v>
      </c>
      <c r="C330" s="2" t="s">
        <v>41</v>
      </c>
      <c r="D330" s="2">
        <v>146639</v>
      </c>
      <c r="E330" s="2">
        <v>1758991</v>
      </c>
      <c r="F330" s="2">
        <v>81123</v>
      </c>
    </row>
    <row r="331" spans="1:6" x14ac:dyDescent="0.3">
      <c r="A331" s="3">
        <v>2020</v>
      </c>
      <c r="B331" s="3" t="s">
        <v>57</v>
      </c>
      <c r="C331" s="3" t="s">
        <v>42</v>
      </c>
      <c r="D331" s="3">
        <v>25941</v>
      </c>
      <c r="E331" s="3">
        <v>223284</v>
      </c>
      <c r="F331" s="3">
        <v>68355</v>
      </c>
    </row>
    <row r="332" spans="1:6" x14ac:dyDescent="0.3">
      <c r="A332" s="2">
        <v>2020</v>
      </c>
      <c r="B332" s="2" t="s">
        <v>57</v>
      </c>
      <c r="C332" s="2" t="s">
        <v>43</v>
      </c>
      <c r="D332" s="2">
        <v>6346</v>
      </c>
      <c r="E332" s="2">
        <v>28512</v>
      </c>
      <c r="F332" s="2">
        <v>74442</v>
      </c>
    </row>
    <row r="333" spans="1:6" x14ac:dyDescent="0.3">
      <c r="A333" s="3">
        <v>2020</v>
      </c>
      <c r="B333" s="3" t="s">
        <v>57</v>
      </c>
      <c r="C333" s="3" t="s">
        <v>44</v>
      </c>
      <c r="D333" s="3">
        <v>60099</v>
      </c>
      <c r="E333" s="3">
        <v>752090</v>
      </c>
      <c r="F333" s="3">
        <v>96046</v>
      </c>
    </row>
    <row r="334" spans="1:6" x14ac:dyDescent="0.3">
      <c r="A334" s="2">
        <v>2020</v>
      </c>
      <c r="B334" s="2" t="s">
        <v>57</v>
      </c>
      <c r="C334" s="2" t="s">
        <v>45</v>
      </c>
      <c r="D334" s="2">
        <v>43094</v>
      </c>
      <c r="E334" s="2">
        <v>415190</v>
      </c>
      <c r="F334" s="2">
        <v>92279</v>
      </c>
    </row>
    <row r="335" spans="1:6" x14ac:dyDescent="0.3">
      <c r="A335" s="3">
        <v>2020</v>
      </c>
      <c r="B335" s="3" t="s">
        <v>57</v>
      </c>
      <c r="C335" s="3" t="s">
        <v>46</v>
      </c>
      <c r="D335" s="3">
        <v>8599</v>
      </c>
      <c r="E335" s="3">
        <v>65715</v>
      </c>
      <c r="F335" s="3">
        <v>53557</v>
      </c>
    </row>
    <row r="336" spans="1:6" x14ac:dyDescent="0.3">
      <c r="A336" s="2">
        <v>2020</v>
      </c>
      <c r="B336" s="2" t="s">
        <v>57</v>
      </c>
      <c r="C336" s="2" t="s">
        <v>47</v>
      </c>
      <c r="D336" s="2">
        <v>27048</v>
      </c>
      <c r="E336" s="2">
        <v>309780</v>
      </c>
      <c r="F336" s="2">
        <v>67254</v>
      </c>
    </row>
    <row r="337" spans="1:6" x14ac:dyDescent="0.3">
      <c r="A337" s="3">
        <v>2020</v>
      </c>
      <c r="B337" s="3" t="s">
        <v>57</v>
      </c>
      <c r="C337" s="3" t="s">
        <v>48</v>
      </c>
      <c r="D337" s="3">
        <v>4986</v>
      </c>
      <c r="E337" s="3">
        <v>18382</v>
      </c>
      <c r="F337" s="3">
        <v>60233</v>
      </c>
    </row>
    <row r="338" spans="1:6" x14ac:dyDescent="0.3">
      <c r="A338" s="2">
        <v>2020</v>
      </c>
      <c r="B338" s="2" t="s">
        <v>58</v>
      </c>
      <c r="C338" s="2" t="s">
        <v>1</v>
      </c>
      <c r="D338" s="2">
        <v>15859</v>
      </c>
      <c r="E338" s="2">
        <v>228486</v>
      </c>
      <c r="F338" s="2">
        <v>51193</v>
      </c>
    </row>
    <row r="339" spans="1:6" x14ac:dyDescent="0.3">
      <c r="A339" s="3">
        <v>2020</v>
      </c>
      <c r="B339" s="3" t="s">
        <v>58</v>
      </c>
      <c r="C339" s="3" t="s">
        <v>2</v>
      </c>
      <c r="D339" s="3">
        <v>20727</v>
      </c>
      <c r="E339" s="3">
        <v>455356</v>
      </c>
      <c r="F339" s="3">
        <v>56159</v>
      </c>
    </row>
    <row r="340" spans="1:6" x14ac:dyDescent="0.3">
      <c r="A340" s="2">
        <v>2020</v>
      </c>
      <c r="B340" s="2" t="s">
        <v>58</v>
      </c>
      <c r="C340" s="2" t="s">
        <v>3</v>
      </c>
      <c r="D340" s="2">
        <v>15656</v>
      </c>
      <c r="E340" s="2">
        <v>181169</v>
      </c>
      <c r="F340" s="2">
        <v>47435</v>
      </c>
    </row>
    <row r="341" spans="1:6" x14ac:dyDescent="0.3">
      <c r="A341" s="3">
        <v>2020</v>
      </c>
      <c r="B341" s="3" t="s">
        <v>58</v>
      </c>
      <c r="C341" s="3" t="s">
        <v>4</v>
      </c>
      <c r="D341" s="3">
        <v>656765</v>
      </c>
      <c r="E341" s="3">
        <v>2651781</v>
      </c>
      <c r="F341" s="3">
        <v>57668</v>
      </c>
    </row>
    <row r="342" spans="1:6" x14ac:dyDescent="0.3">
      <c r="A342" s="2">
        <v>2020</v>
      </c>
      <c r="B342" s="2" t="s">
        <v>58</v>
      </c>
      <c r="C342" s="2" t="s">
        <v>5</v>
      </c>
      <c r="D342" s="2">
        <v>23475</v>
      </c>
      <c r="E342" s="2">
        <v>332209</v>
      </c>
      <c r="F342" s="2">
        <v>55198</v>
      </c>
    </row>
    <row r="343" spans="1:6" x14ac:dyDescent="0.3">
      <c r="A343" s="3">
        <v>2020</v>
      </c>
      <c r="B343" s="3" t="s">
        <v>58</v>
      </c>
      <c r="C343" s="3" t="s">
        <v>6</v>
      </c>
      <c r="D343" s="3">
        <v>19964</v>
      </c>
      <c r="E343" s="3">
        <v>319881</v>
      </c>
      <c r="F343" s="3">
        <v>61215</v>
      </c>
    </row>
    <row r="344" spans="1:6" x14ac:dyDescent="0.3">
      <c r="A344" s="2">
        <v>2020</v>
      </c>
      <c r="B344" s="2" t="s">
        <v>58</v>
      </c>
      <c r="C344" s="2" t="s">
        <v>7</v>
      </c>
      <c r="D344" s="2">
        <v>5522</v>
      </c>
      <c r="E344" s="2">
        <v>74184</v>
      </c>
      <c r="F344" s="2">
        <v>57470</v>
      </c>
    </row>
    <row r="345" spans="1:6" x14ac:dyDescent="0.3">
      <c r="A345" s="3">
        <v>2020</v>
      </c>
      <c r="B345" s="3" t="s">
        <v>58</v>
      </c>
      <c r="C345" s="3" t="s">
        <v>8</v>
      </c>
      <c r="D345" s="3">
        <v>85058</v>
      </c>
      <c r="E345" s="3">
        <v>1293582</v>
      </c>
      <c r="F345" s="3">
        <v>55114</v>
      </c>
    </row>
    <row r="346" spans="1:6" x14ac:dyDescent="0.3">
      <c r="A346" s="2">
        <v>2020</v>
      </c>
      <c r="B346" s="2" t="s">
        <v>58</v>
      </c>
      <c r="C346" s="2" t="s">
        <v>9</v>
      </c>
      <c r="D346" s="2">
        <v>31842</v>
      </c>
      <c r="E346" s="2">
        <v>561390</v>
      </c>
      <c r="F346" s="2">
        <v>57141</v>
      </c>
    </row>
    <row r="347" spans="1:6" x14ac:dyDescent="0.3">
      <c r="A347" s="3">
        <v>2020</v>
      </c>
      <c r="B347" s="3" t="s">
        <v>58</v>
      </c>
      <c r="C347" s="3" t="s">
        <v>10</v>
      </c>
      <c r="D347" s="3">
        <v>9128</v>
      </c>
      <c r="E347" s="3">
        <v>106752</v>
      </c>
      <c r="F347" s="3">
        <v>45479</v>
      </c>
    </row>
    <row r="348" spans="1:6" x14ac:dyDescent="0.3">
      <c r="A348" s="2">
        <v>2020</v>
      </c>
      <c r="B348" s="2" t="s">
        <v>58</v>
      </c>
      <c r="C348" s="2" t="s">
        <v>11</v>
      </c>
      <c r="D348" s="2">
        <v>39684</v>
      </c>
      <c r="E348" s="2">
        <v>882088</v>
      </c>
      <c r="F348" s="2">
        <v>55678</v>
      </c>
    </row>
    <row r="349" spans="1:6" x14ac:dyDescent="0.3">
      <c r="A349" s="3">
        <v>2020</v>
      </c>
      <c r="B349" s="3" t="s">
        <v>58</v>
      </c>
      <c r="C349" s="3" t="s">
        <v>12</v>
      </c>
      <c r="D349" s="3">
        <v>16899</v>
      </c>
      <c r="E349" s="3">
        <v>451743</v>
      </c>
      <c r="F349" s="3">
        <v>52802</v>
      </c>
    </row>
    <row r="350" spans="1:6" x14ac:dyDescent="0.3">
      <c r="A350" s="2">
        <v>2020</v>
      </c>
      <c r="B350" s="2" t="s">
        <v>58</v>
      </c>
      <c r="C350" s="2" t="s">
        <v>13</v>
      </c>
      <c r="D350" s="2">
        <v>13294</v>
      </c>
      <c r="E350" s="2">
        <v>209301</v>
      </c>
      <c r="F350" s="2">
        <v>47222</v>
      </c>
    </row>
    <row r="351" spans="1:6" x14ac:dyDescent="0.3">
      <c r="A351" s="3">
        <v>2020</v>
      </c>
      <c r="B351" s="3" t="s">
        <v>58</v>
      </c>
      <c r="C351" s="3" t="s">
        <v>14</v>
      </c>
      <c r="D351" s="3">
        <v>10330</v>
      </c>
      <c r="E351" s="3">
        <v>194569</v>
      </c>
      <c r="F351" s="3">
        <v>48486</v>
      </c>
    </row>
    <row r="352" spans="1:6" x14ac:dyDescent="0.3">
      <c r="A352" s="2">
        <v>2020</v>
      </c>
      <c r="B352" s="2" t="s">
        <v>58</v>
      </c>
      <c r="C352" s="2" t="s">
        <v>15</v>
      </c>
      <c r="D352" s="2">
        <v>20809</v>
      </c>
      <c r="E352" s="2">
        <v>263195</v>
      </c>
      <c r="F352" s="2">
        <v>52098</v>
      </c>
    </row>
    <row r="353" spans="1:6" x14ac:dyDescent="0.3">
      <c r="A353" s="3">
        <v>2020</v>
      </c>
      <c r="B353" s="3" t="s">
        <v>58</v>
      </c>
      <c r="C353" s="3" t="s">
        <v>16</v>
      </c>
      <c r="D353" s="3">
        <v>16834</v>
      </c>
      <c r="E353" s="3">
        <v>296324</v>
      </c>
      <c r="F353" s="3">
        <v>48222</v>
      </c>
    </row>
    <row r="354" spans="1:6" x14ac:dyDescent="0.3">
      <c r="A354" s="2">
        <v>2020</v>
      </c>
      <c r="B354" s="2" t="s">
        <v>58</v>
      </c>
      <c r="C354" s="2" t="s">
        <v>17</v>
      </c>
      <c r="D354" s="2">
        <v>5591</v>
      </c>
      <c r="E354" s="2">
        <v>115511</v>
      </c>
      <c r="F354" s="2">
        <v>53739</v>
      </c>
    </row>
    <row r="355" spans="1:6" x14ac:dyDescent="0.3">
      <c r="A355" s="3">
        <v>2020</v>
      </c>
      <c r="B355" s="3" t="s">
        <v>58</v>
      </c>
      <c r="C355" s="3" t="s">
        <v>18</v>
      </c>
      <c r="D355" s="3">
        <v>21505</v>
      </c>
      <c r="E355" s="3">
        <v>420463</v>
      </c>
      <c r="F355" s="3">
        <v>59854</v>
      </c>
    </row>
    <row r="356" spans="1:6" x14ac:dyDescent="0.3">
      <c r="A356" s="2">
        <v>2020</v>
      </c>
      <c r="B356" s="2" t="s">
        <v>58</v>
      </c>
      <c r="C356" s="2" t="s">
        <v>19</v>
      </c>
      <c r="D356" s="2">
        <v>71270</v>
      </c>
      <c r="E356" s="2">
        <v>742606</v>
      </c>
      <c r="F356" s="2">
        <v>64556</v>
      </c>
    </row>
    <row r="357" spans="1:6" x14ac:dyDescent="0.3">
      <c r="A357" s="3">
        <v>2020</v>
      </c>
      <c r="B357" s="3" t="s">
        <v>58</v>
      </c>
      <c r="C357" s="3" t="s">
        <v>20</v>
      </c>
      <c r="D357" s="3">
        <v>32965</v>
      </c>
      <c r="E357" s="3">
        <v>622119</v>
      </c>
      <c r="F357" s="3">
        <v>54163</v>
      </c>
    </row>
    <row r="358" spans="1:6" x14ac:dyDescent="0.3">
      <c r="A358" s="2">
        <v>2020</v>
      </c>
      <c r="B358" s="2" t="s">
        <v>58</v>
      </c>
      <c r="C358" s="2" t="s">
        <v>21</v>
      </c>
      <c r="D358" s="2">
        <v>22985</v>
      </c>
      <c r="E358" s="2">
        <v>513228</v>
      </c>
      <c r="F358" s="2">
        <v>55127</v>
      </c>
    </row>
    <row r="359" spans="1:6" x14ac:dyDescent="0.3">
      <c r="A359" s="3">
        <v>2020</v>
      </c>
      <c r="B359" s="3" t="s">
        <v>58</v>
      </c>
      <c r="C359" s="3" t="s">
        <v>22</v>
      </c>
      <c r="D359" s="3">
        <v>7693</v>
      </c>
      <c r="E359" s="3">
        <v>138876</v>
      </c>
      <c r="F359" s="3">
        <v>45670</v>
      </c>
    </row>
    <row r="360" spans="1:6" x14ac:dyDescent="0.3">
      <c r="A360" s="2">
        <v>2020</v>
      </c>
      <c r="B360" s="2" t="s">
        <v>58</v>
      </c>
      <c r="C360" s="2" t="s">
        <v>23</v>
      </c>
      <c r="D360" s="2">
        <v>56134</v>
      </c>
      <c r="E360" s="2">
        <v>448355</v>
      </c>
      <c r="F360" s="2">
        <v>50460</v>
      </c>
    </row>
    <row r="361" spans="1:6" x14ac:dyDescent="0.3">
      <c r="A361" s="3">
        <v>2020</v>
      </c>
      <c r="B361" s="3" t="s">
        <v>58</v>
      </c>
      <c r="C361" s="3" t="s">
        <v>24</v>
      </c>
      <c r="D361" s="3">
        <v>5112</v>
      </c>
      <c r="E361" s="3">
        <v>73374</v>
      </c>
      <c r="F361" s="3">
        <v>52612</v>
      </c>
    </row>
    <row r="362" spans="1:6" x14ac:dyDescent="0.3">
      <c r="A362" s="2">
        <v>2020</v>
      </c>
      <c r="B362" s="2" t="s">
        <v>58</v>
      </c>
      <c r="C362" s="2" t="s">
        <v>25</v>
      </c>
      <c r="D362" s="2">
        <v>10522</v>
      </c>
      <c r="E362" s="2">
        <v>135205</v>
      </c>
      <c r="F362" s="2">
        <v>51740</v>
      </c>
    </row>
    <row r="363" spans="1:6" x14ac:dyDescent="0.3">
      <c r="A363" s="3">
        <v>2020</v>
      </c>
      <c r="B363" s="3" t="s">
        <v>58</v>
      </c>
      <c r="C363" s="3" t="s">
        <v>26</v>
      </c>
      <c r="D363" s="3">
        <v>9126</v>
      </c>
      <c r="E363" s="3">
        <v>139696</v>
      </c>
      <c r="F363" s="3">
        <v>58047</v>
      </c>
    </row>
    <row r="364" spans="1:6" x14ac:dyDescent="0.3">
      <c r="A364" s="2">
        <v>2020</v>
      </c>
      <c r="B364" s="2" t="s">
        <v>58</v>
      </c>
      <c r="C364" s="2" t="s">
        <v>27</v>
      </c>
      <c r="D364" s="2">
        <v>4900</v>
      </c>
      <c r="E364" s="2">
        <v>108757</v>
      </c>
      <c r="F364" s="2">
        <v>63675</v>
      </c>
    </row>
    <row r="365" spans="1:6" x14ac:dyDescent="0.3">
      <c r="A365" s="3">
        <v>2020</v>
      </c>
      <c r="B365" s="3" t="s">
        <v>58</v>
      </c>
      <c r="C365" s="3" t="s">
        <v>28</v>
      </c>
      <c r="D365" s="3">
        <v>43568</v>
      </c>
      <c r="E365" s="3">
        <v>622420</v>
      </c>
      <c r="F365" s="3">
        <v>60044</v>
      </c>
    </row>
    <row r="366" spans="1:6" x14ac:dyDescent="0.3">
      <c r="A366" s="2">
        <v>2020</v>
      </c>
      <c r="B366" s="2" t="s">
        <v>58</v>
      </c>
      <c r="C366" s="2" t="s">
        <v>29</v>
      </c>
      <c r="D366" s="2">
        <v>11448</v>
      </c>
      <c r="E366" s="2">
        <v>126459</v>
      </c>
      <c r="F366" s="2">
        <v>45191</v>
      </c>
    </row>
    <row r="367" spans="1:6" x14ac:dyDescent="0.3">
      <c r="A367" s="3">
        <v>2020</v>
      </c>
      <c r="B367" s="3" t="s">
        <v>58</v>
      </c>
      <c r="C367" s="3" t="s">
        <v>30</v>
      </c>
      <c r="D367" s="3">
        <v>67893</v>
      </c>
      <c r="E367" s="3">
        <v>1872526</v>
      </c>
      <c r="F367" s="3">
        <v>58936</v>
      </c>
    </row>
    <row r="368" spans="1:6" x14ac:dyDescent="0.3">
      <c r="A368" s="2">
        <v>2020</v>
      </c>
      <c r="B368" s="2" t="s">
        <v>58</v>
      </c>
      <c r="C368" s="2" t="s">
        <v>31</v>
      </c>
      <c r="D368" s="2">
        <v>29514</v>
      </c>
      <c r="E368" s="2">
        <v>584896</v>
      </c>
      <c r="F368" s="2">
        <v>53252</v>
      </c>
    </row>
    <row r="369" spans="1:6" x14ac:dyDescent="0.3">
      <c r="A369" s="3">
        <v>2020</v>
      </c>
      <c r="B369" s="3" t="s">
        <v>58</v>
      </c>
      <c r="C369" s="3" t="s">
        <v>32</v>
      </c>
      <c r="D369" s="3">
        <v>2737</v>
      </c>
      <c r="E369" s="3">
        <v>64418</v>
      </c>
      <c r="F369" s="3">
        <v>55234</v>
      </c>
    </row>
    <row r="370" spans="1:6" x14ac:dyDescent="0.3">
      <c r="A370" s="2">
        <v>2020</v>
      </c>
      <c r="B370" s="2" t="s">
        <v>58</v>
      </c>
      <c r="C370" s="2" t="s">
        <v>33</v>
      </c>
      <c r="D370" s="2">
        <v>35930</v>
      </c>
      <c r="E370" s="2">
        <v>868191</v>
      </c>
      <c r="F370" s="2">
        <v>51366</v>
      </c>
    </row>
    <row r="371" spans="1:6" x14ac:dyDescent="0.3">
      <c r="A371" s="3">
        <v>2020</v>
      </c>
      <c r="B371" s="3" t="s">
        <v>58</v>
      </c>
      <c r="C371" s="3" t="s">
        <v>34</v>
      </c>
      <c r="D371" s="3">
        <v>13656</v>
      </c>
      <c r="E371" s="3">
        <v>209679</v>
      </c>
      <c r="F371" s="3">
        <v>49095</v>
      </c>
    </row>
    <row r="372" spans="1:6" x14ac:dyDescent="0.3">
      <c r="A372" s="2">
        <v>2020</v>
      </c>
      <c r="B372" s="2" t="s">
        <v>58</v>
      </c>
      <c r="C372" s="2" t="s">
        <v>35</v>
      </c>
      <c r="D372" s="2">
        <v>28106</v>
      </c>
      <c r="E372" s="2">
        <v>292631</v>
      </c>
      <c r="F372" s="2">
        <v>54216</v>
      </c>
    </row>
    <row r="373" spans="1:6" x14ac:dyDescent="0.3">
      <c r="A373" s="3">
        <v>2020</v>
      </c>
      <c r="B373" s="3" t="s">
        <v>58</v>
      </c>
      <c r="C373" s="3" t="s">
        <v>36</v>
      </c>
      <c r="D373" s="3">
        <v>57935</v>
      </c>
      <c r="E373" s="3">
        <v>1179840</v>
      </c>
      <c r="F373" s="3">
        <v>57087</v>
      </c>
    </row>
    <row r="374" spans="1:6" x14ac:dyDescent="0.3">
      <c r="A374" s="2">
        <v>2020</v>
      </c>
      <c r="B374" s="2" t="s">
        <v>58</v>
      </c>
      <c r="C374" s="2" t="s">
        <v>37</v>
      </c>
      <c r="D374" s="2">
        <v>4907</v>
      </c>
      <c r="E374" s="2">
        <v>95079</v>
      </c>
      <c r="F374" s="2">
        <v>54510</v>
      </c>
    </row>
    <row r="375" spans="1:6" x14ac:dyDescent="0.3">
      <c r="A375" s="3">
        <v>2020</v>
      </c>
      <c r="B375" s="3" t="s">
        <v>58</v>
      </c>
      <c r="C375" s="3" t="s">
        <v>38</v>
      </c>
      <c r="D375" s="3">
        <v>15612</v>
      </c>
      <c r="E375" s="3">
        <v>231072</v>
      </c>
      <c r="F375" s="3">
        <v>50055</v>
      </c>
    </row>
    <row r="376" spans="1:6" x14ac:dyDescent="0.3">
      <c r="A376" s="2">
        <v>2020</v>
      </c>
      <c r="B376" s="2" t="s">
        <v>58</v>
      </c>
      <c r="C376" s="2" t="s">
        <v>39</v>
      </c>
      <c r="D376" s="2">
        <v>2934</v>
      </c>
      <c r="E376" s="2">
        <v>68990</v>
      </c>
      <c r="F376" s="2">
        <v>57054</v>
      </c>
    </row>
    <row r="377" spans="1:6" x14ac:dyDescent="0.3">
      <c r="A377" s="3">
        <v>2020</v>
      </c>
      <c r="B377" s="3" t="s">
        <v>58</v>
      </c>
      <c r="C377" s="3" t="s">
        <v>40</v>
      </c>
      <c r="D377" s="3">
        <v>21213</v>
      </c>
      <c r="E377" s="3">
        <v>421097</v>
      </c>
      <c r="F377" s="3">
        <v>56401</v>
      </c>
    </row>
    <row r="378" spans="1:6" x14ac:dyDescent="0.3">
      <c r="A378" s="2">
        <v>2020</v>
      </c>
      <c r="B378" s="2" t="s">
        <v>58</v>
      </c>
      <c r="C378" s="2" t="s">
        <v>41</v>
      </c>
      <c r="D378" s="2">
        <v>98681</v>
      </c>
      <c r="E378" s="2">
        <v>1646144</v>
      </c>
      <c r="F378" s="2">
        <v>51856</v>
      </c>
    </row>
    <row r="379" spans="1:6" x14ac:dyDescent="0.3">
      <c r="A379" s="3">
        <v>2020</v>
      </c>
      <c r="B379" s="3" t="s">
        <v>58</v>
      </c>
      <c r="C379" s="3" t="s">
        <v>42</v>
      </c>
      <c r="D379" s="3">
        <v>13463</v>
      </c>
      <c r="E379" s="3">
        <v>193157</v>
      </c>
      <c r="F379" s="3">
        <v>48260</v>
      </c>
    </row>
    <row r="380" spans="1:6" x14ac:dyDescent="0.3">
      <c r="A380" s="2">
        <v>2020</v>
      </c>
      <c r="B380" s="2" t="s">
        <v>58</v>
      </c>
      <c r="C380" s="2" t="s">
        <v>43</v>
      </c>
      <c r="D380" s="2">
        <v>2516</v>
      </c>
      <c r="E380" s="2">
        <v>58443</v>
      </c>
      <c r="F380" s="2">
        <v>52779</v>
      </c>
    </row>
    <row r="381" spans="1:6" x14ac:dyDescent="0.3">
      <c r="A381" s="3">
        <v>2020</v>
      </c>
      <c r="B381" s="3" t="s">
        <v>58</v>
      </c>
      <c r="C381" s="3" t="s">
        <v>44</v>
      </c>
      <c r="D381" s="3">
        <v>49705</v>
      </c>
      <c r="E381" s="3">
        <v>492598</v>
      </c>
      <c r="F381" s="3">
        <v>54119</v>
      </c>
    </row>
    <row r="382" spans="1:6" x14ac:dyDescent="0.3">
      <c r="A382" s="2">
        <v>2020</v>
      </c>
      <c r="B382" s="2" t="s">
        <v>58</v>
      </c>
      <c r="C382" s="2" t="s">
        <v>45</v>
      </c>
      <c r="D382" s="2">
        <v>74944</v>
      </c>
      <c r="E382" s="2">
        <v>468495</v>
      </c>
      <c r="F382" s="2">
        <v>55544</v>
      </c>
    </row>
    <row r="383" spans="1:6" x14ac:dyDescent="0.3">
      <c r="A383" s="3">
        <v>2020</v>
      </c>
      <c r="B383" s="3" t="s">
        <v>58</v>
      </c>
      <c r="C383" s="3" t="s">
        <v>46</v>
      </c>
      <c r="D383" s="3">
        <v>8500</v>
      </c>
      <c r="E383" s="3">
        <v>124604</v>
      </c>
      <c r="F383" s="3">
        <v>50597</v>
      </c>
    </row>
    <row r="384" spans="1:6" x14ac:dyDescent="0.3">
      <c r="A384" s="2">
        <v>2020</v>
      </c>
      <c r="B384" s="2" t="s">
        <v>58</v>
      </c>
      <c r="C384" s="2" t="s">
        <v>47</v>
      </c>
      <c r="D384" s="2">
        <v>31125</v>
      </c>
      <c r="E384" s="2">
        <v>427152</v>
      </c>
      <c r="F384" s="2">
        <v>52993</v>
      </c>
    </row>
    <row r="385" spans="1:6" x14ac:dyDescent="0.3">
      <c r="A385" s="3">
        <v>2020</v>
      </c>
      <c r="B385" s="3" t="s">
        <v>58</v>
      </c>
      <c r="C385" s="3" t="s">
        <v>48</v>
      </c>
      <c r="D385" s="3">
        <v>3485</v>
      </c>
      <c r="E385" s="3">
        <v>26942</v>
      </c>
      <c r="F385" s="3">
        <v>46334</v>
      </c>
    </row>
    <row r="386" spans="1:6" x14ac:dyDescent="0.3">
      <c r="A386" s="2">
        <v>2020</v>
      </c>
      <c r="B386" s="2" t="s">
        <v>59</v>
      </c>
      <c r="C386" s="2" t="s">
        <v>1</v>
      </c>
      <c r="D386" s="2">
        <v>11221</v>
      </c>
      <c r="E386" s="2">
        <v>178057</v>
      </c>
      <c r="F386" s="2">
        <v>18554</v>
      </c>
    </row>
    <row r="387" spans="1:6" x14ac:dyDescent="0.3">
      <c r="A387" s="3">
        <v>2020</v>
      </c>
      <c r="B387" s="3" t="s">
        <v>59</v>
      </c>
      <c r="C387" s="3" t="s">
        <v>2</v>
      </c>
      <c r="D387" s="3">
        <v>14444</v>
      </c>
      <c r="E387" s="3">
        <v>274985</v>
      </c>
      <c r="F387" s="3">
        <v>26810</v>
      </c>
    </row>
    <row r="388" spans="1:6" x14ac:dyDescent="0.3">
      <c r="A388" s="2">
        <v>2020</v>
      </c>
      <c r="B388" s="2" t="s">
        <v>59</v>
      </c>
      <c r="C388" s="2" t="s">
        <v>3</v>
      </c>
      <c r="D388" s="2">
        <v>7458</v>
      </c>
      <c r="E388" s="2">
        <v>106295</v>
      </c>
      <c r="F388" s="2">
        <v>18414</v>
      </c>
    </row>
    <row r="389" spans="1:6" x14ac:dyDescent="0.3">
      <c r="A389" s="3">
        <v>2020</v>
      </c>
      <c r="B389" s="3" t="s">
        <v>59</v>
      </c>
      <c r="C389" s="3" t="s">
        <v>4</v>
      </c>
      <c r="D389" s="3">
        <v>117833</v>
      </c>
      <c r="E389" s="3">
        <v>1482600</v>
      </c>
      <c r="F389" s="3">
        <v>36090</v>
      </c>
    </row>
    <row r="390" spans="1:6" x14ac:dyDescent="0.3">
      <c r="A390" s="2">
        <v>2020</v>
      </c>
      <c r="B390" s="2" t="s">
        <v>59</v>
      </c>
      <c r="C390" s="2" t="s">
        <v>5</v>
      </c>
      <c r="D390" s="2">
        <v>17650</v>
      </c>
      <c r="E390" s="2">
        <v>271680</v>
      </c>
      <c r="F390" s="2">
        <v>28424</v>
      </c>
    </row>
    <row r="391" spans="1:6" x14ac:dyDescent="0.3">
      <c r="A391" s="3">
        <v>2020</v>
      </c>
      <c r="B391" s="3" t="s">
        <v>59</v>
      </c>
      <c r="C391" s="3" t="s">
        <v>6</v>
      </c>
      <c r="D391" s="3">
        <v>10916</v>
      </c>
      <c r="E391" s="3">
        <v>117365</v>
      </c>
      <c r="F391" s="3">
        <v>26295</v>
      </c>
    </row>
    <row r="392" spans="1:6" x14ac:dyDescent="0.3">
      <c r="A392" s="2">
        <v>2020</v>
      </c>
      <c r="B392" s="2" t="s">
        <v>59</v>
      </c>
      <c r="C392" s="2" t="s">
        <v>7</v>
      </c>
      <c r="D392" s="2">
        <v>2698</v>
      </c>
      <c r="E392" s="2">
        <v>41103</v>
      </c>
      <c r="F392" s="2">
        <v>22228</v>
      </c>
    </row>
    <row r="393" spans="1:6" x14ac:dyDescent="0.3">
      <c r="A393" s="3">
        <v>2020</v>
      </c>
      <c r="B393" s="3" t="s">
        <v>59</v>
      </c>
      <c r="C393" s="3" t="s">
        <v>8</v>
      </c>
      <c r="D393" s="3">
        <v>59645</v>
      </c>
      <c r="E393" s="3">
        <v>1007574</v>
      </c>
      <c r="F393" s="3">
        <v>27709</v>
      </c>
    </row>
    <row r="394" spans="1:6" x14ac:dyDescent="0.3">
      <c r="A394" s="2">
        <v>2020</v>
      </c>
      <c r="B394" s="2" t="s">
        <v>59</v>
      </c>
      <c r="C394" s="2" t="s">
        <v>9</v>
      </c>
      <c r="D394" s="2">
        <v>26741</v>
      </c>
      <c r="E394" s="2">
        <v>414059</v>
      </c>
      <c r="F394" s="2">
        <v>22009</v>
      </c>
    </row>
    <row r="395" spans="1:6" x14ac:dyDescent="0.3">
      <c r="A395" s="3">
        <v>2020</v>
      </c>
      <c r="B395" s="3" t="s">
        <v>59</v>
      </c>
      <c r="C395" s="3" t="s">
        <v>10</v>
      </c>
      <c r="D395" s="3">
        <v>5242</v>
      </c>
      <c r="E395" s="3">
        <v>74574</v>
      </c>
      <c r="F395" s="3">
        <v>18637</v>
      </c>
    </row>
    <row r="396" spans="1:6" x14ac:dyDescent="0.3">
      <c r="A396" s="2">
        <v>2020</v>
      </c>
      <c r="B396" s="2" t="s">
        <v>59</v>
      </c>
      <c r="C396" s="2" t="s">
        <v>11</v>
      </c>
      <c r="D396" s="2">
        <v>32842</v>
      </c>
      <c r="E396" s="2">
        <v>462216</v>
      </c>
      <c r="F396" s="2">
        <v>25054</v>
      </c>
    </row>
    <row r="397" spans="1:6" x14ac:dyDescent="0.3">
      <c r="A397" s="3">
        <v>2020</v>
      </c>
      <c r="B397" s="3" t="s">
        <v>59</v>
      </c>
      <c r="C397" s="3" t="s">
        <v>12</v>
      </c>
      <c r="D397" s="3">
        <v>16068</v>
      </c>
      <c r="E397" s="3">
        <v>263892</v>
      </c>
      <c r="F397" s="3">
        <v>20493</v>
      </c>
    </row>
    <row r="398" spans="1:6" x14ac:dyDescent="0.3">
      <c r="A398" s="2">
        <v>2020</v>
      </c>
      <c r="B398" s="2" t="s">
        <v>59</v>
      </c>
      <c r="C398" s="2" t="s">
        <v>13</v>
      </c>
      <c r="D398" s="2">
        <v>8734</v>
      </c>
      <c r="E398" s="2">
        <v>118383</v>
      </c>
      <c r="F398" s="2">
        <v>18002</v>
      </c>
    </row>
    <row r="399" spans="1:6" x14ac:dyDescent="0.3">
      <c r="A399" s="3">
        <v>2020</v>
      </c>
      <c r="B399" s="3" t="s">
        <v>59</v>
      </c>
      <c r="C399" s="3" t="s">
        <v>14</v>
      </c>
      <c r="D399" s="3">
        <v>6792</v>
      </c>
      <c r="E399" s="3">
        <v>110526</v>
      </c>
      <c r="F399" s="3">
        <v>18088</v>
      </c>
    </row>
    <row r="400" spans="1:6" x14ac:dyDescent="0.3">
      <c r="A400" s="2">
        <v>2020</v>
      </c>
      <c r="B400" s="2" t="s">
        <v>59</v>
      </c>
      <c r="C400" s="2" t="s">
        <v>15</v>
      </c>
      <c r="D400" s="2">
        <v>10331</v>
      </c>
      <c r="E400" s="2">
        <v>165335</v>
      </c>
      <c r="F400" s="2">
        <v>19522</v>
      </c>
    </row>
    <row r="401" spans="1:6" x14ac:dyDescent="0.3">
      <c r="A401" s="3">
        <v>2020</v>
      </c>
      <c r="B401" s="3" t="s">
        <v>59</v>
      </c>
      <c r="C401" s="3" t="s">
        <v>16</v>
      </c>
      <c r="D401" s="3">
        <v>13351</v>
      </c>
      <c r="E401" s="3">
        <v>188383</v>
      </c>
      <c r="F401" s="3">
        <v>22216</v>
      </c>
    </row>
    <row r="402" spans="1:6" x14ac:dyDescent="0.3">
      <c r="A402" s="2">
        <v>2020</v>
      </c>
      <c r="B402" s="2" t="s">
        <v>59</v>
      </c>
      <c r="C402" s="2" t="s">
        <v>17</v>
      </c>
      <c r="D402" s="2">
        <v>5172</v>
      </c>
      <c r="E402" s="2">
        <v>51781</v>
      </c>
      <c r="F402" s="2">
        <v>25112</v>
      </c>
    </row>
    <row r="403" spans="1:6" x14ac:dyDescent="0.3">
      <c r="A403" s="3">
        <v>2020</v>
      </c>
      <c r="B403" s="3" t="s">
        <v>59</v>
      </c>
      <c r="C403" s="3" t="s">
        <v>18</v>
      </c>
      <c r="D403" s="3">
        <v>14823</v>
      </c>
      <c r="E403" s="3">
        <v>210848</v>
      </c>
      <c r="F403" s="3">
        <v>26383</v>
      </c>
    </row>
    <row r="404" spans="1:6" x14ac:dyDescent="0.3">
      <c r="A404" s="2">
        <v>2020</v>
      </c>
      <c r="B404" s="2" t="s">
        <v>59</v>
      </c>
      <c r="C404" s="2" t="s">
        <v>19</v>
      </c>
      <c r="D404" s="2">
        <v>20158</v>
      </c>
      <c r="E404" s="2">
        <v>262049</v>
      </c>
      <c r="F404" s="2">
        <v>30457</v>
      </c>
    </row>
    <row r="405" spans="1:6" x14ac:dyDescent="0.3">
      <c r="A405" s="3">
        <v>2020</v>
      </c>
      <c r="B405" s="3" t="s">
        <v>59</v>
      </c>
      <c r="C405" s="3" t="s">
        <v>20</v>
      </c>
      <c r="D405" s="3">
        <v>23032</v>
      </c>
      <c r="E405" s="3">
        <v>323435</v>
      </c>
      <c r="F405" s="3">
        <v>22254</v>
      </c>
    </row>
    <row r="406" spans="1:6" x14ac:dyDescent="0.3">
      <c r="A406" s="2">
        <v>2020</v>
      </c>
      <c r="B406" s="2" t="s">
        <v>59</v>
      </c>
      <c r="C406" s="2" t="s">
        <v>21</v>
      </c>
      <c r="D406" s="2">
        <v>15355</v>
      </c>
      <c r="E406" s="2">
        <v>204519</v>
      </c>
      <c r="F406" s="2">
        <v>24167</v>
      </c>
    </row>
    <row r="407" spans="1:6" x14ac:dyDescent="0.3">
      <c r="A407" s="3">
        <v>2020</v>
      </c>
      <c r="B407" s="3" t="s">
        <v>59</v>
      </c>
      <c r="C407" s="3" t="s">
        <v>22</v>
      </c>
      <c r="D407" s="3">
        <v>6644</v>
      </c>
      <c r="E407" s="3">
        <v>118107</v>
      </c>
      <c r="F407" s="3">
        <v>18380</v>
      </c>
    </row>
    <row r="408" spans="1:6" x14ac:dyDescent="0.3">
      <c r="A408" s="2">
        <v>2020</v>
      </c>
      <c r="B408" s="2" t="s">
        <v>59</v>
      </c>
      <c r="C408" s="2" t="s">
        <v>23</v>
      </c>
      <c r="D408" s="2">
        <v>15398</v>
      </c>
      <c r="E408" s="2">
        <v>253244</v>
      </c>
      <c r="F408" s="2">
        <v>22154</v>
      </c>
    </row>
    <row r="409" spans="1:6" x14ac:dyDescent="0.3">
      <c r="A409" s="3">
        <v>2020</v>
      </c>
      <c r="B409" s="3" t="s">
        <v>59</v>
      </c>
      <c r="C409" s="3" t="s">
        <v>24</v>
      </c>
      <c r="D409" s="3">
        <v>5182</v>
      </c>
      <c r="E409" s="3">
        <v>58811</v>
      </c>
      <c r="F409" s="3">
        <v>21078</v>
      </c>
    </row>
    <row r="410" spans="1:6" x14ac:dyDescent="0.3">
      <c r="A410" s="2">
        <v>2020</v>
      </c>
      <c r="B410" s="2" t="s">
        <v>59</v>
      </c>
      <c r="C410" s="2" t="s">
        <v>25</v>
      </c>
      <c r="D410" s="2">
        <v>5552</v>
      </c>
      <c r="E410" s="2">
        <v>79529</v>
      </c>
      <c r="F410" s="2">
        <v>18131</v>
      </c>
    </row>
    <row r="411" spans="1:6" x14ac:dyDescent="0.3">
      <c r="A411" s="3">
        <v>2020</v>
      </c>
      <c r="B411" s="3" t="s">
        <v>59</v>
      </c>
      <c r="C411" s="3" t="s">
        <v>26</v>
      </c>
      <c r="D411" s="3">
        <v>8698</v>
      </c>
      <c r="E411" s="3">
        <v>255447</v>
      </c>
      <c r="F411" s="3">
        <v>34061</v>
      </c>
    </row>
    <row r="412" spans="1:6" x14ac:dyDescent="0.3">
      <c r="A412" s="2">
        <v>2020</v>
      </c>
      <c r="B412" s="2" t="s">
        <v>59</v>
      </c>
      <c r="C412" s="2" t="s">
        <v>27</v>
      </c>
      <c r="D412" s="2">
        <v>4677</v>
      </c>
      <c r="E412" s="2">
        <v>57132</v>
      </c>
      <c r="F412" s="2">
        <v>24729</v>
      </c>
    </row>
    <row r="413" spans="1:6" x14ac:dyDescent="0.3">
      <c r="A413" s="3">
        <v>2020</v>
      </c>
      <c r="B413" s="3" t="s">
        <v>59</v>
      </c>
      <c r="C413" s="3" t="s">
        <v>28</v>
      </c>
      <c r="D413" s="3">
        <v>24584</v>
      </c>
      <c r="E413" s="3">
        <v>281546</v>
      </c>
      <c r="F413" s="3">
        <v>28639</v>
      </c>
    </row>
    <row r="414" spans="1:6" x14ac:dyDescent="0.3">
      <c r="A414" s="2">
        <v>2020</v>
      </c>
      <c r="B414" s="2" t="s">
        <v>59</v>
      </c>
      <c r="C414" s="2" t="s">
        <v>29</v>
      </c>
      <c r="D414" s="2">
        <v>5276</v>
      </c>
      <c r="E414" s="2">
        <v>78539</v>
      </c>
      <c r="F414" s="2">
        <v>19988</v>
      </c>
    </row>
    <row r="415" spans="1:6" x14ac:dyDescent="0.3">
      <c r="A415" s="3">
        <v>2020</v>
      </c>
      <c r="B415" s="3" t="s">
        <v>59</v>
      </c>
      <c r="C415" s="3" t="s">
        <v>30</v>
      </c>
      <c r="D415" s="3">
        <v>64959</v>
      </c>
      <c r="E415" s="3">
        <v>632760</v>
      </c>
      <c r="F415" s="3">
        <v>36986</v>
      </c>
    </row>
    <row r="416" spans="1:6" x14ac:dyDescent="0.3">
      <c r="A416" s="2">
        <v>2020</v>
      </c>
      <c r="B416" s="2" t="s">
        <v>59</v>
      </c>
      <c r="C416" s="2" t="s">
        <v>31</v>
      </c>
      <c r="D416" s="2">
        <v>27015</v>
      </c>
      <c r="E416" s="2">
        <v>420420</v>
      </c>
      <c r="F416" s="2">
        <v>21462</v>
      </c>
    </row>
    <row r="417" spans="1:6" x14ac:dyDescent="0.3">
      <c r="A417" s="3">
        <v>2020</v>
      </c>
      <c r="B417" s="3" t="s">
        <v>59</v>
      </c>
      <c r="C417" s="3" t="s">
        <v>32</v>
      </c>
      <c r="D417" s="3">
        <v>2621</v>
      </c>
      <c r="E417" s="3">
        <v>34228</v>
      </c>
      <c r="F417" s="3">
        <v>19193</v>
      </c>
    </row>
    <row r="418" spans="1:6" x14ac:dyDescent="0.3">
      <c r="A418" s="2">
        <v>2020</v>
      </c>
      <c r="B418" s="2" t="s">
        <v>59</v>
      </c>
      <c r="C418" s="2" t="s">
        <v>33</v>
      </c>
      <c r="D418" s="2">
        <v>29197</v>
      </c>
      <c r="E418" s="2">
        <v>466069</v>
      </c>
      <c r="F418" s="2">
        <v>21027</v>
      </c>
    </row>
    <row r="419" spans="1:6" x14ac:dyDescent="0.3">
      <c r="A419" s="3">
        <v>2020</v>
      </c>
      <c r="B419" s="3" t="s">
        <v>59</v>
      </c>
      <c r="C419" s="3" t="s">
        <v>34</v>
      </c>
      <c r="D419" s="3">
        <v>9364</v>
      </c>
      <c r="E419" s="3">
        <v>156230</v>
      </c>
      <c r="F419" s="3">
        <v>19310</v>
      </c>
    </row>
    <row r="420" spans="1:6" x14ac:dyDescent="0.3">
      <c r="A420" s="2">
        <v>2020</v>
      </c>
      <c r="B420" s="2" t="s">
        <v>59</v>
      </c>
      <c r="C420" s="2" t="s">
        <v>35</v>
      </c>
      <c r="D420" s="2">
        <v>13993</v>
      </c>
      <c r="E420" s="2">
        <v>161570</v>
      </c>
      <c r="F420" s="2">
        <v>24338</v>
      </c>
    </row>
    <row r="421" spans="1:6" x14ac:dyDescent="0.3">
      <c r="A421" s="3">
        <v>2020</v>
      </c>
      <c r="B421" s="3" t="s">
        <v>59</v>
      </c>
      <c r="C421" s="3" t="s">
        <v>36</v>
      </c>
      <c r="D421" s="3">
        <v>33532</v>
      </c>
      <c r="E421" s="3">
        <v>424092</v>
      </c>
      <c r="F421" s="3">
        <v>22945</v>
      </c>
    </row>
    <row r="422" spans="1:6" x14ac:dyDescent="0.3">
      <c r="A422" s="2">
        <v>2020</v>
      </c>
      <c r="B422" s="2" t="s">
        <v>59</v>
      </c>
      <c r="C422" s="2" t="s">
        <v>37</v>
      </c>
      <c r="D422" s="2">
        <v>3890</v>
      </c>
      <c r="E422" s="2">
        <v>44621</v>
      </c>
      <c r="F422" s="2">
        <v>24733</v>
      </c>
    </row>
    <row r="423" spans="1:6" x14ac:dyDescent="0.3">
      <c r="A423" s="3">
        <v>2020</v>
      </c>
      <c r="B423" s="3" t="s">
        <v>59</v>
      </c>
      <c r="C423" s="3" t="s">
        <v>38</v>
      </c>
      <c r="D423" s="3">
        <v>13676</v>
      </c>
      <c r="E423" s="3">
        <v>226959</v>
      </c>
      <c r="F423" s="3">
        <v>19677</v>
      </c>
    </row>
    <row r="424" spans="1:6" x14ac:dyDescent="0.3">
      <c r="A424" s="2">
        <v>2020</v>
      </c>
      <c r="B424" s="2" t="s">
        <v>59</v>
      </c>
      <c r="C424" s="2" t="s">
        <v>39</v>
      </c>
      <c r="D424" s="2">
        <v>3184</v>
      </c>
      <c r="E424" s="2">
        <v>41000</v>
      </c>
      <c r="F424" s="2">
        <v>18829</v>
      </c>
    </row>
    <row r="425" spans="1:6" x14ac:dyDescent="0.3">
      <c r="A425" s="3">
        <v>2020</v>
      </c>
      <c r="B425" s="3" t="s">
        <v>59</v>
      </c>
      <c r="C425" s="3" t="s">
        <v>40</v>
      </c>
      <c r="D425" s="3">
        <v>17443</v>
      </c>
      <c r="E425" s="3">
        <v>293033</v>
      </c>
      <c r="F425" s="3">
        <v>23771</v>
      </c>
    </row>
    <row r="426" spans="1:6" x14ac:dyDescent="0.3">
      <c r="A426" s="2">
        <v>2020</v>
      </c>
      <c r="B426" s="2" t="s">
        <v>59</v>
      </c>
      <c r="C426" s="2" t="s">
        <v>41</v>
      </c>
      <c r="D426" s="2">
        <v>66777</v>
      </c>
      <c r="E426" s="2">
        <v>1178456</v>
      </c>
      <c r="F426" s="2">
        <v>23001</v>
      </c>
    </row>
    <row r="427" spans="1:6" x14ac:dyDescent="0.3">
      <c r="A427" s="3">
        <v>2020</v>
      </c>
      <c r="B427" s="3" t="s">
        <v>59</v>
      </c>
      <c r="C427" s="3" t="s">
        <v>42</v>
      </c>
      <c r="D427" s="3">
        <v>7766</v>
      </c>
      <c r="E427" s="3">
        <v>133375</v>
      </c>
      <c r="F427" s="3">
        <v>21580</v>
      </c>
    </row>
    <row r="428" spans="1:6" x14ac:dyDescent="0.3">
      <c r="A428" s="2">
        <v>2020</v>
      </c>
      <c r="B428" s="2" t="s">
        <v>59</v>
      </c>
      <c r="C428" s="2" t="s">
        <v>43</v>
      </c>
      <c r="D428" s="2">
        <v>2220</v>
      </c>
      <c r="E428" s="2">
        <v>25985</v>
      </c>
      <c r="F428" s="2">
        <v>26068</v>
      </c>
    </row>
    <row r="429" spans="1:6" x14ac:dyDescent="0.3">
      <c r="A429" s="3">
        <v>2020</v>
      </c>
      <c r="B429" s="3" t="s">
        <v>59</v>
      </c>
      <c r="C429" s="3" t="s">
        <v>44</v>
      </c>
      <c r="D429" s="3">
        <v>20954</v>
      </c>
      <c r="E429" s="3">
        <v>322216</v>
      </c>
      <c r="F429" s="3">
        <v>22634</v>
      </c>
    </row>
    <row r="430" spans="1:6" x14ac:dyDescent="0.3">
      <c r="A430" s="2">
        <v>2020</v>
      </c>
      <c r="B430" s="2" t="s">
        <v>59</v>
      </c>
      <c r="C430" s="2" t="s">
        <v>45</v>
      </c>
      <c r="D430" s="2">
        <v>20710</v>
      </c>
      <c r="E430" s="2">
        <v>255412</v>
      </c>
      <c r="F430" s="2">
        <v>26657</v>
      </c>
    </row>
    <row r="431" spans="1:6" x14ac:dyDescent="0.3">
      <c r="A431" s="3">
        <v>2020</v>
      </c>
      <c r="B431" s="3" t="s">
        <v>59</v>
      </c>
      <c r="C431" s="3" t="s">
        <v>46</v>
      </c>
      <c r="D431" s="3">
        <v>4602</v>
      </c>
      <c r="E431" s="3">
        <v>61253</v>
      </c>
      <c r="F431" s="3">
        <v>18945</v>
      </c>
    </row>
    <row r="432" spans="1:6" x14ac:dyDescent="0.3">
      <c r="A432" s="2">
        <v>2020</v>
      </c>
      <c r="B432" s="2" t="s">
        <v>59</v>
      </c>
      <c r="C432" s="2" t="s">
        <v>47</v>
      </c>
      <c r="D432" s="2">
        <v>16783</v>
      </c>
      <c r="E432" s="2">
        <v>227495</v>
      </c>
      <c r="F432" s="2">
        <v>19473</v>
      </c>
    </row>
    <row r="433" spans="1:6" x14ac:dyDescent="0.3">
      <c r="A433" s="3">
        <v>2020</v>
      </c>
      <c r="B433" s="3" t="s">
        <v>59</v>
      </c>
      <c r="C433" s="3" t="s">
        <v>48</v>
      </c>
      <c r="D433" s="3">
        <v>2418</v>
      </c>
      <c r="E433" s="3">
        <v>32312</v>
      </c>
      <c r="F433" s="3">
        <v>23041</v>
      </c>
    </row>
    <row r="434" spans="1:6" x14ac:dyDescent="0.3">
      <c r="A434" s="2">
        <v>2020</v>
      </c>
      <c r="B434" s="2" t="s">
        <v>60</v>
      </c>
      <c r="C434" s="2" t="s">
        <v>1</v>
      </c>
      <c r="D434" s="2">
        <v>9048</v>
      </c>
      <c r="E434" s="2">
        <v>42367</v>
      </c>
      <c r="F434" s="2">
        <v>41437</v>
      </c>
    </row>
    <row r="435" spans="1:6" x14ac:dyDescent="0.3">
      <c r="A435" s="3">
        <v>2020</v>
      </c>
      <c r="B435" s="3" t="s">
        <v>60</v>
      </c>
      <c r="C435" s="3" t="s">
        <v>2</v>
      </c>
      <c r="D435" s="3">
        <v>10878</v>
      </c>
      <c r="E435" s="3">
        <v>69183</v>
      </c>
      <c r="F435" s="3">
        <v>42482</v>
      </c>
    </row>
    <row r="436" spans="1:6" x14ac:dyDescent="0.3">
      <c r="A436" s="2">
        <v>2020</v>
      </c>
      <c r="B436" s="2" t="s">
        <v>60</v>
      </c>
      <c r="C436" s="2" t="s">
        <v>3</v>
      </c>
      <c r="D436" s="2">
        <v>5464</v>
      </c>
      <c r="E436" s="2">
        <v>23724</v>
      </c>
      <c r="F436" s="2">
        <v>38111</v>
      </c>
    </row>
    <row r="437" spans="1:6" x14ac:dyDescent="0.3">
      <c r="A437" s="3">
        <v>2020</v>
      </c>
      <c r="B437" s="3" t="s">
        <v>60</v>
      </c>
      <c r="C437" s="3" t="s">
        <v>4</v>
      </c>
      <c r="D437" s="3">
        <v>97116</v>
      </c>
      <c r="E437" s="3">
        <v>452175</v>
      </c>
      <c r="F437" s="3">
        <v>47080</v>
      </c>
    </row>
    <row r="438" spans="1:6" x14ac:dyDescent="0.3">
      <c r="A438" s="2">
        <v>2020</v>
      </c>
      <c r="B438" s="2" t="s">
        <v>60</v>
      </c>
      <c r="C438" s="2" t="s">
        <v>5</v>
      </c>
      <c r="D438" s="2">
        <v>16860</v>
      </c>
      <c r="E438" s="2">
        <v>76766</v>
      </c>
      <c r="F438" s="2">
        <v>45642</v>
      </c>
    </row>
    <row r="439" spans="1:6" x14ac:dyDescent="0.3">
      <c r="A439" s="3">
        <v>2020</v>
      </c>
      <c r="B439" s="3" t="s">
        <v>60</v>
      </c>
      <c r="C439" s="3" t="s">
        <v>6</v>
      </c>
      <c r="D439" s="3">
        <v>12480</v>
      </c>
      <c r="E439" s="3">
        <v>48120</v>
      </c>
      <c r="F439" s="3">
        <v>42136</v>
      </c>
    </row>
    <row r="440" spans="1:6" x14ac:dyDescent="0.3">
      <c r="A440" s="2">
        <v>2020</v>
      </c>
      <c r="B440" s="2" t="s">
        <v>60</v>
      </c>
      <c r="C440" s="2" t="s">
        <v>7</v>
      </c>
      <c r="D440" s="2">
        <v>2088</v>
      </c>
      <c r="E440" s="2">
        <v>10706</v>
      </c>
      <c r="F440" s="2">
        <v>38135</v>
      </c>
    </row>
    <row r="441" spans="1:6" x14ac:dyDescent="0.3">
      <c r="A441" s="3">
        <v>2020</v>
      </c>
      <c r="B441" s="3" t="s">
        <v>60</v>
      </c>
      <c r="C441" s="3" t="s">
        <v>8</v>
      </c>
      <c r="D441" s="3">
        <v>54871</v>
      </c>
      <c r="E441" s="3">
        <v>254577</v>
      </c>
      <c r="F441" s="3">
        <v>41154</v>
      </c>
    </row>
    <row r="442" spans="1:6" x14ac:dyDescent="0.3">
      <c r="A442" s="2">
        <v>2020</v>
      </c>
      <c r="B442" s="2" t="s">
        <v>60</v>
      </c>
      <c r="C442" s="2" t="s">
        <v>9</v>
      </c>
      <c r="D442" s="2">
        <v>19294</v>
      </c>
      <c r="E442" s="2">
        <v>101509</v>
      </c>
      <c r="F442" s="2">
        <v>41319</v>
      </c>
    </row>
    <row r="443" spans="1:6" x14ac:dyDescent="0.3">
      <c r="A443" s="3">
        <v>2020</v>
      </c>
      <c r="B443" s="3" t="s">
        <v>60</v>
      </c>
      <c r="C443" s="3" t="s">
        <v>10</v>
      </c>
      <c r="D443" s="3">
        <v>4119</v>
      </c>
      <c r="E443" s="3">
        <v>18237</v>
      </c>
      <c r="F443" s="3">
        <v>35029</v>
      </c>
    </row>
    <row r="444" spans="1:6" x14ac:dyDescent="0.3">
      <c r="A444" s="2">
        <v>2020</v>
      </c>
      <c r="B444" s="2" t="s">
        <v>60</v>
      </c>
      <c r="C444" s="2" t="s">
        <v>11</v>
      </c>
      <c r="D444" s="2">
        <v>35477</v>
      </c>
      <c r="E444" s="2">
        <v>184359</v>
      </c>
      <c r="F444" s="2">
        <v>48230</v>
      </c>
    </row>
    <row r="445" spans="1:6" x14ac:dyDescent="0.3">
      <c r="A445" s="3">
        <v>2020</v>
      </c>
      <c r="B445" s="3" t="s">
        <v>60</v>
      </c>
      <c r="C445" s="3" t="s">
        <v>12</v>
      </c>
      <c r="D445" s="3">
        <v>13233</v>
      </c>
      <c r="E445" s="3">
        <v>80627</v>
      </c>
      <c r="F445" s="3">
        <v>36636</v>
      </c>
    </row>
    <row r="446" spans="1:6" x14ac:dyDescent="0.3">
      <c r="A446" s="2">
        <v>2020</v>
      </c>
      <c r="B446" s="2" t="s">
        <v>60</v>
      </c>
      <c r="C446" s="2" t="s">
        <v>13</v>
      </c>
      <c r="D446" s="2">
        <v>7585</v>
      </c>
      <c r="E446" s="2">
        <v>37229</v>
      </c>
      <c r="F446" s="2">
        <v>40163</v>
      </c>
    </row>
    <row r="447" spans="1:6" x14ac:dyDescent="0.3">
      <c r="A447" s="3">
        <v>2020</v>
      </c>
      <c r="B447" s="3" t="s">
        <v>60</v>
      </c>
      <c r="C447" s="3" t="s">
        <v>14</v>
      </c>
      <c r="D447" s="3">
        <v>5873</v>
      </c>
      <c r="E447" s="3">
        <v>31183</v>
      </c>
      <c r="F447" s="3">
        <v>38965</v>
      </c>
    </row>
    <row r="448" spans="1:6" x14ac:dyDescent="0.3">
      <c r="A448" s="2">
        <v>2020</v>
      </c>
      <c r="B448" s="2" t="s">
        <v>60</v>
      </c>
      <c r="C448" s="2" t="s">
        <v>15</v>
      </c>
      <c r="D448" s="2">
        <v>9084</v>
      </c>
      <c r="E448" s="2">
        <v>40228</v>
      </c>
      <c r="F448" s="2">
        <v>38895</v>
      </c>
    </row>
    <row r="449" spans="1:6" x14ac:dyDescent="0.3">
      <c r="A449" s="3">
        <v>2020</v>
      </c>
      <c r="B449" s="3" t="s">
        <v>60</v>
      </c>
      <c r="C449" s="3" t="s">
        <v>16</v>
      </c>
      <c r="D449" s="3">
        <v>9437</v>
      </c>
      <c r="E449" s="3">
        <v>41500</v>
      </c>
      <c r="F449" s="3">
        <v>41226</v>
      </c>
    </row>
    <row r="450" spans="1:6" x14ac:dyDescent="0.3">
      <c r="A450" s="2">
        <v>2020</v>
      </c>
      <c r="B450" s="2" t="s">
        <v>60</v>
      </c>
      <c r="C450" s="2" t="s">
        <v>17</v>
      </c>
      <c r="D450" s="2">
        <v>3830</v>
      </c>
      <c r="E450" s="2">
        <v>16120</v>
      </c>
      <c r="F450" s="2">
        <v>39497</v>
      </c>
    </row>
    <row r="451" spans="1:6" x14ac:dyDescent="0.3">
      <c r="A451" s="3">
        <v>2020</v>
      </c>
      <c r="B451" s="3" t="s">
        <v>60</v>
      </c>
      <c r="C451" s="3" t="s">
        <v>18</v>
      </c>
      <c r="D451" s="3">
        <v>19028</v>
      </c>
      <c r="E451" s="3">
        <v>78236</v>
      </c>
      <c r="F451" s="3">
        <v>48238</v>
      </c>
    </row>
    <row r="452" spans="1:6" x14ac:dyDescent="0.3">
      <c r="A452" s="2">
        <v>2020</v>
      </c>
      <c r="B452" s="2" t="s">
        <v>60</v>
      </c>
      <c r="C452" s="2" t="s">
        <v>19</v>
      </c>
      <c r="D452" s="2">
        <v>21927</v>
      </c>
      <c r="E452" s="2">
        <v>98276</v>
      </c>
      <c r="F452" s="2">
        <v>46345</v>
      </c>
    </row>
    <row r="453" spans="1:6" x14ac:dyDescent="0.3">
      <c r="A453" s="3">
        <v>2020</v>
      </c>
      <c r="B453" s="3" t="s">
        <v>60</v>
      </c>
      <c r="C453" s="3" t="s">
        <v>20</v>
      </c>
      <c r="D453" s="3">
        <v>25486</v>
      </c>
      <c r="E453" s="3">
        <v>114074</v>
      </c>
      <c r="F453" s="3">
        <v>39650</v>
      </c>
    </row>
    <row r="454" spans="1:6" x14ac:dyDescent="0.3">
      <c r="A454" s="2">
        <v>2020</v>
      </c>
      <c r="B454" s="2" t="s">
        <v>60</v>
      </c>
      <c r="C454" s="2" t="s">
        <v>21</v>
      </c>
      <c r="D454" s="2">
        <v>17118</v>
      </c>
      <c r="E454" s="2">
        <v>77083</v>
      </c>
      <c r="F454" s="2">
        <v>39485</v>
      </c>
    </row>
    <row r="455" spans="1:6" x14ac:dyDescent="0.3">
      <c r="A455" s="3">
        <v>2020</v>
      </c>
      <c r="B455" s="3" t="s">
        <v>60</v>
      </c>
      <c r="C455" s="3" t="s">
        <v>22</v>
      </c>
      <c r="D455" s="3">
        <v>4625</v>
      </c>
      <c r="E455" s="3">
        <v>19993</v>
      </c>
      <c r="F455" s="3">
        <v>38520</v>
      </c>
    </row>
    <row r="456" spans="1:6" x14ac:dyDescent="0.3">
      <c r="A456" s="2">
        <v>2020</v>
      </c>
      <c r="B456" s="2" t="s">
        <v>60</v>
      </c>
      <c r="C456" s="2" t="s">
        <v>23</v>
      </c>
      <c r="D456" s="2">
        <v>13399</v>
      </c>
      <c r="E456" s="2">
        <v>68557</v>
      </c>
      <c r="F456" s="2">
        <v>38496</v>
      </c>
    </row>
    <row r="457" spans="1:6" x14ac:dyDescent="0.3">
      <c r="A457" s="3">
        <v>2020</v>
      </c>
      <c r="B457" s="3" t="s">
        <v>60</v>
      </c>
      <c r="C457" s="3" t="s">
        <v>24</v>
      </c>
      <c r="D457" s="3">
        <v>4199</v>
      </c>
      <c r="E457" s="3">
        <v>17236</v>
      </c>
      <c r="F457" s="3">
        <v>34349</v>
      </c>
    </row>
    <row r="458" spans="1:6" x14ac:dyDescent="0.3">
      <c r="A458" s="2">
        <v>2020</v>
      </c>
      <c r="B458" s="2" t="s">
        <v>60</v>
      </c>
      <c r="C458" s="2" t="s">
        <v>25</v>
      </c>
      <c r="D458" s="2">
        <v>4602</v>
      </c>
      <c r="E458" s="2">
        <v>24061</v>
      </c>
      <c r="F458" s="2">
        <v>36266</v>
      </c>
    </row>
    <row r="459" spans="1:6" x14ac:dyDescent="0.3">
      <c r="A459" s="3">
        <v>2020</v>
      </c>
      <c r="B459" s="3" t="s">
        <v>60</v>
      </c>
      <c r="C459" s="3" t="s">
        <v>26</v>
      </c>
      <c r="D459" s="3">
        <v>5067</v>
      </c>
      <c r="E459" s="3">
        <v>30593</v>
      </c>
      <c r="F459" s="3">
        <v>41698</v>
      </c>
    </row>
    <row r="460" spans="1:6" x14ac:dyDescent="0.3">
      <c r="A460" s="2">
        <v>2020</v>
      </c>
      <c r="B460" s="2" t="s">
        <v>60</v>
      </c>
      <c r="C460" s="2" t="s">
        <v>27</v>
      </c>
      <c r="D460" s="2">
        <v>4109</v>
      </c>
      <c r="E460" s="2">
        <v>18869</v>
      </c>
      <c r="F460" s="2">
        <v>43107</v>
      </c>
    </row>
    <row r="461" spans="1:6" x14ac:dyDescent="0.3">
      <c r="A461" s="3">
        <v>2020</v>
      </c>
      <c r="B461" s="3" t="s">
        <v>60</v>
      </c>
      <c r="C461" s="3" t="s">
        <v>28</v>
      </c>
      <c r="D461" s="3">
        <v>24307</v>
      </c>
      <c r="E461" s="3">
        <v>114130</v>
      </c>
      <c r="F461" s="3">
        <v>41197</v>
      </c>
    </row>
    <row r="462" spans="1:6" x14ac:dyDescent="0.3">
      <c r="A462" s="2">
        <v>2020</v>
      </c>
      <c r="B462" s="2" t="s">
        <v>60</v>
      </c>
      <c r="C462" s="2" t="s">
        <v>29</v>
      </c>
      <c r="D462" s="2">
        <v>4261</v>
      </c>
      <c r="E462" s="2">
        <v>18424</v>
      </c>
      <c r="F462" s="2">
        <v>38699</v>
      </c>
    </row>
    <row r="463" spans="1:6" x14ac:dyDescent="0.3">
      <c r="A463" s="3">
        <v>2020</v>
      </c>
      <c r="B463" s="3" t="s">
        <v>60</v>
      </c>
      <c r="C463" s="3" t="s">
        <v>30</v>
      </c>
      <c r="D463" s="3">
        <v>70935</v>
      </c>
      <c r="E463" s="3">
        <v>307026</v>
      </c>
      <c r="F463" s="3">
        <v>49001</v>
      </c>
    </row>
    <row r="464" spans="1:6" x14ac:dyDescent="0.3">
      <c r="A464" s="2">
        <v>2020</v>
      </c>
      <c r="B464" s="2" t="s">
        <v>60</v>
      </c>
      <c r="C464" s="2" t="s">
        <v>31</v>
      </c>
      <c r="D464" s="2">
        <v>26011</v>
      </c>
      <c r="E464" s="2">
        <v>107703</v>
      </c>
      <c r="F464" s="2">
        <v>39794</v>
      </c>
    </row>
    <row r="465" spans="1:6" x14ac:dyDescent="0.3">
      <c r="A465" s="3">
        <v>2020</v>
      </c>
      <c r="B465" s="3" t="s">
        <v>60</v>
      </c>
      <c r="C465" s="3" t="s">
        <v>32</v>
      </c>
      <c r="D465" s="3">
        <v>2141</v>
      </c>
      <c r="E465" s="3">
        <v>10645</v>
      </c>
      <c r="F465" s="3">
        <v>40484</v>
      </c>
    </row>
    <row r="466" spans="1:6" x14ac:dyDescent="0.3">
      <c r="A466" s="2">
        <v>2020</v>
      </c>
      <c r="B466" s="2" t="s">
        <v>60</v>
      </c>
      <c r="C466" s="2" t="s">
        <v>33</v>
      </c>
      <c r="D466" s="2">
        <v>23929</v>
      </c>
      <c r="E466" s="2">
        <v>138448</v>
      </c>
      <c r="F466" s="2">
        <v>38332</v>
      </c>
    </row>
    <row r="467" spans="1:6" x14ac:dyDescent="0.3">
      <c r="A467" s="3">
        <v>2020</v>
      </c>
      <c r="B467" s="3" t="s">
        <v>60</v>
      </c>
      <c r="C467" s="3" t="s">
        <v>34</v>
      </c>
      <c r="D467" s="3">
        <v>6600</v>
      </c>
      <c r="E467" s="3">
        <v>34047</v>
      </c>
      <c r="F467" s="3">
        <v>37686</v>
      </c>
    </row>
    <row r="468" spans="1:6" x14ac:dyDescent="0.3">
      <c r="A468" s="2">
        <v>2020</v>
      </c>
      <c r="B468" s="2" t="s">
        <v>60</v>
      </c>
      <c r="C468" s="2" t="s">
        <v>35</v>
      </c>
      <c r="D468" s="2">
        <v>14853</v>
      </c>
      <c r="E468" s="2">
        <v>60924</v>
      </c>
      <c r="F468" s="2">
        <v>41296</v>
      </c>
    </row>
    <row r="469" spans="1:6" x14ac:dyDescent="0.3">
      <c r="A469" s="3">
        <v>2020</v>
      </c>
      <c r="B469" s="3" t="s">
        <v>60</v>
      </c>
      <c r="C469" s="3" t="s">
        <v>36</v>
      </c>
      <c r="D469" s="3">
        <v>33590</v>
      </c>
      <c r="E469" s="3">
        <v>169772</v>
      </c>
      <c r="F469" s="3">
        <v>39396</v>
      </c>
    </row>
    <row r="470" spans="1:6" x14ac:dyDescent="0.3">
      <c r="A470" s="2">
        <v>2020</v>
      </c>
      <c r="B470" s="2" t="s">
        <v>60</v>
      </c>
      <c r="C470" s="2" t="s">
        <v>37</v>
      </c>
      <c r="D470" s="2">
        <v>3576</v>
      </c>
      <c r="E470" s="2">
        <v>15156</v>
      </c>
      <c r="F470" s="2">
        <v>38763</v>
      </c>
    </row>
    <row r="471" spans="1:6" x14ac:dyDescent="0.3">
      <c r="A471" s="3">
        <v>2020</v>
      </c>
      <c r="B471" s="3" t="s">
        <v>60</v>
      </c>
      <c r="C471" s="3" t="s">
        <v>38</v>
      </c>
      <c r="D471" s="3">
        <v>10267</v>
      </c>
      <c r="E471" s="3">
        <v>49710</v>
      </c>
      <c r="F471" s="3">
        <v>38110</v>
      </c>
    </row>
    <row r="472" spans="1:6" x14ac:dyDescent="0.3">
      <c r="A472" s="2">
        <v>2020</v>
      </c>
      <c r="B472" s="2" t="s">
        <v>60</v>
      </c>
      <c r="C472" s="2" t="s">
        <v>39</v>
      </c>
      <c r="D472" s="2">
        <v>2313</v>
      </c>
      <c r="E472" s="2">
        <v>11077</v>
      </c>
      <c r="F472" s="2">
        <v>38165</v>
      </c>
    </row>
    <row r="473" spans="1:6" x14ac:dyDescent="0.3">
      <c r="A473" s="3">
        <v>2020</v>
      </c>
      <c r="B473" s="3" t="s">
        <v>60</v>
      </c>
      <c r="C473" s="3" t="s">
        <v>40</v>
      </c>
      <c r="D473" s="3">
        <v>12651</v>
      </c>
      <c r="E473" s="3">
        <v>70977</v>
      </c>
      <c r="F473" s="3">
        <v>40323</v>
      </c>
    </row>
    <row r="474" spans="1:6" x14ac:dyDescent="0.3">
      <c r="A474" s="2">
        <v>2020</v>
      </c>
      <c r="B474" s="2" t="s">
        <v>60</v>
      </c>
      <c r="C474" s="2" t="s">
        <v>41</v>
      </c>
      <c r="D474" s="2">
        <v>57936</v>
      </c>
      <c r="E474" s="2">
        <v>310244</v>
      </c>
      <c r="F474" s="2">
        <v>44055</v>
      </c>
    </row>
    <row r="475" spans="1:6" x14ac:dyDescent="0.3">
      <c r="A475" s="3">
        <v>2020</v>
      </c>
      <c r="B475" s="3" t="s">
        <v>60</v>
      </c>
      <c r="C475" s="3" t="s">
        <v>42</v>
      </c>
      <c r="D475" s="3">
        <v>6849</v>
      </c>
      <c r="E475" s="3">
        <v>35002</v>
      </c>
      <c r="F475" s="3">
        <v>39528</v>
      </c>
    </row>
    <row r="476" spans="1:6" x14ac:dyDescent="0.3">
      <c r="A476" s="2">
        <v>2020</v>
      </c>
      <c r="B476" s="2" t="s">
        <v>60</v>
      </c>
      <c r="C476" s="2" t="s">
        <v>43</v>
      </c>
      <c r="D476" s="2">
        <v>1995</v>
      </c>
      <c r="E476" s="2">
        <v>7681</v>
      </c>
      <c r="F476" s="2">
        <v>41304</v>
      </c>
    </row>
    <row r="477" spans="1:6" x14ac:dyDescent="0.3">
      <c r="A477" s="3">
        <v>2020</v>
      </c>
      <c r="B477" s="3" t="s">
        <v>60</v>
      </c>
      <c r="C477" s="3" t="s">
        <v>44</v>
      </c>
      <c r="D477" s="3">
        <v>29516</v>
      </c>
      <c r="E477" s="3">
        <v>121622</v>
      </c>
      <c r="F477" s="3">
        <v>50744</v>
      </c>
    </row>
    <row r="478" spans="1:6" x14ac:dyDescent="0.3">
      <c r="A478" s="2">
        <v>2020</v>
      </c>
      <c r="B478" s="2" t="s">
        <v>60</v>
      </c>
      <c r="C478" s="2" t="s">
        <v>45</v>
      </c>
      <c r="D478" s="2">
        <v>20259</v>
      </c>
      <c r="E478" s="2">
        <v>89105</v>
      </c>
      <c r="F478" s="2">
        <v>46691</v>
      </c>
    </row>
    <row r="479" spans="1:6" x14ac:dyDescent="0.3">
      <c r="A479" s="3">
        <v>2020</v>
      </c>
      <c r="B479" s="3" t="s">
        <v>60</v>
      </c>
      <c r="C479" s="3" t="s">
        <v>46</v>
      </c>
      <c r="D479" s="3">
        <v>3442</v>
      </c>
      <c r="E479" s="3">
        <v>15621</v>
      </c>
      <c r="F479" s="3">
        <v>35759</v>
      </c>
    </row>
    <row r="480" spans="1:6" x14ac:dyDescent="0.3">
      <c r="A480" s="2">
        <v>2020</v>
      </c>
      <c r="B480" s="2" t="s">
        <v>60</v>
      </c>
      <c r="C480" s="2" t="s">
        <v>47</v>
      </c>
      <c r="D480" s="2">
        <v>13143</v>
      </c>
      <c r="E480" s="2">
        <v>74028</v>
      </c>
      <c r="F480" s="2">
        <v>36058</v>
      </c>
    </row>
    <row r="481" spans="1:6" x14ac:dyDescent="0.3">
      <c r="A481" s="3">
        <v>2020</v>
      </c>
      <c r="B481" s="3" t="s">
        <v>60</v>
      </c>
      <c r="C481" s="3" t="s">
        <v>48</v>
      </c>
      <c r="D481" s="3">
        <v>1669</v>
      </c>
      <c r="E481" s="3">
        <v>6769</v>
      </c>
      <c r="F481" s="3">
        <v>40253</v>
      </c>
    </row>
    <row r="482" spans="1:6" x14ac:dyDescent="0.3">
      <c r="A482" s="2">
        <v>2019</v>
      </c>
      <c r="B482" s="2" t="s">
        <v>55</v>
      </c>
      <c r="C482" s="2" t="s">
        <v>1</v>
      </c>
      <c r="D482" s="2">
        <v>1846</v>
      </c>
      <c r="E482" s="2">
        <v>18939</v>
      </c>
      <c r="F482" s="2">
        <v>56529</v>
      </c>
    </row>
    <row r="483" spans="1:6" x14ac:dyDescent="0.3">
      <c r="A483" s="3">
        <v>2019</v>
      </c>
      <c r="B483" s="3" t="s">
        <v>55</v>
      </c>
      <c r="C483" s="3" t="s">
        <v>2</v>
      </c>
      <c r="D483" s="3">
        <v>1358</v>
      </c>
      <c r="E483" s="3">
        <v>37970</v>
      </c>
      <c r="F483" s="3">
        <v>52262</v>
      </c>
    </row>
    <row r="484" spans="1:6" x14ac:dyDescent="0.3">
      <c r="A484" s="2">
        <v>2019</v>
      </c>
      <c r="B484" s="2" t="s">
        <v>55</v>
      </c>
      <c r="C484" s="2" t="s">
        <v>3</v>
      </c>
      <c r="D484" s="2">
        <v>2577</v>
      </c>
      <c r="E484" s="2">
        <v>16390</v>
      </c>
      <c r="F484" s="2">
        <v>48299</v>
      </c>
    </row>
    <row r="485" spans="1:6" x14ac:dyDescent="0.3">
      <c r="A485" s="3">
        <v>2019</v>
      </c>
      <c r="B485" s="3" t="s">
        <v>55</v>
      </c>
      <c r="C485" s="3" t="s">
        <v>4</v>
      </c>
      <c r="D485" s="3">
        <v>17663</v>
      </c>
      <c r="E485" s="3">
        <v>443581</v>
      </c>
      <c r="F485" s="3">
        <v>40246</v>
      </c>
    </row>
    <row r="486" spans="1:6" x14ac:dyDescent="0.3">
      <c r="A486" s="2">
        <v>2019</v>
      </c>
      <c r="B486" s="2" t="s">
        <v>55</v>
      </c>
      <c r="C486" s="2" t="s">
        <v>5</v>
      </c>
      <c r="D486" s="2">
        <v>3279</v>
      </c>
      <c r="E486" s="2">
        <v>48392</v>
      </c>
      <c r="F486" s="2">
        <v>90328</v>
      </c>
    </row>
    <row r="487" spans="1:6" x14ac:dyDescent="0.3">
      <c r="A487" s="3">
        <v>2019</v>
      </c>
      <c r="B487" s="3" t="s">
        <v>55</v>
      </c>
      <c r="C487" s="3" t="s">
        <v>6</v>
      </c>
      <c r="D487" s="3">
        <v>437</v>
      </c>
      <c r="E487" s="3">
        <v>5258</v>
      </c>
      <c r="F487" s="3">
        <v>41449</v>
      </c>
    </row>
    <row r="488" spans="1:6" x14ac:dyDescent="0.3">
      <c r="A488" s="2">
        <v>2019</v>
      </c>
      <c r="B488" s="2" t="s">
        <v>55</v>
      </c>
      <c r="C488" s="2" t="s">
        <v>7</v>
      </c>
      <c r="D488" s="2">
        <v>180</v>
      </c>
      <c r="E488" s="2">
        <v>1471</v>
      </c>
      <c r="F488" s="2">
        <v>42123</v>
      </c>
    </row>
    <row r="489" spans="1:6" x14ac:dyDescent="0.3">
      <c r="A489" s="3">
        <v>2019</v>
      </c>
      <c r="B489" s="3" t="s">
        <v>55</v>
      </c>
      <c r="C489" s="3" t="s">
        <v>8</v>
      </c>
      <c r="D489" s="3">
        <v>5304</v>
      </c>
      <c r="E489" s="3">
        <v>71329</v>
      </c>
      <c r="F489" s="3">
        <v>35645</v>
      </c>
    </row>
    <row r="490" spans="1:6" x14ac:dyDescent="0.3">
      <c r="A490" s="2">
        <v>2019</v>
      </c>
      <c r="B490" s="2" t="s">
        <v>55</v>
      </c>
      <c r="C490" s="2" t="s">
        <v>9</v>
      </c>
      <c r="D490" s="2">
        <v>2662</v>
      </c>
      <c r="E490" s="2">
        <v>29910</v>
      </c>
      <c r="F490" s="2">
        <v>43258</v>
      </c>
    </row>
    <row r="491" spans="1:6" x14ac:dyDescent="0.3">
      <c r="A491" s="3">
        <v>2019</v>
      </c>
      <c r="B491" s="3" t="s">
        <v>55</v>
      </c>
      <c r="C491" s="3" t="s">
        <v>10</v>
      </c>
      <c r="D491" s="3">
        <v>2401</v>
      </c>
      <c r="E491" s="3">
        <v>26555</v>
      </c>
      <c r="F491" s="3">
        <v>41105</v>
      </c>
    </row>
    <row r="492" spans="1:6" x14ac:dyDescent="0.3">
      <c r="A492" s="2">
        <v>2019</v>
      </c>
      <c r="B492" s="2" t="s">
        <v>55</v>
      </c>
      <c r="C492" s="2" t="s">
        <v>11</v>
      </c>
      <c r="D492" s="2">
        <v>2825</v>
      </c>
      <c r="E492" s="2">
        <v>26828</v>
      </c>
      <c r="F492" s="2">
        <v>52197</v>
      </c>
    </row>
    <row r="493" spans="1:6" x14ac:dyDescent="0.3">
      <c r="A493" s="3">
        <v>2019</v>
      </c>
      <c r="B493" s="3" t="s">
        <v>55</v>
      </c>
      <c r="C493" s="3" t="s">
        <v>12</v>
      </c>
      <c r="D493" s="3">
        <v>2255</v>
      </c>
      <c r="E493" s="3">
        <v>21475</v>
      </c>
      <c r="F493" s="3">
        <v>50243</v>
      </c>
    </row>
    <row r="494" spans="1:6" x14ac:dyDescent="0.3">
      <c r="A494" s="2">
        <v>2019</v>
      </c>
      <c r="B494" s="2" t="s">
        <v>55</v>
      </c>
      <c r="C494" s="2" t="s">
        <v>13</v>
      </c>
      <c r="D494" s="2">
        <v>2916</v>
      </c>
      <c r="E494" s="2">
        <v>23431</v>
      </c>
      <c r="F494" s="2">
        <v>44087</v>
      </c>
    </row>
    <row r="495" spans="1:6" x14ac:dyDescent="0.3">
      <c r="A495" s="3">
        <v>2019</v>
      </c>
      <c r="B495" s="3" t="s">
        <v>55</v>
      </c>
      <c r="C495" s="3" t="s">
        <v>14</v>
      </c>
      <c r="D495" s="3">
        <v>2612</v>
      </c>
      <c r="E495" s="3">
        <v>19353</v>
      </c>
      <c r="F495" s="3">
        <v>47802</v>
      </c>
    </row>
    <row r="496" spans="1:6" x14ac:dyDescent="0.3">
      <c r="A496" s="2">
        <v>2019</v>
      </c>
      <c r="B496" s="2" t="s">
        <v>55</v>
      </c>
      <c r="C496" s="2" t="s">
        <v>15</v>
      </c>
      <c r="D496" s="2">
        <v>1561</v>
      </c>
      <c r="E496" s="2">
        <v>18911</v>
      </c>
      <c r="F496" s="2">
        <v>56448</v>
      </c>
    </row>
    <row r="497" spans="1:6" x14ac:dyDescent="0.3">
      <c r="A497" s="3">
        <v>2019</v>
      </c>
      <c r="B497" s="3" t="s">
        <v>55</v>
      </c>
      <c r="C497" s="3" t="s">
        <v>16</v>
      </c>
      <c r="D497" s="3">
        <v>3133</v>
      </c>
      <c r="E497" s="3">
        <v>44052</v>
      </c>
      <c r="F497" s="3">
        <v>87820</v>
      </c>
    </row>
    <row r="498" spans="1:6" x14ac:dyDescent="0.3">
      <c r="A498" s="2">
        <v>2019</v>
      </c>
      <c r="B498" s="2" t="s">
        <v>55</v>
      </c>
      <c r="C498" s="2" t="s">
        <v>17</v>
      </c>
      <c r="D498" s="2">
        <v>1447</v>
      </c>
      <c r="E498" s="2">
        <v>7281</v>
      </c>
      <c r="F498" s="2">
        <v>41157</v>
      </c>
    </row>
    <row r="499" spans="1:6" x14ac:dyDescent="0.3">
      <c r="A499" s="3">
        <v>2019</v>
      </c>
      <c r="B499" s="3" t="s">
        <v>55</v>
      </c>
      <c r="C499" s="3" t="s">
        <v>18</v>
      </c>
      <c r="D499" s="3">
        <v>723</v>
      </c>
      <c r="E499" s="3">
        <v>7194</v>
      </c>
      <c r="F499" s="3">
        <v>44642</v>
      </c>
    </row>
    <row r="500" spans="1:6" x14ac:dyDescent="0.3">
      <c r="A500" s="2">
        <v>2019</v>
      </c>
      <c r="B500" s="2" t="s">
        <v>55</v>
      </c>
      <c r="C500" s="2" t="s">
        <v>19</v>
      </c>
      <c r="D500" s="2">
        <v>1007</v>
      </c>
      <c r="E500" s="2">
        <v>10500</v>
      </c>
      <c r="F500" s="2">
        <v>63846</v>
      </c>
    </row>
    <row r="501" spans="1:6" x14ac:dyDescent="0.3">
      <c r="A501" s="3">
        <v>2019</v>
      </c>
      <c r="B501" s="3" t="s">
        <v>55</v>
      </c>
      <c r="C501" s="3" t="s">
        <v>20</v>
      </c>
      <c r="D501" s="3">
        <v>3480</v>
      </c>
      <c r="E501" s="3">
        <v>35622</v>
      </c>
      <c r="F501" s="3">
        <v>41799</v>
      </c>
    </row>
    <row r="502" spans="1:6" x14ac:dyDescent="0.3">
      <c r="A502" s="2">
        <v>2019</v>
      </c>
      <c r="B502" s="2" t="s">
        <v>55</v>
      </c>
      <c r="C502" s="2" t="s">
        <v>21</v>
      </c>
      <c r="D502" s="2">
        <v>3094</v>
      </c>
      <c r="E502" s="2">
        <v>28134</v>
      </c>
      <c r="F502" s="2">
        <v>51107</v>
      </c>
    </row>
    <row r="503" spans="1:6" x14ac:dyDescent="0.3">
      <c r="A503" s="3">
        <v>2019</v>
      </c>
      <c r="B503" s="3" t="s">
        <v>55</v>
      </c>
      <c r="C503" s="3" t="s">
        <v>22</v>
      </c>
      <c r="D503" s="3">
        <v>2110</v>
      </c>
      <c r="E503" s="3">
        <v>15777</v>
      </c>
      <c r="F503" s="3">
        <v>49263</v>
      </c>
    </row>
    <row r="504" spans="1:6" x14ac:dyDescent="0.3">
      <c r="A504" s="2">
        <v>2019</v>
      </c>
      <c r="B504" s="2" t="s">
        <v>55</v>
      </c>
      <c r="C504" s="2" t="s">
        <v>23</v>
      </c>
      <c r="D504" s="2">
        <v>2031</v>
      </c>
      <c r="E504" s="2">
        <v>16899</v>
      </c>
      <c r="F504" s="2">
        <v>44815</v>
      </c>
    </row>
    <row r="505" spans="1:6" x14ac:dyDescent="0.3">
      <c r="A505" s="3">
        <v>2019</v>
      </c>
      <c r="B505" s="3" t="s">
        <v>55</v>
      </c>
      <c r="C505" s="3" t="s">
        <v>24</v>
      </c>
      <c r="D505" s="3">
        <v>1789</v>
      </c>
      <c r="E505" s="3">
        <v>12792</v>
      </c>
      <c r="F505" s="3">
        <v>67162</v>
      </c>
    </row>
    <row r="506" spans="1:6" x14ac:dyDescent="0.3">
      <c r="A506" s="2">
        <v>2019</v>
      </c>
      <c r="B506" s="2" t="s">
        <v>55</v>
      </c>
      <c r="C506" s="2" t="s">
        <v>25</v>
      </c>
      <c r="D506" s="2">
        <v>2414</v>
      </c>
      <c r="E506" s="2">
        <v>15761</v>
      </c>
      <c r="F506" s="2">
        <v>42685</v>
      </c>
    </row>
    <row r="507" spans="1:6" x14ac:dyDescent="0.3">
      <c r="A507" s="3">
        <v>2019</v>
      </c>
      <c r="B507" s="3" t="s">
        <v>55</v>
      </c>
      <c r="C507" s="3" t="s">
        <v>26</v>
      </c>
      <c r="D507" s="3">
        <v>618</v>
      </c>
      <c r="E507" s="3">
        <v>19841</v>
      </c>
      <c r="F507" s="3">
        <v>86362</v>
      </c>
    </row>
    <row r="508" spans="1:6" x14ac:dyDescent="0.3">
      <c r="A508" s="2">
        <v>2019</v>
      </c>
      <c r="B508" s="2" t="s">
        <v>55</v>
      </c>
      <c r="C508" s="2" t="s">
        <v>27</v>
      </c>
      <c r="D508" s="2">
        <v>350</v>
      </c>
      <c r="E508" s="2">
        <v>2627</v>
      </c>
      <c r="F508" s="2">
        <v>44073</v>
      </c>
    </row>
    <row r="509" spans="1:6" x14ac:dyDescent="0.3">
      <c r="A509" s="3">
        <v>2019</v>
      </c>
      <c r="B509" s="3" t="s">
        <v>55</v>
      </c>
      <c r="C509" s="3" t="s">
        <v>28</v>
      </c>
      <c r="D509" s="3">
        <v>998</v>
      </c>
      <c r="E509" s="3">
        <v>12407</v>
      </c>
      <c r="F509" s="3">
        <v>41732</v>
      </c>
    </row>
    <row r="510" spans="1:6" x14ac:dyDescent="0.3">
      <c r="A510" s="2">
        <v>2019</v>
      </c>
      <c r="B510" s="2" t="s">
        <v>55</v>
      </c>
      <c r="C510" s="2" t="s">
        <v>29</v>
      </c>
      <c r="D510" s="2">
        <v>2100</v>
      </c>
      <c r="E510" s="2">
        <v>36949</v>
      </c>
      <c r="F510" s="2">
        <v>68427</v>
      </c>
    </row>
    <row r="511" spans="1:6" x14ac:dyDescent="0.3">
      <c r="A511" s="3">
        <v>2019</v>
      </c>
      <c r="B511" s="3" t="s">
        <v>55</v>
      </c>
      <c r="C511" s="3" t="s">
        <v>30</v>
      </c>
      <c r="D511" s="3">
        <v>3053</v>
      </c>
      <c r="E511" s="3">
        <v>31787</v>
      </c>
      <c r="F511" s="3">
        <v>42992</v>
      </c>
    </row>
    <row r="512" spans="1:6" x14ac:dyDescent="0.3">
      <c r="A512" s="2">
        <v>2019</v>
      </c>
      <c r="B512" s="2" t="s">
        <v>55</v>
      </c>
      <c r="C512" s="2" t="s">
        <v>31</v>
      </c>
      <c r="D512" s="2">
        <v>3378</v>
      </c>
      <c r="E512" s="2">
        <v>29828</v>
      </c>
      <c r="F512" s="2">
        <v>40862</v>
      </c>
    </row>
    <row r="513" spans="1:6" x14ac:dyDescent="0.3">
      <c r="A513" s="3">
        <v>2019</v>
      </c>
      <c r="B513" s="3" t="s">
        <v>55</v>
      </c>
      <c r="C513" s="3" t="s">
        <v>32</v>
      </c>
      <c r="D513" s="3">
        <v>1784</v>
      </c>
      <c r="E513" s="3">
        <v>25973</v>
      </c>
      <c r="F513" s="3">
        <v>97355</v>
      </c>
    </row>
    <row r="514" spans="1:6" x14ac:dyDescent="0.3">
      <c r="A514" s="2">
        <v>2019</v>
      </c>
      <c r="B514" s="2" t="s">
        <v>55</v>
      </c>
      <c r="C514" s="2" t="s">
        <v>33</v>
      </c>
      <c r="D514" s="2">
        <v>2531</v>
      </c>
      <c r="E514" s="2">
        <v>28532</v>
      </c>
      <c r="F514" s="2">
        <v>51860</v>
      </c>
    </row>
    <row r="515" spans="1:6" x14ac:dyDescent="0.3">
      <c r="A515" s="3">
        <v>2019</v>
      </c>
      <c r="B515" s="3" t="s">
        <v>55</v>
      </c>
      <c r="C515" s="3" t="s">
        <v>34</v>
      </c>
      <c r="D515" s="3">
        <v>4402</v>
      </c>
      <c r="E515" s="3">
        <v>56786</v>
      </c>
      <c r="F515" s="3">
        <v>91249</v>
      </c>
    </row>
    <row r="516" spans="1:6" x14ac:dyDescent="0.3">
      <c r="A516" s="2">
        <v>2019</v>
      </c>
      <c r="B516" s="2" t="s">
        <v>55</v>
      </c>
      <c r="C516" s="2" t="s">
        <v>35</v>
      </c>
      <c r="D516" s="2">
        <v>4633</v>
      </c>
      <c r="E516" s="2">
        <v>54550</v>
      </c>
      <c r="F516" s="2">
        <v>37586</v>
      </c>
    </row>
    <row r="517" spans="1:6" x14ac:dyDescent="0.3">
      <c r="A517" s="3">
        <v>2019</v>
      </c>
      <c r="B517" s="3" t="s">
        <v>55</v>
      </c>
      <c r="C517" s="3" t="s">
        <v>36</v>
      </c>
      <c r="D517" s="3">
        <v>3616</v>
      </c>
      <c r="E517" s="3">
        <v>52904</v>
      </c>
      <c r="F517" s="3">
        <v>65014</v>
      </c>
    </row>
    <row r="518" spans="1:6" x14ac:dyDescent="0.3">
      <c r="A518" s="2">
        <v>2019</v>
      </c>
      <c r="B518" s="2" t="s">
        <v>55</v>
      </c>
      <c r="C518" s="2" t="s">
        <v>37</v>
      </c>
      <c r="D518" s="2">
        <v>198</v>
      </c>
      <c r="E518" s="2">
        <v>1121</v>
      </c>
      <c r="F518" s="2">
        <v>39917</v>
      </c>
    </row>
    <row r="519" spans="1:6" x14ac:dyDescent="0.3">
      <c r="A519" s="3">
        <v>2019</v>
      </c>
      <c r="B519" s="3" t="s">
        <v>55</v>
      </c>
      <c r="C519" s="3" t="s">
        <v>38</v>
      </c>
      <c r="D519" s="3">
        <v>1345</v>
      </c>
      <c r="E519" s="3">
        <v>12552</v>
      </c>
      <c r="F519" s="3">
        <v>43952</v>
      </c>
    </row>
    <row r="520" spans="1:6" x14ac:dyDescent="0.3">
      <c r="A520" s="2">
        <v>2019</v>
      </c>
      <c r="B520" s="2" t="s">
        <v>55</v>
      </c>
      <c r="C520" s="2" t="s">
        <v>39</v>
      </c>
      <c r="D520" s="2">
        <v>1063</v>
      </c>
      <c r="E520" s="2">
        <v>6986</v>
      </c>
      <c r="F520" s="2">
        <v>43642</v>
      </c>
    </row>
    <row r="521" spans="1:6" x14ac:dyDescent="0.3">
      <c r="A521" s="3">
        <v>2019</v>
      </c>
      <c r="B521" s="3" t="s">
        <v>55</v>
      </c>
      <c r="C521" s="3" t="s">
        <v>40</v>
      </c>
      <c r="D521" s="3">
        <v>1107</v>
      </c>
      <c r="E521" s="3">
        <v>11568</v>
      </c>
      <c r="F521" s="3">
        <v>46865</v>
      </c>
    </row>
    <row r="522" spans="1:6" x14ac:dyDescent="0.3">
      <c r="A522" s="2">
        <v>2019</v>
      </c>
      <c r="B522" s="2" t="s">
        <v>55</v>
      </c>
      <c r="C522" s="2" t="s">
        <v>41</v>
      </c>
      <c r="D522" s="2">
        <v>19971</v>
      </c>
      <c r="E522" s="2">
        <v>307800</v>
      </c>
      <c r="F522" s="2">
        <v>114918</v>
      </c>
    </row>
    <row r="523" spans="1:6" x14ac:dyDescent="0.3">
      <c r="A523" s="3">
        <v>2019</v>
      </c>
      <c r="B523" s="3" t="s">
        <v>55</v>
      </c>
      <c r="C523" s="3" t="s">
        <v>42</v>
      </c>
      <c r="D523" s="3">
        <v>1032</v>
      </c>
      <c r="E523" s="3">
        <v>15160</v>
      </c>
      <c r="F523" s="3">
        <v>63604</v>
      </c>
    </row>
    <row r="524" spans="1:6" x14ac:dyDescent="0.3">
      <c r="A524" s="2">
        <v>2019</v>
      </c>
      <c r="B524" s="2" t="s">
        <v>55</v>
      </c>
      <c r="C524" s="2" t="s">
        <v>43</v>
      </c>
      <c r="D524" s="2">
        <v>564</v>
      </c>
      <c r="E524" s="2">
        <v>4130</v>
      </c>
      <c r="F524" s="2">
        <v>39607</v>
      </c>
    </row>
    <row r="525" spans="1:6" x14ac:dyDescent="0.3">
      <c r="A525" s="3">
        <v>2019</v>
      </c>
      <c r="B525" s="3" t="s">
        <v>55</v>
      </c>
      <c r="C525" s="3" t="s">
        <v>44</v>
      </c>
      <c r="D525" s="3">
        <v>2095</v>
      </c>
      <c r="E525" s="3">
        <v>18691</v>
      </c>
      <c r="F525" s="3">
        <v>48704</v>
      </c>
    </row>
    <row r="526" spans="1:6" x14ac:dyDescent="0.3">
      <c r="A526" s="2">
        <v>2019</v>
      </c>
      <c r="B526" s="2" t="s">
        <v>55</v>
      </c>
      <c r="C526" s="2" t="s">
        <v>45</v>
      </c>
      <c r="D526" s="2">
        <v>7117</v>
      </c>
      <c r="E526" s="2">
        <v>105362</v>
      </c>
      <c r="F526" s="2">
        <v>34547</v>
      </c>
    </row>
    <row r="527" spans="1:6" x14ac:dyDescent="0.3">
      <c r="A527" s="3">
        <v>2019</v>
      </c>
      <c r="B527" s="3" t="s">
        <v>55</v>
      </c>
      <c r="C527" s="3" t="s">
        <v>46</v>
      </c>
      <c r="D527" s="3">
        <v>1166</v>
      </c>
      <c r="E527" s="3">
        <v>23333</v>
      </c>
      <c r="F527" s="3">
        <v>80470</v>
      </c>
    </row>
    <row r="528" spans="1:6" x14ac:dyDescent="0.3">
      <c r="A528" s="2">
        <v>2019</v>
      </c>
      <c r="B528" s="2" t="s">
        <v>55</v>
      </c>
      <c r="C528" s="2" t="s">
        <v>47</v>
      </c>
      <c r="D528" s="2">
        <v>2876</v>
      </c>
      <c r="E528" s="2">
        <v>31424</v>
      </c>
      <c r="F528" s="2">
        <v>40225</v>
      </c>
    </row>
    <row r="529" spans="1:6" x14ac:dyDescent="0.3">
      <c r="A529" s="3">
        <v>2019</v>
      </c>
      <c r="B529" s="3" t="s">
        <v>55</v>
      </c>
      <c r="C529" s="3" t="s">
        <v>48</v>
      </c>
      <c r="D529" s="3">
        <v>1463</v>
      </c>
      <c r="E529" s="3">
        <v>23524</v>
      </c>
      <c r="F529" s="3">
        <v>86467</v>
      </c>
    </row>
    <row r="530" spans="1:6" x14ac:dyDescent="0.3">
      <c r="A530" s="2">
        <v>2019</v>
      </c>
      <c r="B530" s="2" t="s">
        <v>51</v>
      </c>
      <c r="C530" s="2" t="s">
        <v>1</v>
      </c>
      <c r="D530" s="2">
        <v>10069</v>
      </c>
      <c r="E530" s="2">
        <v>93619</v>
      </c>
      <c r="F530" s="2">
        <v>56141</v>
      </c>
    </row>
    <row r="531" spans="1:6" x14ac:dyDescent="0.3">
      <c r="A531" s="3">
        <v>2019</v>
      </c>
      <c r="B531" s="3" t="s">
        <v>51</v>
      </c>
      <c r="C531" s="3" t="s">
        <v>2</v>
      </c>
      <c r="D531" s="3">
        <v>13677</v>
      </c>
      <c r="E531" s="3">
        <v>171309</v>
      </c>
      <c r="F531" s="3">
        <v>58621</v>
      </c>
    </row>
    <row r="532" spans="1:6" x14ac:dyDescent="0.3">
      <c r="A532" s="2">
        <v>2019</v>
      </c>
      <c r="B532" s="2" t="s">
        <v>51</v>
      </c>
      <c r="C532" s="2" t="s">
        <v>3</v>
      </c>
      <c r="D532" s="2">
        <v>7093</v>
      </c>
      <c r="E532" s="2">
        <v>52538</v>
      </c>
      <c r="F532" s="2">
        <v>49541</v>
      </c>
    </row>
    <row r="533" spans="1:6" x14ac:dyDescent="0.3">
      <c r="A533" s="3">
        <v>2019</v>
      </c>
      <c r="B533" s="3" t="s">
        <v>51</v>
      </c>
      <c r="C533" s="3" t="s">
        <v>4</v>
      </c>
      <c r="D533" s="3">
        <v>84247</v>
      </c>
      <c r="E533" s="3">
        <v>885668</v>
      </c>
      <c r="F533" s="3">
        <v>73343</v>
      </c>
    </row>
    <row r="534" spans="1:6" x14ac:dyDescent="0.3">
      <c r="A534" s="2">
        <v>2019</v>
      </c>
      <c r="B534" s="2" t="s">
        <v>51</v>
      </c>
      <c r="C534" s="2" t="s">
        <v>5</v>
      </c>
      <c r="D534" s="2">
        <v>20430</v>
      </c>
      <c r="E534" s="2">
        <v>178880</v>
      </c>
      <c r="F534" s="2">
        <v>64603</v>
      </c>
    </row>
    <row r="535" spans="1:6" x14ac:dyDescent="0.3">
      <c r="A535" s="3">
        <v>2019</v>
      </c>
      <c r="B535" s="3" t="s">
        <v>51</v>
      </c>
      <c r="C535" s="3" t="s">
        <v>6</v>
      </c>
      <c r="D535" s="3">
        <v>9496</v>
      </c>
      <c r="E535" s="3">
        <v>59731</v>
      </c>
      <c r="F535" s="3">
        <v>72413</v>
      </c>
    </row>
    <row r="536" spans="1:6" x14ac:dyDescent="0.3">
      <c r="A536" s="2">
        <v>2019</v>
      </c>
      <c r="B536" s="2" t="s">
        <v>51</v>
      </c>
      <c r="C536" s="2" t="s">
        <v>7</v>
      </c>
      <c r="D536" s="2">
        <v>3007</v>
      </c>
      <c r="E536" s="2">
        <v>22909</v>
      </c>
      <c r="F536" s="2">
        <v>62481</v>
      </c>
    </row>
    <row r="537" spans="1:6" x14ac:dyDescent="0.3">
      <c r="A537" s="3">
        <v>2019</v>
      </c>
      <c r="B537" s="3" t="s">
        <v>51</v>
      </c>
      <c r="C537" s="3" t="s">
        <v>8</v>
      </c>
      <c r="D537" s="3">
        <v>74711</v>
      </c>
      <c r="E537" s="3">
        <v>563526</v>
      </c>
      <c r="F537" s="3">
        <v>52893</v>
      </c>
    </row>
    <row r="538" spans="1:6" x14ac:dyDescent="0.3">
      <c r="A538" s="2">
        <v>2019</v>
      </c>
      <c r="B538" s="2" t="s">
        <v>51</v>
      </c>
      <c r="C538" s="2" t="s">
        <v>9</v>
      </c>
      <c r="D538" s="2">
        <v>21408</v>
      </c>
      <c r="E538" s="2">
        <v>203951</v>
      </c>
      <c r="F538" s="2">
        <v>63683</v>
      </c>
    </row>
    <row r="539" spans="1:6" x14ac:dyDescent="0.3">
      <c r="A539" s="3">
        <v>2019</v>
      </c>
      <c r="B539" s="3" t="s">
        <v>51</v>
      </c>
      <c r="C539" s="3" t="s">
        <v>10</v>
      </c>
      <c r="D539" s="3">
        <v>8175</v>
      </c>
      <c r="E539" s="3">
        <v>50684</v>
      </c>
      <c r="F539" s="3">
        <v>46258</v>
      </c>
    </row>
    <row r="540" spans="1:6" x14ac:dyDescent="0.3">
      <c r="A540" s="2">
        <v>2019</v>
      </c>
      <c r="B540" s="2" t="s">
        <v>51</v>
      </c>
      <c r="C540" s="2" t="s">
        <v>11</v>
      </c>
      <c r="D540" s="2">
        <v>32686</v>
      </c>
      <c r="E540" s="2">
        <v>227968</v>
      </c>
      <c r="F540" s="2">
        <v>73799</v>
      </c>
    </row>
    <row r="541" spans="1:6" x14ac:dyDescent="0.3">
      <c r="A541" s="3">
        <v>2019</v>
      </c>
      <c r="B541" s="3" t="s">
        <v>51</v>
      </c>
      <c r="C541" s="3" t="s">
        <v>12</v>
      </c>
      <c r="D541" s="3">
        <v>15232</v>
      </c>
      <c r="E541" s="3">
        <v>145851</v>
      </c>
      <c r="F541" s="3">
        <v>60057</v>
      </c>
    </row>
    <row r="542" spans="1:6" x14ac:dyDescent="0.3">
      <c r="A542" s="2">
        <v>2019</v>
      </c>
      <c r="B542" s="2" t="s">
        <v>51</v>
      </c>
      <c r="C542" s="2" t="s">
        <v>13</v>
      </c>
      <c r="D542" s="2">
        <v>9462</v>
      </c>
      <c r="E542" s="2">
        <v>78134</v>
      </c>
      <c r="F542" s="2">
        <v>58962</v>
      </c>
    </row>
    <row r="543" spans="1:6" x14ac:dyDescent="0.3">
      <c r="A543" s="3">
        <v>2019</v>
      </c>
      <c r="B543" s="3" t="s">
        <v>51</v>
      </c>
      <c r="C543" s="3" t="s">
        <v>14</v>
      </c>
      <c r="D543" s="3">
        <v>7399</v>
      </c>
      <c r="E543" s="3">
        <v>63735</v>
      </c>
      <c r="F543" s="3">
        <v>57030</v>
      </c>
    </row>
    <row r="544" spans="1:6" x14ac:dyDescent="0.3">
      <c r="A544" s="2">
        <v>2019</v>
      </c>
      <c r="B544" s="2" t="s">
        <v>51</v>
      </c>
      <c r="C544" s="2" t="s">
        <v>15</v>
      </c>
      <c r="D544" s="2">
        <v>9517</v>
      </c>
      <c r="E544" s="2">
        <v>80463</v>
      </c>
      <c r="F544" s="2">
        <v>55601</v>
      </c>
    </row>
    <row r="545" spans="1:6" x14ac:dyDescent="0.3">
      <c r="A545" s="3">
        <v>2019</v>
      </c>
      <c r="B545" s="3" t="s">
        <v>51</v>
      </c>
      <c r="C545" s="3" t="s">
        <v>16</v>
      </c>
      <c r="D545" s="3">
        <v>10991</v>
      </c>
      <c r="E545" s="3">
        <v>142033</v>
      </c>
      <c r="F545" s="3">
        <v>64940</v>
      </c>
    </row>
    <row r="546" spans="1:6" x14ac:dyDescent="0.3">
      <c r="A546" s="2">
        <v>2019</v>
      </c>
      <c r="B546" s="2" t="s">
        <v>51</v>
      </c>
      <c r="C546" s="2" t="s">
        <v>17</v>
      </c>
      <c r="D546" s="2">
        <v>5605</v>
      </c>
      <c r="E546" s="2">
        <v>29987</v>
      </c>
      <c r="F546" s="2">
        <v>51654</v>
      </c>
    </row>
    <row r="547" spans="1:6" x14ac:dyDescent="0.3">
      <c r="A547" s="3">
        <v>2019</v>
      </c>
      <c r="B547" s="3" t="s">
        <v>51</v>
      </c>
      <c r="C547" s="3" t="s">
        <v>18</v>
      </c>
      <c r="D547" s="3">
        <v>16694</v>
      </c>
      <c r="E547" s="3">
        <v>166132</v>
      </c>
      <c r="F547" s="3">
        <v>67799</v>
      </c>
    </row>
    <row r="548" spans="1:6" x14ac:dyDescent="0.3">
      <c r="A548" s="2">
        <v>2019</v>
      </c>
      <c r="B548" s="2" t="s">
        <v>51</v>
      </c>
      <c r="C548" s="2" t="s">
        <v>19</v>
      </c>
      <c r="D548" s="2">
        <v>21309</v>
      </c>
      <c r="E548" s="2">
        <v>163062</v>
      </c>
      <c r="F548" s="2">
        <v>81436</v>
      </c>
    </row>
    <row r="549" spans="1:6" x14ac:dyDescent="0.3">
      <c r="A549" s="3">
        <v>2019</v>
      </c>
      <c r="B549" s="3" t="s">
        <v>51</v>
      </c>
      <c r="C549" s="3" t="s">
        <v>20</v>
      </c>
      <c r="D549" s="3">
        <v>21106</v>
      </c>
      <c r="E549" s="3">
        <v>173015</v>
      </c>
      <c r="F549" s="3">
        <v>63588</v>
      </c>
    </row>
    <row r="550" spans="1:6" x14ac:dyDescent="0.3">
      <c r="A550" s="2">
        <v>2019</v>
      </c>
      <c r="B550" s="2" t="s">
        <v>51</v>
      </c>
      <c r="C550" s="2" t="s">
        <v>21</v>
      </c>
      <c r="D550" s="2">
        <v>16700</v>
      </c>
      <c r="E550" s="2">
        <v>127092</v>
      </c>
      <c r="F550" s="2">
        <v>69734</v>
      </c>
    </row>
    <row r="551" spans="1:6" x14ac:dyDescent="0.3">
      <c r="A551" s="3">
        <v>2019</v>
      </c>
      <c r="B551" s="3" t="s">
        <v>51</v>
      </c>
      <c r="C551" s="3" t="s">
        <v>22</v>
      </c>
      <c r="D551" s="3">
        <v>5771</v>
      </c>
      <c r="E551" s="3">
        <v>44543</v>
      </c>
      <c r="F551" s="3">
        <v>50925</v>
      </c>
    </row>
    <row r="552" spans="1:6" x14ac:dyDescent="0.3">
      <c r="A552" s="2">
        <v>2019</v>
      </c>
      <c r="B552" s="2" t="s">
        <v>51</v>
      </c>
      <c r="C552" s="2" t="s">
        <v>23</v>
      </c>
      <c r="D552" s="2">
        <v>15133</v>
      </c>
      <c r="E552" s="2">
        <v>126641</v>
      </c>
      <c r="F552" s="2">
        <v>61762</v>
      </c>
    </row>
    <row r="553" spans="1:6" x14ac:dyDescent="0.3">
      <c r="A553" s="3">
        <v>2019</v>
      </c>
      <c r="B553" s="3" t="s">
        <v>51</v>
      </c>
      <c r="C553" s="3" t="s">
        <v>24</v>
      </c>
      <c r="D553" s="3">
        <v>6432</v>
      </c>
      <c r="E553" s="3">
        <v>29914</v>
      </c>
      <c r="F553" s="3">
        <v>53962</v>
      </c>
    </row>
    <row r="554" spans="1:6" x14ac:dyDescent="0.3">
      <c r="A554" s="2">
        <v>2019</v>
      </c>
      <c r="B554" s="2" t="s">
        <v>51</v>
      </c>
      <c r="C554" s="2" t="s">
        <v>25</v>
      </c>
      <c r="D554" s="2">
        <v>7038</v>
      </c>
      <c r="E554" s="2">
        <v>53732</v>
      </c>
      <c r="F554" s="2">
        <v>53794</v>
      </c>
    </row>
    <row r="555" spans="1:6" x14ac:dyDescent="0.3">
      <c r="A555" s="3">
        <v>2019</v>
      </c>
      <c r="B555" s="3" t="s">
        <v>51</v>
      </c>
      <c r="C555" s="3" t="s">
        <v>26</v>
      </c>
      <c r="D555" s="3">
        <v>5852</v>
      </c>
      <c r="E555" s="3">
        <v>95939</v>
      </c>
      <c r="F555" s="3">
        <v>64365</v>
      </c>
    </row>
    <row r="556" spans="1:6" x14ac:dyDescent="0.3">
      <c r="A556" s="2">
        <v>2019</v>
      </c>
      <c r="B556" s="2" t="s">
        <v>51</v>
      </c>
      <c r="C556" s="2" t="s">
        <v>27</v>
      </c>
      <c r="D556" s="2">
        <v>4692</v>
      </c>
      <c r="E556" s="2">
        <v>27825</v>
      </c>
      <c r="F556" s="2">
        <v>64868</v>
      </c>
    </row>
    <row r="557" spans="1:6" x14ac:dyDescent="0.3">
      <c r="A557" s="3">
        <v>2019</v>
      </c>
      <c r="B557" s="3" t="s">
        <v>51</v>
      </c>
      <c r="C557" s="3" t="s">
        <v>28</v>
      </c>
      <c r="D557" s="3">
        <v>22556</v>
      </c>
      <c r="E557" s="3">
        <v>159462</v>
      </c>
      <c r="F557" s="3">
        <v>74644</v>
      </c>
    </row>
    <row r="558" spans="1:6" x14ac:dyDescent="0.3">
      <c r="A558" s="2">
        <v>2019</v>
      </c>
      <c r="B558" s="2" t="s">
        <v>51</v>
      </c>
      <c r="C558" s="2" t="s">
        <v>29</v>
      </c>
      <c r="D558" s="2">
        <v>5571</v>
      </c>
      <c r="E558" s="2">
        <v>50153</v>
      </c>
      <c r="F558" s="2">
        <v>52091</v>
      </c>
    </row>
    <row r="559" spans="1:6" x14ac:dyDescent="0.3">
      <c r="A559" s="3">
        <v>2019</v>
      </c>
      <c r="B559" s="3" t="s">
        <v>51</v>
      </c>
      <c r="C559" s="3" t="s">
        <v>30</v>
      </c>
      <c r="D559" s="3">
        <v>50432</v>
      </c>
      <c r="E559" s="3">
        <v>405650</v>
      </c>
      <c r="F559" s="3">
        <v>75570</v>
      </c>
    </row>
    <row r="560" spans="1:6" x14ac:dyDescent="0.3">
      <c r="A560" s="2">
        <v>2019</v>
      </c>
      <c r="B560" s="2" t="s">
        <v>51</v>
      </c>
      <c r="C560" s="2" t="s">
        <v>31</v>
      </c>
      <c r="D560" s="2">
        <v>27974</v>
      </c>
      <c r="E560" s="2">
        <v>231739</v>
      </c>
      <c r="F560" s="2">
        <v>56974</v>
      </c>
    </row>
    <row r="561" spans="1:6" x14ac:dyDescent="0.3">
      <c r="A561" s="3">
        <v>2019</v>
      </c>
      <c r="B561" s="3" t="s">
        <v>51</v>
      </c>
      <c r="C561" s="3" t="s">
        <v>32</v>
      </c>
      <c r="D561" s="3">
        <v>3692</v>
      </c>
      <c r="E561" s="3">
        <v>27961</v>
      </c>
      <c r="F561" s="3">
        <v>68153</v>
      </c>
    </row>
    <row r="562" spans="1:6" x14ac:dyDescent="0.3">
      <c r="A562" s="2">
        <v>2019</v>
      </c>
      <c r="B562" s="2" t="s">
        <v>51</v>
      </c>
      <c r="C562" s="2" t="s">
        <v>33</v>
      </c>
      <c r="D562" s="2">
        <v>23405</v>
      </c>
      <c r="E562" s="2">
        <v>226563</v>
      </c>
      <c r="F562" s="2">
        <v>62383</v>
      </c>
    </row>
    <row r="563" spans="1:6" x14ac:dyDescent="0.3">
      <c r="A563" s="3">
        <v>2019</v>
      </c>
      <c r="B563" s="3" t="s">
        <v>51</v>
      </c>
      <c r="C563" s="3" t="s">
        <v>34</v>
      </c>
      <c r="D563" s="3">
        <v>9801</v>
      </c>
      <c r="E563" s="3">
        <v>82834</v>
      </c>
      <c r="F563" s="3">
        <v>54435</v>
      </c>
    </row>
    <row r="564" spans="1:6" x14ac:dyDescent="0.3">
      <c r="A564" s="2">
        <v>2019</v>
      </c>
      <c r="B564" s="2" t="s">
        <v>51</v>
      </c>
      <c r="C564" s="2" t="s">
        <v>35</v>
      </c>
      <c r="D564" s="2">
        <v>14626</v>
      </c>
      <c r="E564" s="2">
        <v>108871</v>
      </c>
      <c r="F564" s="2">
        <v>63148</v>
      </c>
    </row>
    <row r="565" spans="1:6" x14ac:dyDescent="0.3">
      <c r="A565" s="3">
        <v>2019</v>
      </c>
      <c r="B565" s="3" t="s">
        <v>51</v>
      </c>
      <c r="C565" s="3" t="s">
        <v>36</v>
      </c>
      <c r="D565" s="3">
        <v>29139</v>
      </c>
      <c r="E565" s="3">
        <v>260895</v>
      </c>
      <c r="F565" s="3">
        <v>68612</v>
      </c>
    </row>
    <row r="566" spans="1:6" x14ac:dyDescent="0.3">
      <c r="A566" s="2">
        <v>2019</v>
      </c>
      <c r="B566" s="2" t="s">
        <v>51</v>
      </c>
      <c r="C566" s="2" t="s">
        <v>37</v>
      </c>
      <c r="D566" s="2">
        <v>3833</v>
      </c>
      <c r="E566" s="2">
        <v>19980</v>
      </c>
      <c r="F566" s="2">
        <v>63414</v>
      </c>
    </row>
    <row r="567" spans="1:6" x14ac:dyDescent="0.3">
      <c r="A567" s="3">
        <v>2019</v>
      </c>
      <c r="B567" s="3" t="s">
        <v>51</v>
      </c>
      <c r="C567" s="3" t="s">
        <v>38</v>
      </c>
      <c r="D567" s="3">
        <v>12956</v>
      </c>
      <c r="E567" s="3">
        <v>107028</v>
      </c>
      <c r="F567" s="3">
        <v>55230</v>
      </c>
    </row>
    <row r="568" spans="1:6" x14ac:dyDescent="0.3">
      <c r="A568" s="2">
        <v>2019</v>
      </c>
      <c r="B568" s="2" t="s">
        <v>51</v>
      </c>
      <c r="C568" s="2" t="s">
        <v>39</v>
      </c>
      <c r="D568" s="2">
        <v>3897</v>
      </c>
      <c r="E568" s="2">
        <v>23609</v>
      </c>
      <c r="F568" s="2">
        <v>50997</v>
      </c>
    </row>
    <row r="569" spans="1:6" x14ac:dyDescent="0.3">
      <c r="A569" s="3">
        <v>2019</v>
      </c>
      <c r="B569" s="3" t="s">
        <v>51</v>
      </c>
      <c r="C569" s="3" t="s">
        <v>40</v>
      </c>
      <c r="D569" s="3">
        <v>12487</v>
      </c>
      <c r="E569" s="3">
        <v>130126</v>
      </c>
      <c r="F569" s="3">
        <v>58777</v>
      </c>
    </row>
    <row r="570" spans="1:6" x14ac:dyDescent="0.3">
      <c r="A570" s="2">
        <v>2019</v>
      </c>
      <c r="B570" s="2" t="s">
        <v>51</v>
      </c>
      <c r="C570" s="2" t="s">
        <v>41</v>
      </c>
      <c r="D570" s="2">
        <v>53248</v>
      </c>
      <c r="E570" s="2">
        <v>774190</v>
      </c>
      <c r="F570" s="2">
        <v>67564</v>
      </c>
    </row>
    <row r="571" spans="1:6" x14ac:dyDescent="0.3">
      <c r="A571" s="3">
        <v>2019</v>
      </c>
      <c r="B571" s="3" t="s">
        <v>51</v>
      </c>
      <c r="C571" s="3" t="s">
        <v>42</v>
      </c>
      <c r="D571" s="3">
        <v>12212</v>
      </c>
      <c r="E571" s="3">
        <v>109486</v>
      </c>
      <c r="F571" s="3">
        <v>53428</v>
      </c>
    </row>
    <row r="572" spans="1:6" x14ac:dyDescent="0.3">
      <c r="A572" s="2">
        <v>2019</v>
      </c>
      <c r="B572" s="2" t="s">
        <v>51</v>
      </c>
      <c r="C572" s="2" t="s">
        <v>43</v>
      </c>
      <c r="D572" s="2">
        <v>2846</v>
      </c>
      <c r="E572" s="2">
        <v>15283</v>
      </c>
      <c r="F572" s="2">
        <v>52585</v>
      </c>
    </row>
    <row r="573" spans="1:6" x14ac:dyDescent="0.3">
      <c r="A573" s="3">
        <v>2019</v>
      </c>
      <c r="B573" s="3" t="s">
        <v>51</v>
      </c>
      <c r="C573" s="3" t="s">
        <v>44</v>
      </c>
      <c r="D573" s="3">
        <v>21468</v>
      </c>
      <c r="E573" s="3">
        <v>202134</v>
      </c>
      <c r="F573" s="3">
        <v>60504</v>
      </c>
    </row>
    <row r="574" spans="1:6" x14ac:dyDescent="0.3">
      <c r="A574" s="2">
        <v>2019</v>
      </c>
      <c r="B574" s="2" t="s">
        <v>51</v>
      </c>
      <c r="C574" s="2" t="s">
        <v>45</v>
      </c>
      <c r="D574" s="2">
        <v>26472</v>
      </c>
      <c r="E574" s="2">
        <v>205717</v>
      </c>
      <c r="F574" s="2">
        <v>67833</v>
      </c>
    </row>
    <row r="575" spans="1:6" x14ac:dyDescent="0.3">
      <c r="A575" s="3">
        <v>2019</v>
      </c>
      <c r="B575" s="3" t="s">
        <v>51</v>
      </c>
      <c r="C575" s="3" t="s">
        <v>46</v>
      </c>
      <c r="D575" s="3">
        <v>4338</v>
      </c>
      <c r="E575" s="3">
        <v>35459</v>
      </c>
      <c r="F575" s="3">
        <v>64460</v>
      </c>
    </row>
    <row r="576" spans="1:6" x14ac:dyDescent="0.3">
      <c r="A576" s="2">
        <v>2019</v>
      </c>
      <c r="B576" s="2" t="s">
        <v>51</v>
      </c>
      <c r="C576" s="2" t="s">
        <v>47</v>
      </c>
      <c r="D576" s="2">
        <v>14823</v>
      </c>
      <c r="E576" s="2">
        <v>124384</v>
      </c>
      <c r="F576" s="2">
        <v>63874</v>
      </c>
    </row>
    <row r="577" spans="1:6" x14ac:dyDescent="0.3">
      <c r="A577" s="3">
        <v>2019</v>
      </c>
      <c r="B577" s="3" t="s">
        <v>51</v>
      </c>
      <c r="C577" s="3" t="s">
        <v>48</v>
      </c>
      <c r="D577" s="3">
        <v>3427</v>
      </c>
      <c r="E577" s="3">
        <v>22875</v>
      </c>
      <c r="F577" s="3">
        <v>57417</v>
      </c>
    </row>
    <row r="578" spans="1:6" x14ac:dyDescent="0.3">
      <c r="A578" s="2">
        <v>2019</v>
      </c>
      <c r="B578" s="2" t="s">
        <v>52</v>
      </c>
      <c r="C578" s="2" t="s">
        <v>1</v>
      </c>
      <c r="D578" s="2">
        <v>5677</v>
      </c>
      <c r="E578" s="2">
        <v>268948</v>
      </c>
      <c r="F578" s="2">
        <v>58532</v>
      </c>
    </row>
    <row r="579" spans="1:6" x14ac:dyDescent="0.3">
      <c r="A579" s="3">
        <v>2019</v>
      </c>
      <c r="B579" s="3" t="s">
        <v>52</v>
      </c>
      <c r="C579" s="3" t="s">
        <v>2</v>
      </c>
      <c r="D579" s="3">
        <v>5157</v>
      </c>
      <c r="E579" s="3">
        <v>177610</v>
      </c>
      <c r="F579" s="3">
        <v>78966</v>
      </c>
    </row>
    <row r="580" spans="1:6" x14ac:dyDescent="0.3">
      <c r="A580" s="2">
        <v>2019</v>
      </c>
      <c r="B580" s="2" t="s">
        <v>52</v>
      </c>
      <c r="C580" s="2" t="s">
        <v>3</v>
      </c>
      <c r="D580" s="2">
        <v>2930</v>
      </c>
      <c r="E580" s="2">
        <v>162214</v>
      </c>
      <c r="F580" s="2">
        <v>49202</v>
      </c>
    </row>
    <row r="581" spans="1:6" x14ac:dyDescent="0.3">
      <c r="A581" s="3">
        <v>2019</v>
      </c>
      <c r="B581" s="3" t="s">
        <v>52</v>
      </c>
      <c r="C581" s="3" t="s">
        <v>4</v>
      </c>
      <c r="D581" s="3">
        <v>44539</v>
      </c>
      <c r="E581" s="3">
        <v>1322455</v>
      </c>
      <c r="F581" s="3">
        <v>98222</v>
      </c>
    </row>
    <row r="582" spans="1:6" x14ac:dyDescent="0.3">
      <c r="A582" s="2">
        <v>2019</v>
      </c>
      <c r="B582" s="2" t="s">
        <v>52</v>
      </c>
      <c r="C582" s="2" t="s">
        <v>5</v>
      </c>
      <c r="D582" s="2">
        <v>5849</v>
      </c>
      <c r="E582" s="2">
        <v>150109</v>
      </c>
      <c r="F582" s="2">
        <v>73935</v>
      </c>
    </row>
    <row r="583" spans="1:6" x14ac:dyDescent="0.3">
      <c r="A583" s="3">
        <v>2019</v>
      </c>
      <c r="B583" s="3" t="s">
        <v>52</v>
      </c>
      <c r="C583" s="3" t="s">
        <v>6</v>
      </c>
      <c r="D583" s="3">
        <v>4405</v>
      </c>
      <c r="E583" s="3">
        <v>161899</v>
      </c>
      <c r="F583" s="3">
        <v>85024</v>
      </c>
    </row>
    <row r="584" spans="1:6" x14ac:dyDescent="0.3">
      <c r="A584" s="2">
        <v>2019</v>
      </c>
      <c r="B584" s="2" t="s">
        <v>52</v>
      </c>
      <c r="C584" s="2" t="s">
        <v>7</v>
      </c>
      <c r="D584" s="2">
        <v>663</v>
      </c>
      <c r="E584" s="2">
        <v>27298</v>
      </c>
      <c r="F584" s="2">
        <v>66194</v>
      </c>
    </row>
    <row r="585" spans="1:6" x14ac:dyDescent="0.3">
      <c r="A585" s="3">
        <v>2019</v>
      </c>
      <c r="B585" s="3" t="s">
        <v>52</v>
      </c>
      <c r="C585" s="3" t="s">
        <v>8</v>
      </c>
      <c r="D585" s="3">
        <v>20799</v>
      </c>
      <c r="E585" s="3">
        <v>383956</v>
      </c>
      <c r="F585" s="3">
        <v>63877</v>
      </c>
    </row>
    <row r="586" spans="1:6" x14ac:dyDescent="0.3">
      <c r="A586" s="2">
        <v>2019</v>
      </c>
      <c r="B586" s="2" t="s">
        <v>52</v>
      </c>
      <c r="C586" s="2" t="s">
        <v>9</v>
      </c>
      <c r="D586" s="2">
        <v>10066</v>
      </c>
      <c r="E586" s="2">
        <v>404085</v>
      </c>
      <c r="F586" s="2">
        <v>58246</v>
      </c>
    </row>
    <row r="587" spans="1:6" x14ac:dyDescent="0.3">
      <c r="A587" s="3">
        <v>2019</v>
      </c>
      <c r="B587" s="3" t="s">
        <v>52</v>
      </c>
      <c r="C587" s="3" t="s">
        <v>10</v>
      </c>
      <c r="D587" s="3">
        <v>2680</v>
      </c>
      <c r="E587" s="3">
        <v>68404</v>
      </c>
      <c r="F587" s="3">
        <v>62480</v>
      </c>
    </row>
    <row r="588" spans="1:6" x14ac:dyDescent="0.3">
      <c r="A588" s="2">
        <v>2019</v>
      </c>
      <c r="B588" s="2" t="s">
        <v>52</v>
      </c>
      <c r="C588" s="2" t="s">
        <v>11</v>
      </c>
      <c r="D588" s="2">
        <v>18066</v>
      </c>
      <c r="E588" s="2">
        <v>585894</v>
      </c>
      <c r="F588" s="2">
        <v>72819</v>
      </c>
    </row>
    <row r="589" spans="1:6" x14ac:dyDescent="0.3">
      <c r="A589" s="3">
        <v>2019</v>
      </c>
      <c r="B589" s="3" t="s">
        <v>52</v>
      </c>
      <c r="C589" s="3" t="s">
        <v>12</v>
      </c>
      <c r="D589" s="3">
        <v>9083</v>
      </c>
      <c r="E589" s="3">
        <v>541099</v>
      </c>
      <c r="F589" s="3">
        <v>63320</v>
      </c>
    </row>
    <row r="590" spans="1:6" x14ac:dyDescent="0.3">
      <c r="A590" s="2">
        <v>2019</v>
      </c>
      <c r="B590" s="2" t="s">
        <v>52</v>
      </c>
      <c r="C590" s="2" t="s">
        <v>13</v>
      </c>
      <c r="D590" s="2">
        <v>4132</v>
      </c>
      <c r="E590" s="2">
        <v>226152</v>
      </c>
      <c r="F590" s="2">
        <v>60185</v>
      </c>
    </row>
    <row r="591" spans="1:6" x14ac:dyDescent="0.3">
      <c r="A591" s="3">
        <v>2019</v>
      </c>
      <c r="B591" s="3" t="s">
        <v>52</v>
      </c>
      <c r="C591" s="3" t="s">
        <v>14</v>
      </c>
      <c r="D591" s="3">
        <v>3105</v>
      </c>
      <c r="E591" s="3">
        <v>167196</v>
      </c>
      <c r="F591" s="3">
        <v>59652</v>
      </c>
    </row>
    <row r="592" spans="1:6" x14ac:dyDescent="0.3">
      <c r="A592" s="2">
        <v>2019</v>
      </c>
      <c r="B592" s="2" t="s">
        <v>52</v>
      </c>
      <c r="C592" s="2" t="s">
        <v>15</v>
      </c>
      <c r="D592" s="2">
        <v>4583</v>
      </c>
      <c r="E592" s="2">
        <v>252626</v>
      </c>
      <c r="F592" s="2">
        <v>61167</v>
      </c>
    </row>
    <row r="593" spans="1:6" x14ac:dyDescent="0.3">
      <c r="A593" s="3">
        <v>2019</v>
      </c>
      <c r="B593" s="3" t="s">
        <v>52</v>
      </c>
      <c r="C593" s="3" t="s">
        <v>16</v>
      </c>
      <c r="D593" s="3">
        <v>4453</v>
      </c>
      <c r="E593" s="3">
        <v>137729</v>
      </c>
      <c r="F593" s="3">
        <v>77600</v>
      </c>
    </row>
    <row r="594" spans="1:6" x14ac:dyDescent="0.3">
      <c r="A594" s="2">
        <v>2019</v>
      </c>
      <c r="B594" s="2" t="s">
        <v>52</v>
      </c>
      <c r="C594" s="2" t="s">
        <v>17</v>
      </c>
      <c r="D594" s="2">
        <v>1870</v>
      </c>
      <c r="E594" s="2">
        <v>53047</v>
      </c>
      <c r="F594" s="2">
        <v>57227</v>
      </c>
    </row>
    <row r="595" spans="1:6" x14ac:dyDescent="0.3">
      <c r="A595" s="3">
        <v>2019</v>
      </c>
      <c r="B595" s="3" t="s">
        <v>52</v>
      </c>
      <c r="C595" s="3" t="s">
        <v>18</v>
      </c>
      <c r="D595" s="3">
        <v>4145</v>
      </c>
      <c r="E595" s="3">
        <v>112273</v>
      </c>
      <c r="F595" s="3">
        <v>79016</v>
      </c>
    </row>
    <row r="596" spans="1:6" x14ac:dyDescent="0.3">
      <c r="A596" s="2">
        <v>2019</v>
      </c>
      <c r="B596" s="2" t="s">
        <v>52</v>
      </c>
      <c r="C596" s="2" t="s">
        <v>19</v>
      </c>
      <c r="D596" s="2">
        <v>6682</v>
      </c>
      <c r="E596" s="2">
        <v>244258</v>
      </c>
      <c r="F596" s="2">
        <v>89698</v>
      </c>
    </row>
    <row r="597" spans="1:6" x14ac:dyDescent="0.3">
      <c r="A597" s="3">
        <v>2019</v>
      </c>
      <c r="B597" s="3" t="s">
        <v>52</v>
      </c>
      <c r="C597" s="3" t="s">
        <v>20</v>
      </c>
      <c r="D597" s="3">
        <v>16948</v>
      </c>
      <c r="E597" s="3">
        <v>625676</v>
      </c>
      <c r="F597" s="3">
        <v>68465</v>
      </c>
    </row>
    <row r="598" spans="1:6" x14ac:dyDescent="0.3">
      <c r="A598" s="2">
        <v>2019</v>
      </c>
      <c r="B598" s="2" t="s">
        <v>52</v>
      </c>
      <c r="C598" s="2" t="s">
        <v>21</v>
      </c>
      <c r="D598" s="2">
        <v>8265</v>
      </c>
      <c r="E598" s="2">
        <v>324018</v>
      </c>
      <c r="F598" s="2">
        <v>68082</v>
      </c>
    </row>
    <row r="599" spans="1:6" x14ac:dyDescent="0.3">
      <c r="A599" s="3">
        <v>2019</v>
      </c>
      <c r="B599" s="3" t="s">
        <v>52</v>
      </c>
      <c r="C599" s="3" t="s">
        <v>22</v>
      </c>
      <c r="D599" s="3">
        <v>2396</v>
      </c>
      <c r="E599" s="3">
        <v>146775</v>
      </c>
      <c r="F599" s="3">
        <v>50065</v>
      </c>
    </row>
    <row r="600" spans="1:6" x14ac:dyDescent="0.3">
      <c r="A600" s="2">
        <v>2019</v>
      </c>
      <c r="B600" s="2" t="s">
        <v>52</v>
      </c>
      <c r="C600" s="2" t="s">
        <v>23</v>
      </c>
      <c r="D600" s="2">
        <v>6681</v>
      </c>
      <c r="E600" s="2">
        <v>277104</v>
      </c>
      <c r="F600" s="2">
        <v>59758</v>
      </c>
    </row>
    <row r="601" spans="1:6" x14ac:dyDescent="0.3">
      <c r="A601" s="3">
        <v>2019</v>
      </c>
      <c r="B601" s="3" t="s">
        <v>52</v>
      </c>
      <c r="C601" s="3" t="s">
        <v>24</v>
      </c>
      <c r="D601" s="3">
        <v>1625</v>
      </c>
      <c r="E601" s="3">
        <v>20972</v>
      </c>
      <c r="F601" s="3">
        <v>51666</v>
      </c>
    </row>
    <row r="602" spans="1:6" x14ac:dyDescent="0.3">
      <c r="A602" s="2">
        <v>2019</v>
      </c>
      <c r="B602" s="2" t="s">
        <v>52</v>
      </c>
      <c r="C602" s="2" t="s">
        <v>25</v>
      </c>
      <c r="D602" s="2">
        <v>1974</v>
      </c>
      <c r="E602" s="2">
        <v>99914</v>
      </c>
      <c r="F602" s="2">
        <v>52716</v>
      </c>
    </row>
    <row r="603" spans="1:6" x14ac:dyDescent="0.3">
      <c r="A603" s="3">
        <v>2019</v>
      </c>
      <c r="B603" s="3" t="s">
        <v>52</v>
      </c>
      <c r="C603" s="3" t="s">
        <v>26</v>
      </c>
      <c r="D603" s="3">
        <v>2069</v>
      </c>
      <c r="E603" s="3">
        <v>59279</v>
      </c>
      <c r="F603" s="3">
        <v>59498</v>
      </c>
    </row>
    <row r="604" spans="1:6" x14ac:dyDescent="0.3">
      <c r="A604" s="2">
        <v>2019</v>
      </c>
      <c r="B604" s="2" t="s">
        <v>52</v>
      </c>
      <c r="C604" s="2" t="s">
        <v>27</v>
      </c>
      <c r="D604" s="2">
        <v>2012</v>
      </c>
      <c r="E604" s="2">
        <v>71459</v>
      </c>
      <c r="F604" s="2">
        <v>73007</v>
      </c>
    </row>
    <row r="605" spans="1:6" x14ac:dyDescent="0.3">
      <c r="A605" s="3">
        <v>2019</v>
      </c>
      <c r="B605" s="3" t="s">
        <v>52</v>
      </c>
      <c r="C605" s="3" t="s">
        <v>28</v>
      </c>
      <c r="D605" s="3">
        <v>8994</v>
      </c>
      <c r="E605" s="3">
        <v>249464</v>
      </c>
      <c r="F605" s="3">
        <v>81649</v>
      </c>
    </row>
    <row r="606" spans="1:6" x14ac:dyDescent="0.3">
      <c r="A606" s="2">
        <v>2019</v>
      </c>
      <c r="B606" s="2" t="s">
        <v>52</v>
      </c>
      <c r="C606" s="2" t="s">
        <v>29</v>
      </c>
      <c r="D606" s="2">
        <v>1810</v>
      </c>
      <c r="E606" s="2">
        <v>28514</v>
      </c>
      <c r="F606" s="2">
        <v>55737</v>
      </c>
    </row>
    <row r="607" spans="1:6" x14ac:dyDescent="0.3">
      <c r="A607" s="3">
        <v>2019</v>
      </c>
      <c r="B607" s="3" t="s">
        <v>52</v>
      </c>
      <c r="C607" s="3" t="s">
        <v>30</v>
      </c>
      <c r="D607" s="3">
        <v>16457</v>
      </c>
      <c r="E607" s="3">
        <v>437040</v>
      </c>
      <c r="F607" s="3">
        <v>69154</v>
      </c>
    </row>
    <row r="608" spans="1:6" x14ac:dyDescent="0.3">
      <c r="A608" s="2">
        <v>2019</v>
      </c>
      <c r="B608" s="2" t="s">
        <v>52</v>
      </c>
      <c r="C608" s="2" t="s">
        <v>31</v>
      </c>
      <c r="D608" s="2">
        <v>10247</v>
      </c>
      <c r="E608" s="2">
        <v>477086</v>
      </c>
      <c r="F608" s="2">
        <v>61095</v>
      </c>
    </row>
    <row r="609" spans="1:6" x14ac:dyDescent="0.3">
      <c r="A609" s="3">
        <v>2019</v>
      </c>
      <c r="B609" s="3" t="s">
        <v>52</v>
      </c>
      <c r="C609" s="3" t="s">
        <v>32</v>
      </c>
      <c r="D609" s="3">
        <v>808</v>
      </c>
      <c r="E609" s="3">
        <v>26471</v>
      </c>
      <c r="F609" s="3">
        <v>55179</v>
      </c>
    </row>
    <row r="610" spans="1:6" x14ac:dyDescent="0.3">
      <c r="A610" s="2">
        <v>2019</v>
      </c>
      <c r="B610" s="2" t="s">
        <v>52</v>
      </c>
      <c r="C610" s="2" t="s">
        <v>33</v>
      </c>
      <c r="D610" s="2">
        <v>15486</v>
      </c>
      <c r="E610" s="2">
        <v>700786</v>
      </c>
      <c r="F610" s="2">
        <v>62878</v>
      </c>
    </row>
    <row r="611" spans="1:6" x14ac:dyDescent="0.3">
      <c r="A611" s="3">
        <v>2019</v>
      </c>
      <c r="B611" s="3" t="s">
        <v>52</v>
      </c>
      <c r="C611" s="3" t="s">
        <v>34</v>
      </c>
      <c r="D611" s="3">
        <v>4213</v>
      </c>
      <c r="E611" s="3">
        <v>140812</v>
      </c>
      <c r="F611" s="3">
        <v>59951</v>
      </c>
    </row>
    <row r="612" spans="1:6" x14ac:dyDescent="0.3">
      <c r="A612" s="2">
        <v>2019</v>
      </c>
      <c r="B612" s="2" t="s">
        <v>52</v>
      </c>
      <c r="C612" s="2" t="s">
        <v>35</v>
      </c>
      <c r="D612" s="2">
        <v>6396</v>
      </c>
      <c r="E612" s="2">
        <v>197626</v>
      </c>
      <c r="F612" s="2">
        <v>71436</v>
      </c>
    </row>
    <row r="613" spans="1:6" x14ac:dyDescent="0.3">
      <c r="A613" s="3">
        <v>2019</v>
      </c>
      <c r="B613" s="3" t="s">
        <v>52</v>
      </c>
      <c r="C613" s="3" t="s">
        <v>36</v>
      </c>
      <c r="D613" s="3">
        <v>14432</v>
      </c>
      <c r="E613" s="3">
        <v>574751</v>
      </c>
      <c r="F613" s="3">
        <v>64231</v>
      </c>
    </row>
    <row r="614" spans="1:6" x14ac:dyDescent="0.3">
      <c r="A614" s="2">
        <v>2019</v>
      </c>
      <c r="B614" s="2" t="s">
        <v>52</v>
      </c>
      <c r="C614" s="2" t="s">
        <v>37</v>
      </c>
      <c r="D614" s="2">
        <v>1636</v>
      </c>
      <c r="E614" s="2">
        <v>39736</v>
      </c>
      <c r="F614" s="2">
        <v>60286</v>
      </c>
    </row>
    <row r="615" spans="1:6" x14ac:dyDescent="0.3">
      <c r="A615" s="3">
        <v>2019</v>
      </c>
      <c r="B615" s="3" t="s">
        <v>52</v>
      </c>
      <c r="C615" s="3" t="s">
        <v>38</v>
      </c>
      <c r="D615" s="3">
        <v>6414</v>
      </c>
      <c r="E615" s="3">
        <v>258252</v>
      </c>
      <c r="F615" s="3">
        <v>60850</v>
      </c>
    </row>
    <row r="616" spans="1:6" x14ac:dyDescent="0.3">
      <c r="A616" s="2">
        <v>2019</v>
      </c>
      <c r="B616" s="2" t="s">
        <v>52</v>
      </c>
      <c r="C616" s="2" t="s">
        <v>39</v>
      </c>
      <c r="D616" s="2">
        <v>1067</v>
      </c>
      <c r="E616" s="2">
        <v>44972</v>
      </c>
      <c r="F616" s="2">
        <v>50219</v>
      </c>
    </row>
    <row r="617" spans="1:6" x14ac:dyDescent="0.3">
      <c r="A617" s="3">
        <v>2019</v>
      </c>
      <c r="B617" s="3" t="s">
        <v>52</v>
      </c>
      <c r="C617" s="3" t="s">
        <v>40</v>
      </c>
      <c r="D617" s="3">
        <v>7272</v>
      </c>
      <c r="E617" s="3">
        <v>354961</v>
      </c>
      <c r="F617" s="3">
        <v>60305</v>
      </c>
    </row>
    <row r="618" spans="1:6" x14ac:dyDescent="0.3">
      <c r="A618" s="2">
        <v>2019</v>
      </c>
      <c r="B618" s="2" t="s">
        <v>52</v>
      </c>
      <c r="C618" s="2" t="s">
        <v>41</v>
      </c>
      <c r="D618" s="2">
        <v>25577</v>
      </c>
      <c r="E618" s="2">
        <v>905953</v>
      </c>
      <c r="F618" s="2">
        <v>79766</v>
      </c>
    </row>
    <row r="619" spans="1:6" x14ac:dyDescent="0.3">
      <c r="A619" s="3">
        <v>2019</v>
      </c>
      <c r="B619" s="3" t="s">
        <v>52</v>
      </c>
      <c r="C619" s="3" t="s">
        <v>42</v>
      </c>
      <c r="D619" s="3">
        <v>4547</v>
      </c>
      <c r="E619" s="3">
        <v>136085</v>
      </c>
      <c r="F619" s="3">
        <v>59426</v>
      </c>
    </row>
    <row r="620" spans="1:6" x14ac:dyDescent="0.3">
      <c r="A620" s="2">
        <v>2019</v>
      </c>
      <c r="B620" s="2" t="s">
        <v>52</v>
      </c>
      <c r="C620" s="2" t="s">
        <v>43</v>
      </c>
      <c r="D620" s="2">
        <v>1108</v>
      </c>
      <c r="E620" s="2">
        <v>30091</v>
      </c>
      <c r="F620" s="2">
        <v>60807</v>
      </c>
    </row>
    <row r="621" spans="1:6" x14ac:dyDescent="0.3">
      <c r="A621" s="3">
        <v>2019</v>
      </c>
      <c r="B621" s="3" t="s">
        <v>52</v>
      </c>
      <c r="C621" s="3" t="s">
        <v>44</v>
      </c>
      <c r="D621" s="3">
        <v>6864</v>
      </c>
      <c r="E621" s="3">
        <v>242160</v>
      </c>
      <c r="F621" s="3">
        <v>61341</v>
      </c>
    </row>
    <row r="622" spans="1:6" x14ac:dyDescent="0.3">
      <c r="A622" s="2">
        <v>2019</v>
      </c>
      <c r="B622" s="2" t="s">
        <v>52</v>
      </c>
      <c r="C622" s="2" t="s">
        <v>45</v>
      </c>
      <c r="D622" s="2">
        <v>7824</v>
      </c>
      <c r="E622" s="2">
        <v>290326</v>
      </c>
      <c r="F622" s="2">
        <v>81228</v>
      </c>
    </row>
    <row r="623" spans="1:6" x14ac:dyDescent="0.3">
      <c r="A623" s="3">
        <v>2019</v>
      </c>
      <c r="B623" s="3" t="s">
        <v>52</v>
      </c>
      <c r="C623" s="3" t="s">
        <v>46</v>
      </c>
      <c r="D623" s="3">
        <v>1251</v>
      </c>
      <c r="E623" s="3">
        <v>46979</v>
      </c>
      <c r="F623" s="3">
        <v>61074</v>
      </c>
    </row>
    <row r="624" spans="1:6" x14ac:dyDescent="0.3">
      <c r="A624" s="2">
        <v>2019</v>
      </c>
      <c r="B624" s="2" t="s">
        <v>52</v>
      </c>
      <c r="C624" s="2" t="s">
        <v>47</v>
      </c>
      <c r="D624" s="2">
        <v>9333</v>
      </c>
      <c r="E624" s="2">
        <v>483196</v>
      </c>
      <c r="F624" s="2">
        <v>59083</v>
      </c>
    </row>
    <row r="625" spans="1:6" x14ac:dyDescent="0.3">
      <c r="A625" s="3">
        <v>2019</v>
      </c>
      <c r="B625" s="3" t="s">
        <v>52</v>
      </c>
      <c r="C625" s="3" t="s">
        <v>48</v>
      </c>
      <c r="D625" s="3">
        <v>615</v>
      </c>
      <c r="E625" s="3">
        <v>10043</v>
      </c>
      <c r="F625" s="3">
        <v>68738</v>
      </c>
    </row>
    <row r="626" spans="1:6" x14ac:dyDescent="0.3">
      <c r="A626" s="2">
        <v>2019</v>
      </c>
      <c r="B626" s="2" t="s">
        <v>54</v>
      </c>
      <c r="C626" s="2" t="s">
        <v>1</v>
      </c>
      <c r="D626" s="2">
        <v>32423</v>
      </c>
      <c r="E626" s="2">
        <v>380193</v>
      </c>
      <c r="F626" s="2">
        <v>43426</v>
      </c>
    </row>
    <row r="627" spans="1:6" x14ac:dyDescent="0.3">
      <c r="A627" s="3">
        <v>2019</v>
      </c>
      <c r="B627" s="3" t="s">
        <v>54</v>
      </c>
      <c r="C627" s="3" t="s">
        <v>2</v>
      </c>
      <c r="D627" s="3">
        <v>33190</v>
      </c>
      <c r="E627" s="3">
        <v>541793</v>
      </c>
      <c r="F627" s="3">
        <v>48023</v>
      </c>
    </row>
    <row r="628" spans="1:6" x14ac:dyDescent="0.3">
      <c r="A628" s="2">
        <v>2019</v>
      </c>
      <c r="B628" s="2" t="s">
        <v>54</v>
      </c>
      <c r="C628" s="2" t="s">
        <v>3</v>
      </c>
      <c r="D628" s="2">
        <v>21821</v>
      </c>
      <c r="E628" s="2">
        <v>248631</v>
      </c>
      <c r="F628" s="2">
        <v>42897</v>
      </c>
    </row>
    <row r="629" spans="1:6" x14ac:dyDescent="0.3">
      <c r="A629" s="3">
        <v>2019</v>
      </c>
      <c r="B629" s="3" t="s">
        <v>54</v>
      </c>
      <c r="C629" s="3" t="s">
        <v>4</v>
      </c>
      <c r="D629" s="3">
        <v>198955</v>
      </c>
      <c r="E629" s="3">
        <v>3042089</v>
      </c>
      <c r="F629" s="3">
        <v>54908</v>
      </c>
    </row>
    <row r="630" spans="1:6" x14ac:dyDescent="0.3">
      <c r="A630" s="2">
        <v>2019</v>
      </c>
      <c r="B630" s="2" t="s">
        <v>54</v>
      </c>
      <c r="C630" s="2" t="s">
        <v>5</v>
      </c>
      <c r="D630" s="2">
        <v>36041</v>
      </c>
      <c r="E630" s="2">
        <v>474011</v>
      </c>
      <c r="F630" s="2">
        <v>52675</v>
      </c>
    </row>
    <row r="631" spans="1:6" x14ac:dyDescent="0.3">
      <c r="A631" s="3">
        <v>2019</v>
      </c>
      <c r="B631" s="3" t="s">
        <v>54</v>
      </c>
      <c r="C631" s="3" t="s">
        <v>6</v>
      </c>
      <c r="D631" s="3">
        <v>24868</v>
      </c>
      <c r="E631" s="3">
        <v>291966</v>
      </c>
      <c r="F631" s="3">
        <v>52540</v>
      </c>
    </row>
    <row r="632" spans="1:6" x14ac:dyDescent="0.3">
      <c r="A632" s="2">
        <v>2019</v>
      </c>
      <c r="B632" s="2" t="s">
        <v>54</v>
      </c>
      <c r="C632" s="2" t="s">
        <v>7</v>
      </c>
      <c r="D632" s="2">
        <v>7005</v>
      </c>
      <c r="E632" s="2">
        <v>79487</v>
      </c>
      <c r="F632" s="2">
        <v>42440</v>
      </c>
    </row>
    <row r="633" spans="1:6" x14ac:dyDescent="0.3">
      <c r="A633" s="3">
        <v>2019</v>
      </c>
      <c r="B633" s="3" t="s">
        <v>54</v>
      </c>
      <c r="C633" s="3" t="s">
        <v>8</v>
      </c>
      <c r="D633" s="3">
        <v>140278</v>
      </c>
      <c r="E633" s="3">
        <v>1799930</v>
      </c>
      <c r="F633" s="3">
        <v>46232</v>
      </c>
    </row>
    <row r="634" spans="1:6" x14ac:dyDescent="0.3">
      <c r="A634" s="2">
        <v>2019</v>
      </c>
      <c r="B634" s="2" t="s">
        <v>54</v>
      </c>
      <c r="C634" s="2" t="s">
        <v>9</v>
      </c>
      <c r="D634" s="2">
        <v>61774</v>
      </c>
      <c r="E634" s="2">
        <v>938063</v>
      </c>
      <c r="F634" s="2">
        <v>49817</v>
      </c>
    </row>
    <row r="635" spans="1:6" x14ac:dyDescent="0.3">
      <c r="A635" s="3">
        <v>2019</v>
      </c>
      <c r="B635" s="3" t="s">
        <v>54</v>
      </c>
      <c r="C635" s="3" t="s">
        <v>10</v>
      </c>
      <c r="D635" s="3">
        <v>11892</v>
      </c>
      <c r="E635" s="3">
        <v>142186</v>
      </c>
      <c r="F635" s="3">
        <v>41533</v>
      </c>
    </row>
    <row r="636" spans="1:6" x14ac:dyDescent="0.3">
      <c r="A636" s="2">
        <v>2019</v>
      </c>
      <c r="B636" s="2" t="s">
        <v>54</v>
      </c>
      <c r="C636" s="2" t="s">
        <v>11</v>
      </c>
      <c r="D636" s="2">
        <v>78822</v>
      </c>
      <c r="E636" s="2">
        <v>1187941</v>
      </c>
      <c r="F636" s="2">
        <v>53573</v>
      </c>
    </row>
    <row r="637" spans="1:6" x14ac:dyDescent="0.3">
      <c r="A637" s="3">
        <v>2019</v>
      </c>
      <c r="B637" s="3" t="s">
        <v>54</v>
      </c>
      <c r="C637" s="3" t="s">
        <v>12</v>
      </c>
      <c r="D637" s="3">
        <v>40283</v>
      </c>
      <c r="E637" s="3">
        <v>594348</v>
      </c>
      <c r="F637" s="3">
        <v>43345</v>
      </c>
    </row>
    <row r="638" spans="1:6" x14ac:dyDescent="0.3">
      <c r="A638" s="2">
        <v>2019</v>
      </c>
      <c r="B638" s="2" t="s">
        <v>54</v>
      </c>
      <c r="C638" s="2" t="s">
        <v>13</v>
      </c>
      <c r="D638" s="2">
        <v>23557</v>
      </c>
      <c r="E638" s="2">
        <v>307822</v>
      </c>
      <c r="F638" s="2">
        <v>41407</v>
      </c>
    </row>
    <row r="639" spans="1:6" x14ac:dyDescent="0.3">
      <c r="A639" s="3">
        <v>2019</v>
      </c>
      <c r="B639" s="3" t="s">
        <v>54</v>
      </c>
      <c r="C639" s="3" t="s">
        <v>14</v>
      </c>
      <c r="D639" s="3">
        <v>19844</v>
      </c>
      <c r="E639" s="3">
        <v>262383</v>
      </c>
      <c r="F639" s="3">
        <v>43539</v>
      </c>
    </row>
    <row r="640" spans="1:6" x14ac:dyDescent="0.3">
      <c r="A640" s="2">
        <v>2019</v>
      </c>
      <c r="B640" s="2" t="s">
        <v>54</v>
      </c>
      <c r="C640" s="2" t="s">
        <v>15</v>
      </c>
      <c r="D640" s="2">
        <v>27892</v>
      </c>
      <c r="E640" s="2">
        <v>401804</v>
      </c>
      <c r="F640" s="2">
        <v>44163</v>
      </c>
    </row>
    <row r="641" spans="1:6" x14ac:dyDescent="0.3">
      <c r="A641" s="3">
        <v>2019</v>
      </c>
      <c r="B641" s="3" t="s">
        <v>54</v>
      </c>
      <c r="C641" s="3" t="s">
        <v>16</v>
      </c>
      <c r="D641" s="3">
        <v>30876</v>
      </c>
      <c r="E641" s="3">
        <v>376026</v>
      </c>
      <c r="F641" s="3">
        <v>43579</v>
      </c>
    </row>
    <row r="642" spans="1:6" x14ac:dyDescent="0.3">
      <c r="A642" s="2">
        <v>2019</v>
      </c>
      <c r="B642" s="2" t="s">
        <v>54</v>
      </c>
      <c r="C642" s="2" t="s">
        <v>17</v>
      </c>
      <c r="D642" s="2">
        <v>10676</v>
      </c>
      <c r="E642" s="2">
        <v>117746</v>
      </c>
      <c r="F642" s="2">
        <v>39115</v>
      </c>
    </row>
    <row r="643" spans="1:6" x14ac:dyDescent="0.3">
      <c r="A643" s="3">
        <v>2019</v>
      </c>
      <c r="B643" s="3" t="s">
        <v>54</v>
      </c>
      <c r="C643" s="3" t="s">
        <v>18</v>
      </c>
      <c r="D643" s="3">
        <v>32640</v>
      </c>
      <c r="E643" s="3">
        <v>463647</v>
      </c>
      <c r="F643" s="3">
        <v>47503</v>
      </c>
    </row>
    <row r="644" spans="1:6" x14ac:dyDescent="0.3">
      <c r="A644" s="2">
        <v>2019</v>
      </c>
      <c r="B644" s="2" t="s">
        <v>54</v>
      </c>
      <c r="C644" s="2" t="s">
        <v>19</v>
      </c>
      <c r="D644" s="2">
        <v>41620</v>
      </c>
      <c r="E644" s="2">
        <v>577282</v>
      </c>
      <c r="F644" s="2">
        <v>55423</v>
      </c>
    </row>
    <row r="645" spans="1:6" x14ac:dyDescent="0.3">
      <c r="A645" s="3">
        <v>2019</v>
      </c>
      <c r="B645" s="3" t="s">
        <v>54</v>
      </c>
      <c r="C645" s="3" t="s">
        <v>20</v>
      </c>
      <c r="D645" s="3">
        <v>55150</v>
      </c>
      <c r="E645" s="3">
        <v>791177</v>
      </c>
      <c r="F645" s="3">
        <v>48357</v>
      </c>
    </row>
    <row r="646" spans="1:6" x14ac:dyDescent="0.3">
      <c r="A646" s="2">
        <v>2019</v>
      </c>
      <c r="B646" s="2" t="s">
        <v>54</v>
      </c>
      <c r="C646" s="2" t="s">
        <v>21</v>
      </c>
      <c r="D646" s="2">
        <v>37323</v>
      </c>
      <c r="E646" s="2">
        <v>525857</v>
      </c>
      <c r="F646" s="2">
        <v>50523</v>
      </c>
    </row>
    <row r="647" spans="1:6" x14ac:dyDescent="0.3">
      <c r="A647" s="3">
        <v>2019</v>
      </c>
      <c r="B647" s="3" t="s">
        <v>54</v>
      </c>
      <c r="C647" s="3" t="s">
        <v>22</v>
      </c>
      <c r="D647" s="3">
        <v>19568</v>
      </c>
      <c r="E647" s="3">
        <v>229039</v>
      </c>
      <c r="F647" s="3">
        <v>37621</v>
      </c>
    </row>
    <row r="648" spans="1:6" x14ac:dyDescent="0.3">
      <c r="A648" s="2">
        <v>2019</v>
      </c>
      <c r="B648" s="2" t="s">
        <v>54</v>
      </c>
      <c r="C648" s="2" t="s">
        <v>23</v>
      </c>
      <c r="D648" s="2">
        <v>39400</v>
      </c>
      <c r="E648" s="2">
        <v>536753</v>
      </c>
      <c r="F648" s="2">
        <v>43646</v>
      </c>
    </row>
    <row r="649" spans="1:6" x14ac:dyDescent="0.3">
      <c r="A649" s="3">
        <v>2019</v>
      </c>
      <c r="B649" s="3" t="s">
        <v>54</v>
      </c>
      <c r="C649" s="3" t="s">
        <v>24</v>
      </c>
      <c r="D649" s="3">
        <v>9112</v>
      </c>
      <c r="E649" s="3">
        <v>90946</v>
      </c>
      <c r="F649" s="3">
        <v>40937</v>
      </c>
    </row>
    <row r="650" spans="1:6" x14ac:dyDescent="0.3">
      <c r="A650" s="2">
        <v>2019</v>
      </c>
      <c r="B650" s="2" t="s">
        <v>54</v>
      </c>
      <c r="C650" s="2" t="s">
        <v>25</v>
      </c>
      <c r="D650" s="2">
        <v>14969</v>
      </c>
      <c r="E650" s="2">
        <v>188094</v>
      </c>
      <c r="F650" s="2">
        <v>41557</v>
      </c>
    </row>
    <row r="651" spans="1:6" x14ac:dyDescent="0.3">
      <c r="A651" s="3">
        <v>2019</v>
      </c>
      <c r="B651" s="3" t="s">
        <v>54</v>
      </c>
      <c r="C651" s="3" t="s">
        <v>26</v>
      </c>
      <c r="D651" s="3">
        <v>15866</v>
      </c>
      <c r="E651" s="3">
        <v>261018</v>
      </c>
      <c r="F651" s="3">
        <v>45452</v>
      </c>
    </row>
    <row r="652" spans="1:6" x14ac:dyDescent="0.3">
      <c r="A652" s="2">
        <v>2019</v>
      </c>
      <c r="B652" s="2" t="s">
        <v>54</v>
      </c>
      <c r="C652" s="2" t="s">
        <v>27</v>
      </c>
      <c r="D652" s="2">
        <v>12448</v>
      </c>
      <c r="E652" s="2">
        <v>139278</v>
      </c>
      <c r="F652" s="2">
        <v>49409</v>
      </c>
    </row>
    <row r="653" spans="1:6" x14ac:dyDescent="0.3">
      <c r="A653" s="3">
        <v>2019</v>
      </c>
      <c r="B653" s="3" t="s">
        <v>54</v>
      </c>
      <c r="C653" s="3" t="s">
        <v>28</v>
      </c>
      <c r="D653" s="3">
        <v>54227</v>
      </c>
      <c r="E653" s="3">
        <v>876452</v>
      </c>
      <c r="F653" s="3">
        <v>55204</v>
      </c>
    </row>
    <row r="654" spans="1:6" x14ac:dyDescent="0.3">
      <c r="A654" s="2">
        <v>2019</v>
      </c>
      <c r="B654" s="2" t="s">
        <v>54</v>
      </c>
      <c r="C654" s="2" t="s">
        <v>29</v>
      </c>
      <c r="D654" s="2">
        <v>10974</v>
      </c>
      <c r="E654" s="2">
        <v>135131</v>
      </c>
      <c r="F654" s="2">
        <v>39275</v>
      </c>
    </row>
    <row r="655" spans="1:6" x14ac:dyDescent="0.3">
      <c r="A655" s="3">
        <v>2019</v>
      </c>
      <c r="B655" s="3" t="s">
        <v>54</v>
      </c>
      <c r="C655" s="3" t="s">
        <v>30</v>
      </c>
      <c r="D655" s="3">
        <v>120950</v>
      </c>
      <c r="E655" s="3">
        <v>1543991</v>
      </c>
      <c r="F655" s="3">
        <v>53710</v>
      </c>
    </row>
    <row r="656" spans="1:6" x14ac:dyDescent="0.3">
      <c r="A656" s="2">
        <v>2019</v>
      </c>
      <c r="B656" s="2" t="s">
        <v>54</v>
      </c>
      <c r="C656" s="2" t="s">
        <v>31</v>
      </c>
      <c r="D656" s="2">
        <v>62397</v>
      </c>
      <c r="E656" s="2">
        <v>846177</v>
      </c>
      <c r="F656" s="2">
        <v>44579</v>
      </c>
    </row>
    <row r="657" spans="1:6" x14ac:dyDescent="0.3">
      <c r="A657" s="3">
        <v>2019</v>
      </c>
      <c r="B657" s="3" t="s">
        <v>54</v>
      </c>
      <c r="C657" s="3" t="s">
        <v>32</v>
      </c>
      <c r="D657" s="3">
        <v>7738</v>
      </c>
      <c r="E657" s="3">
        <v>91333</v>
      </c>
      <c r="F657" s="3">
        <v>51925</v>
      </c>
    </row>
    <row r="658" spans="1:6" x14ac:dyDescent="0.3">
      <c r="A658" s="2">
        <v>2019</v>
      </c>
      <c r="B658" s="2" t="s">
        <v>54</v>
      </c>
      <c r="C658" s="2" t="s">
        <v>33</v>
      </c>
      <c r="D658" s="2">
        <v>68958</v>
      </c>
      <c r="E658" s="2">
        <v>1021890</v>
      </c>
      <c r="F658" s="2">
        <v>45569</v>
      </c>
    </row>
    <row r="659" spans="1:6" x14ac:dyDescent="0.3">
      <c r="A659" s="3">
        <v>2019</v>
      </c>
      <c r="B659" s="3" t="s">
        <v>54</v>
      </c>
      <c r="C659" s="3" t="s">
        <v>34</v>
      </c>
      <c r="D659" s="3">
        <v>23883</v>
      </c>
      <c r="E659" s="3">
        <v>300268</v>
      </c>
      <c r="F659" s="3">
        <v>43049</v>
      </c>
    </row>
    <row r="660" spans="1:6" x14ac:dyDescent="0.3">
      <c r="A660" s="2">
        <v>2019</v>
      </c>
      <c r="B660" s="2" t="s">
        <v>54</v>
      </c>
      <c r="C660" s="2" t="s">
        <v>35</v>
      </c>
      <c r="D660" s="2">
        <v>26460</v>
      </c>
      <c r="E660" s="2">
        <v>354168</v>
      </c>
      <c r="F660" s="2">
        <v>45879</v>
      </c>
    </row>
    <row r="661" spans="1:6" x14ac:dyDescent="0.3">
      <c r="A661" s="3">
        <v>2019</v>
      </c>
      <c r="B661" s="3" t="s">
        <v>54</v>
      </c>
      <c r="C661" s="3" t="s">
        <v>36</v>
      </c>
      <c r="D661" s="3">
        <v>74684</v>
      </c>
      <c r="E661" s="3">
        <v>1117033</v>
      </c>
      <c r="F661" s="3">
        <v>46296</v>
      </c>
    </row>
    <row r="662" spans="1:6" x14ac:dyDescent="0.3">
      <c r="A662" s="2">
        <v>2019</v>
      </c>
      <c r="B662" s="2" t="s">
        <v>54</v>
      </c>
      <c r="C662" s="2" t="s">
        <v>37</v>
      </c>
      <c r="D662" s="2">
        <v>7648</v>
      </c>
      <c r="E662" s="2">
        <v>76672</v>
      </c>
      <c r="F662" s="2">
        <v>45232</v>
      </c>
    </row>
    <row r="663" spans="1:6" x14ac:dyDescent="0.3">
      <c r="A663" s="3">
        <v>2019</v>
      </c>
      <c r="B663" s="3" t="s">
        <v>54</v>
      </c>
      <c r="C663" s="3" t="s">
        <v>38</v>
      </c>
      <c r="D663" s="3">
        <v>31073</v>
      </c>
      <c r="E663" s="3">
        <v>406455</v>
      </c>
      <c r="F663" s="3">
        <v>41048</v>
      </c>
    </row>
    <row r="664" spans="1:6" x14ac:dyDescent="0.3">
      <c r="A664" s="2">
        <v>2019</v>
      </c>
      <c r="B664" s="2" t="s">
        <v>54</v>
      </c>
      <c r="C664" s="2" t="s">
        <v>39</v>
      </c>
      <c r="D664" s="2">
        <v>8027</v>
      </c>
      <c r="E664" s="2">
        <v>85125</v>
      </c>
      <c r="F664" s="2">
        <v>40980</v>
      </c>
    </row>
    <row r="665" spans="1:6" x14ac:dyDescent="0.3">
      <c r="A665" s="3">
        <v>2019</v>
      </c>
      <c r="B665" s="3" t="s">
        <v>54</v>
      </c>
      <c r="C665" s="3" t="s">
        <v>40</v>
      </c>
      <c r="D665" s="3">
        <v>40380</v>
      </c>
      <c r="E665" s="3">
        <v>633819</v>
      </c>
      <c r="F665" s="3">
        <v>46991</v>
      </c>
    </row>
    <row r="666" spans="1:6" x14ac:dyDescent="0.3">
      <c r="A666" s="2">
        <v>2019</v>
      </c>
      <c r="B666" s="2" t="s">
        <v>54</v>
      </c>
      <c r="C666" s="2" t="s">
        <v>41</v>
      </c>
      <c r="D666" s="2">
        <v>150310</v>
      </c>
      <c r="E666" s="2">
        <v>2496193</v>
      </c>
      <c r="F666" s="2">
        <v>54323</v>
      </c>
    </row>
    <row r="667" spans="1:6" x14ac:dyDescent="0.3">
      <c r="A667" s="3">
        <v>2019</v>
      </c>
      <c r="B667" s="3" t="s">
        <v>54</v>
      </c>
      <c r="C667" s="3" t="s">
        <v>42</v>
      </c>
      <c r="D667" s="3">
        <v>20066</v>
      </c>
      <c r="E667" s="3">
        <v>289140</v>
      </c>
      <c r="F667" s="3">
        <v>45785</v>
      </c>
    </row>
    <row r="668" spans="1:6" x14ac:dyDescent="0.3">
      <c r="A668" s="2">
        <v>2019</v>
      </c>
      <c r="B668" s="2" t="s">
        <v>54</v>
      </c>
      <c r="C668" s="2" t="s">
        <v>43</v>
      </c>
      <c r="D668" s="2">
        <v>5040</v>
      </c>
      <c r="E668" s="2">
        <v>53817</v>
      </c>
      <c r="F668" s="2">
        <v>41456</v>
      </c>
    </row>
    <row r="669" spans="1:6" x14ac:dyDescent="0.3">
      <c r="A669" s="3">
        <v>2019</v>
      </c>
      <c r="B669" s="3" t="s">
        <v>54</v>
      </c>
      <c r="C669" s="3" t="s">
        <v>44</v>
      </c>
      <c r="D669" s="3">
        <v>42839</v>
      </c>
      <c r="E669" s="3">
        <v>650148</v>
      </c>
      <c r="F669" s="3">
        <v>45486</v>
      </c>
    </row>
    <row r="670" spans="1:6" x14ac:dyDescent="0.3">
      <c r="A670" s="2">
        <v>2019</v>
      </c>
      <c r="B670" s="2" t="s">
        <v>54</v>
      </c>
      <c r="C670" s="2" t="s">
        <v>45</v>
      </c>
      <c r="D670" s="2">
        <v>38692</v>
      </c>
      <c r="E670" s="2">
        <v>628543</v>
      </c>
      <c r="F670" s="2">
        <v>67312</v>
      </c>
    </row>
    <row r="671" spans="1:6" x14ac:dyDescent="0.3">
      <c r="A671" s="3">
        <v>2019</v>
      </c>
      <c r="B671" s="3" t="s">
        <v>54</v>
      </c>
      <c r="C671" s="3" t="s">
        <v>46</v>
      </c>
      <c r="D671" s="3">
        <v>10709</v>
      </c>
      <c r="E671" s="3">
        <v>125470</v>
      </c>
      <c r="F671" s="3">
        <v>40148</v>
      </c>
    </row>
    <row r="672" spans="1:6" x14ac:dyDescent="0.3">
      <c r="A672" s="2">
        <v>2019</v>
      </c>
      <c r="B672" s="2" t="s">
        <v>54</v>
      </c>
      <c r="C672" s="2" t="s">
        <v>47</v>
      </c>
      <c r="D672" s="2">
        <v>36253</v>
      </c>
      <c r="E672" s="2">
        <v>533175</v>
      </c>
      <c r="F672" s="2">
        <v>42647</v>
      </c>
    </row>
    <row r="673" spans="1:6" x14ac:dyDescent="0.3">
      <c r="A673" s="3">
        <v>2019</v>
      </c>
      <c r="B673" s="3" t="s">
        <v>54</v>
      </c>
      <c r="C673" s="3" t="s">
        <v>48</v>
      </c>
      <c r="D673" s="3">
        <v>4819</v>
      </c>
      <c r="E673" s="3">
        <v>49901</v>
      </c>
      <c r="F673" s="3">
        <v>44408</v>
      </c>
    </row>
    <row r="674" spans="1:6" x14ac:dyDescent="0.3">
      <c r="A674" s="2">
        <v>2019</v>
      </c>
      <c r="B674" s="2" t="s">
        <v>53</v>
      </c>
      <c r="C674" s="2" t="s">
        <v>1</v>
      </c>
      <c r="D674" s="2">
        <v>2309</v>
      </c>
      <c r="E674" s="2">
        <v>21296</v>
      </c>
      <c r="F674" s="2">
        <v>62845</v>
      </c>
    </row>
    <row r="675" spans="1:6" x14ac:dyDescent="0.3">
      <c r="A675" s="3">
        <v>2019</v>
      </c>
      <c r="B675" s="3" t="s">
        <v>53</v>
      </c>
      <c r="C675" s="3" t="s">
        <v>2</v>
      </c>
      <c r="D675" s="3">
        <v>3691</v>
      </c>
      <c r="E675" s="3">
        <v>49188</v>
      </c>
      <c r="F675" s="3">
        <v>77822</v>
      </c>
    </row>
    <row r="676" spans="1:6" x14ac:dyDescent="0.3">
      <c r="A676" s="2">
        <v>2019</v>
      </c>
      <c r="B676" s="2" t="s">
        <v>53</v>
      </c>
      <c r="C676" s="2" t="s">
        <v>3</v>
      </c>
      <c r="D676" s="2">
        <v>1303</v>
      </c>
      <c r="E676" s="2">
        <v>10974</v>
      </c>
      <c r="F676" s="2">
        <v>57981</v>
      </c>
    </row>
    <row r="677" spans="1:6" x14ac:dyDescent="0.3">
      <c r="A677" s="3">
        <v>2019</v>
      </c>
      <c r="B677" s="3" t="s">
        <v>53</v>
      </c>
      <c r="C677" s="3" t="s">
        <v>4</v>
      </c>
      <c r="D677" s="3">
        <v>28529</v>
      </c>
      <c r="E677" s="3">
        <v>550084</v>
      </c>
      <c r="F677" s="3">
        <v>191278</v>
      </c>
    </row>
    <row r="678" spans="1:6" x14ac:dyDescent="0.3">
      <c r="A678" s="2">
        <v>2019</v>
      </c>
      <c r="B678" s="2" t="s">
        <v>53</v>
      </c>
      <c r="C678" s="2" t="s">
        <v>5</v>
      </c>
      <c r="D678" s="2">
        <v>4330</v>
      </c>
      <c r="E678" s="2">
        <v>76292</v>
      </c>
      <c r="F678" s="2">
        <v>109380</v>
      </c>
    </row>
    <row r="679" spans="1:6" x14ac:dyDescent="0.3">
      <c r="A679" s="3">
        <v>2019</v>
      </c>
      <c r="B679" s="3" t="s">
        <v>53</v>
      </c>
      <c r="C679" s="3" t="s">
        <v>6</v>
      </c>
      <c r="D679" s="3">
        <v>2551</v>
      </c>
      <c r="E679" s="3">
        <v>31469</v>
      </c>
      <c r="F679" s="3">
        <v>120406</v>
      </c>
    </row>
    <row r="680" spans="1:6" x14ac:dyDescent="0.3">
      <c r="A680" s="2">
        <v>2019</v>
      </c>
      <c r="B680" s="2" t="s">
        <v>53</v>
      </c>
      <c r="C680" s="2" t="s">
        <v>7</v>
      </c>
      <c r="D680" s="2">
        <v>497</v>
      </c>
      <c r="E680" s="2">
        <v>3905</v>
      </c>
      <c r="F680" s="2">
        <v>70031</v>
      </c>
    </row>
    <row r="681" spans="1:6" x14ac:dyDescent="0.3">
      <c r="A681" s="3">
        <v>2019</v>
      </c>
      <c r="B681" s="3" t="s">
        <v>53</v>
      </c>
      <c r="C681" s="3" t="s">
        <v>8</v>
      </c>
      <c r="D681" s="3">
        <v>11744</v>
      </c>
      <c r="E681" s="3">
        <v>138845</v>
      </c>
      <c r="F681" s="3">
        <v>86153</v>
      </c>
    </row>
    <row r="682" spans="1:6" x14ac:dyDescent="0.3">
      <c r="A682" s="2">
        <v>2019</v>
      </c>
      <c r="B682" s="2" t="s">
        <v>53</v>
      </c>
      <c r="C682" s="2" t="s">
        <v>9</v>
      </c>
      <c r="D682" s="2">
        <v>5380</v>
      </c>
      <c r="E682" s="2">
        <v>116215</v>
      </c>
      <c r="F682" s="2">
        <v>100462</v>
      </c>
    </row>
    <row r="683" spans="1:6" x14ac:dyDescent="0.3">
      <c r="A683" s="3">
        <v>2019</v>
      </c>
      <c r="B683" s="3" t="s">
        <v>53</v>
      </c>
      <c r="C683" s="3" t="s">
        <v>10</v>
      </c>
      <c r="D683" s="3">
        <v>1231</v>
      </c>
      <c r="E683" s="3">
        <v>8802</v>
      </c>
      <c r="F683" s="3">
        <v>56211</v>
      </c>
    </row>
    <row r="684" spans="1:6" x14ac:dyDescent="0.3">
      <c r="A684" s="2">
        <v>2019</v>
      </c>
      <c r="B684" s="2" t="s">
        <v>53</v>
      </c>
      <c r="C684" s="2" t="s">
        <v>11</v>
      </c>
      <c r="D684" s="2">
        <v>6998</v>
      </c>
      <c r="E684" s="2">
        <v>94879</v>
      </c>
      <c r="F684" s="2">
        <v>96732</v>
      </c>
    </row>
    <row r="685" spans="1:6" x14ac:dyDescent="0.3">
      <c r="A685" s="3">
        <v>2019</v>
      </c>
      <c r="B685" s="3" t="s">
        <v>53</v>
      </c>
      <c r="C685" s="3" t="s">
        <v>12</v>
      </c>
      <c r="D685" s="3">
        <v>2278</v>
      </c>
      <c r="E685" s="3">
        <v>28628</v>
      </c>
      <c r="F685" s="3">
        <v>62444</v>
      </c>
    </row>
    <row r="686" spans="1:6" x14ac:dyDescent="0.3">
      <c r="A686" s="2">
        <v>2019</v>
      </c>
      <c r="B686" s="2" t="s">
        <v>53</v>
      </c>
      <c r="C686" s="2" t="s">
        <v>13</v>
      </c>
      <c r="D686" s="2">
        <v>1778</v>
      </c>
      <c r="E686" s="2">
        <v>21356</v>
      </c>
      <c r="F686" s="2">
        <v>60664</v>
      </c>
    </row>
    <row r="687" spans="1:6" x14ac:dyDescent="0.3">
      <c r="A687" s="3">
        <v>2019</v>
      </c>
      <c r="B687" s="3" t="s">
        <v>53</v>
      </c>
      <c r="C687" s="3" t="s">
        <v>14</v>
      </c>
      <c r="D687" s="3">
        <v>1386</v>
      </c>
      <c r="E687" s="3">
        <v>18137</v>
      </c>
      <c r="F687" s="3">
        <v>66434</v>
      </c>
    </row>
    <row r="688" spans="1:6" x14ac:dyDescent="0.3">
      <c r="A688" s="2">
        <v>2019</v>
      </c>
      <c r="B688" s="2" t="s">
        <v>53</v>
      </c>
      <c r="C688" s="2" t="s">
        <v>15</v>
      </c>
      <c r="D688" s="2">
        <v>1924</v>
      </c>
      <c r="E688" s="2">
        <v>21670</v>
      </c>
      <c r="F688" s="2">
        <v>58590</v>
      </c>
    </row>
    <row r="689" spans="1:6" x14ac:dyDescent="0.3">
      <c r="A689" s="3">
        <v>2019</v>
      </c>
      <c r="B689" s="3" t="s">
        <v>53</v>
      </c>
      <c r="C689" s="3" t="s">
        <v>16</v>
      </c>
      <c r="D689" s="3">
        <v>1801</v>
      </c>
      <c r="E689" s="3">
        <v>22427</v>
      </c>
      <c r="F689" s="3">
        <v>60638</v>
      </c>
    </row>
    <row r="690" spans="1:6" x14ac:dyDescent="0.3">
      <c r="A690" s="2">
        <v>2019</v>
      </c>
      <c r="B690" s="2" t="s">
        <v>53</v>
      </c>
      <c r="C690" s="2" t="s">
        <v>17</v>
      </c>
      <c r="D690" s="2">
        <v>869</v>
      </c>
      <c r="E690" s="2">
        <v>7158</v>
      </c>
      <c r="F690" s="2">
        <v>57442</v>
      </c>
    </row>
    <row r="691" spans="1:6" x14ac:dyDescent="0.3">
      <c r="A691" s="3">
        <v>2019</v>
      </c>
      <c r="B691" s="3" t="s">
        <v>53</v>
      </c>
      <c r="C691" s="3" t="s">
        <v>18</v>
      </c>
      <c r="D691" s="3">
        <v>2846</v>
      </c>
      <c r="E691" s="3">
        <v>35678</v>
      </c>
      <c r="F691" s="3">
        <v>98834</v>
      </c>
    </row>
    <row r="692" spans="1:6" x14ac:dyDescent="0.3">
      <c r="A692" s="2">
        <v>2019</v>
      </c>
      <c r="B692" s="2" t="s">
        <v>53</v>
      </c>
      <c r="C692" s="2" t="s">
        <v>19</v>
      </c>
      <c r="D692" s="2">
        <v>5717</v>
      </c>
      <c r="E692" s="2">
        <v>93033</v>
      </c>
      <c r="F692" s="2">
        <v>128022</v>
      </c>
    </row>
    <row r="693" spans="1:6" x14ac:dyDescent="0.3">
      <c r="A693" s="3">
        <v>2019</v>
      </c>
      <c r="B693" s="3" t="s">
        <v>53</v>
      </c>
      <c r="C693" s="3" t="s">
        <v>20</v>
      </c>
      <c r="D693" s="3">
        <v>7146</v>
      </c>
      <c r="E693" s="3">
        <v>55298</v>
      </c>
      <c r="F693" s="3">
        <v>77504</v>
      </c>
    </row>
    <row r="694" spans="1:6" x14ac:dyDescent="0.3">
      <c r="A694" s="2">
        <v>2019</v>
      </c>
      <c r="B694" s="2" t="s">
        <v>53</v>
      </c>
      <c r="C694" s="2" t="s">
        <v>21</v>
      </c>
      <c r="D694" s="2">
        <v>4133</v>
      </c>
      <c r="E694" s="2">
        <v>46906</v>
      </c>
      <c r="F694" s="2">
        <v>83846</v>
      </c>
    </row>
    <row r="695" spans="1:6" x14ac:dyDescent="0.3">
      <c r="A695" s="3">
        <v>2019</v>
      </c>
      <c r="B695" s="3" t="s">
        <v>53</v>
      </c>
      <c r="C695" s="3" t="s">
        <v>22</v>
      </c>
      <c r="D695" s="3">
        <v>944</v>
      </c>
      <c r="E695" s="3">
        <v>10695</v>
      </c>
      <c r="F695" s="3">
        <v>49438</v>
      </c>
    </row>
    <row r="696" spans="1:6" x14ac:dyDescent="0.3">
      <c r="A696" s="2">
        <v>2019</v>
      </c>
      <c r="B696" s="2" t="s">
        <v>53</v>
      </c>
      <c r="C696" s="2" t="s">
        <v>23</v>
      </c>
      <c r="D696" s="2">
        <v>3310</v>
      </c>
      <c r="E696" s="2">
        <v>46729</v>
      </c>
      <c r="F696" s="2">
        <v>85960</v>
      </c>
    </row>
    <row r="697" spans="1:6" x14ac:dyDescent="0.3">
      <c r="A697" s="3">
        <v>2019</v>
      </c>
      <c r="B697" s="3" t="s">
        <v>53</v>
      </c>
      <c r="C697" s="3" t="s">
        <v>24</v>
      </c>
      <c r="D697" s="3">
        <v>799</v>
      </c>
      <c r="E697" s="3">
        <v>6210</v>
      </c>
      <c r="F697" s="3">
        <v>56592</v>
      </c>
    </row>
    <row r="698" spans="1:6" x14ac:dyDescent="0.3">
      <c r="A698" s="2">
        <v>2019</v>
      </c>
      <c r="B698" s="2" t="s">
        <v>53</v>
      </c>
      <c r="C698" s="2" t="s">
        <v>25</v>
      </c>
      <c r="D698" s="2">
        <v>1015</v>
      </c>
      <c r="E698" s="2">
        <v>17258</v>
      </c>
      <c r="F698" s="2">
        <v>66732</v>
      </c>
    </row>
    <row r="699" spans="1:6" x14ac:dyDescent="0.3">
      <c r="A699" s="3">
        <v>2019</v>
      </c>
      <c r="B699" s="3" t="s">
        <v>53</v>
      </c>
      <c r="C699" s="3" t="s">
        <v>26</v>
      </c>
      <c r="D699" s="3">
        <v>1664</v>
      </c>
      <c r="E699" s="3">
        <v>15847</v>
      </c>
      <c r="F699" s="3">
        <v>73213</v>
      </c>
    </row>
    <row r="700" spans="1:6" x14ac:dyDescent="0.3">
      <c r="A700" s="2">
        <v>2019</v>
      </c>
      <c r="B700" s="2" t="s">
        <v>53</v>
      </c>
      <c r="C700" s="2" t="s">
        <v>27</v>
      </c>
      <c r="D700" s="2">
        <v>1037</v>
      </c>
      <c r="E700" s="2">
        <v>12334</v>
      </c>
      <c r="F700" s="2">
        <v>97212</v>
      </c>
    </row>
    <row r="701" spans="1:6" x14ac:dyDescent="0.3">
      <c r="A701" s="3">
        <v>2019</v>
      </c>
      <c r="B701" s="3" t="s">
        <v>53</v>
      </c>
      <c r="C701" s="3" t="s">
        <v>28</v>
      </c>
      <c r="D701" s="3">
        <v>3724</v>
      </c>
      <c r="E701" s="3">
        <v>67578</v>
      </c>
      <c r="F701" s="3">
        <v>117433</v>
      </c>
    </row>
    <row r="702" spans="1:6" x14ac:dyDescent="0.3">
      <c r="A702" s="2">
        <v>2019</v>
      </c>
      <c r="B702" s="2" t="s">
        <v>53</v>
      </c>
      <c r="C702" s="2" t="s">
        <v>29</v>
      </c>
      <c r="D702" s="2">
        <v>1074</v>
      </c>
      <c r="E702" s="2">
        <v>11166</v>
      </c>
      <c r="F702" s="2">
        <v>57554</v>
      </c>
    </row>
    <row r="703" spans="1:6" x14ac:dyDescent="0.3">
      <c r="A703" s="3">
        <v>2019</v>
      </c>
      <c r="B703" s="3" t="s">
        <v>53</v>
      </c>
      <c r="C703" s="3" t="s">
        <v>30</v>
      </c>
      <c r="D703" s="3">
        <v>12812</v>
      </c>
      <c r="E703" s="3">
        <v>277408</v>
      </c>
      <c r="F703" s="3">
        <v>135959</v>
      </c>
    </row>
    <row r="704" spans="1:6" x14ac:dyDescent="0.3">
      <c r="A704" s="2">
        <v>2019</v>
      </c>
      <c r="B704" s="2" t="s">
        <v>53</v>
      </c>
      <c r="C704" s="2" t="s">
        <v>31</v>
      </c>
      <c r="D704" s="2">
        <v>5669</v>
      </c>
      <c r="E704" s="2">
        <v>75919</v>
      </c>
      <c r="F704" s="2">
        <v>87039</v>
      </c>
    </row>
    <row r="705" spans="1:6" x14ac:dyDescent="0.3">
      <c r="A705" s="3">
        <v>2019</v>
      </c>
      <c r="B705" s="3" t="s">
        <v>53</v>
      </c>
      <c r="C705" s="3" t="s">
        <v>32</v>
      </c>
      <c r="D705" s="3">
        <v>402</v>
      </c>
      <c r="E705" s="3">
        <v>6093</v>
      </c>
      <c r="F705" s="3">
        <v>71543</v>
      </c>
    </row>
    <row r="706" spans="1:6" x14ac:dyDescent="0.3">
      <c r="A706" s="2">
        <v>2019</v>
      </c>
      <c r="B706" s="2" t="s">
        <v>53</v>
      </c>
      <c r="C706" s="2" t="s">
        <v>33</v>
      </c>
      <c r="D706" s="2">
        <v>4915</v>
      </c>
      <c r="E706" s="2">
        <v>69330</v>
      </c>
      <c r="F706" s="2">
        <v>72613</v>
      </c>
    </row>
    <row r="707" spans="1:6" x14ac:dyDescent="0.3">
      <c r="A707" s="3">
        <v>2019</v>
      </c>
      <c r="B707" s="3" t="s">
        <v>53</v>
      </c>
      <c r="C707" s="3" t="s">
        <v>34</v>
      </c>
      <c r="D707" s="3">
        <v>1550</v>
      </c>
      <c r="E707" s="3">
        <v>19627</v>
      </c>
      <c r="F707" s="3">
        <v>60407</v>
      </c>
    </row>
    <row r="708" spans="1:6" x14ac:dyDescent="0.3">
      <c r="A708" s="2">
        <v>2019</v>
      </c>
      <c r="B708" s="2" t="s">
        <v>53</v>
      </c>
      <c r="C708" s="2" t="s">
        <v>35</v>
      </c>
      <c r="D708" s="2">
        <v>4135</v>
      </c>
      <c r="E708" s="2">
        <v>35053</v>
      </c>
      <c r="F708" s="2">
        <v>89633</v>
      </c>
    </row>
    <row r="709" spans="1:6" x14ac:dyDescent="0.3">
      <c r="A709" s="3">
        <v>2019</v>
      </c>
      <c r="B709" s="3" t="s">
        <v>53</v>
      </c>
      <c r="C709" s="3" t="s">
        <v>36</v>
      </c>
      <c r="D709" s="3">
        <v>5348</v>
      </c>
      <c r="E709" s="3">
        <v>87043</v>
      </c>
      <c r="F709" s="3">
        <v>94900</v>
      </c>
    </row>
    <row r="710" spans="1:6" x14ac:dyDescent="0.3">
      <c r="A710" s="2">
        <v>2019</v>
      </c>
      <c r="B710" s="2" t="s">
        <v>53</v>
      </c>
      <c r="C710" s="2" t="s">
        <v>37</v>
      </c>
      <c r="D710" s="2">
        <v>714</v>
      </c>
      <c r="E710" s="2">
        <v>5878</v>
      </c>
      <c r="F710" s="2">
        <v>76409</v>
      </c>
    </row>
    <row r="711" spans="1:6" x14ac:dyDescent="0.3">
      <c r="A711" s="3">
        <v>2019</v>
      </c>
      <c r="B711" s="3" t="s">
        <v>53</v>
      </c>
      <c r="C711" s="3" t="s">
        <v>38</v>
      </c>
      <c r="D711" s="3">
        <v>2883</v>
      </c>
      <c r="E711" s="3">
        <v>26869</v>
      </c>
      <c r="F711" s="3">
        <v>66032</v>
      </c>
    </row>
    <row r="712" spans="1:6" x14ac:dyDescent="0.3">
      <c r="A712" s="2">
        <v>2019</v>
      </c>
      <c r="B712" s="2" t="s">
        <v>53</v>
      </c>
      <c r="C712" s="2" t="s">
        <v>39</v>
      </c>
      <c r="D712" s="2">
        <v>589</v>
      </c>
      <c r="E712" s="2">
        <v>5500</v>
      </c>
      <c r="F712" s="2">
        <v>51535</v>
      </c>
    </row>
    <row r="713" spans="1:6" x14ac:dyDescent="0.3">
      <c r="A713" s="3">
        <v>2019</v>
      </c>
      <c r="B713" s="3" t="s">
        <v>53</v>
      </c>
      <c r="C713" s="3" t="s">
        <v>40</v>
      </c>
      <c r="D713" s="3">
        <v>3981</v>
      </c>
      <c r="E713" s="3">
        <v>45042</v>
      </c>
      <c r="F713" s="3">
        <v>75375</v>
      </c>
    </row>
    <row r="714" spans="1:6" x14ac:dyDescent="0.3">
      <c r="A714" s="2">
        <v>2019</v>
      </c>
      <c r="B714" s="2" t="s">
        <v>53</v>
      </c>
      <c r="C714" s="2" t="s">
        <v>41</v>
      </c>
      <c r="D714" s="2">
        <v>10627</v>
      </c>
      <c r="E714" s="2">
        <v>208591</v>
      </c>
      <c r="F714" s="2">
        <v>90857</v>
      </c>
    </row>
    <row r="715" spans="1:6" x14ac:dyDescent="0.3">
      <c r="A715" s="3">
        <v>2019</v>
      </c>
      <c r="B715" s="3" t="s">
        <v>53</v>
      </c>
      <c r="C715" s="3" t="s">
        <v>42</v>
      </c>
      <c r="D715" s="3">
        <v>2776</v>
      </c>
      <c r="E715" s="3">
        <v>38323</v>
      </c>
      <c r="F715" s="3">
        <v>84735</v>
      </c>
    </row>
    <row r="716" spans="1:6" x14ac:dyDescent="0.3">
      <c r="A716" s="2">
        <v>2019</v>
      </c>
      <c r="B716" s="2" t="s">
        <v>53</v>
      </c>
      <c r="C716" s="2" t="s">
        <v>43</v>
      </c>
      <c r="D716" s="2">
        <v>527</v>
      </c>
      <c r="E716" s="2">
        <v>4322</v>
      </c>
      <c r="F716" s="2">
        <v>62861</v>
      </c>
    </row>
    <row r="717" spans="1:6" x14ac:dyDescent="0.3">
      <c r="A717" s="3">
        <v>2019</v>
      </c>
      <c r="B717" s="3" t="s">
        <v>53</v>
      </c>
      <c r="C717" s="3" t="s">
        <v>44</v>
      </c>
      <c r="D717" s="3">
        <v>4600</v>
      </c>
      <c r="E717" s="3">
        <v>67714</v>
      </c>
      <c r="F717" s="3">
        <v>107966</v>
      </c>
    </row>
    <row r="718" spans="1:6" x14ac:dyDescent="0.3">
      <c r="A718" s="2">
        <v>2019</v>
      </c>
      <c r="B718" s="2" t="s">
        <v>53</v>
      </c>
      <c r="C718" s="2" t="s">
        <v>45</v>
      </c>
      <c r="D718" s="2">
        <v>5007</v>
      </c>
      <c r="E718" s="2">
        <v>143883</v>
      </c>
      <c r="F718" s="2">
        <v>207135</v>
      </c>
    </row>
    <row r="719" spans="1:6" x14ac:dyDescent="0.3">
      <c r="A719" s="3">
        <v>2019</v>
      </c>
      <c r="B719" s="3" t="s">
        <v>53</v>
      </c>
      <c r="C719" s="3" t="s">
        <v>46</v>
      </c>
      <c r="D719" s="3">
        <v>818</v>
      </c>
      <c r="E719" s="3">
        <v>8072</v>
      </c>
      <c r="F719" s="3">
        <v>53281</v>
      </c>
    </row>
    <row r="720" spans="1:6" x14ac:dyDescent="0.3">
      <c r="A720" s="2">
        <v>2019</v>
      </c>
      <c r="B720" s="2" t="s">
        <v>53</v>
      </c>
      <c r="C720" s="2" t="s">
        <v>47</v>
      </c>
      <c r="D720" s="2">
        <v>2335</v>
      </c>
      <c r="E720" s="2">
        <v>46993</v>
      </c>
      <c r="F720" s="2">
        <v>82512</v>
      </c>
    </row>
    <row r="721" spans="1:6" x14ac:dyDescent="0.3">
      <c r="A721" s="3">
        <v>2019</v>
      </c>
      <c r="B721" s="3" t="s">
        <v>53</v>
      </c>
      <c r="C721" s="3" t="s">
        <v>48</v>
      </c>
      <c r="D721" s="3">
        <v>417</v>
      </c>
      <c r="E721" s="3">
        <v>3424</v>
      </c>
      <c r="F721" s="3">
        <v>49035</v>
      </c>
    </row>
    <row r="722" spans="1:6" x14ac:dyDescent="0.3">
      <c r="A722" s="2">
        <v>2019</v>
      </c>
      <c r="B722" s="2" t="s">
        <v>56</v>
      </c>
      <c r="C722" s="2" t="s">
        <v>1</v>
      </c>
      <c r="D722" s="2">
        <v>13590</v>
      </c>
      <c r="E722" s="2">
        <v>95053</v>
      </c>
      <c r="F722" s="2">
        <v>71076</v>
      </c>
    </row>
    <row r="723" spans="1:6" x14ac:dyDescent="0.3">
      <c r="A723" s="3">
        <v>2019</v>
      </c>
      <c r="B723" s="3" t="s">
        <v>56</v>
      </c>
      <c r="C723" s="3" t="s">
        <v>2</v>
      </c>
      <c r="D723" s="3">
        <v>19357</v>
      </c>
      <c r="E723" s="3">
        <v>223263</v>
      </c>
      <c r="F723" s="3">
        <v>74627</v>
      </c>
    </row>
    <row r="724" spans="1:6" x14ac:dyDescent="0.3">
      <c r="A724" s="2">
        <v>2019</v>
      </c>
      <c r="B724" s="2" t="s">
        <v>56</v>
      </c>
      <c r="C724" s="2" t="s">
        <v>3</v>
      </c>
      <c r="D724" s="2">
        <v>8591</v>
      </c>
      <c r="E724" s="2">
        <v>51934</v>
      </c>
      <c r="F724" s="2">
        <v>60198</v>
      </c>
    </row>
    <row r="725" spans="1:6" x14ac:dyDescent="0.3">
      <c r="A725" s="3">
        <v>2019</v>
      </c>
      <c r="B725" s="3" t="s">
        <v>56</v>
      </c>
      <c r="C725" s="3" t="s">
        <v>4</v>
      </c>
      <c r="D725" s="3">
        <v>109980</v>
      </c>
      <c r="E725" s="3">
        <v>841829</v>
      </c>
      <c r="F725" s="3">
        <v>112757</v>
      </c>
    </row>
    <row r="726" spans="1:6" x14ac:dyDescent="0.3">
      <c r="A726" s="2">
        <v>2019</v>
      </c>
      <c r="B726" s="2" t="s">
        <v>56</v>
      </c>
      <c r="C726" s="2" t="s">
        <v>5</v>
      </c>
      <c r="D726" s="2">
        <v>24028</v>
      </c>
      <c r="E726" s="2">
        <v>167272</v>
      </c>
      <c r="F726" s="2">
        <v>88613</v>
      </c>
    </row>
    <row r="727" spans="1:6" x14ac:dyDescent="0.3">
      <c r="A727" s="3">
        <v>2019</v>
      </c>
      <c r="B727" s="3" t="s">
        <v>56</v>
      </c>
      <c r="C727" s="3" t="s">
        <v>6</v>
      </c>
      <c r="D727" s="3">
        <v>11028</v>
      </c>
      <c r="E727" s="3">
        <v>121869</v>
      </c>
      <c r="F727" s="3">
        <v>157629</v>
      </c>
    </row>
    <row r="728" spans="1:6" x14ac:dyDescent="0.3">
      <c r="A728" s="2">
        <v>2019</v>
      </c>
      <c r="B728" s="2" t="s">
        <v>56</v>
      </c>
      <c r="C728" s="2" t="s">
        <v>7</v>
      </c>
      <c r="D728" s="2">
        <v>2907</v>
      </c>
      <c r="E728" s="2">
        <v>48162</v>
      </c>
      <c r="F728" s="2">
        <v>97426</v>
      </c>
    </row>
    <row r="729" spans="1:6" x14ac:dyDescent="0.3">
      <c r="A729" s="3">
        <v>2019</v>
      </c>
      <c r="B729" s="3" t="s">
        <v>56</v>
      </c>
      <c r="C729" s="3" t="s">
        <v>8</v>
      </c>
      <c r="D729" s="3">
        <v>76648</v>
      </c>
      <c r="E729" s="3">
        <v>585959</v>
      </c>
      <c r="F729" s="3">
        <v>77025</v>
      </c>
    </row>
    <row r="730" spans="1:6" x14ac:dyDescent="0.3">
      <c r="A730" s="2">
        <v>2019</v>
      </c>
      <c r="B730" s="2" t="s">
        <v>56</v>
      </c>
      <c r="C730" s="2" t="s">
        <v>9</v>
      </c>
      <c r="D730" s="2">
        <v>26961</v>
      </c>
      <c r="E730" s="2">
        <v>242468</v>
      </c>
      <c r="F730" s="2">
        <v>86701</v>
      </c>
    </row>
    <row r="731" spans="1:6" x14ac:dyDescent="0.3">
      <c r="A731" s="3">
        <v>2019</v>
      </c>
      <c r="B731" s="3" t="s">
        <v>56</v>
      </c>
      <c r="C731" s="3" t="s">
        <v>10</v>
      </c>
      <c r="D731" s="3">
        <v>5859</v>
      </c>
      <c r="E731" s="3">
        <v>33273</v>
      </c>
      <c r="F731" s="3">
        <v>59504</v>
      </c>
    </row>
    <row r="732" spans="1:6" x14ac:dyDescent="0.3">
      <c r="A732" s="2">
        <v>2019</v>
      </c>
      <c r="B732" s="2" t="s">
        <v>56</v>
      </c>
      <c r="C732" s="2" t="s">
        <v>11</v>
      </c>
      <c r="D732" s="2">
        <v>32792</v>
      </c>
      <c r="E732" s="2">
        <v>381941</v>
      </c>
      <c r="F732" s="2">
        <v>113091</v>
      </c>
    </row>
    <row r="733" spans="1:6" x14ac:dyDescent="0.3">
      <c r="A733" s="3">
        <v>2019</v>
      </c>
      <c r="B733" s="3" t="s">
        <v>56</v>
      </c>
      <c r="C733" s="3" t="s">
        <v>12</v>
      </c>
      <c r="D733" s="3">
        <v>16940</v>
      </c>
      <c r="E733" s="3">
        <v>135547</v>
      </c>
      <c r="F733" s="3">
        <v>67469</v>
      </c>
    </row>
    <row r="734" spans="1:6" x14ac:dyDescent="0.3">
      <c r="A734" s="2">
        <v>2019</v>
      </c>
      <c r="B734" s="2" t="s">
        <v>56</v>
      </c>
      <c r="C734" s="2" t="s">
        <v>13</v>
      </c>
      <c r="D734" s="2">
        <v>10414</v>
      </c>
      <c r="E734" s="2">
        <v>110010</v>
      </c>
      <c r="F734" s="2">
        <v>76212</v>
      </c>
    </row>
    <row r="735" spans="1:6" x14ac:dyDescent="0.3">
      <c r="A735" s="3">
        <v>2019</v>
      </c>
      <c r="B735" s="3" t="s">
        <v>56</v>
      </c>
      <c r="C735" s="3" t="s">
        <v>14</v>
      </c>
      <c r="D735" s="3">
        <v>8744</v>
      </c>
      <c r="E735" s="3">
        <v>74336</v>
      </c>
      <c r="F735" s="3">
        <v>68950</v>
      </c>
    </row>
    <row r="736" spans="1:6" x14ac:dyDescent="0.3">
      <c r="A736" s="2">
        <v>2019</v>
      </c>
      <c r="B736" s="2" t="s">
        <v>56</v>
      </c>
      <c r="C736" s="2" t="s">
        <v>15</v>
      </c>
      <c r="D736" s="2">
        <v>11201</v>
      </c>
      <c r="E736" s="2">
        <v>93556</v>
      </c>
      <c r="F736" s="2">
        <v>69885</v>
      </c>
    </row>
    <row r="737" spans="1:6" x14ac:dyDescent="0.3">
      <c r="A737" s="3">
        <v>2019</v>
      </c>
      <c r="B737" s="3" t="s">
        <v>56</v>
      </c>
      <c r="C737" s="3" t="s">
        <v>16</v>
      </c>
      <c r="D737" s="3">
        <v>13852</v>
      </c>
      <c r="E737" s="3">
        <v>84791</v>
      </c>
      <c r="F737" s="3">
        <v>63590</v>
      </c>
    </row>
    <row r="738" spans="1:6" x14ac:dyDescent="0.3">
      <c r="A738" s="2">
        <v>2019</v>
      </c>
      <c r="B738" s="2" t="s">
        <v>56</v>
      </c>
      <c r="C738" s="2" t="s">
        <v>17</v>
      </c>
      <c r="D738" s="2">
        <v>3854</v>
      </c>
      <c r="E738" s="2">
        <v>30481</v>
      </c>
      <c r="F738" s="2">
        <v>70030</v>
      </c>
    </row>
    <row r="739" spans="1:6" x14ac:dyDescent="0.3">
      <c r="A739" s="3">
        <v>2019</v>
      </c>
      <c r="B739" s="3" t="s">
        <v>56</v>
      </c>
      <c r="C739" s="3" t="s">
        <v>18</v>
      </c>
      <c r="D739" s="3">
        <v>15512</v>
      </c>
      <c r="E739" s="3">
        <v>135216</v>
      </c>
      <c r="F739" s="3">
        <v>98024</v>
      </c>
    </row>
    <row r="740" spans="1:6" x14ac:dyDescent="0.3">
      <c r="A740" s="2">
        <v>2019</v>
      </c>
      <c r="B740" s="2" t="s">
        <v>56</v>
      </c>
      <c r="C740" s="2" t="s">
        <v>19</v>
      </c>
      <c r="D740" s="2">
        <v>17883</v>
      </c>
      <c r="E740" s="2">
        <v>218858</v>
      </c>
      <c r="F740" s="2">
        <v>147565</v>
      </c>
    </row>
    <row r="741" spans="1:6" x14ac:dyDescent="0.3">
      <c r="A741" s="3">
        <v>2019</v>
      </c>
      <c r="B741" s="3" t="s">
        <v>56</v>
      </c>
      <c r="C741" s="3" t="s">
        <v>20</v>
      </c>
      <c r="D741" s="3">
        <v>19641</v>
      </c>
      <c r="E741" s="3">
        <v>208812</v>
      </c>
      <c r="F741" s="3">
        <v>73691</v>
      </c>
    </row>
    <row r="742" spans="1:6" x14ac:dyDescent="0.3">
      <c r="A742" s="2">
        <v>2019</v>
      </c>
      <c r="B742" s="2" t="s">
        <v>56</v>
      </c>
      <c r="C742" s="2" t="s">
        <v>21</v>
      </c>
      <c r="D742" s="2">
        <v>15855</v>
      </c>
      <c r="E742" s="2">
        <v>182914</v>
      </c>
      <c r="F742" s="2">
        <v>97673</v>
      </c>
    </row>
    <row r="743" spans="1:6" x14ac:dyDescent="0.3">
      <c r="A743" s="3">
        <v>2019</v>
      </c>
      <c r="B743" s="3" t="s">
        <v>56</v>
      </c>
      <c r="C743" s="3" t="s">
        <v>22</v>
      </c>
      <c r="D743" s="3">
        <v>7944</v>
      </c>
      <c r="E743" s="3">
        <v>43109</v>
      </c>
      <c r="F743" s="3">
        <v>54672</v>
      </c>
    </row>
    <row r="744" spans="1:6" x14ac:dyDescent="0.3">
      <c r="A744" s="2">
        <v>2019</v>
      </c>
      <c r="B744" s="2" t="s">
        <v>56</v>
      </c>
      <c r="C744" s="2" t="s">
        <v>23</v>
      </c>
      <c r="D744" s="2">
        <v>17951</v>
      </c>
      <c r="E744" s="2">
        <v>166025</v>
      </c>
      <c r="F744" s="2">
        <v>75387</v>
      </c>
    </row>
    <row r="745" spans="1:6" x14ac:dyDescent="0.3">
      <c r="A745" s="3">
        <v>2019</v>
      </c>
      <c r="B745" s="3" t="s">
        <v>56</v>
      </c>
      <c r="C745" s="3" t="s">
        <v>24</v>
      </c>
      <c r="D745" s="3">
        <v>4314</v>
      </c>
      <c r="E745" s="3">
        <v>22199</v>
      </c>
      <c r="F745" s="3">
        <v>60907</v>
      </c>
    </row>
    <row r="746" spans="1:6" x14ac:dyDescent="0.3">
      <c r="A746" s="2">
        <v>2019</v>
      </c>
      <c r="B746" s="2" t="s">
        <v>56</v>
      </c>
      <c r="C746" s="2" t="s">
        <v>25</v>
      </c>
      <c r="D746" s="2">
        <v>6842</v>
      </c>
      <c r="E746" s="2">
        <v>67425</v>
      </c>
      <c r="F746" s="2">
        <v>69072</v>
      </c>
    </row>
    <row r="747" spans="1:6" x14ac:dyDescent="0.3">
      <c r="A747" s="3">
        <v>2019</v>
      </c>
      <c r="B747" s="3" t="s">
        <v>56</v>
      </c>
      <c r="C747" s="3" t="s">
        <v>26</v>
      </c>
      <c r="D747" s="3">
        <v>9324</v>
      </c>
      <c r="E747" s="3">
        <v>64932</v>
      </c>
      <c r="F747" s="3">
        <v>70204</v>
      </c>
    </row>
    <row r="748" spans="1:6" x14ac:dyDescent="0.3">
      <c r="A748" s="2">
        <v>2019</v>
      </c>
      <c r="B748" s="2" t="s">
        <v>56</v>
      </c>
      <c r="C748" s="2" t="s">
        <v>27</v>
      </c>
      <c r="D748" s="2">
        <v>3881</v>
      </c>
      <c r="E748" s="2">
        <v>33418</v>
      </c>
      <c r="F748" s="2">
        <v>100104</v>
      </c>
    </row>
    <row r="749" spans="1:6" x14ac:dyDescent="0.3">
      <c r="A749" s="3">
        <v>2019</v>
      </c>
      <c r="B749" s="3" t="s">
        <v>56</v>
      </c>
      <c r="C749" s="3" t="s">
        <v>28</v>
      </c>
      <c r="D749" s="3">
        <v>20037</v>
      </c>
      <c r="E749" s="3">
        <v>243892</v>
      </c>
      <c r="F749" s="3">
        <v>117277</v>
      </c>
    </row>
    <row r="750" spans="1:6" x14ac:dyDescent="0.3">
      <c r="A750" s="2">
        <v>2019</v>
      </c>
      <c r="B750" s="2" t="s">
        <v>56</v>
      </c>
      <c r="C750" s="2" t="s">
        <v>29</v>
      </c>
      <c r="D750" s="2">
        <v>5460</v>
      </c>
      <c r="E750" s="2">
        <v>33799</v>
      </c>
      <c r="F750" s="2">
        <v>57768</v>
      </c>
    </row>
    <row r="751" spans="1:6" x14ac:dyDescent="0.3">
      <c r="A751" s="3">
        <v>2019</v>
      </c>
      <c r="B751" s="3" t="s">
        <v>56</v>
      </c>
      <c r="C751" s="3" t="s">
        <v>30</v>
      </c>
      <c r="D751" s="3">
        <v>63310</v>
      </c>
      <c r="E751" s="3">
        <v>720818</v>
      </c>
      <c r="F751" s="3">
        <v>191494</v>
      </c>
    </row>
    <row r="752" spans="1:6" x14ac:dyDescent="0.3">
      <c r="A752" s="2">
        <v>2019</v>
      </c>
      <c r="B752" s="2" t="s">
        <v>56</v>
      </c>
      <c r="C752" s="2" t="s">
        <v>31</v>
      </c>
      <c r="D752" s="2">
        <v>28672</v>
      </c>
      <c r="E752" s="2">
        <v>245903</v>
      </c>
      <c r="F752" s="2">
        <v>89886</v>
      </c>
    </row>
    <row r="753" spans="1:6" x14ac:dyDescent="0.3">
      <c r="A753" s="3">
        <v>2019</v>
      </c>
      <c r="B753" s="3" t="s">
        <v>56</v>
      </c>
      <c r="C753" s="3" t="s">
        <v>32</v>
      </c>
      <c r="D753" s="3">
        <v>2985</v>
      </c>
      <c r="E753" s="3">
        <v>23264</v>
      </c>
      <c r="F753" s="3">
        <v>65784</v>
      </c>
    </row>
    <row r="754" spans="1:6" x14ac:dyDescent="0.3">
      <c r="A754" s="2">
        <v>2019</v>
      </c>
      <c r="B754" s="2" t="s">
        <v>56</v>
      </c>
      <c r="C754" s="2" t="s">
        <v>33</v>
      </c>
      <c r="D754" s="2">
        <v>29119</v>
      </c>
      <c r="E754" s="2">
        <v>292556</v>
      </c>
      <c r="F754" s="2">
        <v>75683</v>
      </c>
    </row>
    <row r="755" spans="1:6" x14ac:dyDescent="0.3">
      <c r="A755" s="3">
        <v>2019</v>
      </c>
      <c r="B755" s="3" t="s">
        <v>56</v>
      </c>
      <c r="C755" s="3" t="s">
        <v>34</v>
      </c>
      <c r="D755" s="3">
        <v>11672</v>
      </c>
      <c r="E755" s="3">
        <v>77324</v>
      </c>
      <c r="F755" s="3">
        <v>59814</v>
      </c>
    </row>
    <row r="756" spans="1:6" x14ac:dyDescent="0.3">
      <c r="A756" s="2">
        <v>2019</v>
      </c>
      <c r="B756" s="2" t="s">
        <v>56</v>
      </c>
      <c r="C756" s="2" t="s">
        <v>35</v>
      </c>
      <c r="D756" s="2">
        <v>13190</v>
      </c>
      <c r="E756" s="2">
        <v>85425</v>
      </c>
      <c r="F756" s="2">
        <v>73291</v>
      </c>
    </row>
    <row r="757" spans="1:6" x14ac:dyDescent="0.3">
      <c r="A757" s="3">
        <v>2019</v>
      </c>
      <c r="B757" s="3" t="s">
        <v>56</v>
      </c>
      <c r="C757" s="3" t="s">
        <v>36</v>
      </c>
      <c r="D757" s="3">
        <v>29264</v>
      </c>
      <c r="E757" s="3">
        <v>329745</v>
      </c>
      <c r="F757" s="3">
        <v>90778</v>
      </c>
    </row>
    <row r="758" spans="1:6" x14ac:dyDescent="0.3">
      <c r="A758" s="2">
        <v>2019</v>
      </c>
      <c r="B758" s="2" t="s">
        <v>56</v>
      </c>
      <c r="C758" s="2" t="s">
        <v>37</v>
      </c>
      <c r="D758" s="2">
        <v>2934</v>
      </c>
      <c r="E758" s="2">
        <v>32223</v>
      </c>
      <c r="F758" s="2">
        <v>91537</v>
      </c>
    </row>
    <row r="759" spans="1:6" x14ac:dyDescent="0.3">
      <c r="A759" s="3">
        <v>2019</v>
      </c>
      <c r="B759" s="3" t="s">
        <v>56</v>
      </c>
      <c r="C759" s="3" t="s">
        <v>38</v>
      </c>
      <c r="D759" s="3">
        <v>14196</v>
      </c>
      <c r="E759" s="3">
        <v>101755</v>
      </c>
      <c r="F759" s="3">
        <v>64481</v>
      </c>
    </row>
    <row r="760" spans="1:6" x14ac:dyDescent="0.3">
      <c r="A760" s="2">
        <v>2019</v>
      </c>
      <c r="B760" s="2" t="s">
        <v>56</v>
      </c>
      <c r="C760" s="2" t="s">
        <v>39</v>
      </c>
      <c r="D760" s="2">
        <v>3315</v>
      </c>
      <c r="E760" s="2">
        <v>28483</v>
      </c>
      <c r="F760" s="2">
        <v>63499</v>
      </c>
    </row>
    <row r="761" spans="1:6" x14ac:dyDescent="0.3">
      <c r="A761" s="3">
        <v>2019</v>
      </c>
      <c r="B761" s="3" t="s">
        <v>56</v>
      </c>
      <c r="C761" s="3" t="s">
        <v>40</v>
      </c>
      <c r="D761" s="3">
        <v>16270</v>
      </c>
      <c r="E761" s="3">
        <v>157388</v>
      </c>
      <c r="F761" s="3">
        <v>77805</v>
      </c>
    </row>
    <row r="762" spans="1:6" x14ac:dyDescent="0.3">
      <c r="A762" s="2">
        <v>2019</v>
      </c>
      <c r="B762" s="2" t="s">
        <v>56</v>
      </c>
      <c r="C762" s="2" t="s">
        <v>41</v>
      </c>
      <c r="D762" s="2">
        <v>76169</v>
      </c>
      <c r="E762" s="2">
        <v>777574</v>
      </c>
      <c r="F762" s="2">
        <v>86718</v>
      </c>
    </row>
    <row r="763" spans="1:6" x14ac:dyDescent="0.3">
      <c r="A763" s="3">
        <v>2019</v>
      </c>
      <c r="B763" s="3" t="s">
        <v>56</v>
      </c>
      <c r="C763" s="3" t="s">
        <v>42</v>
      </c>
      <c r="D763" s="3">
        <v>11885</v>
      </c>
      <c r="E763" s="3">
        <v>90007</v>
      </c>
      <c r="F763" s="3">
        <v>70967</v>
      </c>
    </row>
    <row r="764" spans="1:6" x14ac:dyDescent="0.3">
      <c r="A764" s="2">
        <v>2019</v>
      </c>
      <c r="B764" s="2" t="s">
        <v>56</v>
      </c>
      <c r="C764" s="2" t="s">
        <v>43</v>
      </c>
      <c r="D764" s="2">
        <v>1709</v>
      </c>
      <c r="E764" s="2">
        <v>11948</v>
      </c>
      <c r="F764" s="2">
        <v>74642</v>
      </c>
    </row>
    <row r="765" spans="1:6" x14ac:dyDescent="0.3">
      <c r="A765" s="3">
        <v>2019</v>
      </c>
      <c r="B765" s="3" t="s">
        <v>56</v>
      </c>
      <c r="C765" s="3" t="s">
        <v>44</v>
      </c>
      <c r="D765" s="3">
        <v>22249</v>
      </c>
      <c r="E765" s="3">
        <v>198459</v>
      </c>
      <c r="F765" s="3">
        <v>88029</v>
      </c>
    </row>
    <row r="766" spans="1:6" x14ac:dyDescent="0.3">
      <c r="A766" s="2">
        <v>2019</v>
      </c>
      <c r="B766" s="2" t="s">
        <v>56</v>
      </c>
      <c r="C766" s="2" t="s">
        <v>45</v>
      </c>
      <c r="D766" s="2">
        <v>17624</v>
      </c>
      <c r="E766" s="2">
        <v>150178</v>
      </c>
      <c r="F766" s="2">
        <v>85242</v>
      </c>
    </row>
    <row r="767" spans="1:6" x14ac:dyDescent="0.3">
      <c r="A767" s="3">
        <v>2019</v>
      </c>
      <c r="B767" s="3" t="s">
        <v>56</v>
      </c>
      <c r="C767" s="3" t="s">
        <v>46</v>
      </c>
      <c r="D767" s="3">
        <v>4003</v>
      </c>
      <c r="E767" s="3">
        <v>24569</v>
      </c>
      <c r="F767" s="3">
        <v>54528</v>
      </c>
    </row>
    <row r="768" spans="1:6" x14ac:dyDescent="0.3">
      <c r="A768" s="2">
        <v>2019</v>
      </c>
      <c r="B768" s="2" t="s">
        <v>56</v>
      </c>
      <c r="C768" s="2" t="s">
        <v>47</v>
      </c>
      <c r="D768" s="2">
        <v>14066</v>
      </c>
      <c r="E768" s="2">
        <v>150327</v>
      </c>
      <c r="F768" s="2">
        <v>74040</v>
      </c>
    </row>
    <row r="769" spans="1:6" x14ac:dyDescent="0.3">
      <c r="A769" s="3">
        <v>2019</v>
      </c>
      <c r="B769" s="3" t="s">
        <v>56</v>
      </c>
      <c r="C769" s="3" t="s">
        <v>48</v>
      </c>
      <c r="D769" s="3">
        <v>2306</v>
      </c>
      <c r="E769" s="3">
        <v>11180</v>
      </c>
      <c r="F769" s="3">
        <v>60849</v>
      </c>
    </row>
    <row r="770" spans="1:6" x14ac:dyDescent="0.3">
      <c r="A770" s="2">
        <v>2019</v>
      </c>
      <c r="B770" s="2" t="s">
        <v>57</v>
      </c>
      <c r="C770" s="2" t="s">
        <v>1</v>
      </c>
      <c r="D770" s="2">
        <v>22186</v>
      </c>
      <c r="E770" s="2">
        <v>251073</v>
      </c>
      <c r="F770" s="2">
        <v>57061</v>
      </c>
    </row>
    <row r="771" spans="1:6" x14ac:dyDescent="0.3">
      <c r="A771" s="3">
        <v>2019</v>
      </c>
      <c r="B771" s="3" t="s">
        <v>57</v>
      </c>
      <c r="C771" s="3" t="s">
        <v>2</v>
      </c>
      <c r="D771" s="3">
        <v>38940</v>
      </c>
      <c r="E771" s="3">
        <v>445648</v>
      </c>
      <c r="F771" s="3">
        <v>58892</v>
      </c>
    </row>
    <row r="772" spans="1:6" x14ac:dyDescent="0.3">
      <c r="A772" s="2">
        <v>2019</v>
      </c>
      <c r="B772" s="2" t="s">
        <v>57</v>
      </c>
      <c r="C772" s="2" t="s">
        <v>3</v>
      </c>
      <c r="D772" s="2">
        <v>14911</v>
      </c>
      <c r="E772" s="2">
        <v>145841</v>
      </c>
      <c r="F772" s="2">
        <v>63354</v>
      </c>
    </row>
    <row r="773" spans="1:6" x14ac:dyDescent="0.3">
      <c r="A773" s="3">
        <v>2019</v>
      </c>
      <c r="B773" s="3" t="s">
        <v>57</v>
      </c>
      <c r="C773" s="3" t="s">
        <v>4</v>
      </c>
      <c r="D773" s="3">
        <v>215691</v>
      </c>
      <c r="E773" s="3">
        <v>2723437</v>
      </c>
      <c r="F773" s="3">
        <v>95348</v>
      </c>
    </row>
    <row r="774" spans="1:6" x14ac:dyDescent="0.3">
      <c r="A774" s="2">
        <v>2019</v>
      </c>
      <c r="B774" s="2" t="s">
        <v>57</v>
      </c>
      <c r="C774" s="2" t="s">
        <v>5</v>
      </c>
      <c r="D774" s="2">
        <v>55003</v>
      </c>
      <c r="E774" s="2">
        <v>439613</v>
      </c>
      <c r="F774" s="2">
        <v>86477</v>
      </c>
    </row>
    <row r="775" spans="1:6" x14ac:dyDescent="0.3">
      <c r="A775" s="3">
        <v>2019</v>
      </c>
      <c r="B775" s="3" t="s">
        <v>57</v>
      </c>
      <c r="C775" s="3" t="s">
        <v>6</v>
      </c>
      <c r="D775" s="3">
        <v>23755</v>
      </c>
      <c r="E775" s="3">
        <v>218815</v>
      </c>
      <c r="F775" s="3">
        <v>92139</v>
      </c>
    </row>
    <row r="776" spans="1:6" x14ac:dyDescent="0.3">
      <c r="A776" s="2">
        <v>2019</v>
      </c>
      <c r="B776" s="2" t="s">
        <v>57</v>
      </c>
      <c r="C776" s="2" t="s">
        <v>7</v>
      </c>
      <c r="D776" s="2">
        <v>9421</v>
      </c>
      <c r="E776" s="2">
        <v>63844</v>
      </c>
      <c r="F776" s="2">
        <v>82658</v>
      </c>
    </row>
    <row r="777" spans="1:6" x14ac:dyDescent="0.3">
      <c r="A777" s="3">
        <v>2019</v>
      </c>
      <c r="B777" s="3" t="s">
        <v>57</v>
      </c>
      <c r="C777" s="3" t="s">
        <v>8</v>
      </c>
      <c r="D777" s="3">
        <v>170397</v>
      </c>
      <c r="E777" s="3">
        <v>1391050</v>
      </c>
      <c r="F777" s="3">
        <v>63740</v>
      </c>
    </row>
    <row r="778" spans="1:6" x14ac:dyDescent="0.3">
      <c r="A778" s="2">
        <v>2019</v>
      </c>
      <c r="B778" s="2" t="s">
        <v>57</v>
      </c>
      <c r="C778" s="2" t="s">
        <v>9</v>
      </c>
      <c r="D778" s="2">
        <v>56304</v>
      </c>
      <c r="E778" s="2">
        <v>717238</v>
      </c>
      <c r="F778" s="2">
        <v>71861</v>
      </c>
    </row>
    <row r="779" spans="1:6" x14ac:dyDescent="0.3">
      <c r="A779" s="3">
        <v>2019</v>
      </c>
      <c r="B779" s="3" t="s">
        <v>57</v>
      </c>
      <c r="C779" s="3" t="s">
        <v>10</v>
      </c>
      <c r="D779" s="3">
        <v>11359</v>
      </c>
      <c r="E779" s="3">
        <v>94181</v>
      </c>
      <c r="F779" s="3">
        <v>55072</v>
      </c>
    </row>
    <row r="780" spans="1:6" x14ac:dyDescent="0.3">
      <c r="A780" s="2">
        <v>2019</v>
      </c>
      <c r="B780" s="2" t="s">
        <v>57</v>
      </c>
      <c r="C780" s="2" t="s">
        <v>11</v>
      </c>
      <c r="D780" s="2">
        <v>75870</v>
      </c>
      <c r="E780" s="2">
        <v>948055</v>
      </c>
      <c r="F780" s="2">
        <v>78228</v>
      </c>
    </row>
    <row r="781" spans="1:6" x14ac:dyDescent="0.3">
      <c r="A781" s="3">
        <v>2019</v>
      </c>
      <c r="B781" s="3" t="s">
        <v>57</v>
      </c>
      <c r="C781" s="3" t="s">
        <v>12</v>
      </c>
      <c r="D781" s="3">
        <v>30165</v>
      </c>
      <c r="E781" s="3">
        <v>346667</v>
      </c>
      <c r="F781" s="3">
        <v>53817</v>
      </c>
    </row>
    <row r="782" spans="1:6" x14ac:dyDescent="0.3">
      <c r="A782" s="2">
        <v>2019</v>
      </c>
      <c r="B782" s="2" t="s">
        <v>57</v>
      </c>
      <c r="C782" s="2" t="s">
        <v>13</v>
      </c>
      <c r="D782" s="2">
        <v>16421</v>
      </c>
      <c r="E782" s="2">
        <v>139337</v>
      </c>
      <c r="F782" s="2">
        <v>56755</v>
      </c>
    </row>
    <row r="783" spans="1:6" x14ac:dyDescent="0.3">
      <c r="A783" s="3">
        <v>2019</v>
      </c>
      <c r="B783" s="3" t="s">
        <v>57</v>
      </c>
      <c r="C783" s="3" t="s">
        <v>14</v>
      </c>
      <c r="D783" s="3">
        <v>16598</v>
      </c>
      <c r="E783" s="3">
        <v>179211</v>
      </c>
      <c r="F783" s="3">
        <v>64554</v>
      </c>
    </row>
    <row r="784" spans="1:6" x14ac:dyDescent="0.3">
      <c r="A784" s="2">
        <v>2019</v>
      </c>
      <c r="B784" s="2" t="s">
        <v>57</v>
      </c>
      <c r="C784" s="2" t="s">
        <v>15</v>
      </c>
      <c r="D784" s="2">
        <v>20866</v>
      </c>
      <c r="E784" s="2">
        <v>216049</v>
      </c>
      <c r="F784" s="2">
        <v>52511</v>
      </c>
    </row>
    <row r="785" spans="1:6" x14ac:dyDescent="0.3">
      <c r="A785" s="3">
        <v>2019</v>
      </c>
      <c r="B785" s="3" t="s">
        <v>57</v>
      </c>
      <c r="C785" s="3" t="s">
        <v>16</v>
      </c>
      <c r="D785" s="3">
        <v>25304</v>
      </c>
      <c r="E785" s="3">
        <v>216009</v>
      </c>
      <c r="F785" s="3">
        <v>57624</v>
      </c>
    </row>
    <row r="786" spans="1:6" x14ac:dyDescent="0.3">
      <c r="A786" s="2">
        <v>2019</v>
      </c>
      <c r="B786" s="2" t="s">
        <v>57</v>
      </c>
      <c r="C786" s="2" t="s">
        <v>17</v>
      </c>
      <c r="D786" s="2">
        <v>10504</v>
      </c>
      <c r="E786" s="2">
        <v>69931</v>
      </c>
      <c r="F786" s="2">
        <v>60893</v>
      </c>
    </row>
    <row r="787" spans="1:6" x14ac:dyDescent="0.3">
      <c r="A787" s="3">
        <v>2019</v>
      </c>
      <c r="B787" s="3" t="s">
        <v>57</v>
      </c>
      <c r="C787" s="3" t="s">
        <v>18</v>
      </c>
      <c r="D787" s="3">
        <v>44172</v>
      </c>
      <c r="E787" s="3">
        <v>461724</v>
      </c>
      <c r="F787" s="3">
        <v>82573</v>
      </c>
    </row>
    <row r="788" spans="1:6" x14ac:dyDescent="0.3">
      <c r="A788" s="2">
        <v>2019</v>
      </c>
      <c r="B788" s="2" t="s">
        <v>57</v>
      </c>
      <c r="C788" s="2" t="s">
        <v>19</v>
      </c>
      <c r="D788" s="2">
        <v>47892</v>
      </c>
      <c r="E788" s="2">
        <v>605822</v>
      </c>
      <c r="F788" s="2">
        <v>113872</v>
      </c>
    </row>
    <row r="789" spans="1:6" x14ac:dyDescent="0.3">
      <c r="A789" s="3">
        <v>2019</v>
      </c>
      <c r="B789" s="3" t="s">
        <v>57</v>
      </c>
      <c r="C789" s="3" t="s">
        <v>20</v>
      </c>
      <c r="D789" s="3">
        <v>44483</v>
      </c>
      <c r="E789" s="3">
        <v>655188</v>
      </c>
      <c r="F789" s="3">
        <v>70805</v>
      </c>
    </row>
    <row r="790" spans="1:6" x14ac:dyDescent="0.3">
      <c r="A790" s="2">
        <v>2019</v>
      </c>
      <c r="B790" s="2" t="s">
        <v>57</v>
      </c>
      <c r="C790" s="2" t="s">
        <v>21</v>
      </c>
      <c r="D790" s="2">
        <v>32903</v>
      </c>
      <c r="E790" s="2">
        <v>383591</v>
      </c>
      <c r="F790" s="2">
        <v>85736</v>
      </c>
    </row>
    <row r="791" spans="1:6" x14ac:dyDescent="0.3">
      <c r="A791" s="3">
        <v>2019</v>
      </c>
      <c r="B791" s="3" t="s">
        <v>57</v>
      </c>
      <c r="C791" s="3" t="s">
        <v>22</v>
      </c>
      <c r="D791" s="3">
        <v>12421</v>
      </c>
      <c r="E791" s="3">
        <v>108490</v>
      </c>
      <c r="F791" s="3">
        <v>43023</v>
      </c>
    </row>
    <row r="792" spans="1:6" x14ac:dyDescent="0.3">
      <c r="A792" s="2">
        <v>2019</v>
      </c>
      <c r="B792" s="2" t="s">
        <v>57</v>
      </c>
      <c r="C792" s="2" t="s">
        <v>23</v>
      </c>
      <c r="D792" s="2">
        <v>34349</v>
      </c>
      <c r="E792" s="2">
        <v>382484</v>
      </c>
      <c r="F792" s="2">
        <v>68700</v>
      </c>
    </row>
    <row r="793" spans="1:6" x14ac:dyDescent="0.3">
      <c r="A793" s="3">
        <v>2019</v>
      </c>
      <c r="B793" s="3" t="s">
        <v>57</v>
      </c>
      <c r="C793" s="3" t="s">
        <v>24</v>
      </c>
      <c r="D793" s="3">
        <v>9482</v>
      </c>
      <c r="E793" s="3">
        <v>43417</v>
      </c>
      <c r="F793" s="3">
        <v>54553</v>
      </c>
    </row>
    <row r="794" spans="1:6" x14ac:dyDescent="0.3">
      <c r="A794" s="2">
        <v>2019</v>
      </c>
      <c r="B794" s="2" t="s">
        <v>57</v>
      </c>
      <c r="C794" s="2" t="s">
        <v>25</v>
      </c>
      <c r="D794" s="2">
        <v>11737</v>
      </c>
      <c r="E794" s="2">
        <v>120560</v>
      </c>
      <c r="F794" s="2">
        <v>60603</v>
      </c>
    </row>
    <row r="795" spans="1:6" x14ac:dyDescent="0.3">
      <c r="A795" s="3">
        <v>2019</v>
      </c>
      <c r="B795" s="3" t="s">
        <v>57</v>
      </c>
      <c r="C795" s="3" t="s">
        <v>26</v>
      </c>
      <c r="D795" s="3">
        <v>20106</v>
      </c>
      <c r="E795" s="3">
        <v>196204</v>
      </c>
      <c r="F795" s="3">
        <v>62008</v>
      </c>
    </row>
    <row r="796" spans="1:6" x14ac:dyDescent="0.3">
      <c r="A796" s="2">
        <v>2019</v>
      </c>
      <c r="B796" s="2" t="s">
        <v>57</v>
      </c>
      <c r="C796" s="2" t="s">
        <v>27</v>
      </c>
      <c r="D796" s="2">
        <v>12808</v>
      </c>
      <c r="E796" s="2">
        <v>83513</v>
      </c>
      <c r="F796" s="2">
        <v>80647</v>
      </c>
    </row>
    <row r="797" spans="1:6" x14ac:dyDescent="0.3">
      <c r="A797" s="3">
        <v>2019</v>
      </c>
      <c r="B797" s="3" t="s">
        <v>57</v>
      </c>
      <c r="C797" s="3" t="s">
        <v>28</v>
      </c>
      <c r="D797" s="3">
        <v>52040</v>
      </c>
      <c r="E797" s="3">
        <v>677810</v>
      </c>
      <c r="F797" s="3">
        <v>94022</v>
      </c>
    </row>
    <row r="798" spans="1:6" x14ac:dyDescent="0.3">
      <c r="A798" s="2">
        <v>2019</v>
      </c>
      <c r="B798" s="2" t="s">
        <v>57</v>
      </c>
      <c r="C798" s="2" t="s">
        <v>29</v>
      </c>
      <c r="D798" s="2">
        <v>11347</v>
      </c>
      <c r="E798" s="2">
        <v>111478</v>
      </c>
      <c r="F798" s="2">
        <v>64156</v>
      </c>
    </row>
    <row r="799" spans="1:6" x14ac:dyDescent="0.3">
      <c r="A799" s="3">
        <v>2019</v>
      </c>
      <c r="B799" s="3" t="s">
        <v>57</v>
      </c>
      <c r="C799" s="3" t="s">
        <v>30</v>
      </c>
      <c r="D799" s="3">
        <v>112890</v>
      </c>
      <c r="E799" s="3">
        <v>1368950</v>
      </c>
      <c r="F799" s="3">
        <v>99615</v>
      </c>
    </row>
    <row r="800" spans="1:6" x14ac:dyDescent="0.3">
      <c r="A800" s="2">
        <v>2019</v>
      </c>
      <c r="B800" s="2" t="s">
        <v>57</v>
      </c>
      <c r="C800" s="2" t="s">
        <v>31</v>
      </c>
      <c r="D800" s="2">
        <v>61321</v>
      </c>
      <c r="E800" s="2">
        <v>649747</v>
      </c>
      <c r="F800" s="2">
        <v>67705</v>
      </c>
    </row>
    <row r="801" spans="1:6" x14ac:dyDescent="0.3">
      <c r="A801" s="3">
        <v>2019</v>
      </c>
      <c r="B801" s="3" t="s">
        <v>57</v>
      </c>
      <c r="C801" s="3" t="s">
        <v>32</v>
      </c>
      <c r="D801" s="3">
        <v>5198</v>
      </c>
      <c r="E801" s="3">
        <v>32856</v>
      </c>
      <c r="F801" s="3">
        <v>63897</v>
      </c>
    </row>
    <row r="802" spans="1:6" x14ac:dyDescent="0.3">
      <c r="A802" s="2">
        <v>2019</v>
      </c>
      <c r="B802" s="2" t="s">
        <v>57</v>
      </c>
      <c r="C802" s="2" t="s">
        <v>33</v>
      </c>
      <c r="D802" s="2">
        <v>54330</v>
      </c>
      <c r="E802" s="2">
        <v>734963</v>
      </c>
      <c r="F802" s="2">
        <v>66752</v>
      </c>
    </row>
    <row r="803" spans="1:6" x14ac:dyDescent="0.3">
      <c r="A803" s="3">
        <v>2019</v>
      </c>
      <c r="B803" s="3" t="s">
        <v>57</v>
      </c>
      <c r="C803" s="3" t="s">
        <v>34</v>
      </c>
      <c r="D803" s="3">
        <v>21148</v>
      </c>
      <c r="E803" s="3">
        <v>194601</v>
      </c>
      <c r="F803" s="3">
        <v>54841</v>
      </c>
    </row>
    <row r="804" spans="1:6" x14ac:dyDescent="0.3">
      <c r="A804" s="2">
        <v>2019</v>
      </c>
      <c r="B804" s="2" t="s">
        <v>57</v>
      </c>
      <c r="C804" s="2" t="s">
        <v>35</v>
      </c>
      <c r="D804" s="2">
        <v>26161</v>
      </c>
      <c r="E804" s="2">
        <v>253667</v>
      </c>
      <c r="F804" s="2">
        <v>73460</v>
      </c>
    </row>
    <row r="805" spans="1:6" x14ac:dyDescent="0.3">
      <c r="A805" s="3">
        <v>2019</v>
      </c>
      <c r="B805" s="3" t="s">
        <v>57</v>
      </c>
      <c r="C805" s="3" t="s">
        <v>36</v>
      </c>
      <c r="D805" s="3">
        <v>64541</v>
      </c>
      <c r="E805" s="3">
        <v>816358</v>
      </c>
      <c r="F805" s="3">
        <v>81681</v>
      </c>
    </row>
    <row r="806" spans="1:6" x14ac:dyDescent="0.3">
      <c r="A806" s="2">
        <v>2019</v>
      </c>
      <c r="B806" s="2" t="s">
        <v>57</v>
      </c>
      <c r="C806" s="2" t="s">
        <v>37</v>
      </c>
      <c r="D806" s="2">
        <v>9043</v>
      </c>
      <c r="E806" s="2">
        <v>68259</v>
      </c>
      <c r="F806" s="2">
        <v>68454</v>
      </c>
    </row>
    <row r="807" spans="1:6" x14ac:dyDescent="0.3">
      <c r="A807" s="3">
        <v>2019</v>
      </c>
      <c r="B807" s="3" t="s">
        <v>57</v>
      </c>
      <c r="C807" s="3" t="s">
        <v>38</v>
      </c>
      <c r="D807" s="3">
        <v>29329</v>
      </c>
      <c r="E807" s="3">
        <v>298404</v>
      </c>
      <c r="F807" s="3">
        <v>52492</v>
      </c>
    </row>
    <row r="808" spans="1:6" x14ac:dyDescent="0.3">
      <c r="A808" s="2">
        <v>2019</v>
      </c>
      <c r="B808" s="2" t="s">
        <v>57</v>
      </c>
      <c r="C808" s="2" t="s">
        <v>39</v>
      </c>
      <c r="D808" s="2">
        <v>5498</v>
      </c>
      <c r="E808" s="2">
        <v>33117</v>
      </c>
      <c r="F808" s="2">
        <v>58619</v>
      </c>
    </row>
    <row r="809" spans="1:6" x14ac:dyDescent="0.3">
      <c r="A809" s="3">
        <v>2019</v>
      </c>
      <c r="B809" s="3" t="s">
        <v>57</v>
      </c>
      <c r="C809" s="3" t="s">
        <v>40</v>
      </c>
      <c r="D809" s="3">
        <v>30774</v>
      </c>
      <c r="E809" s="3">
        <v>425933</v>
      </c>
      <c r="F809" s="3">
        <v>62990</v>
      </c>
    </row>
    <row r="810" spans="1:6" x14ac:dyDescent="0.3">
      <c r="A810" s="2">
        <v>2019</v>
      </c>
      <c r="B810" s="2" t="s">
        <v>57</v>
      </c>
      <c r="C810" s="2" t="s">
        <v>41</v>
      </c>
      <c r="D810" s="2">
        <v>139953</v>
      </c>
      <c r="E810" s="2">
        <v>1794316</v>
      </c>
      <c r="F810" s="2">
        <v>77197</v>
      </c>
    </row>
    <row r="811" spans="1:6" x14ac:dyDescent="0.3">
      <c r="A811" s="3">
        <v>2019</v>
      </c>
      <c r="B811" s="3" t="s">
        <v>57</v>
      </c>
      <c r="C811" s="3" t="s">
        <v>42</v>
      </c>
      <c r="D811" s="3">
        <v>24485</v>
      </c>
      <c r="E811" s="3">
        <v>221851</v>
      </c>
      <c r="F811" s="3">
        <v>64641</v>
      </c>
    </row>
    <row r="812" spans="1:6" x14ac:dyDescent="0.3">
      <c r="A812" s="2">
        <v>2019</v>
      </c>
      <c r="B812" s="2" t="s">
        <v>57</v>
      </c>
      <c r="C812" s="2" t="s">
        <v>43</v>
      </c>
      <c r="D812" s="2">
        <v>5970</v>
      </c>
      <c r="E812" s="2">
        <v>29394</v>
      </c>
      <c r="F812" s="2">
        <v>68986</v>
      </c>
    </row>
    <row r="813" spans="1:6" x14ac:dyDescent="0.3">
      <c r="A813" s="3">
        <v>2019</v>
      </c>
      <c r="B813" s="3" t="s">
        <v>57</v>
      </c>
      <c r="C813" s="3" t="s">
        <v>44</v>
      </c>
      <c r="D813" s="3">
        <v>59342</v>
      </c>
      <c r="E813" s="3">
        <v>762590</v>
      </c>
      <c r="F813" s="3">
        <v>90327</v>
      </c>
    </row>
    <row r="814" spans="1:6" x14ac:dyDescent="0.3">
      <c r="A814" s="2">
        <v>2019</v>
      </c>
      <c r="B814" s="2" t="s">
        <v>57</v>
      </c>
      <c r="C814" s="2" t="s">
        <v>45</v>
      </c>
      <c r="D814" s="2">
        <v>41249</v>
      </c>
      <c r="E814" s="2">
        <v>425615</v>
      </c>
      <c r="F814" s="2">
        <v>85460</v>
      </c>
    </row>
    <row r="815" spans="1:6" x14ac:dyDescent="0.3">
      <c r="A815" s="3">
        <v>2019</v>
      </c>
      <c r="B815" s="3" t="s">
        <v>57</v>
      </c>
      <c r="C815" s="3" t="s">
        <v>46</v>
      </c>
      <c r="D815" s="3">
        <v>8381</v>
      </c>
      <c r="E815" s="3">
        <v>69069</v>
      </c>
      <c r="F815" s="3">
        <v>52180</v>
      </c>
    </row>
    <row r="816" spans="1:6" x14ac:dyDescent="0.3">
      <c r="A816" s="2">
        <v>2019</v>
      </c>
      <c r="B816" s="2" t="s">
        <v>57</v>
      </c>
      <c r="C816" s="2" t="s">
        <v>47</v>
      </c>
      <c r="D816" s="2">
        <v>26927</v>
      </c>
      <c r="E816" s="2">
        <v>326120</v>
      </c>
      <c r="F816" s="2">
        <v>63192</v>
      </c>
    </row>
    <row r="817" spans="1:6" x14ac:dyDescent="0.3">
      <c r="A817" s="3">
        <v>2019</v>
      </c>
      <c r="B817" s="3" t="s">
        <v>57</v>
      </c>
      <c r="C817" s="3" t="s">
        <v>48</v>
      </c>
      <c r="D817" s="3">
        <v>4728</v>
      </c>
      <c r="E817" s="3">
        <v>19196</v>
      </c>
      <c r="F817" s="3">
        <v>56253</v>
      </c>
    </row>
    <row r="818" spans="1:6" x14ac:dyDescent="0.3">
      <c r="A818" s="2">
        <v>2019</v>
      </c>
      <c r="B818" s="2" t="s">
        <v>58</v>
      </c>
      <c r="C818" s="2" t="s">
        <v>1</v>
      </c>
      <c r="D818" s="2">
        <v>13692</v>
      </c>
      <c r="E818" s="2">
        <v>238078</v>
      </c>
      <c r="F818" s="2">
        <v>47785</v>
      </c>
    </row>
    <row r="819" spans="1:6" x14ac:dyDescent="0.3">
      <c r="A819" s="3">
        <v>2019</v>
      </c>
      <c r="B819" s="3" t="s">
        <v>58</v>
      </c>
      <c r="C819" s="3" t="s">
        <v>2</v>
      </c>
      <c r="D819" s="3">
        <v>19924</v>
      </c>
      <c r="E819" s="3">
        <v>457984</v>
      </c>
      <c r="F819" s="3">
        <v>52632</v>
      </c>
    </row>
    <row r="820" spans="1:6" x14ac:dyDescent="0.3">
      <c r="A820" s="2">
        <v>2019</v>
      </c>
      <c r="B820" s="2" t="s">
        <v>58</v>
      </c>
      <c r="C820" s="2" t="s">
        <v>3</v>
      </c>
      <c r="D820" s="2">
        <v>15780</v>
      </c>
      <c r="E820" s="2">
        <v>187607</v>
      </c>
      <c r="F820" s="2">
        <v>43983</v>
      </c>
    </row>
    <row r="821" spans="1:6" x14ac:dyDescent="0.3">
      <c r="A821" s="3">
        <v>2019</v>
      </c>
      <c r="B821" s="3" t="s">
        <v>58</v>
      </c>
      <c r="C821" s="3" t="s">
        <v>4</v>
      </c>
      <c r="D821" s="3">
        <v>639529</v>
      </c>
      <c r="E821" s="3">
        <v>2734574</v>
      </c>
      <c r="F821" s="3">
        <v>53909</v>
      </c>
    </row>
    <row r="822" spans="1:6" x14ac:dyDescent="0.3">
      <c r="A822" s="2">
        <v>2019</v>
      </c>
      <c r="B822" s="2" t="s">
        <v>58</v>
      </c>
      <c r="C822" s="2" t="s">
        <v>5</v>
      </c>
      <c r="D822" s="2">
        <v>21747</v>
      </c>
      <c r="E822" s="2">
        <v>341496</v>
      </c>
      <c r="F822" s="2">
        <v>51600</v>
      </c>
    </row>
    <row r="823" spans="1:6" x14ac:dyDescent="0.3">
      <c r="A823" s="3">
        <v>2019</v>
      </c>
      <c r="B823" s="3" t="s">
        <v>58</v>
      </c>
      <c r="C823" s="3" t="s">
        <v>6</v>
      </c>
      <c r="D823" s="3">
        <v>13478</v>
      </c>
      <c r="E823" s="3">
        <v>330418</v>
      </c>
      <c r="F823" s="3">
        <v>57419</v>
      </c>
    </row>
    <row r="824" spans="1:6" x14ac:dyDescent="0.3">
      <c r="A824" s="2">
        <v>2019</v>
      </c>
      <c r="B824" s="2" t="s">
        <v>58</v>
      </c>
      <c r="C824" s="2" t="s">
        <v>7</v>
      </c>
      <c r="D824" s="2">
        <v>5386</v>
      </c>
      <c r="E824" s="2">
        <v>76932</v>
      </c>
      <c r="F824" s="2">
        <v>55284</v>
      </c>
    </row>
    <row r="825" spans="1:6" x14ac:dyDescent="0.3">
      <c r="A825" s="3">
        <v>2019</v>
      </c>
      <c r="B825" s="3" t="s">
        <v>58</v>
      </c>
      <c r="C825" s="3" t="s">
        <v>8</v>
      </c>
      <c r="D825" s="3">
        <v>76615</v>
      </c>
      <c r="E825" s="3">
        <v>1324281</v>
      </c>
      <c r="F825" s="3">
        <v>52039</v>
      </c>
    </row>
    <row r="826" spans="1:6" x14ac:dyDescent="0.3">
      <c r="A826" s="2">
        <v>2019</v>
      </c>
      <c r="B826" s="2" t="s">
        <v>58</v>
      </c>
      <c r="C826" s="2" t="s">
        <v>9</v>
      </c>
      <c r="D826" s="2">
        <v>29998</v>
      </c>
      <c r="E826" s="2">
        <v>580134</v>
      </c>
      <c r="F826" s="2">
        <v>53810</v>
      </c>
    </row>
    <row r="827" spans="1:6" x14ac:dyDescent="0.3">
      <c r="A827" s="3">
        <v>2019</v>
      </c>
      <c r="B827" s="3" t="s">
        <v>58</v>
      </c>
      <c r="C827" s="3" t="s">
        <v>10</v>
      </c>
      <c r="D827" s="3">
        <v>8163</v>
      </c>
      <c r="E827" s="3">
        <v>105424</v>
      </c>
      <c r="F827" s="3">
        <v>43475</v>
      </c>
    </row>
    <row r="828" spans="1:6" x14ac:dyDescent="0.3">
      <c r="A828" s="2">
        <v>2019</v>
      </c>
      <c r="B828" s="2" t="s">
        <v>58</v>
      </c>
      <c r="C828" s="2" t="s">
        <v>11</v>
      </c>
      <c r="D828" s="2">
        <v>35102</v>
      </c>
      <c r="E828" s="2">
        <v>924699</v>
      </c>
      <c r="F828" s="2">
        <v>52038</v>
      </c>
    </row>
    <row r="829" spans="1:6" x14ac:dyDescent="0.3">
      <c r="A829" s="3">
        <v>2019</v>
      </c>
      <c r="B829" s="3" t="s">
        <v>58</v>
      </c>
      <c r="C829" s="3" t="s">
        <v>12</v>
      </c>
      <c r="D829" s="3">
        <v>16247</v>
      </c>
      <c r="E829" s="3">
        <v>468491</v>
      </c>
      <c r="F829" s="3">
        <v>49107</v>
      </c>
    </row>
    <row r="830" spans="1:6" x14ac:dyDescent="0.3">
      <c r="A830" s="2">
        <v>2019</v>
      </c>
      <c r="B830" s="2" t="s">
        <v>58</v>
      </c>
      <c r="C830" s="2" t="s">
        <v>13</v>
      </c>
      <c r="D830" s="2">
        <v>11966</v>
      </c>
      <c r="E830" s="2">
        <v>219013</v>
      </c>
      <c r="F830" s="2">
        <v>44392</v>
      </c>
    </row>
    <row r="831" spans="1:6" x14ac:dyDescent="0.3">
      <c r="A831" s="3">
        <v>2019</v>
      </c>
      <c r="B831" s="3" t="s">
        <v>58</v>
      </c>
      <c r="C831" s="3" t="s">
        <v>14</v>
      </c>
      <c r="D831" s="3">
        <v>10085</v>
      </c>
      <c r="E831" s="3">
        <v>197874</v>
      </c>
      <c r="F831" s="3">
        <v>43909</v>
      </c>
    </row>
    <row r="832" spans="1:6" x14ac:dyDescent="0.3">
      <c r="A832" s="2">
        <v>2019</v>
      </c>
      <c r="B832" s="2" t="s">
        <v>58</v>
      </c>
      <c r="C832" s="2" t="s">
        <v>15</v>
      </c>
      <c r="D832" s="2">
        <v>18442</v>
      </c>
      <c r="E832" s="2">
        <v>272579</v>
      </c>
      <c r="F832" s="2">
        <v>49141</v>
      </c>
    </row>
    <row r="833" spans="1:6" x14ac:dyDescent="0.3">
      <c r="A833" s="3">
        <v>2019</v>
      </c>
      <c r="B833" s="3" t="s">
        <v>58</v>
      </c>
      <c r="C833" s="3" t="s">
        <v>16</v>
      </c>
      <c r="D833" s="3">
        <v>16110</v>
      </c>
      <c r="E833" s="3">
        <v>305742</v>
      </c>
      <c r="F833" s="3">
        <v>44832</v>
      </c>
    </row>
    <row r="834" spans="1:6" x14ac:dyDescent="0.3">
      <c r="A834" s="2">
        <v>2019</v>
      </c>
      <c r="B834" s="2" t="s">
        <v>58</v>
      </c>
      <c r="C834" s="2" t="s">
        <v>17</v>
      </c>
      <c r="D834" s="2">
        <v>5474</v>
      </c>
      <c r="E834" s="2">
        <v>120085</v>
      </c>
      <c r="F834" s="2">
        <v>49342</v>
      </c>
    </row>
    <row r="835" spans="1:6" x14ac:dyDescent="0.3">
      <c r="A835" s="3">
        <v>2019</v>
      </c>
      <c r="B835" s="3" t="s">
        <v>58</v>
      </c>
      <c r="C835" s="3" t="s">
        <v>18</v>
      </c>
      <c r="D835" s="3">
        <v>21419</v>
      </c>
      <c r="E835" s="3">
        <v>451332</v>
      </c>
      <c r="F835" s="3">
        <v>55476</v>
      </c>
    </row>
    <row r="836" spans="1:6" x14ac:dyDescent="0.3">
      <c r="A836" s="2">
        <v>2019</v>
      </c>
      <c r="B836" s="2" t="s">
        <v>58</v>
      </c>
      <c r="C836" s="2" t="s">
        <v>19</v>
      </c>
      <c r="D836" s="2">
        <v>68761</v>
      </c>
      <c r="E836" s="2">
        <v>790552</v>
      </c>
      <c r="F836" s="2">
        <v>59886</v>
      </c>
    </row>
    <row r="837" spans="1:6" x14ac:dyDescent="0.3">
      <c r="A837" s="3">
        <v>2019</v>
      </c>
      <c r="B837" s="3" t="s">
        <v>58</v>
      </c>
      <c r="C837" s="3" t="s">
        <v>20</v>
      </c>
      <c r="D837" s="3">
        <v>25357</v>
      </c>
      <c r="E837" s="3">
        <v>661203</v>
      </c>
      <c r="F837" s="3">
        <v>50845</v>
      </c>
    </row>
    <row r="838" spans="1:6" x14ac:dyDescent="0.3">
      <c r="A838" s="2">
        <v>2019</v>
      </c>
      <c r="B838" s="2" t="s">
        <v>58</v>
      </c>
      <c r="C838" s="2" t="s">
        <v>21</v>
      </c>
      <c r="D838" s="2">
        <v>20728</v>
      </c>
      <c r="E838" s="2">
        <v>530749</v>
      </c>
      <c r="F838" s="2">
        <v>52656</v>
      </c>
    </row>
    <row r="839" spans="1:6" x14ac:dyDescent="0.3">
      <c r="A839" s="3">
        <v>2019</v>
      </c>
      <c r="B839" s="3" t="s">
        <v>58</v>
      </c>
      <c r="C839" s="3" t="s">
        <v>22</v>
      </c>
      <c r="D839" s="3">
        <v>7557</v>
      </c>
      <c r="E839" s="3">
        <v>146077</v>
      </c>
      <c r="F839" s="3">
        <v>42620</v>
      </c>
    </row>
    <row r="840" spans="1:6" x14ac:dyDescent="0.3">
      <c r="A840" s="2">
        <v>2019</v>
      </c>
      <c r="B840" s="2" t="s">
        <v>58</v>
      </c>
      <c r="C840" s="2" t="s">
        <v>23</v>
      </c>
      <c r="D840" s="2">
        <v>52078</v>
      </c>
      <c r="E840" s="2">
        <v>462462</v>
      </c>
      <c r="F840" s="2">
        <v>47562</v>
      </c>
    </row>
    <row r="841" spans="1:6" x14ac:dyDescent="0.3">
      <c r="A841" s="3">
        <v>2019</v>
      </c>
      <c r="B841" s="3" t="s">
        <v>58</v>
      </c>
      <c r="C841" s="3" t="s">
        <v>24</v>
      </c>
      <c r="D841" s="3">
        <v>4834</v>
      </c>
      <c r="E841" s="3">
        <v>74646</v>
      </c>
      <c r="F841" s="3">
        <v>49258</v>
      </c>
    </row>
    <row r="842" spans="1:6" x14ac:dyDescent="0.3">
      <c r="A842" s="2">
        <v>2019</v>
      </c>
      <c r="B842" s="2" t="s">
        <v>58</v>
      </c>
      <c r="C842" s="2" t="s">
        <v>25</v>
      </c>
      <c r="D842" s="2">
        <v>11559</v>
      </c>
      <c r="E842" s="2">
        <v>139275</v>
      </c>
      <c r="F842" s="2">
        <v>48735</v>
      </c>
    </row>
    <row r="843" spans="1:6" x14ac:dyDescent="0.3">
      <c r="A843" s="3">
        <v>2019</v>
      </c>
      <c r="B843" s="3" t="s">
        <v>58</v>
      </c>
      <c r="C843" s="3" t="s">
        <v>26</v>
      </c>
      <c r="D843" s="3">
        <v>8934</v>
      </c>
      <c r="E843" s="3">
        <v>143417</v>
      </c>
      <c r="F843" s="3">
        <v>54808</v>
      </c>
    </row>
    <row r="844" spans="1:6" x14ac:dyDescent="0.3">
      <c r="A844" s="2">
        <v>2019</v>
      </c>
      <c r="B844" s="2" t="s">
        <v>58</v>
      </c>
      <c r="C844" s="2" t="s">
        <v>27</v>
      </c>
      <c r="D844" s="2">
        <v>4773</v>
      </c>
      <c r="E844" s="2">
        <v>114430</v>
      </c>
      <c r="F844" s="2">
        <v>58363</v>
      </c>
    </row>
    <row r="845" spans="1:6" x14ac:dyDescent="0.3">
      <c r="A845" s="3">
        <v>2019</v>
      </c>
      <c r="B845" s="3" t="s">
        <v>58</v>
      </c>
      <c r="C845" s="3" t="s">
        <v>28</v>
      </c>
      <c r="D845" s="3">
        <v>40687</v>
      </c>
      <c r="E845" s="3">
        <v>670070</v>
      </c>
      <c r="F845" s="3">
        <v>55124</v>
      </c>
    </row>
    <row r="846" spans="1:6" x14ac:dyDescent="0.3">
      <c r="A846" s="2">
        <v>2019</v>
      </c>
      <c r="B846" s="2" t="s">
        <v>58</v>
      </c>
      <c r="C846" s="2" t="s">
        <v>29</v>
      </c>
      <c r="D846" s="2">
        <v>10974</v>
      </c>
      <c r="E846" s="2">
        <v>130181</v>
      </c>
      <c r="F846" s="2">
        <v>42852</v>
      </c>
    </row>
    <row r="847" spans="1:6" x14ac:dyDescent="0.3">
      <c r="A847" s="3">
        <v>2019</v>
      </c>
      <c r="B847" s="3" t="s">
        <v>58</v>
      </c>
      <c r="C847" s="3" t="s">
        <v>30</v>
      </c>
      <c r="D847" s="3">
        <v>67202</v>
      </c>
      <c r="E847" s="3">
        <v>1981493</v>
      </c>
      <c r="F847" s="3">
        <v>54638</v>
      </c>
    </row>
    <row r="848" spans="1:6" x14ac:dyDescent="0.3">
      <c r="A848" s="2">
        <v>2019</v>
      </c>
      <c r="B848" s="2" t="s">
        <v>58</v>
      </c>
      <c r="C848" s="2" t="s">
        <v>31</v>
      </c>
      <c r="D848" s="2">
        <v>28199</v>
      </c>
      <c r="E848" s="2">
        <v>606564</v>
      </c>
      <c r="F848" s="2">
        <v>50123</v>
      </c>
    </row>
    <row r="849" spans="1:6" x14ac:dyDescent="0.3">
      <c r="A849" s="3">
        <v>2019</v>
      </c>
      <c r="B849" s="3" t="s">
        <v>58</v>
      </c>
      <c r="C849" s="3" t="s">
        <v>32</v>
      </c>
      <c r="D849" s="3">
        <v>2581</v>
      </c>
      <c r="E849" s="3">
        <v>65771</v>
      </c>
      <c r="F849" s="3">
        <v>52585</v>
      </c>
    </row>
    <row r="850" spans="1:6" x14ac:dyDescent="0.3">
      <c r="A850" s="2">
        <v>2019</v>
      </c>
      <c r="B850" s="2" t="s">
        <v>58</v>
      </c>
      <c r="C850" s="2" t="s">
        <v>33</v>
      </c>
      <c r="D850" s="2">
        <v>35525</v>
      </c>
      <c r="E850" s="2">
        <v>908891</v>
      </c>
      <c r="F850" s="2">
        <v>47891</v>
      </c>
    </row>
    <row r="851" spans="1:6" x14ac:dyDescent="0.3">
      <c r="A851" s="3">
        <v>2019</v>
      </c>
      <c r="B851" s="3" t="s">
        <v>58</v>
      </c>
      <c r="C851" s="3" t="s">
        <v>34</v>
      </c>
      <c r="D851" s="3">
        <v>13345</v>
      </c>
      <c r="E851" s="3">
        <v>213244</v>
      </c>
      <c r="F851" s="3">
        <v>46841</v>
      </c>
    </row>
    <row r="852" spans="1:6" x14ac:dyDescent="0.3">
      <c r="A852" s="2">
        <v>2019</v>
      </c>
      <c r="B852" s="2" t="s">
        <v>58</v>
      </c>
      <c r="C852" s="2" t="s">
        <v>35</v>
      </c>
      <c r="D852" s="2">
        <v>16113</v>
      </c>
      <c r="E852" s="2">
        <v>295311</v>
      </c>
      <c r="F852" s="2">
        <v>51842</v>
      </c>
    </row>
    <row r="853" spans="1:6" x14ac:dyDescent="0.3">
      <c r="A853" s="3">
        <v>2019</v>
      </c>
      <c r="B853" s="3" t="s">
        <v>58</v>
      </c>
      <c r="C853" s="3" t="s">
        <v>36</v>
      </c>
      <c r="D853" s="3">
        <v>57945</v>
      </c>
      <c r="E853" s="3">
        <v>1230922</v>
      </c>
      <c r="F853" s="3">
        <v>53416</v>
      </c>
    </row>
    <row r="854" spans="1:6" x14ac:dyDescent="0.3">
      <c r="A854" s="2">
        <v>2019</v>
      </c>
      <c r="B854" s="2" t="s">
        <v>58</v>
      </c>
      <c r="C854" s="2" t="s">
        <v>37</v>
      </c>
      <c r="D854" s="2">
        <v>4664</v>
      </c>
      <c r="E854" s="2">
        <v>102395</v>
      </c>
      <c r="F854" s="2">
        <v>50458</v>
      </c>
    </row>
    <row r="855" spans="1:6" x14ac:dyDescent="0.3">
      <c r="A855" s="3">
        <v>2019</v>
      </c>
      <c r="B855" s="3" t="s">
        <v>58</v>
      </c>
      <c r="C855" s="3" t="s">
        <v>38</v>
      </c>
      <c r="D855" s="3">
        <v>12757</v>
      </c>
      <c r="E855" s="3">
        <v>237600</v>
      </c>
      <c r="F855" s="3">
        <v>47296</v>
      </c>
    </row>
    <row r="856" spans="1:6" x14ac:dyDescent="0.3">
      <c r="A856" s="2">
        <v>2019</v>
      </c>
      <c r="B856" s="2" t="s">
        <v>58</v>
      </c>
      <c r="C856" s="2" t="s">
        <v>39</v>
      </c>
      <c r="D856" s="2">
        <v>2904</v>
      </c>
      <c r="E856" s="2">
        <v>68913</v>
      </c>
      <c r="F856" s="2">
        <v>52412</v>
      </c>
    </row>
    <row r="857" spans="1:6" x14ac:dyDescent="0.3">
      <c r="A857" s="3">
        <v>2019</v>
      </c>
      <c r="B857" s="3" t="s">
        <v>58</v>
      </c>
      <c r="C857" s="3" t="s">
        <v>40</v>
      </c>
      <c r="D857" s="3">
        <v>16563</v>
      </c>
      <c r="E857" s="3">
        <v>427328</v>
      </c>
      <c r="F857" s="3">
        <v>53183</v>
      </c>
    </row>
    <row r="858" spans="1:6" x14ac:dyDescent="0.3">
      <c r="A858" s="2">
        <v>2019</v>
      </c>
      <c r="B858" s="2" t="s">
        <v>58</v>
      </c>
      <c r="C858" s="2" t="s">
        <v>41</v>
      </c>
      <c r="D858" s="2">
        <v>94237</v>
      </c>
      <c r="E858" s="2">
        <v>1684606</v>
      </c>
      <c r="F858" s="2">
        <v>49322</v>
      </c>
    </row>
    <row r="859" spans="1:6" x14ac:dyDescent="0.3">
      <c r="A859" s="3">
        <v>2019</v>
      </c>
      <c r="B859" s="3" t="s">
        <v>58</v>
      </c>
      <c r="C859" s="3" t="s">
        <v>42</v>
      </c>
      <c r="D859" s="3">
        <v>12857</v>
      </c>
      <c r="E859" s="3">
        <v>193373</v>
      </c>
      <c r="F859" s="3">
        <v>44983</v>
      </c>
    </row>
    <row r="860" spans="1:6" x14ac:dyDescent="0.3">
      <c r="A860" s="2">
        <v>2019</v>
      </c>
      <c r="B860" s="2" t="s">
        <v>58</v>
      </c>
      <c r="C860" s="2" t="s">
        <v>43</v>
      </c>
      <c r="D860" s="2">
        <v>2503</v>
      </c>
      <c r="E860" s="2">
        <v>62317</v>
      </c>
      <c r="F860" s="2">
        <v>48501</v>
      </c>
    </row>
    <row r="861" spans="1:6" x14ac:dyDescent="0.3">
      <c r="A861" s="3">
        <v>2019</v>
      </c>
      <c r="B861" s="3" t="s">
        <v>58</v>
      </c>
      <c r="C861" s="3" t="s">
        <v>44</v>
      </c>
      <c r="D861" s="3">
        <v>50144</v>
      </c>
      <c r="E861" s="3">
        <v>517645</v>
      </c>
      <c r="F861" s="3">
        <v>50876</v>
      </c>
    </row>
    <row r="862" spans="1:6" x14ac:dyDescent="0.3">
      <c r="A862" s="2">
        <v>2019</v>
      </c>
      <c r="B862" s="2" t="s">
        <v>58</v>
      </c>
      <c r="C862" s="2" t="s">
        <v>45</v>
      </c>
      <c r="D862" s="2">
        <v>64023</v>
      </c>
      <c r="E862" s="2">
        <v>478274</v>
      </c>
      <c r="F862" s="2">
        <v>53267</v>
      </c>
    </row>
    <row r="863" spans="1:6" x14ac:dyDescent="0.3">
      <c r="A863" s="3">
        <v>2019</v>
      </c>
      <c r="B863" s="3" t="s">
        <v>58</v>
      </c>
      <c r="C863" s="3" t="s">
        <v>46</v>
      </c>
      <c r="D863" s="3">
        <v>5755</v>
      </c>
      <c r="E863" s="3">
        <v>125528</v>
      </c>
      <c r="F863" s="3">
        <v>47876</v>
      </c>
    </row>
    <row r="864" spans="1:6" x14ac:dyDescent="0.3">
      <c r="A864" s="2">
        <v>2019</v>
      </c>
      <c r="B864" s="2" t="s">
        <v>58</v>
      </c>
      <c r="C864" s="2" t="s">
        <v>47</v>
      </c>
      <c r="D864" s="2">
        <v>29257</v>
      </c>
      <c r="E864" s="2">
        <v>440255</v>
      </c>
      <c r="F864" s="2">
        <v>50951</v>
      </c>
    </row>
    <row r="865" spans="1:6" x14ac:dyDescent="0.3">
      <c r="A865" s="3">
        <v>2019</v>
      </c>
      <c r="B865" s="3" t="s">
        <v>58</v>
      </c>
      <c r="C865" s="3" t="s">
        <v>48</v>
      </c>
      <c r="D865" s="3">
        <v>3384</v>
      </c>
      <c r="E865" s="3">
        <v>27323</v>
      </c>
      <c r="F865" s="3">
        <v>44083</v>
      </c>
    </row>
    <row r="866" spans="1:6" x14ac:dyDescent="0.3">
      <c r="A866" s="2">
        <v>2019</v>
      </c>
      <c r="B866" s="2" t="s">
        <v>59</v>
      </c>
      <c r="C866" s="2" t="s">
        <v>1</v>
      </c>
      <c r="D866" s="2">
        <v>11180</v>
      </c>
      <c r="E866" s="2">
        <v>208446</v>
      </c>
      <c r="F866" s="2">
        <v>17618</v>
      </c>
    </row>
    <row r="867" spans="1:6" x14ac:dyDescent="0.3">
      <c r="A867" s="3">
        <v>2019</v>
      </c>
      <c r="B867" s="3" t="s">
        <v>59</v>
      </c>
      <c r="C867" s="3" t="s">
        <v>2</v>
      </c>
      <c r="D867" s="3">
        <v>14256</v>
      </c>
      <c r="E867" s="3">
        <v>331295</v>
      </c>
      <c r="F867" s="3">
        <v>25557</v>
      </c>
    </row>
    <row r="868" spans="1:6" x14ac:dyDescent="0.3">
      <c r="A868" s="2">
        <v>2019</v>
      </c>
      <c r="B868" s="2" t="s">
        <v>59</v>
      </c>
      <c r="C868" s="2" t="s">
        <v>3</v>
      </c>
      <c r="D868" s="2">
        <v>7315</v>
      </c>
      <c r="E868" s="2">
        <v>120644</v>
      </c>
      <c r="F868" s="2">
        <v>17299</v>
      </c>
    </row>
    <row r="869" spans="1:6" x14ac:dyDescent="0.3">
      <c r="A869" s="3">
        <v>2019</v>
      </c>
      <c r="B869" s="3" t="s">
        <v>59</v>
      </c>
      <c r="C869" s="3" t="s">
        <v>4</v>
      </c>
      <c r="D869" s="3">
        <v>116191</v>
      </c>
      <c r="E869" s="3">
        <v>2034920</v>
      </c>
      <c r="F869" s="3">
        <v>32379</v>
      </c>
    </row>
    <row r="870" spans="1:6" x14ac:dyDescent="0.3">
      <c r="A870" s="2">
        <v>2019</v>
      </c>
      <c r="B870" s="2" t="s">
        <v>59</v>
      </c>
      <c r="C870" s="2" t="s">
        <v>5</v>
      </c>
      <c r="D870" s="2">
        <v>17317</v>
      </c>
      <c r="E870" s="2">
        <v>344935</v>
      </c>
      <c r="F870" s="2">
        <v>27131</v>
      </c>
    </row>
    <row r="871" spans="1:6" x14ac:dyDescent="0.3">
      <c r="A871" s="3">
        <v>2019</v>
      </c>
      <c r="B871" s="3" t="s">
        <v>59</v>
      </c>
      <c r="C871" s="3" t="s">
        <v>6</v>
      </c>
      <c r="D871" s="3">
        <v>10917</v>
      </c>
      <c r="E871" s="3">
        <v>157574</v>
      </c>
      <c r="F871" s="3">
        <v>24451</v>
      </c>
    </row>
    <row r="872" spans="1:6" x14ac:dyDescent="0.3">
      <c r="A872" s="2">
        <v>2019</v>
      </c>
      <c r="B872" s="2" t="s">
        <v>59</v>
      </c>
      <c r="C872" s="2" t="s">
        <v>7</v>
      </c>
      <c r="D872" s="2">
        <v>2710</v>
      </c>
      <c r="E872" s="2">
        <v>53038</v>
      </c>
      <c r="F872" s="2">
        <v>21264</v>
      </c>
    </row>
    <row r="873" spans="1:6" x14ac:dyDescent="0.3">
      <c r="A873" s="3">
        <v>2019</v>
      </c>
      <c r="B873" s="3" t="s">
        <v>59</v>
      </c>
      <c r="C873" s="3" t="s">
        <v>8</v>
      </c>
      <c r="D873" s="3">
        <v>58596</v>
      </c>
      <c r="E873" s="3">
        <v>1257201</v>
      </c>
      <c r="F873" s="3">
        <v>26675</v>
      </c>
    </row>
    <row r="874" spans="1:6" x14ac:dyDescent="0.3">
      <c r="A874" s="2">
        <v>2019</v>
      </c>
      <c r="B874" s="2" t="s">
        <v>59</v>
      </c>
      <c r="C874" s="2" t="s">
        <v>9</v>
      </c>
      <c r="D874" s="2">
        <v>25254</v>
      </c>
      <c r="E874" s="2">
        <v>498529</v>
      </c>
      <c r="F874" s="2">
        <v>21342</v>
      </c>
    </row>
    <row r="875" spans="1:6" x14ac:dyDescent="0.3">
      <c r="A875" s="3">
        <v>2019</v>
      </c>
      <c r="B875" s="3" t="s">
        <v>59</v>
      </c>
      <c r="C875" s="3" t="s">
        <v>10</v>
      </c>
      <c r="D875" s="3">
        <v>5038</v>
      </c>
      <c r="E875" s="3">
        <v>82521</v>
      </c>
      <c r="F875" s="3">
        <v>17770</v>
      </c>
    </row>
    <row r="876" spans="1:6" x14ac:dyDescent="0.3">
      <c r="A876" s="2">
        <v>2019</v>
      </c>
      <c r="B876" s="2" t="s">
        <v>59</v>
      </c>
      <c r="C876" s="2" t="s">
        <v>11</v>
      </c>
      <c r="D876" s="2">
        <v>33183</v>
      </c>
      <c r="E876" s="2">
        <v>622987</v>
      </c>
      <c r="F876" s="2">
        <v>24703</v>
      </c>
    </row>
    <row r="877" spans="1:6" x14ac:dyDescent="0.3">
      <c r="A877" s="3">
        <v>2019</v>
      </c>
      <c r="B877" s="3" t="s">
        <v>59</v>
      </c>
      <c r="C877" s="3" t="s">
        <v>12</v>
      </c>
      <c r="D877" s="3">
        <v>15776</v>
      </c>
      <c r="E877" s="3">
        <v>313889</v>
      </c>
      <c r="F877" s="3">
        <v>19660</v>
      </c>
    </row>
    <row r="878" spans="1:6" x14ac:dyDescent="0.3">
      <c r="A878" s="2">
        <v>2019</v>
      </c>
      <c r="B878" s="2" t="s">
        <v>59</v>
      </c>
      <c r="C878" s="2" t="s">
        <v>13</v>
      </c>
      <c r="D878" s="2">
        <v>8796</v>
      </c>
      <c r="E878" s="2">
        <v>144265</v>
      </c>
      <c r="F878" s="2">
        <v>17261</v>
      </c>
    </row>
    <row r="879" spans="1:6" x14ac:dyDescent="0.3">
      <c r="A879" s="3">
        <v>2019</v>
      </c>
      <c r="B879" s="3" t="s">
        <v>59</v>
      </c>
      <c r="C879" s="3" t="s">
        <v>14</v>
      </c>
      <c r="D879" s="3">
        <v>6871</v>
      </c>
      <c r="E879" s="3">
        <v>130101</v>
      </c>
      <c r="F879" s="3">
        <v>17333</v>
      </c>
    </row>
    <row r="880" spans="1:6" x14ac:dyDescent="0.3">
      <c r="A880" s="2">
        <v>2019</v>
      </c>
      <c r="B880" s="2" t="s">
        <v>59</v>
      </c>
      <c r="C880" s="2" t="s">
        <v>15</v>
      </c>
      <c r="D880" s="2">
        <v>10118</v>
      </c>
      <c r="E880" s="2">
        <v>201748</v>
      </c>
      <c r="F880" s="2">
        <v>18350</v>
      </c>
    </row>
    <row r="881" spans="1:6" x14ac:dyDescent="0.3">
      <c r="A881" s="3">
        <v>2019</v>
      </c>
      <c r="B881" s="3" t="s">
        <v>59</v>
      </c>
      <c r="C881" s="3" t="s">
        <v>16</v>
      </c>
      <c r="D881" s="3">
        <v>12912</v>
      </c>
      <c r="E881" s="3">
        <v>237469</v>
      </c>
      <c r="F881" s="3">
        <v>21789</v>
      </c>
    </row>
    <row r="882" spans="1:6" x14ac:dyDescent="0.3">
      <c r="A882" s="2">
        <v>2019</v>
      </c>
      <c r="B882" s="2" t="s">
        <v>59</v>
      </c>
      <c r="C882" s="2" t="s">
        <v>17</v>
      </c>
      <c r="D882" s="2">
        <v>5132</v>
      </c>
      <c r="E882" s="2">
        <v>69501</v>
      </c>
      <c r="F882" s="2">
        <v>23169</v>
      </c>
    </row>
    <row r="883" spans="1:6" x14ac:dyDescent="0.3">
      <c r="A883" s="3">
        <v>2019</v>
      </c>
      <c r="B883" s="3" t="s">
        <v>59</v>
      </c>
      <c r="C883" s="3" t="s">
        <v>18</v>
      </c>
      <c r="D883" s="3">
        <v>15043</v>
      </c>
      <c r="E883" s="3">
        <v>282746</v>
      </c>
      <c r="F883" s="3">
        <v>24758</v>
      </c>
    </row>
    <row r="884" spans="1:6" x14ac:dyDescent="0.3">
      <c r="A884" s="2">
        <v>2019</v>
      </c>
      <c r="B884" s="2" t="s">
        <v>59</v>
      </c>
      <c r="C884" s="2" t="s">
        <v>19</v>
      </c>
      <c r="D884" s="2">
        <v>20740</v>
      </c>
      <c r="E884" s="2">
        <v>379863</v>
      </c>
      <c r="F884" s="2">
        <v>29500</v>
      </c>
    </row>
    <row r="885" spans="1:6" x14ac:dyDescent="0.3">
      <c r="A885" s="3">
        <v>2019</v>
      </c>
      <c r="B885" s="3" t="s">
        <v>59</v>
      </c>
      <c r="C885" s="3" t="s">
        <v>20</v>
      </c>
      <c r="D885" s="3">
        <v>23113</v>
      </c>
      <c r="E885" s="3">
        <v>434299</v>
      </c>
      <c r="F885" s="3">
        <v>21121</v>
      </c>
    </row>
    <row r="886" spans="1:6" x14ac:dyDescent="0.3">
      <c r="A886" s="2">
        <v>2019</v>
      </c>
      <c r="B886" s="2" t="s">
        <v>59</v>
      </c>
      <c r="C886" s="2" t="s">
        <v>21</v>
      </c>
      <c r="D886" s="2">
        <v>15325</v>
      </c>
      <c r="E886" s="2">
        <v>275608</v>
      </c>
      <c r="F886" s="2">
        <v>23261</v>
      </c>
    </row>
    <row r="887" spans="1:6" x14ac:dyDescent="0.3">
      <c r="A887" s="3">
        <v>2019</v>
      </c>
      <c r="B887" s="3" t="s">
        <v>59</v>
      </c>
      <c r="C887" s="3" t="s">
        <v>22</v>
      </c>
      <c r="D887" s="3">
        <v>6514</v>
      </c>
      <c r="E887" s="3">
        <v>136282</v>
      </c>
      <c r="F887" s="3">
        <v>17817</v>
      </c>
    </row>
    <row r="888" spans="1:6" x14ac:dyDescent="0.3">
      <c r="A888" s="2">
        <v>2019</v>
      </c>
      <c r="B888" s="2" t="s">
        <v>59</v>
      </c>
      <c r="C888" s="2" t="s">
        <v>23</v>
      </c>
      <c r="D888" s="2">
        <v>15195</v>
      </c>
      <c r="E888" s="2">
        <v>308646</v>
      </c>
      <c r="F888" s="2">
        <v>21614</v>
      </c>
    </row>
    <row r="889" spans="1:6" x14ac:dyDescent="0.3">
      <c r="A889" s="3">
        <v>2019</v>
      </c>
      <c r="B889" s="3" t="s">
        <v>59</v>
      </c>
      <c r="C889" s="3" t="s">
        <v>24</v>
      </c>
      <c r="D889" s="3">
        <v>5052</v>
      </c>
      <c r="E889" s="3">
        <v>67008</v>
      </c>
      <c r="F889" s="3">
        <v>19955</v>
      </c>
    </row>
    <row r="890" spans="1:6" x14ac:dyDescent="0.3">
      <c r="A890" s="2">
        <v>2019</v>
      </c>
      <c r="B890" s="2" t="s">
        <v>59</v>
      </c>
      <c r="C890" s="2" t="s">
        <v>25</v>
      </c>
      <c r="D890" s="2">
        <v>5609</v>
      </c>
      <c r="E890" s="2">
        <v>93856</v>
      </c>
      <c r="F890" s="2">
        <v>17213</v>
      </c>
    </row>
    <row r="891" spans="1:6" x14ac:dyDescent="0.3">
      <c r="A891" s="3">
        <v>2019</v>
      </c>
      <c r="B891" s="3" t="s">
        <v>59</v>
      </c>
      <c r="C891" s="3" t="s">
        <v>26</v>
      </c>
      <c r="D891" s="3">
        <v>8716</v>
      </c>
      <c r="E891" s="3">
        <v>355178</v>
      </c>
      <c r="F891" s="3">
        <v>34432</v>
      </c>
    </row>
    <row r="892" spans="1:6" x14ac:dyDescent="0.3">
      <c r="A892" s="2">
        <v>2019</v>
      </c>
      <c r="B892" s="2" t="s">
        <v>59</v>
      </c>
      <c r="C892" s="2" t="s">
        <v>27</v>
      </c>
      <c r="D892" s="2">
        <v>4675</v>
      </c>
      <c r="E892" s="2">
        <v>73214</v>
      </c>
      <c r="F892" s="2">
        <v>22783</v>
      </c>
    </row>
    <row r="893" spans="1:6" x14ac:dyDescent="0.3">
      <c r="A893" s="3">
        <v>2019</v>
      </c>
      <c r="B893" s="3" t="s">
        <v>59</v>
      </c>
      <c r="C893" s="3" t="s">
        <v>28</v>
      </c>
      <c r="D893" s="3">
        <v>24526</v>
      </c>
      <c r="E893" s="3">
        <v>391519</v>
      </c>
      <c r="F893" s="3">
        <v>26347</v>
      </c>
    </row>
    <row r="894" spans="1:6" x14ac:dyDescent="0.3">
      <c r="A894" s="2">
        <v>2019</v>
      </c>
      <c r="B894" s="2" t="s">
        <v>59</v>
      </c>
      <c r="C894" s="2" t="s">
        <v>29</v>
      </c>
      <c r="D894" s="2">
        <v>5277</v>
      </c>
      <c r="E894" s="2">
        <v>99656</v>
      </c>
      <c r="F894" s="2">
        <v>19571</v>
      </c>
    </row>
    <row r="895" spans="1:6" x14ac:dyDescent="0.3">
      <c r="A895" s="3">
        <v>2019</v>
      </c>
      <c r="B895" s="3" t="s">
        <v>59</v>
      </c>
      <c r="C895" s="3" t="s">
        <v>30</v>
      </c>
      <c r="D895" s="3">
        <v>65868</v>
      </c>
      <c r="E895" s="3">
        <v>957897</v>
      </c>
      <c r="F895" s="3">
        <v>35828</v>
      </c>
    </row>
    <row r="896" spans="1:6" x14ac:dyDescent="0.3">
      <c r="A896" s="2">
        <v>2019</v>
      </c>
      <c r="B896" s="2" t="s">
        <v>59</v>
      </c>
      <c r="C896" s="2" t="s">
        <v>31</v>
      </c>
      <c r="D896" s="2">
        <v>26474</v>
      </c>
      <c r="E896" s="2">
        <v>515152</v>
      </c>
      <c r="F896" s="2">
        <v>20460</v>
      </c>
    </row>
    <row r="897" spans="1:6" x14ac:dyDescent="0.3">
      <c r="A897" s="3">
        <v>2019</v>
      </c>
      <c r="B897" s="3" t="s">
        <v>59</v>
      </c>
      <c r="C897" s="3" t="s">
        <v>32</v>
      </c>
      <c r="D897" s="3">
        <v>2610</v>
      </c>
      <c r="E897" s="3">
        <v>40423</v>
      </c>
      <c r="F897" s="3">
        <v>18573</v>
      </c>
    </row>
    <row r="898" spans="1:6" x14ac:dyDescent="0.3">
      <c r="A898" s="2">
        <v>2019</v>
      </c>
      <c r="B898" s="2" t="s">
        <v>59</v>
      </c>
      <c r="C898" s="2" t="s">
        <v>33</v>
      </c>
      <c r="D898" s="2">
        <v>29035</v>
      </c>
      <c r="E898" s="2">
        <v>570254</v>
      </c>
      <c r="F898" s="2">
        <v>20197</v>
      </c>
    </row>
    <row r="899" spans="1:6" x14ac:dyDescent="0.3">
      <c r="A899" s="3">
        <v>2019</v>
      </c>
      <c r="B899" s="3" t="s">
        <v>59</v>
      </c>
      <c r="C899" s="3" t="s">
        <v>34</v>
      </c>
      <c r="D899" s="3">
        <v>9209</v>
      </c>
      <c r="E899" s="3">
        <v>174213</v>
      </c>
      <c r="F899" s="3">
        <v>18600</v>
      </c>
    </row>
    <row r="900" spans="1:6" x14ac:dyDescent="0.3">
      <c r="A900" s="2">
        <v>2019</v>
      </c>
      <c r="B900" s="2" t="s">
        <v>59</v>
      </c>
      <c r="C900" s="2" t="s">
        <v>35</v>
      </c>
      <c r="D900" s="2">
        <v>14116</v>
      </c>
      <c r="E900" s="2">
        <v>213454</v>
      </c>
      <c r="F900" s="2">
        <v>23818</v>
      </c>
    </row>
    <row r="901" spans="1:6" x14ac:dyDescent="0.3">
      <c r="A901" s="3">
        <v>2019</v>
      </c>
      <c r="B901" s="3" t="s">
        <v>59</v>
      </c>
      <c r="C901" s="3" t="s">
        <v>36</v>
      </c>
      <c r="D901" s="3">
        <v>33729</v>
      </c>
      <c r="E901" s="3">
        <v>577911</v>
      </c>
      <c r="F901" s="3">
        <v>22011</v>
      </c>
    </row>
    <row r="902" spans="1:6" x14ac:dyDescent="0.3">
      <c r="A902" s="2">
        <v>2019</v>
      </c>
      <c r="B902" s="2" t="s">
        <v>59</v>
      </c>
      <c r="C902" s="2" t="s">
        <v>37</v>
      </c>
      <c r="D902" s="2">
        <v>3873</v>
      </c>
      <c r="E902" s="2">
        <v>60008</v>
      </c>
      <c r="F902" s="2">
        <v>23680</v>
      </c>
    </row>
    <row r="903" spans="1:6" x14ac:dyDescent="0.3">
      <c r="A903" s="3">
        <v>2019</v>
      </c>
      <c r="B903" s="3" t="s">
        <v>59</v>
      </c>
      <c r="C903" s="3" t="s">
        <v>38</v>
      </c>
      <c r="D903" s="3">
        <v>13400</v>
      </c>
      <c r="E903" s="3">
        <v>270473</v>
      </c>
      <c r="F903" s="3">
        <v>18816</v>
      </c>
    </row>
    <row r="904" spans="1:6" x14ac:dyDescent="0.3">
      <c r="A904" s="2">
        <v>2019</v>
      </c>
      <c r="B904" s="2" t="s">
        <v>59</v>
      </c>
      <c r="C904" s="2" t="s">
        <v>39</v>
      </c>
      <c r="D904" s="2">
        <v>3191</v>
      </c>
      <c r="E904" s="2">
        <v>47413</v>
      </c>
      <c r="F904" s="2">
        <v>17519</v>
      </c>
    </row>
    <row r="905" spans="1:6" x14ac:dyDescent="0.3">
      <c r="A905" s="3">
        <v>2019</v>
      </c>
      <c r="B905" s="3" t="s">
        <v>59</v>
      </c>
      <c r="C905" s="3" t="s">
        <v>40</v>
      </c>
      <c r="D905" s="3">
        <v>16924</v>
      </c>
      <c r="E905" s="3">
        <v>347181</v>
      </c>
      <c r="F905" s="3">
        <v>23878</v>
      </c>
    </row>
    <row r="906" spans="1:6" x14ac:dyDescent="0.3">
      <c r="A906" s="2">
        <v>2019</v>
      </c>
      <c r="B906" s="2" t="s">
        <v>59</v>
      </c>
      <c r="C906" s="2" t="s">
        <v>41</v>
      </c>
      <c r="D906" s="2">
        <v>65057</v>
      </c>
      <c r="E906" s="2">
        <v>1394036</v>
      </c>
      <c r="F906" s="2">
        <v>22762</v>
      </c>
    </row>
    <row r="907" spans="1:6" x14ac:dyDescent="0.3">
      <c r="A907" s="3">
        <v>2019</v>
      </c>
      <c r="B907" s="3" t="s">
        <v>59</v>
      </c>
      <c r="C907" s="3" t="s">
        <v>42</v>
      </c>
      <c r="D907" s="3">
        <v>7570</v>
      </c>
      <c r="E907" s="3">
        <v>153412</v>
      </c>
      <c r="F907" s="3">
        <v>20955</v>
      </c>
    </row>
    <row r="908" spans="1:6" x14ac:dyDescent="0.3">
      <c r="A908" s="2">
        <v>2019</v>
      </c>
      <c r="B908" s="2" t="s">
        <v>59</v>
      </c>
      <c r="C908" s="2" t="s">
        <v>43</v>
      </c>
      <c r="D908" s="2">
        <v>2268</v>
      </c>
      <c r="E908" s="2">
        <v>37208</v>
      </c>
      <c r="F908" s="2">
        <v>23863</v>
      </c>
    </row>
    <row r="909" spans="1:6" x14ac:dyDescent="0.3">
      <c r="A909" s="3">
        <v>2019</v>
      </c>
      <c r="B909" s="3" t="s">
        <v>59</v>
      </c>
      <c r="C909" s="3" t="s">
        <v>44</v>
      </c>
      <c r="D909" s="3">
        <v>20743</v>
      </c>
      <c r="E909" s="3">
        <v>408354</v>
      </c>
      <c r="F909" s="3">
        <v>21582</v>
      </c>
    </row>
    <row r="910" spans="1:6" x14ac:dyDescent="0.3">
      <c r="A910" s="2">
        <v>2019</v>
      </c>
      <c r="B910" s="2" t="s">
        <v>59</v>
      </c>
      <c r="C910" s="2" t="s">
        <v>45</v>
      </c>
      <c r="D910" s="2">
        <v>20637</v>
      </c>
      <c r="E910" s="2">
        <v>341265</v>
      </c>
      <c r="F910" s="2">
        <v>26566</v>
      </c>
    </row>
    <row r="911" spans="1:6" x14ac:dyDescent="0.3">
      <c r="A911" s="3">
        <v>2019</v>
      </c>
      <c r="B911" s="3" t="s">
        <v>59</v>
      </c>
      <c r="C911" s="3" t="s">
        <v>46</v>
      </c>
      <c r="D911" s="3">
        <v>4658</v>
      </c>
      <c r="E911" s="3">
        <v>75027</v>
      </c>
      <c r="F911" s="3">
        <v>18256</v>
      </c>
    </row>
    <row r="912" spans="1:6" x14ac:dyDescent="0.3">
      <c r="A912" s="2">
        <v>2019</v>
      </c>
      <c r="B912" s="2" t="s">
        <v>59</v>
      </c>
      <c r="C912" s="2" t="s">
        <v>47</v>
      </c>
      <c r="D912" s="2">
        <v>17015</v>
      </c>
      <c r="E912" s="2">
        <v>285279</v>
      </c>
      <c r="F912" s="2">
        <v>18758</v>
      </c>
    </row>
    <row r="913" spans="1:6" x14ac:dyDescent="0.3">
      <c r="A913" s="3">
        <v>2019</v>
      </c>
      <c r="B913" s="3" t="s">
        <v>59</v>
      </c>
      <c r="C913" s="3" t="s">
        <v>48</v>
      </c>
      <c r="D913" s="3">
        <v>2398</v>
      </c>
      <c r="E913" s="3">
        <v>37041</v>
      </c>
      <c r="F913" s="3">
        <v>21994</v>
      </c>
    </row>
    <row r="914" spans="1:6" x14ac:dyDescent="0.3">
      <c r="A914" s="2">
        <v>2019</v>
      </c>
      <c r="B914" s="2" t="s">
        <v>60</v>
      </c>
      <c r="C914" s="2" t="s">
        <v>1</v>
      </c>
      <c r="D914" s="2">
        <v>10189</v>
      </c>
      <c r="E914" s="2">
        <v>46816</v>
      </c>
      <c r="F914" s="2">
        <v>38607</v>
      </c>
    </row>
    <row r="915" spans="1:6" x14ac:dyDescent="0.3">
      <c r="A915" s="3">
        <v>2019</v>
      </c>
      <c r="B915" s="3" t="s">
        <v>60</v>
      </c>
      <c r="C915" s="3" t="s">
        <v>2</v>
      </c>
      <c r="D915" s="3">
        <v>10674</v>
      </c>
      <c r="E915" s="3">
        <v>75782</v>
      </c>
      <c r="F915" s="3">
        <v>39965</v>
      </c>
    </row>
    <row r="916" spans="1:6" x14ac:dyDescent="0.3">
      <c r="A916" s="2">
        <v>2019</v>
      </c>
      <c r="B916" s="2" t="s">
        <v>60</v>
      </c>
      <c r="C916" s="2" t="s">
        <v>3</v>
      </c>
      <c r="D916" s="2">
        <v>5359</v>
      </c>
      <c r="E916" s="2">
        <v>25279</v>
      </c>
      <c r="F916" s="2">
        <v>36115</v>
      </c>
    </row>
    <row r="917" spans="1:6" x14ac:dyDescent="0.3">
      <c r="A917" s="3">
        <v>2019</v>
      </c>
      <c r="B917" s="3" t="s">
        <v>60</v>
      </c>
      <c r="C917" s="3" t="s">
        <v>4</v>
      </c>
      <c r="D917" s="3">
        <v>97442</v>
      </c>
      <c r="E917" s="3">
        <v>547972</v>
      </c>
      <c r="F917" s="3">
        <v>42293</v>
      </c>
    </row>
    <row r="918" spans="1:6" x14ac:dyDescent="0.3">
      <c r="A918" s="2">
        <v>2019</v>
      </c>
      <c r="B918" s="2" t="s">
        <v>60</v>
      </c>
      <c r="C918" s="2" t="s">
        <v>5</v>
      </c>
      <c r="D918" s="2">
        <v>17008</v>
      </c>
      <c r="E918" s="2">
        <v>84571</v>
      </c>
      <c r="F918" s="2">
        <v>42381</v>
      </c>
    </row>
    <row r="919" spans="1:6" x14ac:dyDescent="0.3">
      <c r="A919" s="3">
        <v>2019</v>
      </c>
      <c r="B919" s="3" t="s">
        <v>60</v>
      </c>
      <c r="C919" s="3" t="s">
        <v>6</v>
      </c>
      <c r="D919" s="3">
        <v>18146</v>
      </c>
      <c r="E919" s="3">
        <v>66497</v>
      </c>
      <c r="F919" s="3">
        <v>34861</v>
      </c>
    </row>
    <row r="920" spans="1:6" x14ac:dyDescent="0.3">
      <c r="A920" s="2">
        <v>2019</v>
      </c>
      <c r="B920" s="2" t="s">
        <v>60</v>
      </c>
      <c r="C920" s="2" t="s">
        <v>7</v>
      </c>
      <c r="D920" s="2">
        <v>2052</v>
      </c>
      <c r="E920" s="2">
        <v>12125</v>
      </c>
      <c r="F920" s="2">
        <v>35636</v>
      </c>
    </row>
    <row r="921" spans="1:6" x14ac:dyDescent="0.3">
      <c r="A921" s="3">
        <v>2019</v>
      </c>
      <c r="B921" s="3" t="s">
        <v>60</v>
      </c>
      <c r="C921" s="3" t="s">
        <v>8</v>
      </c>
      <c r="D921" s="3">
        <v>56765</v>
      </c>
      <c r="E921" s="3">
        <v>281975</v>
      </c>
      <c r="F921" s="3">
        <v>37969</v>
      </c>
    </row>
    <row r="922" spans="1:6" x14ac:dyDescent="0.3">
      <c r="A922" s="2">
        <v>2019</v>
      </c>
      <c r="B922" s="2" t="s">
        <v>60</v>
      </c>
      <c r="C922" s="2" t="s">
        <v>9</v>
      </c>
      <c r="D922" s="2">
        <v>18227</v>
      </c>
      <c r="E922" s="2">
        <v>111902</v>
      </c>
      <c r="F922" s="2">
        <v>37971</v>
      </c>
    </row>
    <row r="923" spans="1:6" x14ac:dyDescent="0.3">
      <c r="A923" s="3">
        <v>2019</v>
      </c>
      <c r="B923" s="3" t="s">
        <v>60</v>
      </c>
      <c r="C923" s="3" t="s">
        <v>10</v>
      </c>
      <c r="D923" s="3">
        <v>3845</v>
      </c>
      <c r="E923" s="3">
        <v>19414</v>
      </c>
      <c r="F923" s="3">
        <v>32615</v>
      </c>
    </row>
    <row r="924" spans="1:6" x14ac:dyDescent="0.3">
      <c r="A924" s="2">
        <v>2019</v>
      </c>
      <c r="B924" s="2" t="s">
        <v>60</v>
      </c>
      <c r="C924" s="2" t="s">
        <v>11</v>
      </c>
      <c r="D924" s="2">
        <v>39884</v>
      </c>
      <c r="E924" s="2">
        <v>209967</v>
      </c>
      <c r="F924" s="2">
        <v>43714</v>
      </c>
    </row>
    <row r="925" spans="1:6" x14ac:dyDescent="0.3">
      <c r="A925" s="3">
        <v>2019</v>
      </c>
      <c r="B925" s="3" t="s">
        <v>60</v>
      </c>
      <c r="C925" s="3" t="s">
        <v>12</v>
      </c>
      <c r="D925" s="3">
        <v>12916</v>
      </c>
      <c r="E925" s="3">
        <v>89273</v>
      </c>
      <c r="F925" s="3">
        <v>33759</v>
      </c>
    </row>
    <row r="926" spans="1:6" x14ac:dyDescent="0.3">
      <c r="A926" s="2">
        <v>2019</v>
      </c>
      <c r="B926" s="2" t="s">
        <v>60</v>
      </c>
      <c r="C926" s="2" t="s">
        <v>13</v>
      </c>
      <c r="D926" s="2">
        <v>8547</v>
      </c>
      <c r="E926" s="2">
        <v>42519</v>
      </c>
      <c r="F926" s="2">
        <v>36534</v>
      </c>
    </row>
    <row r="927" spans="1:6" x14ac:dyDescent="0.3">
      <c r="A927" s="3">
        <v>2019</v>
      </c>
      <c r="B927" s="3" t="s">
        <v>60</v>
      </c>
      <c r="C927" s="3" t="s">
        <v>14</v>
      </c>
      <c r="D927" s="3">
        <v>5938</v>
      </c>
      <c r="E927" s="3">
        <v>34833</v>
      </c>
      <c r="F927" s="3">
        <v>35624</v>
      </c>
    </row>
    <row r="928" spans="1:6" x14ac:dyDescent="0.3">
      <c r="A928" s="2">
        <v>2019</v>
      </c>
      <c r="B928" s="2" t="s">
        <v>60</v>
      </c>
      <c r="C928" s="2" t="s">
        <v>15</v>
      </c>
      <c r="D928" s="2">
        <v>10404</v>
      </c>
      <c r="E928" s="2">
        <v>46571</v>
      </c>
      <c r="F928" s="2">
        <v>34846</v>
      </c>
    </row>
    <row r="929" spans="1:6" x14ac:dyDescent="0.3">
      <c r="A929" s="3">
        <v>2019</v>
      </c>
      <c r="B929" s="3" t="s">
        <v>60</v>
      </c>
      <c r="C929" s="3" t="s">
        <v>16</v>
      </c>
      <c r="D929" s="3">
        <v>9280</v>
      </c>
      <c r="E929" s="3">
        <v>46391</v>
      </c>
      <c r="F929" s="3">
        <v>38963</v>
      </c>
    </row>
    <row r="930" spans="1:6" x14ac:dyDescent="0.3">
      <c r="A930" s="2">
        <v>2019</v>
      </c>
      <c r="B930" s="2" t="s">
        <v>60</v>
      </c>
      <c r="C930" s="2" t="s">
        <v>17</v>
      </c>
      <c r="D930" s="2">
        <v>3777</v>
      </c>
      <c r="E930" s="2">
        <v>17863</v>
      </c>
      <c r="F930" s="2">
        <v>35322</v>
      </c>
    </row>
    <row r="931" spans="1:6" x14ac:dyDescent="0.3">
      <c r="A931" s="3">
        <v>2019</v>
      </c>
      <c r="B931" s="3" t="s">
        <v>60</v>
      </c>
      <c r="C931" s="3" t="s">
        <v>18</v>
      </c>
      <c r="D931" s="3">
        <v>19358</v>
      </c>
      <c r="E931" s="3">
        <v>91545</v>
      </c>
      <c r="F931" s="3">
        <v>44150</v>
      </c>
    </row>
    <row r="932" spans="1:6" x14ac:dyDescent="0.3">
      <c r="A932" s="2">
        <v>2019</v>
      </c>
      <c r="B932" s="2" t="s">
        <v>60</v>
      </c>
      <c r="C932" s="2" t="s">
        <v>19</v>
      </c>
      <c r="D932" s="2">
        <v>22046</v>
      </c>
      <c r="E932" s="2">
        <v>121404</v>
      </c>
      <c r="F932" s="2">
        <v>40421</v>
      </c>
    </row>
    <row r="933" spans="1:6" x14ac:dyDescent="0.3">
      <c r="A933" s="3">
        <v>2019</v>
      </c>
      <c r="B933" s="3" t="s">
        <v>60</v>
      </c>
      <c r="C933" s="3" t="s">
        <v>20</v>
      </c>
      <c r="D933" s="3">
        <v>32480</v>
      </c>
      <c r="E933" s="3">
        <v>140352</v>
      </c>
      <c r="F933" s="3">
        <v>34330</v>
      </c>
    </row>
    <row r="934" spans="1:6" x14ac:dyDescent="0.3">
      <c r="A934" s="2">
        <v>2019</v>
      </c>
      <c r="B934" s="2" t="s">
        <v>60</v>
      </c>
      <c r="C934" s="2" t="s">
        <v>21</v>
      </c>
      <c r="D934" s="2">
        <v>17266</v>
      </c>
      <c r="E934" s="2">
        <v>91238</v>
      </c>
      <c r="F934" s="2">
        <v>35478</v>
      </c>
    </row>
    <row r="935" spans="1:6" x14ac:dyDescent="0.3">
      <c r="A935" s="3">
        <v>2019</v>
      </c>
      <c r="B935" s="3" t="s">
        <v>60</v>
      </c>
      <c r="C935" s="3" t="s">
        <v>22</v>
      </c>
      <c r="D935" s="3">
        <v>4589</v>
      </c>
      <c r="E935" s="3">
        <v>21043</v>
      </c>
      <c r="F935" s="3">
        <v>36243</v>
      </c>
    </row>
    <row r="936" spans="1:6" x14ac:dyDescent="0.3">
      <c r="A936" s="2">
        <v>2019</v>
      </c>
      <c r="B936" s="2" t="s">
        <v>60</v>
      </c>
      <c r="C936" s="2" t="s">
        <v>23</v>
      </c>
      <c r="D936" s="2">
        <v>13240</v>
      </c>
      <c r="E936" s="2">
        <v>75829</v>
      </c>
      <c r="F936" s="2">
        <v>35224</v>
      </c>
    </row>
    <row r="937" spans="1:6" x14ac:dyDescent="0.3">
      <c r="A937" s="3">
        <v>2019</v>
      </c>
      <c r="B937" s="3" t="s">
        <v>60</v>
      </c>
      <c r="C937" s="3" t="s">
        <v>24</v>
      </c>
      <c r="D937" s="3">
        <v>4153</v>
      </c>
      <c r="E937" s="3">
        <v>18442</v>
      </c>
      <c r="F937" s="3">
        <v>31791</v>
      </c>
    </row>
    <row r="938" spans="1:6" x14ac:dyDescent="0.3">
      <c r="A938" s="2">
        <v>2019</v>
      </c>
      <c r="B938" s="2" t="s">
        <v>60</v>
      </c>
      <c r="C938" s="2" t="s">
        <v>25</v>
      </c>
      <c r="D938" s="2">
        <v>4572</v>
      </c>
      <c r="E938" s="2">
        <v>25509</v>
      </c>
      <c r="F938" s="2">
        <v>33587</v>
      </c>
    </row>
    <row r="939" spans="1:6" x14ac:dyDescent="0.3">
      <c r="A939" s="3">
        <v>2019</v>
      </c>
      <c r="B939" s="3" t="s">
        <v>60</v>
      </c>
      <c r="C939" s="3" t="s">
        <v>26</v>
      </c>
      <c r="D939" s="3">
        <v>5140</v>
      </c>
      <c r="E939" s="3">
        <v>35449</v>
      </c>
      <c r="F939" s="3">
        <v>38479</v>
      </c>
    </row>
    <row r="940" spans="1:6" x14ac:dyDescent="0.3">
      <c r="A940" s="2">
        <v>2019</v>
      </c>
      <c r="B940" s="2" t="s">
        <v>60</v>
      </c>
      <c r="C940" s="2" t="s">
        <v>27</v>
      </c>
      <c r="D940" s="2">
        <v>4011</v>
      </c>
      <c r="E940" s="2">
        <v>21600</v>
      </c>
      <c r="F940" s="2">
        <v>39236</v>
      </c>
    </row>
    <row r="941" spans="1:6" x14ac:dyDescent="0.3">
      <c r="A941" s="3">
        <v>2019</v>
      </c>
      <c r="B941" s="3" t="s">
        <v>60</v>
      </c>
      <c r="C941" s="3" t="s">
        <v>28</v>
      </c>
      <c r="D941" s="3">
        <v>24469</v>
      </c>
      <c r="E941" s="3">
        <v>138255</v>
      </c>
      <c r="F941" s="3">
        <v>37373</v>
      </c>
    </row>
    <row r="942" spans="1:6" x14ac:dyDescent="0.3">
      <c r="A942" s="2">
        <v>2019</v>
      </c>
      <c r="B942" s="2" t="s">
        <v>60</v>
      </c>
      <c r="C942" s="2" t="s">
        <v>29</v>
      </c>
      <c r="D942" s="2">
        <v>4216</v>
      </c>
      <c r="E942" s="2">
        <v>21214</v>
      </c>
      <c r="F942" s="2">
        <v>35417</v>
      </c>
    </row>
    <row r="943" spans="1:6" x14ac:dyDescent="0.3">
      <c r="A943" s="3">
        <v>2019</v>
      </c>
      <c r="B943" s="3" t="s">
        <v>60</v>
      </c>
      <c r="C943" s="3" t="s">
        <v>30</v>
      </c>
      <c r="D943" s="3">
        <v>72430</v>
      </c>
      <c r="E943" s="3">
        <v>371218</v>
      </c>
      <c r="F943" s="3">
        <v>43410</v>
      </c>
    </row>
    <row r="944" spans="1:6" x14ac:dyDescent="0.3">
      <c r="A944" s="2">
        <v>2019</v>
      </c>
      <c r="B944" s="2" t="s">
        <v>60</v>
      </c>
      <c r="C944" s="2" t="s">
        <v>31</v>
      </c>
      <c r="D944" s="2">
        <v>24457</v>
      </c>
      <c r="E944" s="2">
        <v>115119</v>
      </c>
      <c r="F944" s="2">
        <v>36624</v>
      </c>
    </row>
    <row r="945" spans="1:6" x14ac:dyDescent="0.3">
      <c r="A945" s="3">
        <v>2019</v>
      </c>
      <c r="B945" s="3" t="s">
        <v>60</v>
      </c>
      <c r="C945" s="3" t="s">
        <v>32</v>
      </c>
      <c r="D945" s="3">
        <v>2047</v>
      </c>
      <c r="E945" s="3">
        <v>11337</v>
      </c>
      <c r="F945" s="3">
        <v>38696</v>
      </c>
    </row>
    <row r="946" spans="1:6" x14ac:dyDescent="0.3">
      <c r="A946" s="2">
        <v>2019</v>
      </c>
      <c r="B946" s="2" t="s">
        <v>60</v>
      </c>
      <c r="C946" s="2" t="s">
        <v>33</v>
      </c>
      <c r="D946" s="2">
        <v>23639</v>
      </c>
      <c r="E946" s="2">
        <v>157001</v>
      </c>
      <c r="F946" s="2">
        <v>35006</v>
      </c>
    </row>
    <row r="947" spans="1:6" x14ac:dyDescent="0.3">
      <c r="A947" s="3">
        <v>2019</v>
      </c>
      <c r="B947" s="3" t="s">
        <v>60</v>
      </c>
      <c r="C947" s="3" t="s">
        <v>34</v>
      </c>
      <c r="D947" s="3">
        <v>6589</v>
      </c>
      <c r="E947" s="3">
        <v>36706</v>
      </c>
      <c r="F947" s="3">
        <v>36151</v>
      </c>
    </row>
    <row r="948" spans="1:6" x14ac:dyDescent="0.3">
      <c r="A948" s="2">
        <v>2019</v>
      </c>
      <c r="B948" s="2" t="s">
        <v>60</v>
      </c>
      <c r="C948" s="2" t="s">
        <v>35</v>
      </c>
      <c r="D948" s="2">
        <v>25468</v>
      </c>
      <c r="E948" s="2">
        <v>78423</v>
      </c>
      <c r="F948" s="2">
        <v>35467</v>
      </c>
    </row>
    <row r="949" spans="1:6" x14ac:dyDescent="0.3">
      <c r="A949" s="3">
        <v>2019</v>
      </c>
      <c r="B949" s="3" t="s">
        <v>60</v>
      </c>
      <c r="C949" s="3" t="s">
        <v>36</v>
      </c>
      <c r="D949" s="3">
        <v>33082</v>
      </c>
      <c r="E949" s="3">
        <v>202171</v>
      </c>
      <c r="F949" s="3">
        <v>35131</v>
      </c>
    </row>
    <row r="950" spans="1:6" x14ac:dyDescent="0.3">
      <c r="A950" s="2">
        <v>2019</v>
      </c>
      <c r="B950" s="2" t="s">
        <v>60</v>
      </c>
      <c r="C950" s="2" t="s">
        <v>37</v>
      </c>
      <c r="D950" s="2">
        <v>3537</v>
      </c>
      <c r="E950" s="2">
        <v>18157</v>
      </c>
      <c r="F950" s="2">
        <v>34466</v>
      </c>
    </row>
    <row r="951" spans="1:6" x14ac:dyDescent="0.3">
      <c r="A951" s="3">
        <v>2019</v>
      </c>
      <c r="B951" s="3" t="s">
        <v>60</v>
      </c>
      <c r="C951" s="3" t="s">
        <v>38</v>
      </c>
      <c r="D951" s="3">
        <v>12142</v>
      </c>
      <c r="E951" s="3">
        <v>54906</v>
      </c>
      <c r="F951" s="3">
        <v>34386</v>
      </c>
    </row>
    <row r="952" spans="1:6" x14ac:dyDescent="0.3">
      <c r="A952" s="2">
        <v>2019</v>
      </c>
      <c r="B952" s="2" t="s">
        <v>60</v>
      </c>
      <c r="C952" s="2" t="s">
        <v>39</v>
      </c>
      <c r="D952" s="2">
        <v>2223</v>
      </c>
      <c r="E952" s="2">
        <v>11326</v>
      </c>
      <c r="F952" s="2">
        <v>34233</v>
      </c>
    </row>
    <row r="953" spans="1:6" x14ac:dyDescent="0.3">
      <c r="A953" s="3">
        <v>2019</v>
      </c>
      <c r="B953" s="3" t="s">
        <v>60</v>
      </c>
      <c r="C953" s="3" t="s">
        <v>40</v>
      </c>
      <c r="D953" s="3">
        <v>15931</v>
      </c>
      <c r="E953" s="3">
        <v>80484</v>
      </c>
      <c r="F953" s="3">
        <v>36227</v>
      </c>
    </row>
    <row r="954" spans="1:6" x14ac:dyDescent="0.3">
      <c r="A954" s="2">
        <v>2019</v>
      </c>
      <c r="B954" s="2" t="s">
        <v>60</v>
      </c>
      <c r="C954" s="2" t="s">
        <v>41</v>
      </c>
      <c r="D954" s="2">
        <v>57504</v>
      </c>
      <c r="E954" s="2">
        <v>343287</v>
      </c>
      <c r="F954" s="2">
        <v>41110</v>
      </c>
    </row>
    <row r="955" spans="1:6" x14ac:dyDescent="0.3">
      <c r="A955" s="3">
        <v>2019</v>
      </c>
      <c r="B955" s="3" t="s">
        <v>60</v>
      </c>
      <c r="C955" s="3" t="s">
        <v>42</v>
      </c>
      <c r="D955" s="3">
        <v>6492</v>
      </c>
      <c r="E955" s="3">
        <v>37200</v>
      </c>
      <c r="F955" s="3">
        <v>37389</v>
      </c>
    </row>
    <row r="956" spans="1:6" x14ac:dyDescent="0.3">
      <c r="A956" s="2">
        <v>2019</v>
      </c>
      <c r="B956" s="2" t="s">
        <v>60</v>
      </c>
      <c r="C956" s="2" t="s">
        <v>43</v>
      </c>
      <c r="D956" s="2">
        <v>1990</v>
      </c>
      <c r="E956" s="2">
        <v>8772</v>
      </c>
      <c r="F956" s="2">
        <v>37394</v>
      </c>
    </row>
    <row r="957" spans="1:6" x14ac:dyDescent="0.3">
      <c r="A957" s="3">
        <v>2019</v>
      </c>
      <c r="B957" s="3" t="s">
        <v>60</v>
      </c>
      <c r="C957" s="3" t="s">
        <v>44</v>
      </c>
      <c r="D957" s="3">
        <v>29777</v>
      </c>
      <c r="E957" s="3">
        <v>140456</v>
      </c>
      <c r="F957" s="3">
        <v>45136</v>
      </c>
    </row>
    <row r="958" spans="1:6" x14ac:dyDescent="0.3">
      <c r="A958" s="2">
        <v>2019</v>
      </c>
      <c r="B958" s="2" t="s">
        <v>60</v>
      </c>
      <c r="C958" s="2" t="s">
        <v>45</v>
      </c>
      <c r="D958" s="2">
        <v>19915</v>
      </c>
      <c r="E958" s="2">
        <v>102632</v>
      </c>
      <c r="F958" s="2">
        <v>42585</v>
      </c>
    </row>
    <row r="959" spans="1:6" x14ac:dyDescent="0.3">
      <c r="A959" s="3">
        <v>2019</v>
      </c>
      <c r="B959" s="3" t="s">
        <v>60</v>
      </c>
      <c r="C959" s="3" t="s">
        <v>46</v>
      </c>
      <c r="D959" s="3">
        <v>5797</v>
      </c>
      <c r="E959" s="3">
        <v>20164</v>
      </c>
      <c r="F959" s="3">
        <v>32080</v>
      </c>
    </row>
    <row r="960" spans="1:6" x14ac:dyDescent="0.3">
      <c r="A960" s="2">
        <v>2019</v>
      </c>
      <c r="B960" s="2" t="s">
        <v>60</v>
      </c>
      <c r="C960" s="2" t="s">
        <v>47</v>
      </c>
      <c r="D960" s="2">
        <v>13757</v>
      </c>
      <c r="E960" s="2">
        <v>84267</v>
      </c>
      <c r="F960" s="2">
        <v>31908</v>
      </c>
    </row>
    <row r="961" spans="1:6" x14ac:dyDescent="0.3">
      <c r="A961" s="3">
        <v>2019</v>
      </c>
      <c r="B961" s="3" t="s">
        <v>60</v>
      </c>
      <c r="C961" s="3" t="s">
        <v>48</v>
      </c>
      <c r="D961" s="3">
        <v>1655</v>
      </c>
      <c r="E961" s="3">
        <v>7188</v>
      </c>
      <c r="F961" s="3">
        <v>39255</v>
      </c>
    </row>
    <row r="962" spans="1:6" x14ac:dyDescent="0.3">
      <c r="A962" s="2">
        <v>2018</v>
      </c>
      <c r="B962" s="2" t="s">
        <v>55</v>
      </c>
      <c r="C962" s="2" t="s">
        <v>1</v>
      </c>
      <c r="D962" s="2">
        <v>1843</v>
      </c>
      <c r="E962" s="2">
        <v>18397</v>
      </c>
      <c r="F962" s="2">
        <v>56388</v>
      </c>
    </row>
    <row r="963" spans="1:6" x14ac:dyDescent="0.3">
      <c r="A963" s="3">
        <v>2018</v>
      </c>
      <c r="B963" s="3" t="s">
        <v>55</v>
      </c>
      <c r="C963" s="3" t="s">
        <v>2</v>
      </c>
      <c r="D963" s="3">
        <v>1328</v>
      </c>
      <c r="E963" s="3">
        <v>38653</v>
      </c>
      <c r="F963" s="3">
        <v>50854</v>
      </c>
    </row>
    <row r="964" spans="1:6" x14ac:dyDescent="0.3">
      <c r="A964" s="2">
        <v>2018</v>
      </c>
      <c r="B964" s="2" t="s">
        <v>55</v>
      </c>
      <c r="C964" s="2" t="s">
        <v>3</v>
      </c>
      <c r="D964" s="2">
        <v>2525</v>
      </c>
      <c r="E964" s="2">
        <v>16334</v>
      </c>
      <c r="F964" s="2">
        <v>47616</v>
      </c>
    </row>
    <row r="965" spans="1:6" x14ac:dyDescent="0.3">
      <c r="A965" s="3">
        <v>2018</v>
      </c>
      <c r="B965" s="3" t="s">
        <v>55</v>
      </c>
      <c r="C965" s="3" t="s">
        <v>4</v>
      </c>
      <c r="D965" s="3">
        <v>17605</v>
      </c>
      <c r="E965" s="3">
        <v>443542</v>
      </c>
      <c r="F965" s="3">
        <v>38595</v>
      </c>
    </row>
    <row r="966" spans="1:6" x14ac:dyDescent="0.3">
      <c r="A966" s="2">
        <v>2018</v>
      </c>
      <c r="B966" s="2" t="s">
        <v>55</v>
      </c>
      <c r="C966" s="2" t="s">
        <v>5</v>
      </c>
      <c r="D966" s="2">
        <v>3256</v>
      </c>
      <c r="E966" s="2">
        <v>46357</v>
      </c>
      <c r="F966" s="2">
        <v>88489</v>
      </c>
    </row>
    <row r="967" spans="1:6" x14ac:dyDescent="0.3">
      <c r="A967" s="3">
        <v>2018</v>
      </c>
      <c r="B967" s="3" t="s">
        <v>55</v>
      </c>
      <c r="C967" s="3" t="s">
        <v>6</v>
      </c>
      <c r="D967" s="3">
        <v>441</v>
      </c>
      <c r="E967" s="3">
        <v>5272</v>
      </c>
      <c r="F967" s="3">
        <v>40054</v>
      </c>
    </row>
    <row r="968" spans="1:6" x14ac:dyDescent="0.3">
      <c r="A968" s="2">
        <v>2018</v>
      </c>
      <c r="B968" s="2" t="s">
        <v>55</v>
      </c>
      <c r="C968" s="2" t="s">
        <v>7</v>
      </c>
      <c r="D968" s="2">
        <v>177</v>
      </c>
      <c r="E968" s="2">
        <v>1535</v>
      </c>
      <c r="F968" s="2">
        <v>39987</v>
      </c>
    </row>
    <row r="969" spans="1:6" x14ac:dyDescent="0.3">
      <c r="A969" s="3">
        <v>2018</v>
      </c>
      <c r="B969" s="3" t="s">
        <v>55</v>
      </c>
      <c r="C969" s="3" t="s">
        <v>8</v>
      </c>
      <c r="D969" s="3">
        <v>5289</v>
      </c>
      <c r="E969" s="3">
        <v>72507</v>
      </c>
      <c r="F969" s="3">
        <v>34681</v>
      </c>
    </row>
    <row r="970" spans="1:6" x14ac:dyDescent="0.3">
      <c r="A970" s="2">
        <v>2018</v>
      </c>
      <c r="B970" s="2" t="s">
        <v>55</v>
      </c>
      <c r="C970" s="2" t="s">
        <v>9</v>
      </c>
      <c r="D970" s="2">
        <v>2630</v>
      </c>
      <c r="E970" s="2">
        <v>29395</v>
      </c>
      <c r="F970" s="2">
        <v>42010</v>
      </c>
    </row>
    <row r="971" spans="1:6" x14ac:dyDescent="0.3">
      <c r="A971" s="3">
        <v>2018</v>
      </c>
      <c r="B971" s="3" t="s">
        <v>55</v>
      </c>
      <c r="C971" s="3" t="s">
        <v>10</v>
      </c>
      <c r="D971" s="3">
        <v>2500</v>
      </c>
      <c r="E971" s="3">
        <v>26636</v>
      </c>
      <c r="F971" s="3">
        <v>39998</v>
      </c>
    </row>
    <row r="972" spans="1:6" x14ac:dyDescent="0.3">
      <c r="A972" s="2">
        <v>2018</v>
      </c>
      <c r="B972" s="2" t="s">
        <v>55</v>
      </c>
      <c r="C972" s="2" t="s">
        <v>11</v>
      </c>
      <c r="D972" s="2">
        <v>2785</v>
      </c>
      <c r="E972" s="2">
        <v>26452</v>
      </c>
      <c r="F972" s="2">
        <v>50101</v>
      </c>
    </row>
    <row r="973" spans="1:6" x14ac:dyDescent="0.3">
      <c r="A973" s="3">
        <v>2018</v>
      </c>
      <c r="B973" s="3" t="s">
        <v>55</v>
      </c>
      <c r="C973" s="3" t="s">
        <v>12</v>
      </c>
      <c r="D973" s="3">
        <v>2217</v>
      </c>
      <c r="E973" s="3">
        <v>21236</v>
      </c>
      <c r="F973" s="3">
        <v>48605</v>
      </c>
    </row>
    <row r="974" spans="1:6" x14ac:dyDescent="0.3">
      <c r="A974" s="2">
        <v>2018</v>
      </c>
      <c r="B974" s="2" t="s">
        <v>55</v>
      </c>
      <c r="C974" s="2" t="s">
        <v>13</v>
      </c>
      <c r="D974" s="2">
        <v>2830</v>
      </c>
      <c r="E974" s="2">
        <v>23077</v>
      </c>
      <c r="F974" s="2">
        <v>42989</v>
      </c>
    </row>
    <row r="975" spans="1:6" x14ac:dyDescent="0.3">
      <c r="A975" s="3">
        <v>2018</v>
      </c>
      <c r="B975" s="3" t="s">
        <v>55</v>
      </c>
      <c r="C975" s="3" t="s">
        <v>14</v>
      </c>
      <c r="D975" s="3">
        <v>2658</v>
      </c>
      <c r="E975" s="3">
        <v>19284</v>
      </c>
      <c r="F975" s="3">
        <v>47004</v>
      </c>
    </row>
    <row r="976" spans="1:6" x14ac:dyDescent="0.3">
      <c r="A976" s="2">
        <v>2018</v>
      </c>
      <c r="B976" s="2" t="s">
        <v>55</v>
      </c>
      <c r="C976" s="2" t="s">
        <v>15</v>
      </c>
      <c r="D976" s="2">
        <v>1559</v>
      </c>
      <c r="E976" s="2">
        <v>18569</v>
      </c>
      <c r="F976" s="2">
        <v>56223</v>
      </c>
    </row>
    <row r="977" spans="1:6" x14ac:dyDescent="0.3">
      <c r="A977" s="3">
        <v>2018</v>
      </c>
      <c r="B977" s="3" t="s">
        <v>55</v>
      </c>
      <c r="C977" s="3" t="s">
        <v>16</v>
      </c>
      <c r="D977" s="3">
        <v>3089</v>
      </c>
      <c r="E977" s="3">
        <v>43598</v>
      </c>
      <c r="F977" s="3">
        <v>84277</v>
      </c>
    </row>
    <row r="978" spans="1:6" x14ac:dyDescent="0.3">
      <c r="A978" s="2">
        <v>2018</v>
      </c>
      <c r="B978" s="2" t="s">
        <v>55</v>
      </c>
      <c r="C978" s="2" t="s">
        <v>17</v>
      </c>
      <c r="D978" s="2">
        <v>1372</v>
      </c>
      <c r="E978" s="2">
        <v>7143</v>
      </c>
      <c r="F978" s="2">
        <v>41187</v>
      </c>
    </row>
    <row r="979" spans="1:6" x14ac:dyDescent="0.3">
      <c r="A979" s="3">
        <v>2018</v>
      </c>
      <c r="B979" s="3" t="s">
        <v>55</v>
      </c>
      <c r="C979" s="3" t="s">
        <v>18</v>
      </c>
      <c r="D979" s="3">
        <v>723</v>
      </c>
      <c r="E979" s="3">
        <v>6447</v>
      </c>
      <c r="F979" s="3">
        <v>43100</v>
      </c>
    </row>
    <row r="980" spans="1:6" x14ac:dyDescent="0.3">
      <c r="A980" s="2">
        <v>2018</v>
      </c>
      <c r="B980" s="2" t="s">
        <v>55</v>
      </c>
      <c r="C980" s="2" t="s">
        <v>19</v>
      </c>
      <c r="D980" s="2">
        <v>985</v>
      </c>
      <c r="E980" s="2">
        <v>9626</v>
      </c>
      <c r="F980" s="2">
        <v>61244</v>
      </c>
    </row>
    <row r="981" spans="1:6" x14ac:dyDescent="0.3">
      <c r="A981" s="3">
        <v>2018</v>
      </c>
      <c r="B981" s="3" t="s">
        <v>55</v>
      </c>
      <c r="C981" s="3" t="s">
        <v>20</v>
      </c>
      <c r="D981" s="3">
        <v>3282</v>
      </c>
      <c r="E981" s="3">
        <v>35874</v>
      </c>
      <c r="F981" s="3">
        <v>40516</v>
      </c>
    </row>
    <row r="982" spans="1:6" x14ac:dyDescent="0.3">
      <c r="A982" s="2">
        <v>2018</v>
      </c>
      <c r="B982" s="2" t="s">
        <v>55</v>
      </c>
      <c r="C982" s="2" t="s">
        <v>21</v>
      </c>
      <c r="D982" s="2">
        <v>3071</v>
      </c>
      <c r="E982" s="2">
        <v>27642</v>
      </c>
      <c r="F982" s="2">
        <v>50521</v>
      </c>
    </row>
    <row r="983" spans="1:6" x14ac:dyDescent="0.3">
      <c r="A983" s="3">
        <v>2018</v>
      </c>
      <c r="B983" s="3" t="s">
        <v>55</v>
      </c>
      <c r="C983" s="3" t="s">
        <v>22</v>
      </c>
      <c r="D983" s="3">
        <v>2153</v>
      </c>
      <c r="E983" s="3">
        <v>16234</v>
      </c>
      <c r="F983" s="3">
        <v>47028</v>
      </c>
    </row>
    <row r="984" spans="1:6" x14ac:dyDescent="0.3">
      <c r="A984" s="2">
        <v>2018</v>
      </c>
      <c r="B984" s="2" t="s">
        <v>55</v>
      </c>
      <c r="C984" s="2" t="s">
        <v>23</v>
      </c>
      <c r="D984" s="2">
        <v>1935</v>
      </c>
      <c r="E984" s="2">
        <v>16642</v>
      </c>
      <c r="F984" s="2">
        <v>43331</v>
      </c>
    </row>
    <row r="985" spans="1:6" x14ac:dyDescent="0.3">
      <c r="A985" s="3">
        <v>2018</v>
      </c>
      <c r="B985" s="3" t="s">
        <v>55</v>
      </c>
      <c r="C985" s="3" t="s">
        <v>24</v>
      </c>
      <c r="D985" s="3">
        <v>1771</v>
      </c>
      <c r="E985" s="3">
        <v>12503</v>
      </c>
      <c r="F985" s="3">
        <v>67090</v>
      </c>
    </row>
    <row r="986" spans="1:6" x14ac:dyDescent="0.3">
      <c r="A986" s="2">
        <v>2018</v>
      </c>
      <c r="B986" s="2" t="s">
        <v>55</v>
      </c>
      <c r="C986" s="2" t="s">
        <v>25</v>
      </c>
      <c r="D986" s="2">
        <v>2378</v>
      </c>
      <c r="E986" s="2">
        <v>15823</v>
      </c>
      <c r="F986" s="2">
        <v>41084</v>
      </c>
    </row>
    <row r="987" spans="1:6" x14ac:dyDescent="0.3">
      <c r="A987" s="3">
        <v>2018</v>
      </c>
      <c r="B987" s="3" t="s">
        <v>55</v>
      </c>
      <c r="C987" s="3" t="s">
        <v>26</v>
      </c>
      <c r="D987" s="3">
        <v>641</v>
      </c>
      <c r="E987" s="3">
        <v>19336</v>
      </c>
      <c r="F987" s="3">
        <v>82872</v>
      </c>
    </row>
    <row r="988" spans="1:6" x14ac:dyDescent="0.3">
      <c r="A988" s="2">
        <v>2018</v>
      </c>
      <c r="B988" s="2" t="s">
        <v>55</v>
      </c>
      <c r="C988" s="2" t="s">
        <v>27</v>
      </c>
      <c r="D988" s="2">
        <v>344</v>
      </c>
      <c r="E988" s="2">
        <v>2619</v>
      </c>
      <c r="F988" s="2">
        <v>42081</v>
      </c>
    </row>
    <row r="989" spans="1:6" x14ac:dyDescent="0.3">
      <c r="A989" s="3">
        <v>2018</v>
      </c>
      <c r="B989" s="3" t="s">
        <v>55</v>
      </c>
      <c r="C989" s="3" t="s">
        <v>28</v>
      </c>
      <c r="D989" s="3">
        <v>1003</v>
      </c>
      <c r="E989" s="3">
        <v>12165</v>
      </c>
      <c r="F989" s="3">
        <v>39981</v>
      </c>
    </row>
    <row r="990" spans="1:6" x14ac:dyDescent="0.3">
      <c r="A990" s="2">
        <v>2018</v>
      </c>
      <c r="B990" s="2" t="s">
        <v>55</v>
      </c>
      <c r="C990" s="2" t="s">
        <v>29</v>
      </c>
      <c r="D990" s="2">
        <v>2007</v>
      </c>
      <c r="E990" s="2">
        <v>35856</v>
      </c>
      <c r="F990" s="2">
        <v>64393</v>
      </c>
    </row>
    <row r="991" spans="1:6" x14ac:dyDescent="0.3">
      <c r="A991" s="3">
        <v>2018</v>
      </c>
      <c r="B991" s="3" t="s">
        <v>55</v>
      </c>
      <c r="C991" s="3" t="s">
        <v>30</v>
      </c>
      <c r="D991" s="3">
        <v>3062</v>
      </c>
      <c r="E991" s="3">
        <v>31787</v>
      </c>
      <c r="F991" s="3">
        <v>41230</v>
      </c>
    </row>
    <row r="992" spans="1:6" x14ac:dyDescent="0.3">
      <c r="A992" s="2">
        <v>2018</v>
      </c>
      <c r="B992" s="2" t="s">
        <v>55</v>
      </c>
      <c r="C992" s="2" t="s">
        <v>31</v>
      </c>
      <c r="D992" s="2">
        <v>3330</v>
      </c>
      <c r="E992" s="2">
        <v>30208</v>
      </c>
      <c r="F992" s="2">
        <v>39062</v>
      </c>
    </row>
    <row r="993" spans="1:6" x14ac:dyDescent="0.3">
      <c r="A993" s="3">
        <v>2018</v>
      </c>
      <c r="B993" s="3" t="s">
        <v>55</v>
      </c>
      <c r="C993" s="3" t="s">
        <v>32</v>
      </c>
      <c r="D993" s="3">
        <v>1766</v>
      </c>
      <c r="E993" s="3">
        <v>25422</v>
      </c>
      <c r="F993" s="3">
        <v>95073</v>
      </c>
    </row>
    <row r="994" spans="1:6" x14ac:dyDescent="0.3">
      <c r="A994" s="2">
        <v>2018</v>
      </c>
      <c r="B994" s="2" t="s">
        <v>55</v>
      </c>
      <c r="C994" s="2" t="s">
        <v>33</v>
      </c>
      <c r="D994" s="2">
        <v>2470</v>
      </c>
      <c r="E994" s="2">
        <v>28520</v>
      </c>
      <c r="F994" s="2">
        <v>51145</v>
      </c>
    </row>
    <row r="995" spans="1:6" x14ac:dyDescent="0.3">
      <c r="A995" s="3">
        <v>2018</v>
      </c>
      <c r="B995" s="3" t="s">
        <v>55</v>
      </c>
      <c r="C995" s="3" t="s">
        <v>34</v>
      </c>
      <c r="D995" s="3">
        <v>4348</v>
      </c>
      <c r="E995" s="3">
        <v>64020</v>
      </c>
      <c r="F995" s="3">
        <v>91135</v>
      </c>
    </row>
    <row r="996" spans="1:6" x14ac:dyDescent="0.3">
      <c r="A996" s="2">
        <v>2018</v>
      </c>
      <c r="B996" s="2" t="s">
        <v>55</v>
      </c>
      <c r="C996" s="2" t="s">
        <v>35</v>
      </c>
      <c r="D996" s="2">
        <v>4560</v>
      </c>
      <c r="E996" s="2">
        <v>53530</v>
      </c>
      <c r="F996" s="2">
        <v>37495</v>
      </c>
    </row>
    <row r="997" spans="1:6" x14ac:dyDescent="0.3">
      <c r="A997" s="3">
        <v>2018</v>
      </c>
      <c r="B997" s="3" t="s">
        <v>55</v>
      </c>
      <c r="C997" s="3" t="s">
        <v>36</v>
      </c>
      <c r="D997" s="3">
        <v>3585</v>
      </c>
      <c r="E997" s="3">
        <v>52523</v>
      </c>
      <c r="F997" s="3">
        <v>62951</v>
      </c>
    </row>
    <row r="998" spans="1:6" x14ac:dyDescent="0.3">
      <c r="A998" s="2">
        <v>2018</v>
      </c>
      <c r="B998" s="2" t="s">
        <v>55</v>
      </c>
      <c r="C998" s="2" t="s">
        <v>37</v>
      </c>
      <c r="D998" s="2">
        <v>194</v>
      </c>
      <c r="E998" s="2">
        <v>1056</v>
      </c>
      <c r="F998" s="2">
        <v>39071</v>
      </c>
    </row>
    <row r="999" spans="1:6" x14ac:dyDescent="0.3">
      <c r="A999" s="3">
        <v>2018</v>
      </c>
      <c r="B999" s="3" t="s">
        <v>55</v>
      </c>
      <c r="C999" s="3" t="s">
        <v>38</v>
      </c>
      <c r="D999" s="3">
        <v>1286</v>
      </c>
      <c r="E999" s="3">
        <v>12662</v>
      </c>
      <c r="F999" s="3">
        <v>40536</v>
      </c>
    </row>
    <row r="1000" spans="1:6" x14ac:dyDescent="0.3">
      <c r="A1000" s="2">
        <v>2018</v>
      </c>
      <c r="B1000" s="2" t="s">
        <v>55</v>
      </c>
      <c r="C1000" s="2" t="s">
        <v>39</v>
      </c>
      <c r="D1000" s="2">
        <v>1047</v>
      </c>
      <c r="E1000" s="2">
        <v>6831</v>
      </c>
      <c r="F1000" s="2">
        <v>42904</v>
      </c>
    </row>
    <row r="1001" spans="1:6" x14ac:dyDescent="0.3">
      <c r="A1001" s="3">
        <v>2018</v>
      </c>
      <c r="B1001" s="3" t="s">
        <v>55</v>
      </c>
      <c r="C1001" s="3" t="s">
        <v>40</v>
      </c>
      <c r="D1001" s="3">
        <v>1099</v>
      </c>
      <c r="E1001" s="3">
        <v>11051</v>
      </c>
      <c r="F1001" s="3">
        <v>46634</v>
      </c>
    </row>
    <row r="1002" spans="1:6" x14ac:dyDescent="0.3">
      <c r="A1002" s="2">
        <v>2018</v>
      </c>
      <c r="B1002" s="2" t="s">
        <v>55</v>
      </c>
      <c r="C1002" s="2" t="s">
        <v>41</v>
      </c>
      <c r="D1002" s="2">
        <v>19761</v>
      </c>
      <c r="E1002" s="2">
        <v>304275</v>
      </c>
      <c r="F1002" s="2">
        <v>109449</v>
      </c>
    </row>
    <row r="1003" spans="1:6" x14ac:dyDescent="0.3">
      <c r="A1003" s="3">
        <v>2018</v>
      </c>
      <c r="B1003" s="3" t="s">
        <v>55</v>
      </c>
      <c r="C1003" s="3" t="s">
        <v>42</v>
      </c>
      <c r="D1003" s="3">
        <v>1002</v>
      </c>
      <c r="E1003" s="3">
        <v>15159</v>
      </c>
      <c r="F1003" s="3">
        <v>61171</v>
      </c>
    </row>
    <row r="1004" spans="1:6" x14ac:dyDescent="0.3">
      <c r="A1004" s="2">
        <v>2018</v>
      </c>
      <c r="B1004" s="2" t="s">
        <v>55</v>
      </c>
      <c r="C1004" s="2" t="s">
        <v>43</v>
      </c>
      <c r="D1004" s="2">
        <v>548</v>
      </c>
      <c r="E1004" s="2">
        <v>3930</v>
      </c>
      <c r="F1004" s="2">
        <v>38605</v>
      </c>
    </row>
    <row r="1005" spans="1:6" x14ac:dyDescent="0.3">
      <c r="A1005" s="3">
        <v>2018</v>
      </c>
      <c r="B1005" s="3" t="s">
        <v>55</v>
      </c>
      <c r="C1005" s="3" t="s">
        <v>44</v>
      </c>
      <c r="D1005" s="3">
        <v>2101</v>
      </c>
      <c r="E1005" s="3">
        <v>19281</v>
      </c>
      <c r="F1005" s="3">
        <v>47043</v>
      </c>
    </row>
    <row r="1006" spans="1:6" x14ac:dyDescent="0.3">
      <c r="A1006" s="2">
        <v>2018</v>
      </c>
      <c r="B1006" s="2" t="s">
        <v>55</v>
      </c>
      <c r="C1006" s="2" t="s">
        <v>45</v>
      </c>
      <c r="D1006" s="2">
        <v>7317</v>
      </c>
      <c r="E1006" s="2">
        <v>109210</v>
      </c>
      <c r="F1006" s="2">
        <v>33346</v>
      </c>
    </row>
    <row r="1007" spans="1:6" x14ac:dyDescent="0.3">
      <c r="A1007" s="3">
        <v>2018</v>
      </c>
      <c r="B1007" s="3" t="s">
        <v>55</v>
      </c>
      <c r="C1007" s="3" t="s">
        <v>46</v>
      </c>
      <c r="D1007" s="3">
        <v>1199</v>
      </c>
      <c r="E1007" s="3">
        <v>23481</v>
      </c>
      <c r="F1007" s="3">
        <v>80012</v>
      </c>
    </row>
    <row r="1008" spans="1:6" x14ac:dyDescent="0.3">
      <c r="A1008" s="2">
        <v>2018</v>
      </c>
      <c r="B1008" s="2" t="s">
        <v>55</v>
      </c>
      <c r="C1008" s="2" t="s">
        <v>47</v>
      </c>
      <c r="D1008" s="2">
        <v>2926</v>
      </c>
      <c r="E1008" s="2">
        <v>32257</v>
      </c>
      <c r="F1008" s="2">
        <v>39437</v>
      </c>
    </row>
    <row r="1009" spans="1:6" x14ac:dyDescent="0.3">
      <c r="A1009" s="3">
        <v>2018</v>
      </c>
      <c r="B1009" s="3" t="s">
        <v>55</v>
      </c>
      <c r="C1009" s="3" t="s">
        <v>48</v>
      </c>
      <c r="D1009" s="3">
        <v>1438</v>
      </c>
      <c r="E1009" s="3">
        <v>23488</v>
      </c>
      <c r="F1009" s="3">
        <v>83751</v>
      </c>
    </row>
    <row r="1010" spans="1:6" x14ac:dyDescent="0.3">
      <c r="A1010" s="2">
        <v>2018</v>
      </c>
      <c r="B1010" s="2" t="s">
        <v>51</v>
      </c>
      <c r="C1010" s="2" t="s">
        <v>1</v>
      </c>
      <c r="D1010" s="2">
        <v>9897</v>
      </c>
      <c r="E1010" s="2">
        <v>89207</v>
      </c>
      <c r="F1010" s="2">
        <v>53957</v>
      </c>
    </row>
    <row r="1011" spans="1:6" x14ac:dyDescent="0.3">
      <c r="A1011" s="3">
        <v>2018</v>
      </c>
      <c r="B1011" s="3" t="s">
        <v>51</v>
      </c>
      <c r="C1011" s="3" t="s">
        <v>2</v>
      </c>
      <c r="D1011" s="3">
        <v>12867</v>
      </c>
      <c r="E1011" s="3">
        <v>158251</v>
      </c>
      <c r="F1011" s="3">
        <v>55989</v>
      </c>
    </row>
    <row r="1012" spans="1:6" x14ac:dyDescent="0.3">
      <c r="A1012" s="2">
        <v>2018</v>
      </c>
      <c r="B1012" s="2" t="s">
        <v>51</v>
      </c>
      <c r="C1012" s="2" t="s">
        <v>3</v>
      </c>
      <c r="D1012" s="2">
        <v>6945</v>
      </c>
      <c r="E1012" s="2">
        <v>50848</v>
      </c>
      <c r="F1012" s="2">
        <v>47988</v>
      </c>
    </row>
    <row r="1013" spans="1:6" x14ac:dyDescent="0.3">
      <c r="A1013" s="3">
        <v>2018</v>
      </c>
      <c r="B1013" s="3" t="s">
        <v>51</v>
      </c>
      <c r="C1013" s="3" t="s">
        <v>4</v>
      </c>
      <c r="D1013" s="3">
        <v>80657</v>
      </c>
      <c r="E1013" s="3">
        <v>860278</v>
      </c>
      <c r="F1013" s="3">
        <v>70084</v>
      </c>
    </row>
    <row r="1014" spans="1:6" x14ac:dyDescent="0.3">
      <c r="A1014" s="2">
        <v>2018</v>
      </c>
      <c r="B1014" s="2" t="s">
        <v>51</v>
      </c>
      <c r="C1014" s="2" t="s">
        <v>5</v>
      </c>
      <c r="D1014" s="2">
        <v>19884</v>
      </c>
      <c r="E1014" s="2">
        <v>173096</v>
      </c>
      <c r="F1014" s="2">
        <v>62414</v>
      </c>
    </row>
    <row r="1015" spans="1:6" x14ac:dyDescent="0.3">
      <c r="A1015" s="3">
        <v>2018</v>
      </c>
      <c r="B1015" s="3" t="s">
        <v>51</v>
      </c>
      <c r="C1015" s="3" t="s">
        <v>6</v>
      </c>
      <c r="D1015" s="3">
        <v>9399</v>
      </c>
      <c r="E1015" s="3">
        <v>58769</v>
      </c>
      <c r="F1015" s="3">
        <v>69727</v>
      </c>
    </row>
    <row r="1016" spans="1:6" x14ac:dyDescent="0.3">
      <c r="A1016" s="2">
        <v>2018</v>
      </c>
      <c r="B1016" s="2" t="s">
        <v>51</v>
      </c>
      <c r="C1016" s="2" t="s">
        <v>7</v>
      </c>
      <c r="D1016" s="2">
        <v>2871</v>
      </c>
      <c r="E1016" s="2">
        <v>22192</v>
      </c>
      <c r="F1016" s="2">
        <v>59797</v>
      </c>
    </row>
    <row r="1017" spans="1:6" x14ac:dyDescent="0.3">
      <c r="A1017" s="3">
        <v>2018</v>
      </c>
      <c r="B1017" s="3" t="s">
        <v>51</v>
      </c>
      <c r="C1017" s="3" t="s">
        <v>8</v>
      </c>
      <c r="D1017" s="3">
        <v>70819</v>
      </c>
      <c r="E1017" s="3">
        <v>541083</v>
      </c>
      <c r="F1017" s="3">
        <v>51286</v>
      </c>
    </row>
    <row r="1018" spans="1:6" x14ac:dyDescent="0.3">
      <c r="A1018" s="2">
        <v>2018</v>
      </c>
      <c r="B1018" s="2" t="s">
        <v>51</v>
      </c>
      <c r="C1018" s="2" t="s">
        <v>9</v>
      </c>
      <c r="D1018" s="2">
        <v>20577</v>
      </c>
      <c r="E1018" s="2">
        <v>195221</v>
      </c>
      <c r="F1018" s="2">
        <v>61018</v>
      </c>
    </row>
    <row r="1019" spans="1:6" x14ac:dyDescent="0.3">
      <c r="A1019" s="3">
        <v>2018</v>
      </c>
      <c r="B1019" s="3" t="s">
        <v>51</v>
      </c>
      <c r="C1019" s="3" t="s">
        <v>10</v>
      </c>
      <c r="D1019" s="3">
        <v>8174</v>
      </c>
      <c r="E1019" s="3">
        <v>46827</v>
      </c>
      <c r="F1019" s="3">
        <v>44285</v>
      </c>
    </row>
    <row r="1020" spans="1:6" x14ac:dyDescent="0.3">
      <c r="A1020" s="2">
        <v>2018</v>
      </c>
      <c r="B1020" s="2" t="s">
        <v>51</v>
      </c>
      <c r="C1020" s="2" t="s">
        <v>11</v>
      </c>
      <c r="D1020" s="2">
        <v>32305</v>
      </c>
      <c r="E1020" s="2">
        <v>225991</v>
      </c>
      <c r="F1020" s="2">
        <v>71957</v>
      </c>
    </row>
    <row r="1021" spans="1:6" x14ac:dyDescent="0.3">
      <c r="A1021" s="3">
        <v>2018</v>
      </c>
      <c r="B1021" s="3" t="s">
        <v>51</v>
      </c>
      <c r="C1021" s="3" t="s">
        <v>12</v>
      </c>
      <c r="D1021" s="3">
        <v>15176</v>
      </c>
      <c r="E1021" s="3">
        <v>141028</v>
      </c>
      <c r="F1021" s="3">
        <v>58404</v>
      </c>
    </row>
    <row r="1022" spans="1:6" x14ac:dyDescent="0.3">
      <c r="A1022" s="2">
        <v>2018</v>
      </c>
      <c r="B1022" s="2" t="s">
        <v>51</v>
      </c>
      <c r="C1022" s="2" t="s">
        <v>13</v>
      </c>
      <c r="D1022" s="2">
        <v>9447</v>
      </c>
      <c r="E1022" s="2">
        <v>77230</v>
      </c>
      <c r="F1022" s="2">
        <v>57435</v>
      </c>
    </row>
    <row r="1023" spans="1:6" x14ac:dyDescent="0.3">
      <c r="A1023" s="3">
        <v>2018</v>
      </c>
      <c r="B1023" s="3" t="s">
        <v>51</v>
      </c>
      <c r="C1023" s="3" t="s">
        <v>14</v>
      </c>
      <c r="D1023" s="3">
        <v>7555</v>
      </c>
      <c r="E1023" s="3">
        <v>61206</v>
      </c>
      <c r="F1023" s="3">
        <v>54735</v>
      </c>
    </row>
    <row r="1024" spans="1:6" x14ac:dyDescent="0.3">
      <c r="A1024" s="2">
        <v>2018</v>
      </c>
      <c r="B1024" s="2" t="s">
        <v>51</v>
      </c>
      <c r="C1024" s="2" t="s">
        <v>15</v>
      </c>
      <c r="D1024" s="2">
        <v>9466</v>
      </c>
      <c r="E1024" s="2">
        <v>77934</v>
      </c>
      <c r="F1024" s="2">
        <v>53957</v>
      </c>
    </row>
    <row r="1025" spans="1:6" x14ac:dyDescent="0.3">
      <c r="A1025" s="3">
        <v>2018</v>
      </c>
      <c r="B1025" s="3" t="s">
        <v>51</v>
      </c>
      <c r="C1025" s="3" t="s">
        <v>16</v>
      </c>
      <c r="D1025" s="3">
        <v>10844</v>
      </c>
      <c r="E1025" s="3">
        <v>151993</v>
      </c>
      <c r="F1025" s="3">
        <v>63892</v>
      </c>
    </row>
    <row r="1026" spans="1:6" x14ac:dyDescent="0.3">
      <c r="A1026" s="2">
        <v>2018</v>
      </c>
      <c r="B1026" s="2" t="s">
        <v>51</v>
      </c>
      <c r="C1026" s="2" t="s">
        <v>17</v>
      </c>
      <c r="D1026" s="2">
        <v>5475</v>
      </c>
      <c r="E1026" s="2">
        <v>29285</v>
      </c>
      <c r="F1026" s="2">
        <v>49575</v>
      </c>
    </row>
    <row r="1027" spans="1:6" x14ac:dyDescent="0.3">
      <c r="A1027" s="3">
        <v>2018</v>
      </c>
      <c r="B1027" s="3" t="s">
        <v>51</v>
      </c>
      <c r="C1027" s="3" t="s">
        <v>18</v>
      </c>
      <c r="D1027" s="3">
        <v>16487</v>
      </c>
      <c r="E1027" s="3">
        <v>163210</v>
      </c>
      <c r="F1027" s="3">
        <v>65971</v>
      </c>
    </row>
    <row r="1028" spans="1:6" x14ac:dyDescent="0.3">
      <c r="A1028" s="2">
        <v>2018</v>
      </c>
      <c r="B1028" s="2" t="s">
        <v>51</v>
      </c>
      <c r="C1028" s="2" t="s">
        <v>19</v>
      </c>
      <c r="D1028" s="2">
        <v>21120</v>
      </c>
      <c r="E1028" s="2">
        <v>158656</v>
      </c>
      <c r="F1028" s="2">
        <v>78802</v>
      </c>
    </row>
    <row r="1029" spans="1:6" x14ac:dyDescent="0.3">
      <c r="A1029" s="3">
        <v>2018</v>
      </c>
      <c r="B1029" s="3" t="s">
        <v>51</v>
      </c>
      <c r="C1029" s="3" t="s">
        <v>20</v>
      </c>
      <c r="D1029" s="3">
        <v>19952</v>
      </c>
      <c r="E1029" s="3">
        <v>168632</v>
      </c>
      <c r="F1029" s="3">
        <v>62378</v>
      </c>
    </row>
    <row r="1030" spans="1:6" x14ac:dyDescent="0.3">
      <c r="A1030" s="2">
        <v>2018</v>
      </c>
      <c r="B1030" s="2" t="s">
        <v>51</v>
      </c>
      <c r="C1030" s="2" t="s">
        <v>21</v>
      </c>
      <c r="D1030" s="2">
        <v>16480</v>
      </c>
      <c r="E1030" s="2">
        <v>121665</v>
      </c>
      <c r="F1030" s="2">
        <v>67248</v>
      </c>
    </row>
    <row r="1031" spans="1:6" x14ac:dyDescent="0.3">
      <c r="A1031" s="3">
        <v>2018</v>
      </c>
      <c r="B1031" s="3" t="s">
        <v>51</v>
      </c>
      <c r="C1031" s="3" t="s">
        <v>22</v>
      </c>
      <c r="D1031" s="3">
        <v>5760</v>
      </c>
      <c r="E1031" s="3">
        <v>43911</v>
      </c>
      <c r="F1031" s="3">
        <v>50325</v>
      </c>
    </row>
    <row r="1032" spans="1:6" x14ac:dyDescent="0.3">
      <c r="A1032" s="2">
        <v>2018</v>
      </c>
      <c r="B1032" s="2" t="s">
        <v>51</v>
      </c>
      <c r="C1032" s="2" t="s">
        <v>23</v>
      </c>
      <c r="D1032" s="2">
        <v>14591</v>
      </c>
      <c r="E1032" s="2">
        <v>122662</v>
      </c>
      <c r="F1032" s="2">
        <v>59442</v>
      </c>
    </row>
    <row r="1033" spans="1:6" x14ac:dyDescent="0.3">
      <c r="A1033" s="3">
        <v>2018</v>
      </c>
      <c r="B1033" s="3" t="s">
        <v>51</v>
      </c>
      <c r="C1033" s="3" t="s">
        <v>24</v>
      </c>
      <c r="D1033" s="3">
        <v>6514</v>
      </c>
      <c r="E1033" s="3">
        <v>29077</v>
      </c>
      <c r="F1033" s="3">
        <v>52969</v>
      </c>
    </row>
    <row r="1034" spans="1:6" x14ac:dyDescent="0.3">
      <c r="A1034" s="2">
        <v>2018</v>
      </c>
      <c r="B1034" s="2" t="s">
        <v>51</v>
      </c>
      <c r="C1034" s="2" t="s">
        <v>25</v>
      </c>
      <c r="D1034" s="2">
        <v>7068</v>
      </c>
      <c r="E1034" s="2">
        <v>52320</v>
      </c>
      <c r="F1034" s="2">
        <v>51657</v>
      </c>
    </row>
    <row r="1035" spans="1:6" x14ac:dyDescent="0.3">
      <c r="A1035" s="3">
        <v>2018</v>
      </c>
      <c r="B1035" s="3" t="s">
        <v>51</v>
      </c>
      <c r="C1035" s="3" t="s">
        <v>26</v>
      </c>
      <c r="D1035" s="3">
        <v>5898</v>
      </c>
      <c r="E1035" s="3">
        <v>89125</v>
      </c>
      <c r="F1035" s="3">
        <v>61123</v>
      </c>
    </row>
    <row r="1036" spans="1:6" x14ac:dyDescent="0.3">
      <c r="A1036" s="2">
        <v>2018</v>
      </c>
      <c r="B1036" s="2" t="s">
        <v>51</v>
      </c>
      <c r="C1036" s="2" t="s">
        <v>27</v>
      </c>
      <c r="D1036" s="2">
        <v>4498</v>
      </c>
      <c r="E1036" s="2">
        <v>26890</v>
      </c>
      <c r="F1036" s="2">
        <v>62661</v>
      </c>
    </row>
    <row r="1037" spans="1:6" x14ac:dyDescent="0.3">
      <c r="A1037" s="3">
        <v>2018</v>
      </c>
      <c r="B1037" s="3" t="s">
        <v>51</v>
      </c>
      <c r="C1037" s="3" t="s">
        <v>28</v>
      </c>
      <c r="D1037" s="3">
        <v>22416</v>
      </c>
      <c r="E1037" s="3">
        <v>157147</v>
      </c>
      <c r="F1037" s="3">
        <v>72658</v>
      </c>
    </row>
    <row r="1038" spans="1:6" x14ac:dyDescent="0.3">
      <c r="A1038" s="2">
        <v>2018</v>
      </c>
      <c r="B1038" s="2" t="s">
        <v>51</v>
      </c>
      <c r="C1038" s="2" t="s">
        <v>29</v>
      </c>
      <c r="D1038" s="2">
        <v>5337</v>
      </c>
      <c r="E1038" s="2">
        <v>47224</v>
      </c>
      <c r="F1038" s="2">
        <v>49350</v>
      </c>
    </row>
    <row r="1039" spans="1:6" x14ac:dyDescent="0.3">
      <c r="A1039" s="3">
        <v>2018</v>
      </c>
      <c r="B1039" s="3" t="s">
        <v>51</v>
      </c>
      <c r="C1039" s="3" t="s">
        <v>30</v>
      </c>
      <c r="D1039" s="3">
        <v>50281</v>
      </c>
      <c r="E1039" s="3">
        <v>399629</v>
      </c>
      <c r="F1039" s="3">
        <v>73248</v>
      </c>
    </row>
    <row r="1040" spans="1:6" x14ac:dyDescent="0.3">
      <c r="A1040" s="2">
        <v>2018</v>
      </c>
      <c r="B1040" s="2" t="s">
        <v>51</v>
      </c>
      <c r="C1040" s="2" t="s">
        <v>31</v>
      </c>
      <c r="D1040" s="2">
        <v>26741</v>
      </c>
      <c r="E1040" s="2">
        <v>220692</v>
      </c>
      <c r="F1040" s="2">
        <v>54587</v>
      </c>
    </row>
    <row r="1041" spans="1:6" x14ac:dyDescent="0.3">
      <c r="A1041" s="3">
        <v>2018</v>
      </c>
      <c r="B1041" s="3" t="s">
        <v>51</v>
      </c>
      <c r="C1041" s="3" t="s">
        <v>32</v>
      </c>
      <c r="D1041" s="3">
        <v>3798</v>
      </c>
      <c r="E1041" s="3">
        <v>26002</v>
      </c>
      <c r="F1041" s="3">
        <v>64586</v>
      </c>
    </row>
    <row r="1042" spans="1:6" x14ac:dyDescent="0.3">
      <c r="A1042" s="2">
        <v>2018</v>
      </c>
      <c r="B1042" s="2" t="s">
        <v>51</v>
      </c>
      <c r="C1042" s="2" t="s">
        <v>33</v>
      </c>
      <c r="D1042" s="2">
        <v>23076</v>
      </c>
      <c r="E1042" s="2">
        <v>220709</v>
      </c>
      <c r="F1042" s="2">
        <v>61194</v>
      </c>
    </row>
    <row r="1043" spans="1:6" x14ac:dyDescent="0.3">
      <c r="A1043" s="3">
        <v>2018</v>
      </c>
      <c r="B1043" s="3" t="s">
        <v>51</v>
      </c>
      <c r="C1043" s="3" t="s">
        <v>34</v>
      </c>
      <c r="D1043" s="3">
        <v>9765</v>
      </c>
      <c r="E1043" s="3">
        <v>80295</v>
      </c>
      <c r="F1043" s="3">
        <v>52777</v>
      </c>
    </row>
    <row r="1044" spans="1:6" x14ac:dyDescent="0.3">
      <c r="A1044" s="2">
        <v>2018</v>
      </c>
      <c r="B1044" s="2" t="s">
        <v>51</v>
      </c>
      <c r="C1044" s="2" t="s">
        <v>35</v>
      </c>
      <c r="D1044" s="2">
        <v>14244</v>
      </c>
      <c r="E1044" s="2">
        <v>104561</v>
      </c>
      <c r="F1044" s="2">
        <v>60523</v>
      </c>
    </row>
    <row r="1045" spans="1:6" x14ac:dyDescent="0.3">
      <c r="A1045" s="3">
        <v>2018</v>
      </c>
      <c r="B1045" s="3" t="s">
        <v>51</v>
      </c>
      <c r="C1045" s="3" t="s">
        <v>36</v>
      </c>
      <c r="D1045" s="3">
        <v>28749</v>
      </c>
      <c r="E1045" s="3">
        <v>255910</v>
      </c>
      <c r="F1045" s="3">
        <v>66852</v>
      </c>
    </row>
    <row r="1046" spans="1:6" x14ac:dyDescent="0.3">
      <c r="A1046" s="2">
        <v>2018</v>
      </c>
      <c r="B1046" s="2" t="s">
        <v>51</v>
      </c>
      <c r="C1046" s="2" t="s">
        <v>37</v>
      </c>
      <c r="D1046" s="2">
        <v>3743</v>
      </c>
      <c r="E1046" s="2">
        <v>19229</v>
      </c>
      <c r="F1046" s="2">
        <v>61579</v>
      </c>
    </row>
    <row r="1047" spans="1:6" x14ac:dyDescent="0.3">
      <c r="A1047" s="3">
        <v>2018</v>
      </c>
      <c r="B1047" s="3" t="s">
        <v>51</v>
      </c>
      <c r="C1047" s="3" t="s">
        <v>38</v>
      </c>
      <c r="D1047" s="3">
        <v>12124</v>
      </c>
      <c r="E1047" s="3">
        <v>104324</v>
      </c>
      <c r="F1047" s="3">
        <v>52634</v>
      </c>
    </row>
    <row r="1048" spans="1:6" x14ac:dyDescent="0.3">
      <c r="A1048" s="2">
        <v>2018</v>
      </c>
      <c r="B1048" s="2" t="s">
        <v>51</v>
      </c>
      <c r="C1048" s="2" t="s">
        <v>39</v>
      </c>
      <c r="D1048" s="2">
        <v>3884</v>
      </c>
      <c r="E1048" s="2">
        <v>22971</v>
      </c>
      <c r="F1048" s="2">
        <v>48981</v>
      </c>
    </row>
    <row r="1049" spans="1:6" x14ac:dyDescent="0.3">
      <c r="A1049" s="3">
        <v>2018</v>
      </c>
      <c r="B1049" s="3" t="s">
        <v>51</v>
      </c>
      <c r="C1049" s="3" t="s">
        <v>40</v>
      </c>
      <c r="D1049" s="3">
        <v>12110</v>
      </c>
      <c r="E1049" s="3">
        <v>124488</v>
      </c>
      <c r="F1049" s="3">
        <v>57033</v>
      </c>
    </row>
    <row r="1050" spans="1:6" x14ac:dyDescent="0.3">
      <c r="A1050" s="2">
        <v>2018</v>
      </c>
      <c r="B1050" s="2" t="s">
        <v>51</v>
      </c>
      <c r="C1050" s="2" t="s">
        <v>41</v>
      </c>
      <c r="D1050" s="2">
        <v>51405</v>
      </c>
      <c r="E1050" s="2">
        <v>739156</v>
      </c>
      <c r="F1050" s="2">
        <v>65554</v>
      </c>
    </row>
    <row r="1051" spans="1:6" x14ac:dyDescent="0.3">
      <c r="A1051" s="3">
        <v>2018</v>
      </c>
      <c r="B1051" s="3" t="s">
        <v>51</v>
      </c>
      <c r="C1051" s="3" t="s">
        <v>42</v>
      </c>
      <c r="D1051" s="3">
        <v>11572</v>
      </c>
      <c r="E1051" s="3">
        <v>104339</v>
      </c>
      <c r="F1051" s="3">
        <v>51052</v>
      </c>
    </row>
    <row r="1052" spans="1:6" x14ac:dyDescent="0.3">
      <c r="A1052" s="2">
        <v>2018</v>
      </c>
      <c r="B1052" s="2" t="s">
        <v>51</v>
      </c>
      <c r="C1052" s="2" t="s">
        <v>43</v>
      </c>
      <c r="D1052" s="2">
        <v>2878</v>
      </c>
      <c r="E1052" s="2">
        <v>15262</v>
      </c>
      <c r="F1052" s="2">
        <v>51025</v>
      </c>
    </row>
    <row r="1053" spans="1:6" x14ac:dyDescent="0.3">
      <c r="A1053" s="3">
        <v>2018</v>
      </c>
      <c r="B1053" s="3" t="s">
        <v>51</v>
      </c>
      <c r="C1053" s="3" t="s">
        <v>44</v>
      </c>
      <c r="D1053" s="3">
        <v>21508</v>
      </c>
      <c r="E1053" s="3">
        <v>197292</v>
      </c>
      <c r="F1053" s="3">
        <v>58050</v>
      </c>
    </row>
    <row r="1054" spans="1:6" x14ac:dyDescent="0.3">
      <c r="A1054" s="2">
        <v>2018</v>
      </c>
      <c r="B1054" s="2" t="s">
        <v>51</v>
      </c>
      <c r="C1054" s="2" t="s">
        <v>45</v>
      </c>
      <c r="D1054" s="2">
        <v>26015</v>
      </c>
      <c r="E1054" s="2">
        <v>199867</v>
      </c>
      <c r="F1054" s="2">
        <v>64432</v>
      </c>
    </row>
    <row r="1055" spans="1:6" x14ac:dyDescent="0.3">
      <c r="A1055" s="3">
        <v>2018</v>
      </c>
      <c r="B1055" s="3" t="s">
        <v>51</v>
      </c>
      <c r="C1055" s="3" t="s">
        <v>46</v>
      </c>
      <c r="D1055" s="3">
        <v>4435</v>
      </c>
      <c r="E1055" s="3">
        <v>40126</v>
      </c>
      <c r="F1055" s="3">
        <v>72255</v>
      </c>
    </row>
    <row r="1056" spans="1:6" x14ac:dyDescent="0.3">
      <c r="A1056" s="2">
        <v>2018</v>
      </c>
      <c r="B1056" s="2" t="s">
        <v>51</v>
      </c>
      <c r="C1056" s="2" t="s">
        <v>47</v>
      </c>
      <c r="D1056" s="2">
        <v>14814</v>
      </c>
      <c r="E1056" s="2">
        <v>122396</v>
      </c>
      <c r="F1056" s="2">
        <v>62063</v>
      </c>
    </row>
    <row r="1057" spans="1:6" x14ac:dyDescent="0.3">
      <c r="A1057" s="3">
        <v>2018</v>
      </c>
      <c r="B1057" s="3" t="s">
        <v>51</v>
      </c>
      <c r="C1057" s="3" t="s">
        <v>48</v>
      </c>
      <c r="D1057" s="3">
        <v>3375</v>
      </c>
      <c r="E1057" s="3">
        <v>20253</v>
      </c>
      <c r="F1057" s="3">
        <v>53554</v>
      </c>
    </row>
    <row r="1058" spans="1:6" x14ac:dyDescent="0.3">
      <c r="A1058" s="2">
        <v>2018</v>
      </c>
      <c r="B1058" s="2" t="s">
        <v>52</v>
      </c>
      <c r="C1058" s="2" t="s">
        <v>1</v>
      </c>
      <c r="D1058" s="2">
        <v>5566</v>
      </c>
      <c r="E1058" s="2">
        <v>266798</v>
      </c>
      <c r="F1058" s="2">
        <v>57068</v>
      </c>
    </row>
    <row r="1059" spans="1:6" x14ac:dyDescent="0.3">
      <c r="A1059" s="3">
        <v>2018</v>
      </c>
      <c r="B1059" s="3" t="s">
        <v>52</v>
      </c>
      <c r="C1059" s="3" t="s">
        <v>2</v>
      </c>
      <c r="D1059" s="3">
        <v>4926</v>
      </c>
      <c r="E1059" s="3">
        <v>169675</v>
      </c>
      <c r="F1059" s="3">
        <v>76139</v>
      </c>
    </row>
    <row r="1060" spans="1:6" x14ac:dyDescent="0.3">
      <c r="A1060" s="2">
        <v>2018</v>
      </c>
      <c r="B1060" s="2" t="s">
        <v>52</v>
      </c>
      <c r="C1060" s="2" t="s">
        <v>3</v>
      </c>
      <c r="D1060" s="2">
        <v>2918</v>
      </c>
      <c r="E1060" s="2">
        <v>160597</v>
      </c>
      <c r="F1060" s="2">
        <v>47984</v>
      </c>
    </row>
    <row r="1061" spans="1:6" x14ac:dyDescent="0.3">
      <c r="A1061" s="3">
        <v>2018</v>
      </c>
      <c r="B1061" s="3" t="s">
        <v>52</v>
      </c>
      <c r="C1061" s="3" t="s">
        <v>4</v>
      </c>
      <c r="D1061" s="3">
        <v>44706</v>
      </c>
      <c r="E1061" s="3">
        <v>1320068</v>
      </c>
      <c r="F1061" s="3">
        <v>95627</v>
      </c>
    </row>
    <row r="1062" spans="1:6" x14ac:dyDescent="0.3">
      <c r="A1062" s="2">
        <v>2018</v>
      </c>
      <c r="B1062" s="2" t="s">
        <v>52</v>
      </c>
      <c r="C1062" s="2" t="s">
        <v>5</v>
      </c>
      <c r="D1062" s="2">
        <v>5804</v>
      </c>
      <c r="E1062" s="2">
        <v>147285</v>
      </c>
      <c r="F1062" s="2">
        <v>70677</v>
      </c>
    </row>
    <row r="1063" spans="1:6" x14ac:dyDescent="0.3">
      <c r="A1063" s="3">
        <v>2018</v>
      </c>
      <c r="B1063" s="3" t="s">
        <v>52</v>
      </c>
      <c r="C1063" s="3" t="s">
        <v>6</v>
      </c>
      <c r="D1063" s="3">
        <v>4408</v>
      </c>
      <c r="E1063" s="3">
        <v>160500</v>
      </c>
      <c r="F1063" s="3">
        <v>82569</v>
      </c>
    </row>
    <row r="1064" spans="1:6" x14ac:dyDescent="0.3">
      <c r="A1064" s="2">
        <v>2018</v>
      </c>
      <c r="B1064" s="2" t="s">
        <v>52</v>
      </c>
      <c r="C1064" s="2" t="s">
        <v>7</v>
      </c>
      <c r="D1064" s="2">
        <v>661</v>
      </c>
      <c r="E1064" s="2">
        <v>27077</v>
      </c>
      <c r="F1064" s="2">
        <v>64153</v>
      </c>
    </row>
    <row r="1065" spans="1:6" x14ac:dyDescent="0.3">
      <c r="A1065" s="3">
        <v>2018</v>
      </c>
      <c r="B1065" s="3" t="s">
        <v>52</v>
      </c>
      <c r="C1065" s="3" t="s">
        <v>8</v>
      </c>
      <c r="D1065" s="3">
        <v>20548</v>
      </c>
      <c r="E1065" s="3">
        <v>371590</v>
      </c>
      <c r="F1065" s="3">
        <v>61740</v>
      </c>
    </row>
    <row r="1066" spans="1:6" x14ac:dyDescent="0.3">
      <c r="A1066" s="2">
        <v>2018</v>
      </c>
      <c r="B1066" s="2" t="s">
        <v>52</v>
      </c>
      <c r="C1066" s="2" t="s">
        <v>9</v>
      </c>
      <c r="D1066" s="2">
        <v>9884</v>
      </c>
      <c r="E1066" s="2">
        <v>406818</v>
      </c>
      <c r="F1066" s="2">
        <v>59168</v>
      </c>
    </row>
    <row r="1067" spans="1:6" x14ac:dyDescent="0.3">
      <c r="A1067" s="3">
        <v>2018</v>
      </c>
      <c r="B1067" s="3" t="s">
        <v>52</v>
      </c>
      <c r="C1067" s="3" t="s">
        <v>10</v>
      </c>
      <c r="D1067" s="3">
        <v>2807</v>
      </c>
      <c r="E1067" s="3">
        <v>67792</v>
      </c>
      <c r="F1067" s="3">
        <v>63932</v>
      </c>
    </row>
    <row r="1068" spans="1:6" x14ac:dyDescent="0.3">
      <c r="A1068" s="2">
        <v>2018</v>
      </c>
      <c r="B1068" s="2" t="s">
        <v>52</v>
      </c>
      <c r="C1068" s="2" t="s">
        <v>11</v>
      </c>
      <c r="D1068" s="2">
        <v>17883</v>
      </c>
      <c r="E1068" s="2">
        <v>586130</v>
      </c>
      <c r="F1068" s="2">
        <v>71895</v>
      </c>
    </row>
    <row r="1069" spans="1:6" x14ac:dyDescent="0.3">
      <c r="A1069" s="3">
        <v>2018</v>
      </c>
      <c r="B1069" s="3" t="s">
        <v>52</v>
      </c>
      <c r="C1069" s="3" t="s">
        <v>12</v>
      </c>
      <c r="D1069" s="3">
        <v>8825</v>
      </c>
      <c r="E1069" s="3">
        <v>541836</v>
      </c>
      <c r="F1069" s="3">
        <v>62680</v>
      </c>
    </row>
    <row r="1070" spans="1:6" x14ac:dyDescent="0.3">
      <c r="A1070" s="2">
        <v>2018</v>
      </c>
      <c r="B1070" s="2" t="s">
        <v>52</v>
      </c>
      <c r="C1070" s="2" t="s">
        <v>13</v>
      </c>
      <c r="D1070" s="2">
        <v>4142</v>
      </c>
      <c r="E1070" s="2">
        <v>222586</v>
      </c>
      <c r="F1070" s="2">
        <v>60257</v>
      </c>
    </row>
    <row r="1071" spans="1:6" x14ac:dyDescent="0.3">
      <c r="A1071" s="3">
        <v>2018</v>
      </c>
      <c r="B1071" s="3" t="s">
        <v>52</v>
      </c>
      <c r="C1071" s="3" t="s">
        <v>14</v>
      </c>
      <c r="D1071" s="3">
        <v>3143</v>
      </c>
      <c r="E1071" s="3">
        <v>165056</v>
      </c>
      <c r="F1071" s="3">
        <v>59206</v>
      </c>
    </row>
    <row r="1072" spans="1:6" x14ac:dyDescent="0.3">
      <c r="A1072" s="2">
        <v>2018</v>
      </c>
      <c r="B1072" s="2" t="s">
        <v>52</v>
      </c>
      <c r="C1072" s="2" t="s">
        <v>15</v>
      </c>
      <c r="D1072" s="2">
        <v>4443</v>
      </c>
      <c r="E1072" s="2">
        <v>251454</v>
      </c>
      <c r="F1072" s="2">
        <v>59208</v>
      </c>
    </row>
    <row r="1073" spans="1:6" x14ac:dyDescent="0.3">
      <c r="A1073" s="3">
        <v>2018</v>
      </c>
      <c r="B1073" s="3" t="s">
        <v>52</v>
      </c>
      <c r="C1073" s="3" t="s">
        <v>16</v>
      </c>
      <c r="D1073" s="3">
        <v>4428</v>
      </c>
      <c r="E1073" s="3">
        <v>135510</v>
      </c>
      <c r="F1073" s="3">
        <v>75881</v>
      </c>
    </row>
    <row r="1074" spans="1:6" x14ac:dyDescent="0.3">
      <c r="A1074" s="2">
        <v>2018</v>
      </c>
      <c r="B1074" s="2" t="s">
        <v>52</v>
      </c>
      <c r="C1074" s="2" t="s">
        <v>17</v>
      </c>
      <c r="D1074" s="2">
        <v>1856</v>
      </c>
      <c r="E1074" s="2">
        <v>51836</v>
      </c>
      <c r="F1074" s="2">
        <v>55894</v>
      </c>
    </row>
    <row r="1075" spans="1:6" x14ac:dyDescent="0.3">
      <c r="A1075" s="3">
        <v>2018</v>
      </c>
      <c r="B1075" s="3" t="s">
        <v>52</v>
      </c>
      <c r="C1075" s="3" t="s">
        <v>18</v>
      </c>
      <c r="D1075" s="3">
        <v>4035</v>
      </c>
      <c r="E1075" s="3">
        <v>109683</v>
      </c>
      <c r="F1075" s="3">
        <v>78350</v>
      </c>
    </row>
    <row r="1076" spans="1:6" x14ac:dyDescent="0.3">
      <c r="A1076" s="2">
        <v>2018</v>
      </c>
      <c r="B1076" s="2" t="s">
        <v>52</v>
      </c>
      <c r="C1076" s="2" t="s">
        <v>19</v>
      </c>
      <c r="D1076" s="2">
        <v>6711</v>
      </c>
      <c r="E1076" s="2">
        <v>245091</v>
      </c>
      <c r="F1076" s="2">
        <v>88576</v>
      </c>
    </row>
    <row r="1077" spans="1:6" x14ac:dyDescent="0.3">
      <c r="A1077" s="3">
        <v>2018</v>
      </c>
      <c r="B1077" s="3" t="s">
        <v>52</v>
      </c>
      <c r="C1077" s="3" t="s">
        <v>20</v>
      </c>
      <c r="D1077" s="3">
        <v>16070</v>
      </c>
      <c r="E1077" s="3">
        <v>627751</v>
      </c>
      <c r="F1077" s="3">
        <v>67537</v>
      </c>
    </row>
    <row r="1078" spans="1:6" x14ac:dyDescent="0.3">
      <c r="A1078" s="2">
        <v>2018</v>
      </c>
      <c r="B1078" s="2" t="s">
        <v>52</v>
      </c>
      <c r="C1078" s="2" t="s">
        <v>21</v>
      </c>
      <c r="D1078" s="2">
        <v>8487</v>
      </c>
      <c r="E1078" s="2">
        <v>321908</v>
      </c>
      <c r="F1078" s="2">
        <v>67096</v>
      </c>
    </row>
    <row r="1079" spans="1:6" x14ac:dyDescent="0.3">
      <c r="A1079" s="3">
        <v>2018</v>
      </c>
      <c r="B1079" s="3" t="s">
        <v>52</v>
      </c>
      <c r="C1079" s="3" t="s">
        <v>22</v>
      </c>
      <c r="D1079" s="3">
        <v>2421</v>
      </c>
      <c r="E1079" s="3">
        <v>144816</v>
      </c>
      <c r="F1079" s="3">
        <v>49254</v>
      </c>
    </row>
    <row r="1080" spans="1:6" x14ac:dyDescent="0.3">
      <c r="A1080" s="2">
        <v>2018</v>
      </c>
      <c r="B1080" s="2" t="s">
        <v>52</v>
      </c>
      <c r="C1080" s="2" t="s">
        <v>23</v>
      </c>
      <c r="D1080" s="2">
        <v>6476</v>
      </c>
      <c r="E1080" s="2">
        <v>273163</v>
      </c>
      <c r="F1080" s="2">
        <v>58359</v>
      </c>
    </row>
    <row r="1081" spans="1:6" x14ac:dyDescent="0.3">
      <c r="A1081" s="3">
        <v>2018</v>
      </c>
      <c r="B1081" s="3" t="s">
        <v>52</v>
      </c>
      <c r="C1081" s="3" t="s">
        <v>24</v>
      </c>
      <c r="D1081" s="3">
        <v>1634</v>
      </c>
      <c r="E1081" s="3">
        <v>20560</v>
      </c>
      <c r="F1081" s="3">
        <v>50194</v>
      </c>
    </row>
    <row r="1082" spans="1:6" x14ac:dyDescent="0.3">
      <c r="A1082" s="2">
        <v>2018</v>
      </c>
      <c r="B1082" s="2" t="s">
        <v>52</v>
      </c>
      <c r="C1082" s="2" t="s">
        <v>25</v>
      </c>
      <c r="D1082" s="2">
        <v>1988</v>
      </c>
      <c r="E1082" s="2">
        <v>99807</v>
      </c>
      <c r="F1082" s="2">
        <v>51566</v>
      </c>
    </row>
    <row r="1083" spans="1:6" x14ac:dyDescent="0.3">
      <c r="A1083" s="3">
        <v>2018</v>
      </c>
      <c r="B1083" s="3" t="s">
        <v>52</v>
      </c>
      <c r="C1083" s="3" t="s">
        <v>26</v>
      </c>
      <c r="D1083" s="3">
        <v>2066</v>
      </c>
      <c r="E1083" s="3">
        <v>55405</v>
      </c>
      <c r="F1083" s="3">
        <v>58543</v>
      </c>
    </row>
    <row r="1084" spans="1:6" x14ac:dyDescent="0.3">
      <c r="A1084" s="2">
        <v>2018</v>
      </c>
      <c r="B1084" s="2" t="s">
        <v>52</v>
      </c>
      <c r="C1084" s="2" t="s">
        <v>27</v>
      </c>
      <c r="D1084" s="2">
        <v>2032</v>
      </c>
      <c r="E1084" s="2">
        <v>70582</v>
      </c>
      <c r="F1084" s="2">
        <v>71722</v>
      </c>
    </row>
    <row r="1085" spans="1:6" x14ac:dyDescent="0.3">
      <c r="A1085" s="3">
        <v>2018</v>
      </c>
      <c r="B1085" s="3" t="s">
        <v>52</v>
      </c>
      <c r="C1085" s="3" t="s">
        <v>28</v>
      </c>
      <c r="D1085" s="3">
        <v>8976</v>
      </c>
      <c r="E1085" s="3">
        <v>245593</v>
      </c>
      <c r="F1085" s="3">
        <v>80088</v>
      </c>
    </row>
    <row r="1086" spans="1:6" x14ac:dyDescent="0.3">
      <c r="A1086" s="2">
        <v>2018</v>
      </c>
      <c r="B1086" s="2" t="s">
        <v>52</v>
      </c>
      <c r="C1086" s="2" t="s">
        <v>29</v>
      </c>
      <c r="D1086" s="2">
        <v>1768</v>
      </c>
      <c r="E1086" s="2">
        <v>27145</v>
      </c>
      <c r="F1086" s="2">
        <v>53139</v>
      </c>
    </row>
    <row r="1087" spans="1:6" x14ac:dyDescent="0.3">
      <c r="A1087" s="3">
        <v>2018</v>
      </c>
      <c r="B1087" s="3" t="s">
        <v>52</v>
      </c>
      <c r="C1087" s="3" t="s">
        <v>30</v>
      </c>
      <c r="D1087" s="3">
        <v>16910</v>
      </c>
      <c r="E1087" s="3">
        <v>441590</v>
      </c>
      <c r="F1087" s="3">
        <v>67614</v>
      </c>
    </row>
    <row r="1088" spans="1:6" x14ac:dyDescent="0.3">
      <c r="A1088" s="2">
        <v>2018</v>
      </c>
      <c r="B1088" s="2" t="s">
        <v>52</v>
      </c>
      <c r="C1088" s="2" t="s">
        <v>31</v>
      </c>
      <c r="D1088" s="2">
        <v>10219</v>
      </c>
      <c r="E1088" s="2">
        <v>474932</v>
      </c>
      <c r="F1088" s="2">
        <v>59827</v>
      </c>
    </row>
    <row r="1089" spans="1:6" x14ac:dyDescent="0.3">
      <c r="A1089" s="3">
        <v>2018</v>
      </c>
      <c r="B1089" s="3" t="s">
        <v>52</v>
      </c>
      <c r="C1089" s="3" t="s">
        <v>32</v>
      </c>
      <c r="D1089" s="3">
        <v>807</v>
      </c>
      <c r="E1089" s="3">
        <v>25906</v>
      </c>
      <c r="F1089" s="3">
        <v>53882</v>
      </c>
    </row>
    <row r="1090" spans="1:6" x14ac:dyDescent="0.3">
      <c r="A1090" s="2">
        <v>2018</v>
      </c>
      <c r="B1090" s="2" t="s">
        <v>52</v>
      </c>
      <c r="C1090" s="2" t="s">
        <v>33</v>
      </c>
      <c r="D1090" s="2">
        <v>15409</v>
      </c>
      <c r="E1090" s="2">
        <v>698950</v>
      </c>
      <c r="F1090" s="2">
        <v>61487</v>
      </c>
    </row>
    <row r="1091" spans="1:6" x14ac:dyDescent="0.3">
      <c r="A1091" s="3">
        <v>2018</v>
      </c>
      <c r="B1091" s="3" t="s">
        <v>52</v>
      </c>
      <c r="C1091" s="3" t="s">
        <v>34</v>
      </c>
      <c r="D1091" s="3">
        <v>4164</v>
      </c>
      <c r="E1091" s="3">
        <v>137739</v>
      </c>
      <c r="F1091" s="3">
        <v>58770</v>
      </c>
    </row>
    <row r="1092" spans="1:6" x14ac:dyDescent="0.3">
      <c r="A1092" s="2">
        <v>2018</v>
      </c>
      <c r="B1092" s="2" t="s">
        <v>52</v>
      </c>
      <c r="C1092" s="2" t="s">
        <v>35</v>
      </c>
      <c r="D1092" s="2">
        <v>6240</v>
      </c>
      <c r="E1092" s="2">
        <v>194693</v>
      </c>
      <c r="F1092" s="2">
        <v>70641</v>
      </c>
    </row>
    <row r="1093" spans="1:6" x14ac:dyDescent="0.3">
      <c r="A1093" s="3">
        <v>2018</v>
      </c>
      <c r="B1093" s="3" t="s">
        <v>52</v>
      </c>
      <c r="C1093" s="3" t="s">
        <v>36</v>
      </c>
      <c r="D1093" s="3">
        <v>14407</v>
      </c>
      <c r="E1093" s="3">
        <v>569811</v>
      </c>
      <c r="F1093" s="3">
        <v>62561</v>
      </c>
    </row>
    <row r="1094" spans="1:6" x14ac:dyDescent="0.3">
      <c r="A1094" s="2">
        <v>2018</v>
      </c>
      <c r="B1094" s="2" t="s">
        <v>52</v>
      </c>
      <c r="C1094" s="2" t="s">
        <v>37</v>
      </c>
      <c r="D1094" s="2">
        <v>1572</v>
      </c>
      <c r="E1094" s="2">
        <v>40340</v>
      </c>
      <c r="F1094" s="2">
        <v>58468</v>
      </c>
    </row>
    <row r="1095" spans="1:6" x14ac:dyDescent="0.3">
      <c r="A1095" s="3">
        <v>2018</v>
      </c>
      <c r="B1095" s="3" t="s">
        <v>52</v>
      </c>
      <c r="C1095" s="3" t="s">
        <v>38</v>
      </c>
      <c r="D1095" s="3">
        <v>6087</v>
      </c>
      <c r="E1095" s="3">
        <v>249719</v>
      </c>
      <c r="F1095" s="3">
        <v>59522</v>
      </c>
    </row>
    <row r="1096" spans="1:6" x14ac:dyDescent="0.3">
      <c r="A1096" s="2">
        <v>2018</v>
      </c>
      <c r="B1096" s="2" t="s">
        <v>52</v>
      </c>
      <c r="C1096" s="2" t="s">
        <v>39</v>
      </c>
      <c r="D1096" s="2">
        <v>1084</v>
      </c>
      <c r="E1096" s="2">
        <v>44442</v>
      </c>
      <c r="F1096" s="2">
        <v>49320</v>
      </c>
    </row>
    <row r="1097" spans="1:6" x14ac:dyDescent="0.3">
      <c r="A1097" s="3">
        <v>2018</v>
      </c>
      <c r="B1097" s="3" t="s">
        <v>52</v>
      </c>
      <c r="C1097" s="3" t="s">
        <v>40</v>
      </c>
      <c r="D1097" s="3">
        <v>7051</v>
      </c>
      <c r="E1097" s="3">
        <v>351073</v>
      </c>
      <c r="F1097" s="3">
        <v>59495</v>
      </c>
    </row>
    <row r="1098" spans="1:6" x14ac:dyDescent="0.3">
      <c r="A1098" s="2">
        <v>2018</v>
      </c>
      <c r="B1098" s="2" t="s">
        <v>52</v>
      </c>
      <c r="C1098" s="2" t="s">
        <v>41</v>
      </c>
      <c r="D1098" s="2">
        <v>24758</v>
      </c>
      <c r="E1098" s="2">
        <v>879509</v>
      </c>
      <c r="F1098" s="2">
        <v>77648</v>
      </c>
    </row>
    <row r="1099" spans="1:6" x14ac:dyDescent="0.3">
      <c r="A1099" s="3">
        <v>2018</v>
      </c>
      <c r="B1099" s="3" t="s">
        <v>52</v>
      </c>
      <c r="C1099" s="3" t="s">
        <v>42</v>
      </c>
      <c r="D1099" s="3">
        <v>4386</v>
      </c>
      <c r="E1099" s="3">
        <v>132149</v>
      </c>
      <c r="F1099" s="3">
        <v>58006</v>
      </c>
    </row>
    <row r="1100" spans="1:6" x14ac:dyDescent="0.3">
      <c r="A1100" s="2">
        <v>2018</v>
      </c>
      <c r="B1100" s="2" t="s">
        <v>52</v>
      </c>
      <c r="C1100" s="2" t="s">
        <v>43</v>
      </c>
      <c r="D1100" s="2">
        <v>1108</v>
      </c>
      <c r="E1100" s="2">
        <v>29827</v>
      </c>
      <c r="F1100" s="2">
        <v>59390</v>
      </c>
    </row>
    <row r="1101" spans="1:6" x14ac:dyDescent="0.3">
      <c r="A1101" s="3">
        <v>2018</v>
      </c>
      <c r="B1101" s="3" t="s">
        <v>52</v>
      </c>
      <c r="C1101" s="3" t="s">
        <v>44</v>
      </c>
      <c r="D1101" s="3">
        <v>6750</v>
      </c>
      <c r="E1101" s="3">
        <v>238645</v>
      </c>
      <c r="F1101" s="3">
        <v>59974</v>
      </c>
    </row>
    <row r="1102" spans="1:6" x14ac:dyDescent="0.3">
      <c r="A1102" s="2">
        <v>2018</v>
      </c>
      <c r="B1102" s="2" t="s">
        <v>52</v>
      </c>
      <c r="C1102" s="2" t="s">
        <v>45</v>
      </c>
      <c r="D1102" s="2">
        <v>7798</v>
      </c>
      <c r="E1102" s="2">
        <v>284112</v>
      </c>
      <c r="F1102" s="2">
        <v>79321</v>
      </c>
    </row>
    <row r="1103" spans="1:6" x14ac:dyDescent="0.3">
      <c r="A1103" s="3">
        <v>2018</v>
      </c>
      <c r="B1103" s="3" t="s">
        <v>52</v>
      </c>
      <c r="C1103" s="3" t="s">
        <v>46</v>
      </c>
      <c r="D1103" s="3">
        <v>1268</v>
      </c>
      <c r="E1103" s="3">
        <v>46952</v>
      </c>
      <c r="F1103" s="3">
        <v>60459</v>
      </c>
    </row>
    <row r="1104" spans="1:6" x14ac:dyDescent="0.3">
      <c r="A1104" s="2">
        <v>2018</v>
      </c>
      <c r="B1104" s="2" t="s">
        <v>52</v>
      </c>
      <c r="C1104" s="2" t="s">
        <v>47</v>
      </c>
      <c r="D1104" s="2">
        <v>9432</v>
      </c>
      <c r="E1104" s="2">
        <v>475510</v>
      </c>
      <c r="F1104" s="2">
        <v>58047</v>
      </c>
    </row>
    <row r="1105" spans="1:6" x14ac:dyDescent="0.3">
      <c r="A1105" s="3">
        <v>2018</v>
      </c>
      <c r="B1105" s="3" t="s">
        <v>52</v>
      </c>
      <c r="C1105" s="3" t="s">
        <v>48</v>
      </c>
      <c r="D1105" s="3">
        <v>600</v>
      </c>
      <c r="E1105" s="3">
        <v>9721</v>
      </c>
      <c r="F1105" s="3">
        <v>67060</v>
      </c>
    </row>
    <row r="1106" spans="1:6" x14ac:dyDescent="0.3">
      <c r="A1106" s="2">
        <v>2018</v>
      </c>
      <c r="B1106" s="2" t="s">
        <v>54</v>
      </c>
      <c r="C1106" s="2" t="s">
        <v>1</v>
      </c>
      <c r="D1106" s="2">
        <v>32481</v>
      </c>
      <c r="E1106" s="2">
        <v>377561</v>
      </c>
      <c r="F1106" s="2">
        <v>41970</v>
      </c>
    </row>
    <row r="1107" spans="1:6" x14ac:dyDescent="0.3">
      <c r="A1107" s="3">
        <v>2018</v>
      </c>
      <c r="B1107" s="3" t="s">
        <v>54</v>
      </c>
      <c r="C1107" s="3" t="s">
        <v>2</v>
      </c>
      <c r="D1107" s="3">
        <v>31775</v>
      </c>
      <c r="E1107" s="3">
        <v>532318</v>
      </c>
      <c r="F1107" s="3">
        <v>46734</v>
      </c>
    </row>
    <row r="1108" spans="1:6" x14ac:dyDescent="0.3">
      <c r="A1108" s="2">
        <v>2018</v>
      </c>
      <c r="B1108" s="2" t="s">
        <v>54</v>
      </c>
      <c r="C1108" s="2" t="s">
        <v>3</v>
      </c>
      <c r="D1108" s="2">
        <v>21642</v>
      </c>
      <c r="E1108" s="2">
        <v>248584</v>
      </c>
      <c r="F1108" s="2">
        <v>41450</v>
      </c>
    </row>
    <row r="1109" spans="1:6" x14ac:dyDescent="0.3">
      <c r="A1109" s="3">
        <v>2018</v>
      </c>
      <c r="B1109" s="3" t="s">
        <v>54</v>
      </c>
      <c r="C1109" s="3" t="s">
        <v>4</v>
      </c>
      <c r="D1109" s="3">
        <v>196511</v>
      </c>
      <c r="E1109" s="3">
        <v>3033009</v>
      </c>
      <c r="F1109" s="3">
        <v>52020</v>
      </c>
    </row>
    <row r="1110" spans="1:6" x14ac:dyDescent="0.3">
      <c r="A1110" s="2">
        <v>2018</v>
      </c>
      <c r="B1110" s="2" t="s">
        <v>54</v>
      </c>
      <c r="C1110" s="2" t="s">
        <v>5</v>
      </c>
      <c r="D1110" s="2">
        <v>35891</v>
      </c>
      <c r="E1110" s="2">
        <v>466602</v>
      </c>
      <c r="F1110" s="2">
        <v>50043</v>
      </c>
    </row>
    <row r="1111" spans="1:6" x14ac:dyDescent="0.3">
      <c r="A1111" s="3">
        <v>2018</v>
      </c>
      <c r="B1111" s="3" t="s">
        <v>54</v>
      </c>
      <c r="C1111" s="3" t="s">
        <v>6</v>
      </c>
      <c r="D1111" s="3">
        <v>24902</v>
      </c>
      <c r="E1111" s="3">
        <v>296173</v>
      </c>
      <c r="F1111" s="3">
        <v>51041</v>
      </c>
    </row>
    <row r="1112" spans="1:6" x14ac:dyDescent="0.3">
      <c r="A1112" s="2">
        <v>2018</v>
      </c>
      <c r="B1112" s="2" t="s">
        <v>54</v>
      </c>
      <c r="C1112" s="2" t="s">
        <v>7</v>
      </c>
      <c r="D1112" s="2">
        <v>6850</v>
      </c>
      <c r="E1112" s="2">
        <v>79300</v>
      </c>
      <c r="F1112" s="2">
        <v>40843</v>
      </c>
    </row>
    <row r="1113" spans="1:6" x14ac:dyDescent="0.3">
      <c r="A1113" s="3">
        <v>2018</v>
      </c>
      <c r="B1113" s="3" t="s">
        <v>54</v>
      </c>
      <c r="C1113" s="3" t="s">
        <v>8</v>
      </c>
      <c r="D1113" s="3">
        <v>139486</v>
      </c>
      <c r="E1113" s="3">
        <v>1772605</v>
      </c>
      <c r="F1113" s="3">
        <v>44766</v>
      </c>
    </row>
    <row r="1114" spans="1:6" x14ac:dyDescent="0.3">
      <c r="A1114" s="2">
        <v>2018</v>
      </c>
      <c r="B1114" s="2" t="s">
        <v>54</v>
      </c>
      <c r="C1114" s="2" t="s">
        <v>9</v>
      </c>
      <c r="D1114" s="2">
        <v>60996</v>
      </c>
      <c r="E1114" s="2">
        <v>934259</v>
      </c>
      <c r="F1114" s="2">
        <v>49352</v>
      </c>
    </row>
    <row r="1115" spans="1:6" x14ac:dyDescent="0.3">
      <c r="A1115" s="3">
        <v>2018</v>
      </c>
      <c r="B1115" s="3" t="s">
        <v>54</v>
      </c>
      <c r="C1115" s="3" t="s">
        <v>10</v>
      </c>
      <c r="D1115" s="3">
        <v>11969</v>
      </c>
      <c r="E1115" s="3">
        <v>139473</v>
      </c>
      <c r="F1115" s="3">
        <v>39972</v>
      </c>
    </row>
    <row r="1116" spans="1:6" x14ac:dyDescent="0.3">
      <c r="A1116" s="2">
        <v>2018</v>
      </c>
      <c r="B1116" s="2" t="s">
        <v>54</v>
      </c>
      <c r="C1116" s="2" t="s">
        <v>11</v>
      </c>
      <c r="D1116" s="2">
        <v>78063</v>
      </c>
      <c r="E1116" s="2">
        <v>1192654</v>
      </c>
      <c r="F1116" s="2">
        <v>51570</v>
      </c>
    </row>
    <row r="1117" spans="1:6" x14ac:dyDescent="0.3">
      <c r="A1117" s="3">
        <v>2018</v>
      </c>
      <c r="B1117" s="3" t="s">
        <v>54</v>
      </c>
      <c r="C1117" s="3" t="s">
        <v>12</v>
      </c>
      <c r="D1117" s="3">
        <v>40681</v>
      </c>
      <c r="E1117" s="3">
        <v>591234</v>
      </c>
      <c r="F1117" s="3">
        <v>42092</v>
      </c>
    </row>
    <row r="1118" spans="1:6" x14ac:dyDescent="0.3">
      <c r="A1118" s="2">
        <v>2018</v>
      </c>
      <c r="B1118" s="2" t="s">
        <v>54</v>
      </c>
      <c r="C1118" s="2" t="s">
        <v>13</v>
      </c>
      <c r="D1118" s="2">
        <v>23521</v>
      </c>
      <c r="E1118" s="2">
        <v>309603</v>
      </c>
      <c r="F1118" s="2">
        <v>40539</v>
      </c>
    </row>
    <row r="1119" spans="1:6" x14ac:dyDescent="0.3">
      <c r="A1119" s="3">
        <v>2018</v>
      </c>
      <c r="B1119" s="3" t="s">
        <v>54</v>
      </c>
      <c r="C1119" s="3" t="s">
        <v>14</v>
      </c>
      <c r="D1119" s="3">
        <v>20370</v>
      </c>
      <c r="E1119" s="3">
        <v>263858</v>
      </c>
      <c r="F1119" s="3">
        <v>42235</v>
      </c>
    </row>
    <row r="1120" spans="1:6" x14ac:dyDescent="0.3">
      <c r="A1120" s="2">
        <v>2018</v>
      </c>
      <c r="B1120" s="2" t="s">
        <v>54</v>
      </c>
      <c r="C1120" s="2" t="s">
        <v>15</v>
      </c>
      <c r="D1120" s="2">
        <v>28056</v>
      </c>
      <c r="E1120" s="2">
        <v>399946</v>
      </c>
      <c r="F1120" s="2">
        <v>42623</v>
      </c>
    </row>
    <row r="1121" spans="1:6" x14ac:dyDescent="0.3">
      <c r="A1121" s="3">
        <v>2018</v>
      </c>
      <c r="B1121" s="3" t="s">
        <v>54</v>
      </c>
      <c r="C1121" s="3" t="s">
        <v>16</v>
      </c>
      <c r="D1121" s="3">
        <v>30545</v>
      </c>
      <c r="E1121" s="3">
        <v>377555</v>
      </c>
      <c r="F1121" s="3">
        <v>42196</v>
      </c>
    </row>
    <row r="1122" spans="1:6" x14ac:dyDescent="0.3">
      <c r="A1122" s="2">
        <v>2018</v>
      </c>
      <c r="B1122" s="2" t="s">
        <v>54</v>
      </c>
      <c r="C1122" s="2" t="s">
        <v>17</v>
      </c>
      <c r="D1122" s="2">
        <v>10761</v>
      </c>
      <c r="E1122" s="2">
        <v>118191</v>
      </c>
      <c r="F1122" s="2">
        <v>37589</v>
      </c>
    </row>
    <row r="1123" spans="1:6" x14ac:dyDescent="0.3">
      <c r="A1123" s="3">
        <v>2018</v>
      </c>
      <c r="B1123" s="3" t="s">
        <v>54</v>
      </c>
      <c r="C1123" s="3" t="s">
        <v>18</v>
      </c>
      <c r="D1123" s="3">
        <v>32767</v>
      </c>
      <c r="E1123" s="3">
        <v>462590</v>
      </c>
      <c r="F1123" s="3">
        <v>46648</v>
      </c>
    </row>
    <row r="1124" spans="1:6" x14ac:dyDescent="0.3">
      <c r="A1124" s="2">
        <v>2018</v>
      </c>
      <c r="B1124" s="2" t="s">
        <v>54</v>
      </c>
      <c r="C1124" s="2" t="s">
        <v>19</v>
      </c>
      <c r="D1124" s="2">
        <v>42171</v>
      </c>
      <c r="E1124" s="2">
        <v>577061</v>
      </c>
      <c r="F1124" s="2">
        <v>52937</v>
      </c>
    </row>
    <row r="1125" spans="1:6" x14ac:dyDescent="0.3">
      <c r="A1125" s="3">
        <v>2018</v>
      </c>
      <c r="B1125" s="3" t="s">
        <v>54</v>
      </c>
      <c r="C1125" s="3" t="s">
        <v>20</v>
      </c>
      <c r="D1125" s="3">
        <v>52459</v>
      </c>
      <c r="E1125" s="3">
        <v>786892</v>
      </c>
      <c r="F1125" s="3">
        <v>47200</v>
      </c>
    </row>
    <row r="1126" spans="1:6" x14ac:dyDescent="0.3">
      <c r="A1126" s="2">
        <v>2018</v>
      </c>
      <c r="B1126" s="2" t="s">
        <v>54</v>
      </c>
      <c r="C1126" s="2" t="s">
        <v>21</v>
      </c>
      <c r="D1126" s="2">
        <v>37272</v>
      </c>
      <c r="E1126" s="2">
        <v>531669</v>
      </c>
      <c r="F1126" s="2">
        <v>49570</v>
      </c>
    </row>
    <row r="1127" spans="1:6" x14ac:dyDescent="0.3">
      <c r="A1127" s="3">
        <v>2018</v>
      </c>
      <c r="B1127" s="3" t="s">
        <v>54</v>
      </c>
      <c r="C1127" s="3" t="s">
        <v>22</v>
      </c>
      <c r="D1127" s="3">
        <v>19763</v>
      </c>
      <c r="E1127" s="3">
        <v>229107</v>
      </c>
      <c r="F1127" s="3">
        <v>36497</v>
      </c>
    </row>
    <row r="1128" spans="1:6" x14ac:dyDescent="0.3">
      <c r="A1128" s="2">
        <v>2018</v>
      </c>
      <c r="B1128" s="2" t="s">
        <v>54</v>
      </c>
      <c r="C1128" s="2" t="s">
        <v>23</v>
      </c>
      <c r="D1128" s="2">
        <v>38808</v>
      </c>
      <c r="E1128" s="2">
        <v>537150</v>
      </c>
      <c r="F1128" s="2">
        <v>42469</v>
      </c>
    </row>
    <row r="1129" spans="1:6" x14ac:dyDescent="0.3">
      <c r="A1129" s="3">
        <v>2018</v>
      </c>
      <c r="B1129" s="3" t="s">
        <v>54</v>
      </c>
      <c r="C1129" s="3" t="s">
        <v>24</v>
      </c>
      <c r="D1129" s="3">
        <v>9250</v>
      </c>
      <c r="E1129" s="3">
        <v>91355</v>
      </c>
      <c r="F1129" s="3">
        <v>39170</v>
      </c>
    </row>
    <row r="1130" spans="1:6" x14ac:dyDescent="0.3">
      <c r="A1130" s="2">
        <v>2018</v>
      </c>
      <c r="B1130" s="2" t="s">
        <v>54</v>
      </c>
      <c r="C1130" s="2" t="s">
        <v>25</v>
      </c>
      <c r="D1130" s="2">
        <v>14923</v>
      </c>
      <c r="E1130" s="2">
        <v>189793</v>
      </c>
      <c r="F1130" s="2">
        <v>39891</v>
      </c>
    </row>
    <row r="1131" spans="1:6" x14ac:dyDescent="0.3">
      <c r="A1131" s="3">
        <v>2018</v>
      </c>
      <c r="B1131" s="3" t="s">
        <v>54</v>
      </c>
      <c r="C1131" s="3" t="s">
        <v>26</v>
      </c>
      <c r="D1131" s="3">
        <v>15829</v>
      </c>
      <c r="E1131" s="3">
        <v>254417</v>
      </c>
      <c r="F1131" s="3">
        <v>44190</v>
      </c>
    </row>
    <row r="1132" spans="1:6" x14ac:dyDescent="0.3">
      <c r="A1132" s="2">
        <v>2018</v>
      </c>
      <c r="B1132" s="2" t="s">
        <v>54</v>
      </c>
      <c r="C1132" s="2" t="s">
        <v>27</v>
      </c>
      <c r="D1132" s="2">
        <v>12509</v>
      </c>
      <c r="E1132" s="2">
        <v>139183</v>
      </c>
      <c r="F1132" s="2">
        <v>47777</v>
      </c>
    </row>
    <row r="1133" spans="1:6" x14ac:dyDescent="0.3">
      <c r="A1133" s="3">
        <v>2018</v>
      </c>
      <c r="B1133" s="3" t="s">
        <v>54</v>
      </c>
      <c r="C1133" s="3" t="s">
        <v>28</v>
      </c>
      <c r="D1133" s="3">
        <v>54238</v>
      </c>
      <c r="E1133" s="3">
        <v>876344</v>
      </c>
      <c r="F1133" s="3">
        <v>53723</v>
      </c>
    </row>
    <row r="1134" spans="1:6" x14ac:dyDescent="0.3">
      <c r="A1134" s="2">
        <v>2018</v>
      </c>
      <c r="B1134" s="2" t="s">
        <v>54</v>
      </c>
      <c r="C1134" s="2" t="s">
        <v>29</v>
      </c>
      <c r="D1134" s="2">
        <v>10758</v>
      </c>
      <c r="E1134" s="2">
        <v>135970</v>
      </c>
      <c r="F1134" s="2">
        <v>38078</v>
      </c>
    </row>
    <row r="1135" spans="1:6" x14ac:dyDescent="0.3">
      <c r="A1135" s="3">
        <v>2018</v>
      </c>
      <c r="B1135" s="3" t="s">
        <v>54</v>
      </c>
      <c r="C1135" s="3" t="s">
        <v>30</v>
      </c>
      <c r="D1135" s="3">
        <v>123741</v>
      </c>
      <c r="E1135" s="3">
        <v>1554768</v>
      </c>
      <c r="F1135" s="3">
        <v>51832</v>
      </c>
    </row>
    <row r="1136" spans="1:6" x14ac:dyDescent="0.3">
      <c r="A1136" s="2">
        <v>2018</v>
      </c>
      <c r="B1136" s="2" t="s">
        <v>54</v>
      </c>
      <c r="C1136" s="2" t="s">
        <v>31</v>
      </c>
      <c r="D1136" s="2">
        <v>61525</v>
      </c>
      <c r="E1136" s="2">
        <v>830550</v>
      </c>
      <c r="F1136" s="2">
        <v>43092</v>
      </c>
    </row>
    <row r="1137" spans="1:6" x14ac:dyDescent="0.3">
      <c r="A1137" s="3">
        <v>2018</v>
      </c>
      <c r="B1137" s="3" t="s">
        <v>54</v>
      </c>
      <c r="C1137" s="3" t="s">
        <v>32</v>
      </c>
      <c r="D1137" s="3">
        <v>7753</v>
      </c>
      <c r="E1137" s="3">
        <v>91635</v>
      </c>
      <c r="F1137" s="3">
        <v>49819</v>
      </c>
    </row>
    <row r="1138" spans="1:6" x14ac:dyDescent="0.3">
      <c r="A1138" s="2">
        <v>2018</v>
      </c>
      <c r="B1138" s="2" t="s">
        <v>54</v>
      </c>
      <c r="C1138" s="2" t="s">
        <v>33</v>
      </c>
      <c r="D1138" s="2">
        <v>68615</v>
      </c>
      <c r="E1138" s="2">
        <v>1017249</v>
      </c>
      <c r="F1138" s="2">
        <v>44247</v>
      </c>
    </row>
    <row r="1139" spans="1:6" x14ac:dyDescent="0.3">
      <c r="A1139" s="3">
        <v>2018</v>
      </c>
      <c r="B1139" s="3" t="s">
        <v>54</v>
      </c>
      <c r="C1139" s="3" t="s">
        <v>34</v>
      </c>
      <c r="D1139" s="3">
        <v>23748</v>
      </c>
      <c r="E1139" s="3">
        <v>297631</v>
      </c>
      <c r="F1139" s="3">
        <v>41554</v>
      </c>
    </row>
    <row r="1140" spans="1:6" x14ac:dyDescent="0.3">
      <c r="A1140" s="2">
        <v>2018</v>
      </c>
      <c r="B1140" s="2" t="s">
        <v>54</v>
      </c>
      <c r="C1140" s="2" t="s">
        <v>35</v>
      </c>
      <c r="D1140" s="2">
        <v>26503</v>
      </c>
      <c r="E1140" s="2">
        <v>349656</v>
      </c>
      <c r="F1140" s="2">
        <v>44347</v>
      </c>
    </row>
    <row r="1141" spans="1:6" x14ac:dyDescent="0.3">
      <c r="A1141" s="3">
        <v>2018</v>
      </c>
      <c r="B1141" s="3" t="s">
        <v>54</v>
      </c>
      <c r="C1141" s="3" t="s">
        <v>36</v>
      </c>
      <c r="D1141" s="3">
        <v>74845</v>
      </c>
      <c r="E1141" s="3">
        <v>1117054</v>
      </c>
      <c r="F1141" s="3">
        <v>45000</v>
      </c>
    </row>
    <row r="1142" spans="1:6" x14ac:dyDescent="0.3">
      <c r="A1142" s="2">
        <v>2018</v>
      </c>
      <c r="B1142" s="2" t="s">
        <v>54</v>
      </c>
      <c r="C1142" s="2" t="s">
        <v>37</v>
      </c>
      <c r="D1142" s="2">
        <v>7658</v>
      </c>
      <c r="E1142" s="2">
        <v>76762</v>
      </c>
      <c r="F1142" s="2">
        <v>43902</v>
      </c>
    </row>
    <row r="1143" spans="1:6" x14ac:dyDescent="0.3">
      <c r="A1143" s="3">
        <v>2018</v>
      </c>
      <c r="B1143" s="3" t="s">
        <v>54</v>
      </c>
      <c r="C1143" s="3" t="s">
        <v>38</v>
      </c>
      <c r="D1143" s="3">
        <v>30013</v>
      </c>
      <c r="E1143" s="3">
        <v>402308</v>
      </c>
      <c r="F1143" s="3">
        <v>39429</v>
      </c>
    </row>
    <row r="1144" spans="1:6" x14ac:dyDescent="0.3">
      <c r="A1144" s="2">
        <v>2018</v>
      </c>
      <c r="B1144" s="2" t="s">
        <v>54</v>
      </c>
      <c r="C1144" s="2" t="s">
        <v>39</v>
      </c>
      <c r="D1144" s="2">
        <v>8059</v>
      </c>
      <c r="E1144" s="2">
        <v>85734</v>
      </c>
      <c r="F1144" s="2">
        <v>39650</v>
      </c>
    </row>
    <row r="1145" spans="1:6" x14ac:dyDescent="0.3">
      <c r="A1145" s="3">
        <v>2018</v>
      </c>
      <c r="B1145" s="3" t="s">
        <v>54</v>
      </c>
      <c r="C1145" s="3" t="s">
        <v>40</v>
      </c>
      <c r="D1145" s="3">
        <v>40040</v>
      </c>
      <c r="E1145" s="3">
        <v>623566</v>
      </c>
      <c r="F1145" s="3">
        <v>46137</v>
      </c>
    </row>
    <row r="1146" spans="1:6" x14ac:dyDescent="0.3">
      <c r="A1146" s="2">
        <v>2018</v>
      </c>
      <c r="B1146" s="2" t="s">
        <v>54</v>
      </c>
      <c r="C1146" s="2" t="s">
        <v>41</v>
      </c>
      <c r="D1146" s="2">
        <v>147447</v>
      </c>
      <c r="E1146" s="2">
        <v>2465009</v>
      </c>
      <c r="F1146" s="2">
        <v>52337</v>
      </c>
    </row>
    <row r="1147" spans="1:6" x14ac:dyDescent="0.3">
      <c r="A1147" s="3">
        <v>2018</v>
      </c>
      <c r="B1147" s="3" t="s">
        <v>54</v>
      </c>
      <c r="C1147" s="3" t="s">
        <v>42</v>
      </c>
      <c r="D1147" s="3">
        <v>19531</v>
      </c>
      <c r="E1147" s="3">
        <v>284283</v>
      </c>
      <c r="F1147" s="3">
        <v>44163</v>
      </c>
    </row>
    <row r="1148" spans="1:6" x14ac:dyDescent="0.3">
      <c r="A1148" s="2">
        <v>2018</v>
      </c>
      <c r="B1148" s="2" t="s">
        <v>54</v>
      </c>
      <c r="C1148" s="2" t="s">
        <v>43</v>
      </c>
      <c r="D1148" s="2">
        <v>5084</v>
      </c>
      <c r="E1148" s="2">
        <v>54476</v>
      </c>
      <c r="F1148" s="2">
        <v>40351</v>
      </c>
    </row>
    <row r="1149" spans="1:6" x14ac:dyDescent="0.3">
      <c r="A1149" s="3">
        <v>2018</v>
      </c>
      <c r="B1149" s="3" t="s">
        <v>54</v>
      </c>
      <c r="C1149" s="3" t="s">
        <v>44</v>
      </c>
      <c r="D1149" s="3">
        <v>43180</v>
      </c>
      <c r="E1149" s="3">
        <v>650233</v>
      </c>
      <c r="F1149" s="3">
        <v>43886</v>
      </c>
    </row>
    <row r="1150" spans="1:6" x14ac:dyDescent="0.3">
      <c r="A1150" s="2">
        <v>2018</v>
      </c>
      <c r="B1150" s="2" t="s">
        <v>54</v>
      </c>
      <c r="C1150" s="2" t="s">
        <v>45</v>
      </c>
      <c r="D1150" s="2">
        <v>39324</v>
      </c>
      <c r="E1150" s="2">
        <v>621384</v>
      </c>
      <c r="F1150" s="2">
        <v>63994</v>
      </c>
    </row>
    <row r="1151" spans="1:6" x14ac:dyDescent="0.3">
      <c r="A1151" s="3">
        <v>2018</v>
      </c>
      <c r="B1151" s="3" t="s">
        <v>54</v>
      </c>
      <c r="C1151" s="3" t="s">
        <v>46</v>
      </c>
      <c r="D1151" s="3">
        <v>10925</v>
      </c>
      <c r="E1151" s="3">
        <v>128211</v>
      </c>
      <c r="F1151" s="3">
        <v>38698</v>
      </c>
    </row>
    <row r="1152" spans="1:6" x14ac:dyDescent="0.3">
      <c r="A1152" s="2">
        <v>2018</v>
      </c>
      <c r="B1152" s="2" t="s">
        <v>54</v>
      </c>
      <c r="C1152" s="2" t="s">
        <v>47</v>
      </c>
      <c r="D1152" s="2">
        <v>36496</v>
      </c>
      <c r="E1152" s="2">
        <v>541333</v>
      </c>
      <c r="F1152" s="2">
        <v>41512</v>
      </c>
    </row>
    <row r="1153" spans="1:6" x14ac:dyDescent="0.3">
      <c r="A1153" s="3">
        <v>2018</v>
      </c>
      <c r="B1153" s="3" t="s">
        <v>54</v>
      </c>
      <c r="C1153" s="3" t="s">
        <v>48</v>
      </c>
      <c r="D1153" s="3">
        <v>4830</v>
      </c>
      <c r="E1153" s="3">
        <v>49819</v>
      </c>
      <c r="F1153" s="3">
        <v>42737</v>
      </c>
    </row>
    <row r="1154" spans="1:6" x14ac:dyDescent="0.3">
      <c r="A1154" s="2">
        <v>2018</v>
      </c>
      <c r="B1154" s="2" t="s">
        <v>53</v>
      </c>
      <c r="C1154" s="2" t="s">
        <v>1</v>
      </c>
      <c r="D1154" s="2">
        <v>2168</v>
      </c>
      <c r="E1154" s="2">
        <v>21030</v>
      </c>
      <c r="F1154" s="2">
        <v>60025</v>
      </c>
    </row>
    <row r="1155" spans="1:6" x14ac:dyDescent="0.3">
      <c r="A1155" s="3">
        <v>2018</v>
      </c>
      <c r="B1155" s="3" t="s">
        <v>53</v>
      </c>
      <c r="C1155" s="3" t="s">
        <v>2</v>
      </c>
      <c r="D1155" s="3">
        <v>3113</v>
      </c>
      <c r="E1155" s="3">
        <v>47340</v>
      </c>
      <c r="F1155" s="3">
        <v>75499</v>
      </c>
    </row>
    <row r="1156" spans="1:6" x14ac:dyDescent="0.3">
      <c r="A1156" s="2">
        <v>2018</v>
      </c>
      <c r="B1156" s="2" t="s">
        <v>53</v>
      </c>
      <c r="C1156" s="2" t="s">
        <v>3</v>
      </c>
      <c r="D1156" s="2">
        <v>1210</v>
      </c>
      <c r="E1156" s="2">
        <v>10913</v>
      </c>
      <c r="F1156" s="2">
        <v>53828</v>
      </c>
    </row>
    <row r="1157" spans="1:6" x14ac:dyDescent="0.3">
      <c r="A1157" s="3">
        <v>2018</v>
      </c>
      <c r="B1157" s="3" t="s">
        <v>53</v>
      </c>
      <c r="C1157" s="3" t="s">
        <v>4</v>
      </c>
      <c r="D1157" s="3">
        <v>26592</v>
      </c>
      <c r="E1157" s="3">
        <v>525771</v>
      </c>
      <c r="F1157" s="3">
        <v>188173</v>
      </c>
    </row>
    <row r="1158" spans="1:6" x14ac:dyDescent="0.3">
      <c r="A1158" s="2">
        <v>2018</v>
      </c>
      <c r="B1158" s="2" t="s">
        <v>53</v>
      </c>
      <c r="C1158" s="2" t="s">
        <v>5</v>
      </c>
      <c r="D1158" s="2">
        <v>4173</v>
      </c>
      <c r="E1158" s="2">
        <v>75076</v>
      </c>
      <c r="F1158" s="2">
        <v>100735</v>
      </c>
    </row>
    <row r="1159" spans="1:6" x14ac:dyDescent="0.3">
      <c r="A1159" s="3">
        <v>2018</v>
      </c>
      <c r="B1159" s="3" t="s">
        <v>53</v>
      </c>
      <c r="C1159" s="3" t="s">
        <v>6</v>
      </c>
      <c r="D1159" s="3">
        <v>2306</v>
      </c>
      <c r="E1159" s="3">
        <v>31734</v>
      </c>
      <c r="F1159" s="3">
        <v>110642</v>
      </c>
    </row>
    <row r="1160" spans="1:6" x14ac:dyDescent="0.3">
      <c r="A1160" s="2">
        <v>2018</v>
      </c>
      <c r="B1160" s="2" t="s">
        <v>53</v>
      </c>
      <c r="C1160" s="2" t="s">
        <v>7</v>
      </c>
      <c r="D1160" s="2">
        <v>433</v>
      </c>
      <c r="E1160" s="2">
        <v>4065</v>
      </c>
      <c r="F1160" s="2">
        <v>65782</v>
      </c>
    </row>
    <row r="1161" spans="1:6" x14ac:dyDescent="0.3">
      <c r="A1161" s="3">
        <v>2018</v>
      </c>
      <c r="B1161" s="3" t="s">
        <v>53</v>
      </c>
      <c r="C1161" s="3" t="s">
        <v>8</v>
      </c>
      <c r="D1161" s="3">
        <v>11205</v>
      </c>
      <c r="E1161" s="3">
        <v>138995</v>
      </c>
      <c r="F1161" s="3">
        <v>81168</v>
      </c>
    </row>
    <row r="1162" spans="1:6" x14ac:dyDescent="0.3">
      <c r="A1162" s="2">
        <v>2018</v>
      </c>
      <c r="B1162" s="2" t="s">
        <v>53</v>
      </c>
      <c r="C1162" s="2" t="s">
        <v>9</v>
      </c>
      <c r="D1162" s="2">
        <v>5113</v>
      </c>
      <c r="E1162" s="2">
        <v>114231</v>
      </c>
      <c r="F1162" s="2">
        <v>96613</v>
      </c>
    </row>
    <row r="1163" spans="1:6" x14ac:dyDescent="0.3">
      <c r="A1163" s="3">
        <v>2018</v>
      </c>
      <c r="B1163" s="3" t="s">
        <v>53</v>
      </c>
      <c r="C1163" s="3" t="s">
        <v>10</v>
      </c>
      <c r="D1163" s="3">
        <v>1223</v>
      </c>
      <c r="E1163" s="3">
        <v>8798</v>
      </c>
      <c r="F1163" s="3">
        <v>52761</v>
      </c>
    </row>
    <row r="1164" spans="1:6" x14ac:dyDescent="0.3">
      <c r="A1164" s="2">
        <v>2018</v>
      </c>
      <c r="B1164" s="2" t="s">
        <v>53</v>
      </c>
      <c r="C1164" s="2" t="s">
        <v>11</v>
      </c>
      <c r="D1164" s="2">
        <v>6688</v>
      </c>
      <c r="E1164" s="2">
        <v>94330</v>
      </c>
      <c r="F1164" s="2">
        <v>91164</v>
      </c>
    </row>
    <row r="1165" spans="1:6" x14ac:dyDescent="0.3">
      <c r="A1165" s="3">
        <v>2018</v>
      </c>
      <c r="B1165" s="3" t="s">
        <v>53</v>
      </c>
      <c r="C1165" s="3" t="s">
        <v>12</v>
      </c>
      <c r="D1165" s="3">
        <v>2123</v>
      </c>
      <c r="E1165" s="3">
        <v>29375</v>
      </c>
      <c r="F1165" s="3">
        <v>60371</v>
      </c>
    </row>
    <row r="1166" spans="1:6" x14ac:dyDescent="0.3">
      <c r="A1166" s="2">
        <v>2018</v>
      </c>
      <c r="B1166" s="2" t="s">
        <v>53</v>
      </c>
      <c r="C1166" s="2" t="s">
        <v>13</v>
      </c>
      <c r="D1166" s="2">
        <v>1742</v>
      </c>
      <c r="E1166" s="2">
        <v>22018</v>
      </c>
      <c r="F1166" s="2">
        <v>58519</v>
      </c>
    </row>
    <row r="1167" spans="1:6" x14ac:dyDescent="0.3">
      <c r="A1167" s="3">
        <v>2018</v>
      </c>
      <c r="B1167" s="3" t="s">
        <v>53</v>
      </c>
      <c r="C1167" s="3" t="s">
        <v>14</v>
      </c>
      <c r="D1167" s="3">
        <v>1308</v>
      </c>
      <c r="E1167" s="3">
        <v>18664</v>
      </c>
      <c r="F1167" s="3">
        <v>63399</v>
      </c>
    </row>
    <row r="1168" spans="1:6" x14ac:dyDescent="0.3">
      <c r="A1168" s="2">
        <v>2018</v>
      </c>
      <c r="B1168" s="2" t="s">
        <v>53</v>
      </c>
      <c r="C1168" s="2" t="s">
        <v>15</v>
      </c>
      <c r="D1168" s="2">
        <v>1785</v>
      </c>
      <c r="E1168" s="2">
        <v>21989</v>
      </c>
      <c r="F1168" s="2">
        <v>54629</v>
      </c>
    </row>
    <row r="1169" spans="1:6" x14ac:dyDescent="0.3">
      <c r="A1169" s="3">
        <v>2018</v>
      </c>
      <c r="B1169" s="3" t="s">
        <v>53</v>
      </c>
      <c r="C1169" s="3" t="s">
        <v>16</v>
      </c>
      <c r="D1169" s="3">
        <v>1716</v>
      </c>
      <c r="E1169" s="3">
        <v>22869</v>
      </c>
      <c r="F1169" s="3">
        <v>58223</v>
      </c>
    </row>
    <row r="1170" spans="1:6" x14ac:dyDescent="0.3">
      <c r="A1170" s="2">
        <v>2018</v>
      </c>
      <c r="B1170" s="2" t="s">
        <v>53</v>
      </c>
      <c r="C1170" s="2" t="s">
        <v>17</v>
      </c>
      <c r="D1170" s="2">
        <v>849</v>
      </c>
      <c r="E1170" s="2">
        <v>7397</v>
      </c>
      <c r="F1170" s="2">
        <v>54502</v>
      </c>
    </row>
    <row r="1171" spans="1:6" x14ac:dyDescent="0.3">
      <c r="A1171" s="3">
        <v>2018</v>
      </c>
      <c r="B1171" s="3" t="s">
        <v>53</v>
      </c>
      <c r="C1171" s="3" t="s">
        <v>18</v>
      </c>
      <c r="D1171" s="3">
        <v>2737</v>
      </c>
      <c r="E1171" s="3">
        <v>36210</v>
      </c>
      <c r="F1171" s="3">
        <v>92844</v>
      </c>
    </row>
    <row r="1172" spans="1:6" x14ac:dyDescent="0.3">
      <c r="A1172" s="2">
        <v>2018</v>
      </c>
      <c r="B1172" s="2" t="s">
        <v>53</v>
      </c>
      <c r="C1172" s="2" t="s">
        <v>19</v>
      </c>
      <c r="D1172" s="2">
        <v>5379</v>
      </c>
      <c r="E1172" s="2">
        <v>91783</v>
      </c>
      <c r="F1172" s="2">
        <v>123118</v>
      </c>
    </row>
    <row r="1173" spans="1:6" x14ac:dyDescent="0.3">
      <c r="A1173" s="3">
        <v>2018</v>
      </c>
      <c r="B1173" s="3" t="s">
        <v>53</v>
      </c>
      <c r="C1173" s="3" t="s">
        <v>20</v>
      </c>
      <c r="D1173" s="3">
        <v>6287</v>
      </c>
      <c r="E1173" s="3">
        <v>56247</v>
      </c>
      <c r="F1173" s="3">
        <v>73556</v>
      </c>
    </row>
    <row r="1174" spans="1:6" x14ac:dyDescent="0.3">
      <c r="A1174" s="2">
        <v>2018</v>
      </c>
      <c r="B1174" s="2" t="s">
        <v>53</v>
      </c>
      <c r="C1174" s="2" t="s">
        <v>21</v>
      </c>
      <c r="D1174" s="2">
        <v>3977</v>
      </c>
      <c r="E1174" s="2">
        <v>49170</v>
      </c>
      <c r="F1174" s="2">
        <v>78903</v>
      </c>
    </row>
    <row r="1175" spans="1:6" x14ac:dyDescent="0.3">
      <c r="A1175" s="3">
        <v>2018</v>
      </c>
      <c r="B1175" s="3" t="s">
        <v>53</v>
      </c>
      <c r="C1175" s="3" t="s">
        <v>22</v>
      </c>
      <c r="D1175" s="3">
        <v>940</v>
      </c>
      <c r="E1175" s="3">
        <v>10980</v>
      </c>
      <c r="F1175" s="3">
        <v>49173</v>
      </c>
    </row>
    <row r="1176" spans="1:6" x14ac:dyDescent="0.3">
      <c r="A1176" s="2">
        <v>2018</v>
      </c>
      <c r="B1176" s="2" t="s">
        <v>53</v>
      </c>
      <c r="C1176" s="2" t="s">
        <v>23</v>
      </c>
      <c r="D1176" s="2">
        <v>3049</v>
      </c>
      <c r="E1176" s="2">
        <v>47666</v>
      </c>
      <c r="F1176" s="2">
        <v>81842</v>
      </c>
    </row>
    <row r="1177" spans="1:6" x14ac:dyDescent="0.3">
      <c r="A1177" s="3">
        <v>2018</v>
      </c>
      <c r="B1177" s="3" t="s">
        <v>53</v>
      </c>
      <c r="C1177" s="3" t="s">
        <v>24</v>
      </c>
      <c r="D1177" s="3">
        <v>801</v>
      </c>
      <c r="E1177" s="3">
        <v>6350</v>
      </c>
      <c r="F1177" s="3">
        <v>54475</v>
      </c>
    </row>
    <row r="1178" spans="1:6" x14ac:dyDescent="0.3">
      <c r="A1178" s="2">
        <v>2018</v>
      </c>
      <c r="B1178" s="2" t="s">
        <v>53</v>
      </c>
      <c r="C1178" s="2" t="s">
        <v>25</v>
      </c>
      <c r="D1178" s="2">
        <v>973</v>
      </c>
      <c r="E1178" s="2">
        <v>17653</v>
      </c>
      <c r="F1178" s="2">
        <v>64407</v>
      </c>
    </row>
    <row r="1179" spans="1:6" x14ac:dyDescent="0.3">
      <c r="A1179" s="3">
        <v>2018</v>
      </c>
      <c r="B1179" s="3" t="s">
        <v>53</v>
      </c>
      <c r="C1179" s="3" t="s">
        <v>26</v>
      </c>
      <c r="D1179" s="3">
        <v>1541</v>
      </c>
      <c r="E1179" s="3">
        <v>15646</v>
      </c>
      <c r="F1179" s="3">
        <v>70292</v>
      </c>
    </row>
    <row r="1180" spans="1:6" x14ac:dyDescent="0.3">
      <c r="A1180" s="2">
        <v>2018</v>
      </c>
      <c r="B1180" s="2" t="s">
        <v>53</v>
      </c>
      <c r="C1180" s="2" t="s">
        <v>27</v>
      </c>
      <c r="D1180" s="2">
        <v>892</v>
      </c>
      <c r="E1180" s="2">
        <v>12351</v>
      </c>
      <c r="F1180" s="2">
        <v>93599</v>
      </c>
    </row>
    <row r="1181" spans="1:6" x14ac:dyDescent="0.3">
      <c r="A1181" s="3">
        <v>2018</v>
      </c>
      <c r="B1181" s="3" t="s">
        <v>53</v>
      </c>
      <c r="C1181" s="3" t="s">
        <v>28</v>
      </c>
      <c r="D1181" s="3">
        <v>3722</v>
      </c>
      <c r="E1181" s="3">
        <v>69519</v>
      </c>
      <c r="F1181" s="3">
        <v>114630</v>
      </c>
    </row>
    <row r="1182" spans="1:6" x14ac:dyDescent="0.3">
      <c r="A1182" s="2">
        <v>2018</v>
      </c>
      <c r="B1182" s="2" t="s">
        <v>53</v>
      </c>
      <c r="C1182" s="2" t="s">
        <v>29</v>
      </c>
      <c r="D1182" s="2">
        <v>987</v>
      </c>
      <c r="E1182" s="2">
        <v>12015</v>
      </c>
      <c r="F1182" s="2">
        <v>53204</v>
      </c>
    </row>
    <row r="1183" spans="1:6" x14ac:dyDescent="0.3">
      <c r="A1183" s="3">
        <v>2018</v>
      </c>
      <c r="B1183" s="3" t="s">
        <v>53</v>
      </c>
      <c r="C1183" s="3" t="s">
        <v>30</v>
      </c>
      <c r="D1183" s="3">
        <v>12672</v>
      </c>
      <c r="E1183" s="3">
        <v>275598</v>
      </c>
      <c r="F1183" s="3">
        <v>129853</v>
      </c>
    </row>
    <row r="1184" spans="1:6" x14ac:dyDescent="0.3">
      <c r="A1184" s="2">
        <v>2018</v>
      </c>
      <c r="B1184" s="2" t="s">
        <v>53</v>
      </c>
      <c r="C1184" s="2" t="s">
        <v>31</v>
      </c>
      <c r="D1184" s="2">
        <v>5238</v>
      </c>
      <c r="E1184" s="2">
        <v>79945</v>
      </c>
      <c r="F1184" s="2">
        <v>83920</v>
      </c>
    </row>
    <row r="1185" spans="1:6" x14ac:dyDescent="0.3">
      <c r="A1185" s="3">
        <v>2018</v>
      </c>
      <c r="B1185" s="3" t="s">
        <v>53</v>
      </c>
      <c r="C1185" s="3" t="s">
        <v>32</v>
      </c>
      <c r="D1185" s="3">
        <v>395</v>
      </c>
      <c r="E1185" s="3">
        <v>6221</v>
      </c>
      <c r="F1185" s="3">
        <v>70208</v>
      </c>
    </row>
    <row r="1186" spans="1:6" x14ac:dyDescent="0.3">
      <c r="A1186" s="2">
        <v>2018</v>
      </c>
      <c r="B1186" s="2" t="s">
        <v>53</v>
      </c>
      <c r="C1186" s="2" t="s">
        <v>33</v>
      </c>
      <c r="D1186" s="2">
        <v>4616</v>
      </c>
      <c r="E1186" s="2">
        <v>70930</v>
      </c>
      <c r="F1186" s="2">
        <v>70006</v>
      </c>
    </row>
    <row r="1187" spans="1:6" x14ac:dyDescent="0.3">
      <c r="A1187" s="3">
        <v>2018</v>
      </c>
      <c r="B1187" s="3" t="s">
        <v>53</v>
      </c>
      <c r="C1187" s="3" t="s">
        <v>34</v>
      </c>
      <c r="D1187" s="3">
        <v>1469</v>
      </c>
      <c r="E1187" s="3">
        <v>19859</v>
      </c>
      <c r="F1187" s="3">
        <v>58997</v>
      </c>
    </row>
    <row r="1188" spans="1:6" x14ac:dyDescent="0.3">
      <c r="A1188" s="2">
        <v>2018</v>
      </c>
      <c r="B1188" s="2" t="s">
        <v>53</v>
      </c>
      <c r="C1188" s="2" t="s">
        <v>35</v>
      </c>
      <c r="D1188" s="2">
        <v>3768</v>
      </c>
      <c r="E1188" s="2">
        <v>34277</v>
      </c>
      <c r="F1188" s="2">
        <v>87733</v>
      </c>
    </row>
    <row r="1189" spans="1:6" x14ac:dyDescent="0.3">
      <c r="A1189" s="3">
        <v>2018</v>
      </c>
      <c r="B1189" s="3" t="s">
        <v>53</v>
      </c>
      <c r="C1189" s="3" t="s">
        <v>36</v>
      </c>
      <c r="D1189" s="3">
        <v>4896</v>
      </c>
      <c r="E1189" s="3">
        <v>85970</v>
      </c>
      <c r="F1189" s="3">
        <v>87091</v>
      </c>
    </row>
    <row r="1190" spans="1:6" x14ac:dyDescent="0.3">
      <c r="A1190" s="2">
        <v>2018</v>
      </c>
      <c r="B1190" s="2" t="s">
        <v>53</v>
      </c>
      <c r="C1190" s="2" t="s">
        <v>37</v>
      </c>
      <c r="D1190" s="2">
        <v>715</v>
      </c>
      <c r="E1190" s="2">
        <v>5930</v>
      </c>
      <c r="F1190" s="2">
        <v>74327</v>
      </c>
    </row>
    <row r="1191" spans="1:6" x14ac:dyDescent="0.3">
      <c r="A1191" s="3">
        <v>2018</v>
      </c>
      <c r="B1191" s="3" t="s">
        <v>53</v>
      </c>
      <c r="C1191" s="3" t="s">
        <v>38</v>
      </c>
      <c r="D1191" s="3">
        <v>2548</v>
      </c>
      <c r="E1191" s="3">
        <v>28067</v>
      </c>
      <c r="F1191" s="3">
        <v>61977</v>
      </c>
    </row>
    <row r="1192" spans="1:6" x14ac:dyDescent="0.3">
      <c r="A1192" s="2">
        <v>2018</v>
      </c>
      <c r="B1192" s="2" t="s">
        <v>53</v>
      </c>
      <c r="C1192" s="2" t="s">
        <v>39</v>
      </c>
      <c r="D1192" s="2">
        <v>561</v>
      </c>
      <c r="E1192" s="2">
        <v>5589</v>
      </c>
      <c r="F1192" s="2">
        <v>49334</v>
      </c>
    </row>
    <row r="1193" spans="1:6" x14ac:dyDescent="0.3">
      <c r="A1193" s="3">
        <v>2018</v>
      </c>
      <c r="B1193" s="3" t="s">
        <v>53</v>
      </c>
      <c r="C1193" s="3" t="s">
        <v>40</v>
      </c>
      <c r="D1193" s="3">
        <v>3519</v>
      </c>
      <c r="E1193" s="3">
        <v>44851</v>
      </c>
      <c r="F1193" s="3">
        <v>73821</v>
      </c>
    </row>
    <row r="1194" spans="1:6" x14ac:dyDescent="0.3">
      <c r="A1194" s="2">
        <v>2018</v>
      </c>
      <c r="B1194" s="2" t="s">
        <v>53</v>
      </c>
      <c r="C1194" s="2" t="s">
        <v>41</v>
      </c>
      <c r="D1194" s="2">
        <v>9828</v>
      </c>
      <c r="E1194" s="2">
        <v>203822</v>
      </c>
      <c r="F1194" s="2">
        <v>87085</v>
      </c>
    </row>
    <row r="1195" spans="1:6" x14ac:dyDescent="0.3">
      <c r="A1195" s="3">
        <v>2018</v>
      </c>
      <c r="B1195" s="3" t="s">
        <v>53</v>
      </c>
      <c r="C1195" s="3" t="s">
        <v>42</v>
      </c>
      <c r="D1195" s="3">
        <v>2489</v>
      </c>
      <c r="E1195" s="3">
        <v>36783</v>
      </c>
      <c r="F1195" s="3">
        <v>78404</v>
      </c>
    </row>
    <row r="1196" spans="1:6" x14ac:dyDescent="0.3">
      <c r="A1196" s="2">
        <v>2018</v>
      </c>
      <c r="B1196" s="2" t="s">
        <v>53</v>
      </c>
      <c r="C1196" s="2" t="s">
        <v>43</v>
      </c>
      <c r="D1196" s="2">
        <v>505</v>
      </c>
      <c r="E1196" s="2">
        <v>4280</v>
      </c>
      <c r="F1196" s="2">
        <v>59800</v>
      </c>
    </row>
    <row r="1197" spans="1:6" x14ac:dyDescent="0.3">
      <c r="A1197" s="3">
        <v>2018</v>
      </c>
      <c r="B1197" s="3" t="s">
        <v>53</v>
      </c>
      <c r="C1197" s="3" t="s">
        <v>44</v>
      </c>
      <c r="D1197" s="3">
        <v>4379</v>
      </c>
      <c r="E1197" s="3">
        <v>66998</v>
      </c>
      <c r="F1197" s="3">
        <v>100731</v>
      </c>
    </row>
    <row r="1198" spans="1:6" x14ac:dyDescent="0.3">
      <c r="A1198" s="2">
        <v>2018</v>
      </c>
      <c r="B1198" s="2" t="s">
        <v>53</v>
      </c>
      <c r="C1198" s="2" t="s">
        <v>45</v>
      </c>
      <c r="D1198" s="2">
        <v>4629</v>
      </c>
      <c r="E1198" s="2">
        <v>133126</v>
      </c>
      <c r="F1198" s="2">
        <v>194631</v>
      </c>
    </row>
    <row r="1199" spans="1:6" x14ac:dyDescent="0.3">
      <c r="A1199" s="3">
        <v>2018</v>
      </c>
      <c r="B1199" s="3" t="s">
        <v>53</v>
      </c>
      <c r="C1199" s="3" t="s">
        <v>46</v>
      </c>
      <c r="D1199" s="3">
        <v>789</v>
      </c>
      <c r="E1199" s="3">
        <v>8288</v>
      </c>
      <c r="F1199" s="3">
        <v>52508</v>
      </c>
    </row>
    <row r="1200" spans="1:6" x14ac:dyDescent="0.3">
      <c r="A1200" s="2">
        <v>2018</v>
      </c>
      <c r="B1200" s="2" t="s">
        <v>53</v>
      </c>
      <c r="C1200" s="2" t="s">
        <v>47</v>
      </c>
      <c r="D1200" s="2">
        <v>2298</v>
      </c>
      <c r="E1200" s="2">
        <v>47152</v>
      </c>
      <c r="F1200" s="2">
        <v>75414</v>
      </c>
    </row>
    <row r="1201" spans="1:6" x14ac:dyDescent="0.3">
      <c r="A1201" s="3">
        <v>2018</v>
      </c>
      <c r="B1201" s="3" t="s">
        <v>53</v>
      </c>
      <c r="C1201" s="3" t="s">
        <v>48</v>
      </c>
      <c r="D1201" s="3">
        <v>398</v>
      </c>
      <c r="E1201" s="3">
        <v>3554</v>
      </c>
      <c r="F1201" s="3">
        <v>47401</v>
      </c>
    </row>
    <row r="1202" spans="1:6" x14ac:dyDescent="0.3">
      <c r="A1202" s="2">
        <v>2018</v>
      </c>
      <c r="B1202" s="2" t="s">
        <v>56</v>
      </c>
      <c r="C1202" s="2" t="s">
        <v>1</v>
      </c>
      <c r="D1202" s="2">
        <v>13364</v>
      </c>
      <c r="E1202" s="2">
        <v>94561</v>
      </c>
      <c r="F1202" s="2">
        <v>69240</v>
      </c>
    </row>
    <row r="1203" spans="1:6" x14ac:dyDescent="0.3">
      <c r="A1203" s="3">
        <v>2018</v>
      </c>
      <c r="B1203" s="3" t="s">
        <v>56</v>
      </c>
      <c r="C1203" s="3" t="s">
        <v>2</v>
      </c>
      <c r="D1203" s="3">
        <v>17978</v>
      </c>
      <c r="E1203" s="3">
        <v>214637</v>
      </c>
      <c r="F1203" s="3">
        <v>70877</v>
      </c>
    </row>
    <row r="1204" spans="1:6" x14ac:dyDescent="0.3">
      <c r="A1204" s="2">
        <v>2018</v>
      </c>
      <c r="B1204" s="2" t="s">
        <v>56</v>
      </c>
      <c r="C1204" s="2" t="s">
        <v>3</v>
      </c>
      <c r="D1204" s="2">
        <v>8418</v>
      </c>
      <c r="E1204" s="2">
        <v>50647</v>
      </c>
      <c r="F1204" s="2">
        <v>58119</v>
      </c>
    </row>
    <row r="1205" spans="1:6" x14ac:dyDescent="0.3">
      <c r="A1205" s="3">
        <v>2018</v>
      </c>
      <c r="B1205" s="3" t="s">
        <v>56</v>
      </c>
      <c r="C1205" s="3" t="s">
        <v>4</v>
      </c>
      <c r="D1205" s="3">
        <v>106953</v>
      </c>
      <c r="E1205" s="3">
        <v>835896</v>
      </c>
      <c r="F1205" s="3">
        <v>107228</v>
      </c>
    </row>
    <row r="1206" spans="1:6" x14ac:dyDescent="0.3">
      <c r="A1206" s="2">
        <v>2018</v>
      </c>
      <c r="B1206" s="2" t="s">
        <v>56</v>
      </c>
      <c r="C1206" s="2" t="s">
        <v>5</v>
      </c>
      <c r="D1206" s="2">
        <v>23326</v>
      </c>
      <c r="E1206" s="2">
        <v>164801</v>
      </c>
      <c r="F1206" s="2">
        <v>84615</v>
      </c>
    </row>
    <row r="1207" spans="1:6" x14ac:dyDescent="0.3">
      <c r="A1207" s="3">
        <v>2018</v>
      </c>
      <c r="B1207" s="3" t="s">
        <v>56</v>
      </c>
      <c r="C1207" s="3" t="s">
        <v>6</v>
      </c>
      <c r="D1207" s="3">
        <v>10879</v>
      </c>
      <c r="E1207" s="3">
        <v>123655</v>
      </c>
      <c r="F1207" s="3">
        <v>155433</v>
      </c>
    </row>
    <row r="1208" spans="1:6" x14ac:dyDescent="0.3">
      <c r="A1208" s="2">
        <v>2018</v>
      </c>
      <c r="B1208" s="2" t="s">
        <v>56</v>
      </c>
      <c r="C1208" s="2" t="s">
        <v>7</v>
      </c>
      <c r="D1208" s="2">
        <v>2859</v>
      </c>
      <c r="E1208" s="2">
        <v>47609</v>
      </c>
      <c r="F1208" s="2">
        <v>95574</v>
      </c>
    </row>
    <row r="1209" spans="1:6" x14ac:dyDescent="0.3">
      <c r="A1209" s="3">
        <v>2018</v>
      </c>
      <c r="B1209" s="3" t="s">
        <v>56</v>
      </c>
      <c r="C1209" s="3" t="s">
        <v>8</v>
      </c>
      <c r="D1209" s="3">
        <v>73412</v>
      </c>
      <c r="E1209" s="3">
        <v>570645</v>
      </c>
      <c r="F1209" s="3">
        <v>75337</v>
      </c>
    </row>
    <row r="1210" spans="1:6" x14ac:dyDescent="0.3">
      <c r="A1210" s="2">
        <v>2018</v>
      </c>
      <c r="B1210" s="2" t="s">
        <v>56</v>
      </c>
      <c r="C1210" s="2" t="s">
        <v>9</v>
      </c>
      <c r="D1210" s="2">
        <v>26225</v>
      </c>
      <c r="E1210" s="2">
        <v>237900</v>
      </c>
      <c r="F1210" s="2">
        <v>84587</v>
      </c>
    </row>
    <row r="1211" spans="1:6" x14ac:dyDescent="0.3">
      <c r="A1211" s="3">
        <v>2018</v>
      </c>
      <c r="B1211" s="3" t="s">
        <v>56</v>
      </c>
      <c r="C1211" s="3" t="s">
        <v>10</v>
      </c>
      <c r="D1211" s="3">
        <v>5824</v>
      </c>
      <c r="E1211" s="3">
        <v>32493</v>
      </c>
      <c r="F1211" s="3">
        <v>56024</v>
      </c>
    </row>
    <row r="1212" spans="1:6" x14ac:dyDescent="0.3">
      <c r="A1212" s="2">
        <v>2018</v>
      </c>
      <c r="B1212" s="2" t="s">
        <v>56</v>
      </c>
      <c r="C1212" s="2" t="s">
        <v>11</v>
      </c>
      <c r="D1212" s="2">
        <v>32448</v>
      </c>
      <c r="E1212" s="2">
        <v>373685</v>
      </c>
      <c r="F1212" s="2">
        <v>109598</v>
      </c>
    </row>
    <row r="1213" spans="1:6" x14ac:dyDescent="0.3">
      <c r="A1213" s="3">
        <v>2018</v>
      </c>
      <c r="B1213" s="3" t="s">
        <v>56</v>
      </c>
      <c r="C1213" s="3" t="s">
        <v>12</v>
      </c>
      <c r="D1213" s="3">
        <v>16542</v>
      </c>
      <c r="E1213" s="3">
        <v>133603</v>
      </c>
      <c r="F1213" s="3">
        <v>65167</v>
      </c>
    </row>
    <row r="1214" spans="1:6" x14ac:dyDescent="0.3">
      <c r="A1214" s="2">
        <v>2018</v>
      </c>
      <c r="B1214" s="2" t="s">
        <v>56</v>
      </c>
      <c r="C1214" s="2" t="s">
        <v>13</v>
      </c>
      <c r="D1214" s="2">
        <v>10213</v>
      </c>
      <c r="E1214" s="2">
        <v>109030</v>
      </c>
      <c r="F1214" s="2">
        <v>73894</v>
      </c>
    </row>
    <row r="1215" spans="1:6" x14ac:dyDescent="0.3">
      <c r="A1215" s="3">
        <v>2018</v>
      </c>
      <c r="B1215" s="3" t="s">
        <v>56</v>
      </c>
      <c r="C1215" s="3" t="s">
        <v>14</v>
      </c>
      <c r="D1215" s="3">
        <v>8870</v>
      </c>
      <c r="E1215" s="3">
        <v>73500</v>
      </c>
      <c r="F1215" s="3">
        <v>67710</v>
      </c>
    </row>
    <row r="1216" spans="1:6" x14ac:dyDescent="0.3">
      <c r="A1216" s="2">
        <v>2018</v>
      </c>
      <c r="B1216" s="2" t="s">
        <v>56</v>
      </c>
      <c r="C1216" s="2" t="s">
        <v>15</v>
      </c>
      <c r="D1216" s="2">
        <v>11035</v>
      </c>
      <c r="E1216" s="2">
        <v>92881</v>
      </c>
      <c r="F1216" s="2">
        <v>67733</v>
      </c>
    </row>
    <row r="1217" spans="1:6" x14ac:dyDescent="0.3">
      <c r="A1217" s="3">
        <v>2018</v>
      </c>
      <c r="B1217" s="3" t="s">
        <v>56</v>
      </c>
      <c r="C1217" s="3" t="s">
        <v>16</v>
      </c>
      <c r="D1217" s="3">
        <v>13754</v>
      </c>
      <c r="E1217" s="3">
        <v>85071</v>
      </c>
      <c r="F1217" s="3">
        <v>62731</v>
      </c>
    </row>
    <row r="1218" spans="1:6" x14ac:dyDescent="0.3">
      <c r="A1218" s="2">
        <v>2018</v>
      </c>
      <c r="B1218" s="2" t="s">
        <v>56</v>
      </c>
      <c r="C1218" s="2" t="s">
        <v>17</v>
      </c>
      <c r="D1218" s="2">
        <v>3804</v>
      </c>
      <c r="E1218" s="2">
        <v>29811</v>
      </c>
      <c r="F1218" s="2">
        <v>68174</v>
      </c>
    </row>
    <row r="1219" spans="1:6" x14ac:dyDescent="0.3">
      <c r="A1219" s="3">
        <v>2018</v>
      </c>
      <c r="B1219" s="3" t="s">
        <v>56</v>
      </c>
      <c r="C1219" s="3" t="s">
        <v>18</v>
      </c>
      <c r="D1219" s="3">
        <v>15277</v>
      </c>
      <c r="E1219" s="3">
        <v>138261</v>
      </c>
      <c r="F1219" s="3">
        <v>94201</v>
      </c>
    </row>
    <row r="1220" spans="1:6" x14ac:dyDescent="0.3">
      <c r="A1220" s="2">
        <v>2018</v>
      </c>
      <c r="B1220" s="2" t="s">
        <v>56</v>
      </c>
      <c r="C1220" s="2" t="s">
        <v>19</v>
      </c>
      <c r="D1220" s="2">
        <v>17504</v>
      </c>
      <c r="E1220" s="2">
        <v>217151</v>
      </c>
      <c r="F1220" s="2">
        <v>144514</v>
      </c>
    </row>
    <row r="1221" spans="1:6" x14ac:dyDescent="0.3">
      <c r="A1221" s="3">
        <v>2018</v>
      </c>
      <c r="B1221" s="3" t="s">
        <v>56</v>
      </c>
      <c r="C1221" s="3" t="s">
        <v>20</v>
      </c>
      <c r="D1221" s="3">
        <v>19082</v>
      </c>
      <c r="E1221" s="3">
        <v>203261</v>
      </c>
      <c r="F1221" s="3">
        <v>71568</v>
      </c>
    </row>
    <row r="1222" spans="1:6" x14ac:dyDescent="0.3">
      <c r="A1222" s="2">
        <v>2018</v>
      </c>
      <c r="B1222" s="2" t="s">
        <v>56</v>
      </c>
      <c r="C1222" s="2" t="s">
        <v>21</v>
      </c>
      <c r="D1222" s="2">
        <v>15877</v>
      </c>
      <c r="E1222" s="2">
        <v>178309</v>
      </c>
      <c r="F1222" s="2">
        <v>95604</v>
      </c>
    </row>
    <row r="1223" spans="1:6" x14ac:dyDescent="0.3">
      <c r="A1223" s="3">
        <v>2018</v>
      </c>
      <c r="B1223" s="3" t="s">
        <v>56</v>
      </c>
      <c r="C1223" s="3" t="s">
        <v>22</v>
      </c>
      <c r="D1223" s="3">
        <v>7959</v>
      </c>
      <c r="E1223" s="3">
        <v>42911</v>
      </c>
      <c r="F1223" s="3">
        <v>53281</v>
      </c>
    </row>
    <row r="1224" spans="1:6" x14ac:dyDescent="0.3">
      <c r="A1224" s="2">
        <v>2018</v>
      </c>
      <c r="B1224" s="2" t="s">
        <v>56</v>
      </c>
      <c r="C1224" s="2" t="s">
        <v>23</v>
      </c>
      <c r="D1224" s="2">
        <v>17251</v>
      </c>
      <c r="E1224" s="2">
        <v>162755</v>
      </c>
      <c r="F1224" s="2">
        <v>72947</v>
      </c>
    </row>
    <row r="1225" spans="1:6" x14ac:dyDescent="0.3">
      <c r="A1225" s="3">
        <v>2018</v>
      </c>
      <c r="B1225" s="3" t="s">
        <v>56</v>
      </c>
      <c r="C1225" s="3" t="s">
        <v>24</v>
      </c>
      <c r="D1225" s="3">
        <v>4297</v>
      </c>
      <c r="E1225" s="3">
        <v>21204</v>
      </c>
      <c r="F1225" s="3">
        <v>59315</v>
      </c>
    </row>
    <row r="1226" spans="1:6" x14ac:dyDescent="0.3">
      <c r="A1226" s="2">
        <v>2018</v>
      </c>
      <c r="B1226" s="2" t="s">
        <v>56</v>
      </c>
      <c r="C1226" s="2" t="s">
        <v>25</v>
      </c>
      <c r="D1226" s="2">
        <v>6683</v>
      </c>
      <c r="E1226" s="2">
        <v>66245</v>
      </c>
      <c r="F1226" s="2">
        <v>66817</v>
      </c>
    </row>
    <row r="1227" spans="1:6" x14ac:dyDescent="0.3">
      <c r="A1227" s="3">
        <v>2018</v>
      </c>
      <c r="B1227" s="3" t="s">
        <v>56</v>
      </c>
      <c r="C1227" s="3" t="s">
        <v>26</v>
      </c>
      <c r="D1227" s="3">
        <v>9082</v>
      </c>
      <c r="E1227" s="3">
        <v>63303</v>
      </c>
      <c r="F1227" s="3">
        <v>66612</v>
      </c>
    </row>
    <row r="1228" spans="1:6" x14ac:dyDescent="0.3">
      <c r="A1228" s="2">
        <v>2018</v>
      </c>
      <c r="B1228" s="2" t="s">
        <v>56</v>
      </c>
      <c r="C1228" s="2" t="s">
        <v>27</v>
      </c>
      <c r="D1228" s="2">
        <v>3838</v>
      </c>
      <c r="E1228" s="2">
        <v>33486</v>
      </c>
      <c r="F1228" s="2">
        <v>94889</v>
      </c>
    </row>
    <row r="1229" spans="1:6" x14ac:dyDescent="0.3">
      <c r="A1229" s="3">
        <v>2018</v>
      </c>
      <c r="B1229" s="3" t="s">
        <v>56</v>
      </c>
      <c r="C1229" s="3" t="s">
        <v>28</v>
      </c>
      <c r="D1229" s="3">
        <v>19963</v>
      </c>
      <c r="E1229" s="3">
        <v>242994</v>
      </c>
      <c r="F1229" s="3">
        <v>115066</v>
      </c>
    </row>
    <row r="1230" spans="1:6" x14ac:dyDescent="0.3">
      <c r="A1230" s="2">
        <v>2018</v>
      </c>
      <c r="B1230" s="2" t="s">
        <v>56</v>
      </c>
      <c r="C1230" s="2" t="s">
        <v>29</v>
      </c>
      <c r="D1230" s="2">
        <v>5293</v>
      </c>
      <c r="E1230" s="2">
        <v>32955</v>
      </c>
      <c r="F1230" s="2">
        <v>56048</v>
      </c>
    </row>
    <row r="1231" spans="1:6" x14ac:dyDescent="0.3">
      <c r="A1231" s="3">
        <v>2018</v>
      </c>
      <c r="B1231" s="3" t="s">
        <v>56</v>
      </c>
      <c r="C1231" s="3" t="s">
        <v>30</v>
      </c>
      <c r="D1231" s="3">
        <v>64317</v>
      </c>
      <c r="E1231" s="3">
        <v>714540</v>
      </c>
      <c r="F1231" s="3">
        <v>186871</v>
      </c>
    </row>
    <row r="1232" spans="1:6" x14ac:dyDescent="0.3">
      <c r="A1232" s="2">
        <v>2018</v>
      </c>
      <c r="B1232" s="2" t="s">
        <v>56</v>
      </c>
      <c r="C1232" s="2" t="s">
        <v>31</v>
      </c>
      <c r="D1232" s="2">
        <v>27776</v>
      </c>
      <c r="E1232" s="2">
        <v>233277</v>
      </c>
      <c r="F1232" s="2">
        <v>87311</v>
      </c>
    </row>
    <row r="1233" spans="1:6" x14ac:dyDescent="0.3">
      <c r="A1233" s="3">
        <v>2018</v>
      </c>
      <c r="B1233" s="3" t="s">
        <v>56</v>
      </c>
      <c r="C1233" s="3" t="s">
        <v>32</v>
      </c>
      <c r="D1233" s="3">
        <v>2995</v>
      </c>
      <c r="E1233" s="3">
        <v>23145</v>
      </c>
      <c r="F1233" s="3">
        <v>63251</v>
      </c>
    </row>
    <row r="1234" spans="1:6" x14ac:dyDescent="0.3">
      <c r="A1234" s="2">
        <v>2018</v>
      </c>
      <c r="B1234" s="2" t="s">
        <v>56</v>
      </c>
      <c r="C1234" s="2" t="s">
        <v>33</v>
      </c>
      <c r="D1234" s="2">
        <v>28783</v>
      </c>
      <c r="E1234" s="2">
        <v>293549</v>
      </c>
      <c r="F1234" s="2">
        <v>72736</v>
      </c>
    </row>
    <row r="1235" spans="1:6" x14ac:dyDescent="0.3">
      <c r="A1235" s="3">
        <v>2018</v>
      </c>
      <c r="B1235" s="3" t="s">
        <v>56</v>
      </c>
      <c r="C1235" s="3" t="s">
        <v>34</v>
      </c>
      <c r="D1235" s="3">
        <v>11458</v>
      </c>
      <c r="E1235" s="3">
        <v>77052</v>
      </c>
      <c r="F1235" s="3">
        <v>58044</v>
      </c>
    </row>
    <row r="1236" spans="1:6" x14ac:dyDescent="0.3">
      <c r="A1236" s="2">
        <v>2018</v>
      </c>
      <c r="B1236" s="2" t="s">
        <v>56</v>
      </c>
      <c r="C1236" s="2" t="s">
        <v>35</v>
      </c>
      <c r="D1236" s="2">
        <v>13030</v>
      </c>
      <c r="E1236" s="2">
        <v>84865</v>
      </c>
      <c r="F1236" s="2">
        <v>69649</v>
      </c>
    </row>
    <row r="1237" spans="1:6" x14ac:dyDescent="0.3">
      <c r="A1237" s="3">
        <v>2018</v>
      </c>
      <c r="B1237" s="3" t="s">
        <v>56</v>
      </c>
      <c r="C1237" s="3" t="s">
        <v>36</v>
      </c>
      <c r="D1237" s="3">
        <v>28823</v>
      </c>
      <c r="E1237" s="3">
        <v>325130</v>
      </c>
      <c r="F1237" s="3">
        <v>88831</v>
      </c>
    </row>
    <row r="1238" spans="1:6" x14ac:dyDescent="0.3">
      <c r="A1238" s="2">
        <v>2018</v>
      </c>
      <c r="B1238" s="2" t="s">
        <v>56</v>
      </c>
      <c r="C1238" s="2" t="s">
        <v>37</v>
      </c>
      <c r="D1238" s="2">
        <v>2869</v>
      </c>
      <c r="E1238" s="2">
        <v>32305</v>
      </c>
      <c r="F1238" s="2">
        <v>88061</v>
      </c>
    </row>
    <row r="1239" spans="1:6" x14ac:dyDescent="0.3">
      <c r="A1239" s="3">
        <v>2018</v>
      </c>
      <c r="B1239" s="3" t="s">
        <v>56</v>
      </c>
      <c r="C1239" s="3" t="s">
        <v>38</v>
      </c>
      <c r="D1239" s="3">
        <v>13166</v>
      </c>
      <c r="E1239" s="3">
        <v>100794</v>
      </c>
      <c r="F1239" s="3">
        <v>61713</v>
      </c>
    </row>
    <row r="1240" spans="1:6" x14ac:dyDescent="0.3">
      <c r="A1240" s="2">
        <v>2018</v>
      </c>
      <c r="B1240" s="2" t="s">
        <v>56</v>
      </c>
      <c r="C1240" s="2" t="s">
        <v>39</v>
      </c>
      <c r="D1240" s="2">
        <v>3259</v>
      </c>
      <c r="E1240" s="2">
        <v>28739</v>
      </c>
      <c r="F1240" s="2">
        <v>60160</v>
      </c>
    </row>
    <row r="1241" spans="1:6" x14ac:dyDescent="0.3">
      <c r="A1241" s="3">
        <v>2018</v>
      </c>
      <c r="B1241" s="3" t="s">
        <v>56</v>
      </c>
      <c r="C1241" s="3" t="s">
        <v>40</v>
      </c>
      <c r="D1241" s="3">
        <v>15698</v>
      </c>
      <c r="E1241" s="3">
        <v>150833</v>
      </c>
      <c r="F1241" s="3">
        <v>76718</v>
      </c>
    </row>
    <row r="1242" spans="1:6" x14ac:dyDescent="0.3">
      <c r="A1242" s="2">
        <v>2018</v>
      </c>
      <c r="B1242" s="2" t="s">
        <v>56</v>
      </c>
      <c r="C1242" s="2" t="s">
        <v>41</v>
      </c>
      <c r="D1242" s="2">
        <v>73679</v>
      </c>
      <c r="E1242" s="2">
        <v>756318</v>
      </c>
      <c r="F1242" s="2">
        <v>83356</v>
      </c>
    </row>
    <row r="1243" spans="1:6" x14ac:dyDescent="0.3">
      <c r="A1243" s="3">
        <v>2018</v>
      </c>
      <c r="B1243" s="3" t="s">
        <v>56</v>
      </c>
      <c r="C1243" s="3" t="s">
        <v>42</v>
      </c>
      <c r="D1243" s="3">
        <v>11520</v>
      </c>
      <c r="E1243" s="3">
        <v>87530</v>
      </c>
      <c r="F1243" s="3">
        <v>67933</v>
      </c>
    </row>
    <row r="1244" spans="1:6" x14ac:dyDescent="0.3">
      <c r="A1244" s="2">
        <v>2018</v>
      </c>
      <c r="B1244" s="2" t="s">
        <v>56</v>
      </c>
      <c r="C1244" s="2" t="s">
        <v>43</v>
      </c>
      <c r="D1244" s="2">
        <v>1694</v>
      </c>
      <c r="E1244" s="2">
        <v>11814</v>
      </c>
      <c r="F1244" s="2">
        <v>72078</v>
      </c>
    </row>
    <row r="1245" spans="1:6" x14ac:dyDescent="0.3">
      <c r="A1245" s="3">
        <v>2018</v>
      </c>
      <c r="B1245" s="3" t="s">
        <v>56</v>
      </c>
      <c r="C1245" s="3" t="s">
        <v>44</v>
      </c>
      <c r="D1245" s="3">
        <v>21938</v>
      </c>
      <c r="E1245" s="3">
        <v>194731</v>
      </c>
      <c r="F1245" s="3">
        <v>85723</v>
      </c>
    </row>
    <row r="1246" spans="1:6" x14ac:dyDescent="0.3">
      <c r="A1246" s="2">
        <v>2018</v>
      </c>
      <c r="B1246" s="2" t="s">
        <v>56</v>
      </c>
      <c r="C1246" s="2" t="s">
        <v>45</v>
      </c>
      <c r="D1246" s="2">
        <v>17577</v>
      </c>
      <c r="E1246" s="2">
        <v>147871</v>
      </c>
      <c r="F1246" s="2">
        <v>80466</v>
      </c>
    </row>
    <row r="1247" spans="1:6" x14ac:dyDescent="0.3">
      <c r="A1247" s="3">
        <v>2018</v>
      </c>
      <c r="B1247" s="3" t="s">
        <v>56</v>
      </c>
      <c r="C1247" s="3" t="s">
        <v>46</v>
      </c>
      <c r="D1247" s="3">
        <v>4029</v>
      </c>
      <c r="E1247" s="3">
        <v>24510</v>
      </c>
      <c r="F1247" s="3">
        <v>53206</v>
      </c>
    </row>
    <row r="1248" spans="1:6" x14ac:dyDescent="0.3">
      <c r="A1248" s="2">
        <v>2018</v>
      </c>
      <c r="B1248" s="2" t="s">
        <v>56</v>
      </c>
      <c r="C1248" s="2" t="s">
        <v>47</v>
      </c>
      <c r="D1248" s="2">
        <v>13917</v>
      </c>
      <c r="E1248" s="2">
        <v>148837</v>
      </c>
      <c r="F1248" s="2">
        <v>71561</v>
      </c>
    </row>
    <row r="1249" spans="1:6" x14ac:dyDescent="0.3">
      <c r="A1249" s="3">
        <v>2018</v>
      </c>
      <c r="B1249" s="3" t="s">
        <v>56</v>
      </c>
      <c r="C1249" s="3" t="s">
        <v>48</v>
      </c>
      <c r="D1249" s="3">
        <v>2283</v>
      </c>
      <c r="E1249" s="3">
        <v>11124</v>
      </c>
      <c r="F1249" s="3">
        <v>57486</v>
      </c>
    </row>
    <row r="1250" spans="1:6" x14ac:dyDescent="0.3">
      <c r="A1250" s="2">
        <v>2018</v>
      </c>
      <c r="B1250" s="2" t="s">
        <v>57</v>
      </c>
      <c r="C1250" s="2" t="s">
        <v>1</v>
      </c>
      <c r="D1250" s="2">
        <v>21888</v>
      </c>
      <c r="E1250" s="2">
        <v>245234</v>
      </c>
      <c r="F1250" s="2">
        <v>55653</v>
      </c>
    </row>
    <row r="1251" spans="1:6" x14ac:dyDescent="0.3">
      <c r="A1251" s="3">
        <v>2018</v>
      </c>
      <c r="B1251" s="3" t="s">
        <v>57</v>
      </c>
      <c r="C1251" s="3" t="s">
        <v>2</v>
      </c>
      <c r="D1251" s="3">
        <v>35993</v>
      </c>
      <c r="E1251" s="3">
        <v>430516</v>
      </c>
      <c r="F1251" s="3">
        <v>56745</v>
      </c>
    </row>
    <row r="1252" spans="1:6" x14ac:dyDescent="0.3">
      <c r="A1252" s="2">
        <v>2018</v>
      </c>
      <c r="B1252" s="2" t="s">
        <v>57</v>
      </c>
      <c r="C1252" s="2" t="s">
        <v>3</v>
      </c>
      <c r="D1252" s="2">
        <v>14308</v>
      </c>
      <c r="E1252" s="2">
        <v>146700</v>
      </c>
      <c r="F1252" s="2">
        <v>60316</v>
      </c>
    </row>
    <row r="1253" spans="1:6" x14ac:dyDescent="0.3">
      <c r="A1253" s="3">
        <v>2018</v>
      </c>
      <c r="B1253" s="3" t="s">
        <v>57</v>
      </c>
      <c r="C1253" s="3" t="s">
        <v>4</v>
      </c>
      <c r="D1253" s="3">
        <v>208425</v>
      </c>
      <c r="E1253" s="3">
        <v>2667839</v>
      </c>
      <c r="F1253" s="3">
        <v>91070</v>
      </c>
    </row>
    <row r="1254" spans="1:6" x14ac:dyDescent="0.3">
      <c r="A1254" s="2">
        <v>2018</v>
      </c>
      <c r="B1254" s="2" t="s">
        <v>57</v>
      </c>
      <c r="C1254" s="2" t="s">
        <v>5</v>
      </c>
      <c r="D1254" s="2">
        <v>52525</v>
      </c>
      <c r="E1254" s="2">
        <v>423946</v>
      </c>
      <c r="F1254" s="2">
        <v>81401</v>
      </c>
    </row>
    <row r="1255" spans="1:6" x14ac:dyDescent="0.3">
      <c r="A1255" s="3">
        <v>2018</v>
      </c>
      <c r="B1255" s="3" t="s">
        <v>57</v>
      </c>
      <c r="C1255" s="3" t="s">
        <v>6</v>
      </c>
      <c r="D1255" s="3">
        <v>23279</v>
      </c>
      <c r="E1255" s="3">
        <v>221029</v>
      </c>
      <c r="F1255" s="3">
        <v>87958</v>
      </c>
    </row>
    <row r="1256" spans="1:6" x14ac:dyDescent="0.3">
      <c r="A1256" s="2">
        <v>2018</v>
      </c>
      <c r="B1256" s="2" t="s">
        <v>57</v>
      </c>
      <c r="C1256" s="2" t="s">
        <v>7</v>
      </c>
      <c r="D1256" s="2">
        <v>8956</v>
      </c>
      <c r="E1256" s="2">
        <v>63405</v>
      </c>
      <c r="F1256" s="2">
        <v>80066</v>
      </c>
    </row>
    <row r="1257" spans="1:6" x14ac:dyDescent="0.3">
      <c r="A1257" s="3">
        <v>2018</v>
      </c>
      <c r="B1257" s="3" t="s">
        <v>57</v>
      </c>
      <c r="C1257" s="3" t="s">
        <v>8</v>
      </c>
      <c r="D1257" s="3">
        <v>161890</v>
      </c>
      <c r="E1257" s="3">
        <v>1365136</v>
      </c>
      <c r="F1257" s="3">
        <v>60914</v>
      </c>
    </row>
    <row r="1258" spans="1:6" x14ac:dyDescent="0.3">
      <c r="A1258" s="2">
        <v>2018</v>
      </c>
      <c r="B1258" s="2" t="s">
        <v>57</v>
      </c>
      <c r="C1258" s="2" t="s">
        <v>9</v>
      </c>
      <c r="D1258" s="2">
        <v>54714</v>
      </c>
      <c r="E1258" s="2">
        <v>687321</v>
      </c>
      <c r="F1258" s="2">
        <v>66989</v>
      </c>
    </row>
    <row r="1259" spans="1:6" x14ac:dyDescent="0.3">
      <c r="A1259" s="3">
        <v>2018</v>
      </c>
      <c r="B1259" s="3" t="s">
        <v>57</v>
      </c>
      <c r="C1259" s="3" t="s">
        <v>10</v>
      </c>
      <c r="D1259" s="3">
        <v>11562</v>
      </c>
      <c r="E1259" s="3">
        <v>91631</v>
      </c>
      <c r="F1259" s="3">
        <v>51695</v>
      </c>
    </row>
    <row r="1260" spans="1:6" x14ac:dyDescent="0.3">
      <c r="A1260" s="2">
        <v>2018</v>
      </c>
      <c r="B1260" s="2" t="s">
        <v>57</v>
      </c>
      <c r="C1260" s="2" t="s">
        <v>11</v>
      </c>
      <c r="D1260" s="2">
        <v>74587</v>
      </c>
      <c r="E1260" s="2">
        <v>948766</v>
      </c>
      <c r="F1260" s="2">
        <v>76586</v>
      </c>
    </row>
    <row r="1261" spans="1:6" x14ac:dyDescent="0.3">
      <c r="A1261" s="3">
        <v>2018</v>
      </c>
      <c r="B1261" s="3" t="s">
        <v>57</v>
      </c>
      <c r="C1261" s="3" t="s">
        <v>12</v>
      </c>
      <c r="D1261" s="3">
        <v>29755</v>
      </c>
      <c r="E1261" s="3">
        <v>342835</v>
      </c>
      <c r="F1261" s="3">
        <v>52468</v>
      </c>
    </row>
    <row r="1262" spans="1:6" x14ac:dyDescent="0.3">
      <c r="A1262" s="2">
        <v>2018</v>
      </c>
      <c r="B1262" s="2" t="s">
        <v>57</v>
      </c>
      <c r="C1262" s="2" t="s">
        <v>13</v>
      </c>
      <c r="D1262" s="2">
        <v>15839</v>
      </c>
      <c r="E1262" s="2">
        <v>140535</v>
      </c>
      <c r="F1262" s="2">
        <v>54071</v>
      </c>
    </row>
    <row r="1263" spans="1:6" x14ac:dyDescent="0.3">
      <c r="A1263" s="3">
        <v>2018</v>
      </c>
      <c r="B1263" s="3" t="s">
        <v>57</v>
      </c>
      <c r="C1263" s="3" t="s">
        <v>14</v>
      </c>
      <c r="D1263" s="3">
        <v>16731</v>
      </c>
      <c r="E1263" s="3">
        <v>179413</v>
      </c>
      <c r="F1263" s="3">
        <v>61288</v>
      </c>
    </row>
    <row r="1264" spans="1:6" x14ac:dyDescent="0.3">
      <c r="A1264" s="2">
        <v>2018</v>
      </c>
      <c r="B1264" s="2" t="s">
        <v>57</v>
      </c>
      <c r="C1264" s="2" t="s">
        <v>15</v>
      </c>
      <c r="D1264" s="2">
        <v>20542</v>
      </c>
      <c r="E1264" s="2">
        <v>217081</v>
      </c>
      <c r="F1264" s="2">
        <v>50087</v>
      </c>
    </row>
    <row r="1265" spans="1:6" x14ac:dyDescent="0.3">
      <c r="A1265" s="3">
        <v>2018</v>
      </c>
      <c r="B1265" s="3" t="s">
        <v>57</v>
      </c>
      <c r="C1265" s="3" t="s">
        <v>16</v>
      </c>
      <c r="D1265" s="3">
        <v>24537</v>
      </c>
      <c r="E1265" s="3">
        <v>213171</v>
      </c>
      <c r="F1265" s="3">
        <v>56446</v>
      </c>
    </row>
    <row r="1266" spans="1:6" x14ac:dyDescent="0.3">
      <c r="A1266" s="2">
        <v>2018</v>
      </c>
      <c r="B1266" s="2" t="s">
        <v>57</v>
      </c>
      <c r="C1266" s="2" t="s">
        <v>17</v>
      </c>
      <c r="D1266" s="2">
        <v>9940</v>
      </c>
      <c r="E1266" s="2">
        <v>69285</v>
      </c>
      <c r="F1266" s="2">
        <v>57328</v>
      </c>
    </row>
    <row r="1267" spans="1:6" x14ac:dyDescent="0.3">
      <c r="A1267" s="3">
        <v>2018</v>
      </c>
      <c r="B1267" s="3" t="s">
        <v>57</v>
      </c>
      <c r="C1267" s="3" t="s">
        <v>18</v>
      </c>
      <c r="D1267" s="3">
        <v>42809</v>
      </c>
      <c r="E1267" s="3">
        <v>452753</v>
      </c>
      <c r="F1267" s="3">
        <v>79500</v>
      </c>
    </row>
    <row r="1268" spans="1:6" x14ac:dyDescent="0.3">
      <c r="A1268" s="2">
        <v>2018</v>
      </c>
      <c r="B1268" s="2" t="s">
        <v>57</v>
      </c>
      <c r="C1268" s="2" t="s">
        <v>19</v>
      </c>
      <c r="D1268" s="2">
        <v>47416</v>
      </c>
      <c r="E1268" s="2">
        <v>587518</v>
      </c>
      <c r="F1268" s="2">
        <v>107875</v>
      </c>
    </row>
    <row r="1269" spans="1:6" x14ac:dyDescent="0.3">
      <c r="A1269" s="3">
        <v>2018</v>
      </c>
      <c r="B1269" s="3" t="s">
        <v>57</v>
      </c>
      <c r="C1269" s="3" t="s">
        <v>20</v>
      </c>
      <c r="D1269" s="3">
        <v>42545</v>
      </c>
      <c r="E1269" s="3">
        <v>657930</v>
      </c>
      <c r="F1269" s="3">
        <v>69377</v>
      </c>
    </row>
    <row r="1270" spans="1:6" x14ac:dyDescent="0.3">
      <c r="A1270" s="2">
        <v>2018</v>
      </c>
      <c r="B1270" s="2" t="s">
        <v>57</v>
      </c>
      <c r="C1270" s="2" t="s">
        <v>21</v>
      </c>
      <c r="D1270" s="2">
        <v>32020</v>
      </c>
      <c r="E1270" s="2">
        <v>378493</v>
      </c>
      <c r="F1270" s="2">
        <v>82535</v>
      </c>
    </row>
    <row r="1271" spans="1:6" x14ac:dyDescent="0.3">
      <c r="A1271" s="3">
        <v>2018</v>
      </c>
      <c r="B1271" s="3" t="s">
        <v>57</v>
      </c>
      <c r="C1271" s="3" t="s">
        <v>22</v>
      </c>
      <c r="D1271" s="3">
        <v>12259</v>
      </c>
      <c r="E1271" s="3">
        <v>109842</v>
      </c>
      <c r="F1271" s="3">
        <v>42132</v>
      </c>
    </row>
    <row r="1272" spans="1:6" x14ac:dyDescent="0.3">
      <c r="A1272" s="2">
        <v>2018</v>
      </c>
      <c r="B1272" s="2" t="s">
        <v>57</v>
      </c>
      <c r="C1272" s="2" t="s">
        <v>23</v>
      </c>
      <c r="D1272" s="2">
        <v>32577</v>
      </c>
      <c r="E1272" s="2">
        <v>385727</v>
      </c>
      <c r="F1272" s="2">
        <v>66429</v>
      </c>
    </row>
    <row r="1273" spans="1:6" x14ac:dyDescent="0.3">
      <c r="A1273" s="3">
        <v>2018</v>
      </c>
      <c r="B1273" s="3" t="s">
        <v>57</v>
      </c>
      <c r="C1273" s="3" t="s">
        <v>24</v>
      </c>
      <c r="D1273" s="3">
        <v>9359</v>
      </c>
      <c r="E1273" s="3">
        <v>42410</v>
      </c>
      <c r="F1273" s="3">
        <v>52271</v>
      </c>
    </row>
    <row r="1274" spans="1:6" x14ac:dyDescent="0.3">
      <c r="A1274" s="2">
        <v>2018</v>
      </c>
      <c r="B1274" s="2" t="s">
        <v>57</v>
      </c>
      <c r="C1274" s="2" t="s">
        <v>25</v>
      </c>
      <c r="D1274" s="2">
        <v>11582</v>
      </c>
      <c r="E1274" s="2">
        <v>119167</v>
      </c>
      <c r="F1274" s="2">
        <v>58836</v>
      </c>
    </row>
    <row r="1275" spans="1:6" x14ac:dyDescent="0.3">
      <c r="A1275" s="3">
        <v>2018</v>
      </c>
      <c r="B1275" s="3" t="s">
        <v>57</v>
      </c>
      <c r="C1275" s="3" t="s">
        <v>26</v>
      </c>
      <c r="D1275" s="3">
        <v>19970</v>
      </c>
      <c r="E1275" s="3">
        <v>190736</v>
      </c>
      <c r="F1275" s="3">
        <v>61821</v>
      </c>
    </row>
    <row r="1276" spans="1:6" x14ac:dyDescent="0.3">
      <c r="A1276" s="2">
        <v>2018</v>
      </c>
      <c r="B1276" s="2" t="s">
        <v>57</v>
      </c>
      <c r="C1276" s="2" t="s">
        <v>27</v>
      </c>
      <c r="D1276" s="2">
        <v>12323</v>
      </c>
      <c r="E1276" s="2">
        <v>82831</v>
      </c>
      <c r="F1276" s="2">
        <v>77486</v>
      </c>
    </row>
    <row r="1277" spans="1:6" x14ac:dyDescent="0.3">
      <c r="A1277" s="3">
        <v>2018</v>
      </c>
      <c r="B1277" s="3" t="s">
        <v>57</v>
      </c>
      <c r="C1277" s="3" t="s">
        <v>28</v>
      </c>
      <c r="D1277" s="3">
        <v>51837</v>
      </c>
      <c r="E1277" s="3">
        <v>671419</v>
      </c>
      <c r="F1277" s="3">
        <v>90784</v>
      </c>
    </row>
    <row r="1278" spans="1:6" x14ac:dyDescent="0.3">
      <c r="A1278" s="2">
        <v>2018</v>
      </c>
      <c r="B1278" s="2" t="s">
        <v>57</v>
      </c>
      <c r="C1278" s="2" t="s">
        <v>29</v>
      </c>
      <c r="D1278" s="2">
        <v>10669</v>
      </c>
      <c r="E1278" s="2">
        <v>106930</v>
      </c>
      <c r="F1278" s="2">
        <v>61899</v>
      </c>
    </row>
    <row r="1279" spans="1:6" x14ac:dyDescent="0.3">
      <c r="A1279" s="3">
        <v>2018</v>
      </c>
      <c r="B1279" s="3" t="s">
        <v>57</v>
      </c>
      <c r="C1279" s="3" t="s">
        <v>30</v>
      </c>
      <c r="D1279" s="3">
        <v>112471</v>
      </c>
      <c r="E1279" s="3">
        <v>1339421</v>
      </c>
      <c r="F1279" s="3">
        <v>95057</v>
      </c>
    </row>
    <row r="1280" spans="1:6" x14ac:dyDescent="0.3">
      <c r="A1280" s="2">
        <v>2018</v>
      </c>
      <c r="B1280" s="2" t="s">
        <v>57</v>
      </c>
      <c r="C1280" s="2" t="s">
        <v>31</v>
      </c>
      <c r="D1280" s="2">
        <v>58892</v>
      </c>
      <c r="E1280" s="2">
        <v>635554</v>
      </c>
      <c r="F1280" s="2">
        <v>65609</v>
      </c>
    </row>
    <row r="1281" spans="1:6" x14ac:dyDescent="0.3">
      <c r="A1281" s="3">
        <v>2018</v>
      </c>
      <c r="B1281" s="3" t="s">
        <v>57</v>
      </c>
      <c r="C1281" s="3" t="s">
        <v>32</v>
      </c>
      <c r="D1281" s="3">
        <v>5130</v>
      </c>
      <c r="E1281" s="3">
        <v>34560</v>
      </c>
      <c r="F1281" s="3">
        <v>61774</v>
      </c>
    </row>
    <row r="1282" spans="1:6" x14ac:dyDescent="0.3">
      <c r="A1282" s="2">
        <v>2018</v>
      </c>
      <c r="B1282" s="2" t="s">
        <v>57</v>
      </c>
      <c r="C1282" s="2" t="s">
        <v>33</v>
      </c>
      <c r="D1282" s="2">
        <v>53280</v>
      </c>
      <c r="E1282" s="2">
        <v>729430</v>
      </c>
      <c r="F1282" s="2">
        <v>64006</v>
      </c>
    </row>
    <row r="1283" spans="1:6" x14ac:dyDescent="0.3">
      <c r="A1283" s="3">
        <v>2018</v>
      </c>
      <c r="B1283" s="3" t="s">
        <v>57</v>
      </c>
      <c r="C1283" s="3" t="s">
        <v>34</v>
      </c>
      <c r="D1283" s="3">
        <v>20594</v>
      </c>
      <c r="E1283" s="3">
        <v>191261</v>
      </c>
      <c r="F1283" s="3">
        <v>52227</v>
      </c>
    </row>
    <row r="1284" spans="1:6" x14ac:dyDescent="0.3">
      <c r="A1284" s="2">
        <v>2018</v>
      </c>
      <c r="B1284" s="2" t="s">
        <v>57</v>
      </c>
      <c r="C1284" s="2" t="s">
        <v>35</v>
      </c>
      <c r="D1284" s="2">
        <v>25462</v>
      </c>
      <c r="E1284" s="2">
        <v>248627</v>
      </c>
      <c r="F1284" s="2">
        <v>69806</v>
      </c>
    </row>
    <row r="1285" spans="1:6" x14ac:dyDescent="0.3">
      <c r="A1285" s="3">
        <v>2018</v>
      </c>
      <c r="B1285" s="3" t="s">
        <v>57</v>
      </c>
      <c r="C1285" s="3" t="s">
        <v>36</v>
      </c>
      <c r="D1285" s="3">
        <v>63415</v>
      </c>
      <c r="E1285" s="3">
        <v>806555</v>
      </c>
      <c r="F1285" s="3">
        <v>78092</v>
      </c>
    </row>
    <row r="1286" spans="1:6" x14ac:dyDescent="0.3">
      <c r="A1286" s="2">
        <v>2018</v>
      </c>
      <c r="B1286" s="2" t="s">
        <v>57</v>
      </c>
      <c r="C1286" s="2" t="s">
        <v>37</v>
      </c>
      <c r="D1286" s="2">
        <v>8651</v>
      </c>
      <c r="E1286" s="2">
        <v>68430</v>
      </c>
      <c r="F1286" s="2">
        <v>68957</v>
      </c>
    </row>
    <row r="1287" spans="1:6" x14ac:dyDescent="0.3">
      <c r="A1287" s="3">
        <v>2018</v>
      </c>
      <c r="B1287" s="3" t="s">
        <v>57</v>
      </c>
      <c r="C1287" s="3" t="s">
        <v>38</v>
      </c>
      <c r="D1287" s="3">
        <v>26993</v>
      </c>
      <c r="E1287" s="3">
        <v>293499</v>
      </c>
      <c r="F1287" s="3">
        <v>50391</v>
      </c>
    </row>
    <row r="1288" spans="1:6" x14ac:dyDescent="0.3">
      <c r="A1288" s="2">
        <v>2018</v>
      </c>
      <c r="B1288" s="2" t="s">
        <v>57</v>
      </c>
      <c r="C1288" s="2" t="s">
        <v>39</v>
      </c>
      <c r="D1288" s="2">
        <v>5205</v>
      </c>
      <c r="E1288" s="2">
        <v>32354</v>
      </c>
      <c r="F1288" s="2">
        <v>56384</v>
      </c>
    </row>
    <row r="1289" spans="1:6" x14ac:dyDescent="0.3">
      <c r="A1289" s="3">
        <v>2018</v>
      </c>
      <c r="B1289" s="3" t="s">
        <v>57</v>
      </c>
      <c r="C1289" s="3" t="s">
        <v>40</v>
      </c>
      <c r="D1289" s="3">
        <v>29519</v>
      </c>
      <c r="E1289" s="3">
        <v>417345</v>
      </c>
      <c r="F1289" s="3">
        <v>59851</v>
      </c>
    </row>
    <row r="1290" spans="1:6" x14ac:dyDescent="0.3">
      <c r="A1290" s="2">
        <v>2018</v>
      </c>
      <c r="B1290" s="2" t="s">
        <v>57</v>
      </c>
      <c r="C1290" s="2" t="s">
        <v>41</v>
      </c>
      <c r="D1290" s="2">
        <v>134025</v>
      </c>
      <c r="E1290" s="2">
        <v>1736415</v>
      </c>
      <c r="F1290" s="2">
        <v>74443</v>
      </c>
    </row>
    <row r="1291" spans="1:6" x14ac:dyDescent="0.3">
      <c r="A1291" s="3">
        <v>2018</v>
      </c>
      <c r="B1291" s="3" t="s">
        <v>57</v>
      </c>
      <c r="C1291" s="3" t="s">
        <v>42</v>
      </c>
      <c r="D1291" s="3">
        <v>23036</v>
      </c>
      <c r="E1291" s="3">
        <v>215564</v>
      </c>
      <c r="F1291" s="3">
        <v>59543</v>
      </c>
    </row>
    <row r="1292" spans="1:6" x14ac:dyDescent="0.3">
      <c r="A1292" s="2">
        <v>2018</v>
      </c>
      <c r="B1292" s="2" t="s">
        <v>57</v>
      </c>
      <c r="C1292" s="2" t="s">
        <v>43</v>
      </c>
      <c r="D1292" s="2">
        <v>5661</v>
      </c>
      <c r="E1292" s="2">
        <v>28976</v>
      </c>
      <c r="F1292" s="2">
        <v>64917</v>
      </c>
    </row>
    <row r="1293" spans="1:6" x14ac:dyDescent="0.3">
      <c r="A1293" s="3">
        <v>2018</v>
      </c>
      <c r="B1293" s="3" t="s">
        <v>57</v>
      </c>
      <c r="C1293" s="3" t="s">
        <v>44</v>
      </c>
      <c r="D1293" s="3">
        <v>58849</v>
      </c>
      <c r="E1293" s="3">
        <v>746452</v>
      </c>
      <c r="F1293" s="3">
        <v>87511</v>
      </c>
    </row>
    <row r="1294" spans="1:6" x14ac:dyDescent="0.3">
      <c r="A1294" s="2">
        <v>2018</v>
      </c>
      <c r="B1294" s="2" t="s">
        <v>57</v>
      </c>
      <c r="C1294" s="2" t="s">
        <v>45</v>
      </c>
      <c r="D1294" s="2">
        <v>40209</v>
      </c>
      <c r="E1294" s="2">
        <v>414712</v>
      </c>
      <c r="F1294" s="2">
        <v>82245</v>
      </c>
    </row>
    <row r="1295" spans="1:6" x14ac:dyDescent="0.3">
      <c r="A1295" s="3">
        <v>2018</v>
      </c>
      <c r="B1295" s="3" t="s">
        <v>57</v>
      </c>
      <c r="C1295" s="3" t="s">
        <v>46</v>
      </c>
      <c r="D1295" s="3">
        <v>8323</v>
      </c>
      <c r="E1295" s="3">
        <v>68965</v>
      </c>
      <c r="F1295" s="3">
        <v>51745</v>
      </c>
    </row>
    <row r="1296" spans="1:6" x14ac:dyDescent="0.3">
      <c r="A1296" s="2">
        <v>2018</v>
      </c>
      <c r="B1296" s="2" t="s">
        <v>57</v>
      </c>
      <c r="C1296" s="2" t="s">
        <v>47</v>
      </c>
      <c r="D1296" s="2">
        <v>25856</v>
      </c>
      <c r="E1296" s="2">
        <v>327719</v>
      </c>
      <c r="F1296" s="2">
        <v>60773</v>
      </c>
    </row>
    <row r="1297" spans="1:6" x14ac:dyDescent="0.3">
      <c r="A1297" s="3">
        <v>2018</v>
      </c>
      <c r="B1297" s="3" t="s">
        <v>57</v>
      </c>
      <c r="C1297" s="3" t="s">
        <v>48</v>
      </c>
      <c r="D1297" s="3">
        <v>4559</v>
      </c>
      <c r="E1297" s="3">
        <v>18733</v>
      </c>
      <c r="F1297" s="3">
        <v>52783</v>
      </c>
    </row>
    <row r="1298" spans="1:6" x14ac:dyDescent="0.3">
      <c r="A1298" s="2">
        <v>2018</v>
      </c>
      <c r="B1298" s="2" t="s">
        <v>58</v>
      </c>
      <c r="C1298" s="2" t="s">
        <v>1</v>
      </c>
      <c r="D1298" s="2">
        <v>12678</v>
      </c>
      <c r="E1298" s="2">
        <v>233306</v>
      </c>
      <c r="F1298" s="2">
        <v>46432</v>
      </c>
    </row>
    <row r="1299" spans="1:6" x14ac:dyDescent="0.3">
      <c r="A1299" s="3">
        <v>2018</v>
      </c>
      <c r="B1299" s="3" t="s">
        <v>58</v>
      </c>
      <c r="C1299" s="3" t="s">
        <v>2</v>
      </c>
      <c r="D1299" s="3">
        <v>18037</v>
      </c>
      <c r="E1299" s="3">
        <v>440616</v>
      </c>
      <c r="F1299" s="3">
        <v>51125</v>
      </c>
    </row>
    <row r="1300" spans="1:6" x14ac:dyDescent="0.3">
      <c r="A1300" s="2">
        <v>2018</v>
      </c>
      <c r="B1300" s="2" t="s">
        <v>58</v>
      </c>
      <c r="C1300" s="2" t="s">
        <v>3</v>
      </c>
      <c r="D1300" s="2">
        <v>15788</v>
      </c>
      <c r="E1300" s="2">
        <v>186119</v>
      </c>
      <c r="F1300" s="2">
        <v>42468</v>
      </c>
    </row>
    <row r="1301" spans="1:6" x14ac:dyDescent="0.3">
      <c r="A1301" s="3">
        <v>2018</v>
      </c>
      <c r="B1301" s="3" t="s">
        <v>58</v>
      </c>
      <c r="C1301" s="3" t="s">
        <v>4</v>
      </c>
      <c r="D1301" s="3">
        <v>618901</v>
      </c>
      <c r="E1301" s="3">
        <v>2649228</v>
      </c>
      <c r="F1301" s="3">
        <v>52187</v>
      </c>
    </row>
    <row r="1302" spans="1:6" x14ac:dyDescent="0.3">
      <c r="A1302" s="2">
        <v>2018</v>
      </c>
      <c r="B1302" s="2" t="s">
        <v>58</v>
      </c>
      <c r="C1302" s="2" t="s">
        <v>5</v>
      </c>
      <c r="D1302" s="2">
        <v>21666</v>
      </c>
      <c r="E1302" s="2">
        <v>335274</v>
      </c>
      <c r="F1302" s="2">
        <v>50156</v>
      </c>
    </row>
    <row r="1303" spans="1:6" x14ac:dyDescent="0.3">
      <c r="A1303" s="3">
        <v>2018</v>
      </c>
      <c r="B1303" s="3" t="s">
        <v>58</v>
      </c>
      <c r="C1303" s="3" t="s">
        <v>6</v>
      </c>
      <c r="D1303" s="3">
        <v>13090</v>
      </c>
      <c r="E1303" s="3">
        <v>326866</v>
      </c>
      <c r="F1303" s="3">
        <v>55369</v>
      </c>
    </row>
    <row r="1304" spans="1:6" x14ac:dyDescent="0.3">
      <c r="A1304" s="2">
        <v>2018</v>
      </c>
      <c r="B1304" s="2" t="s">
        <v>58</v>
      </c>
      <c r="C1304" s="2" t="s">
        <v>7</v>
      </c>
      <c r="D1304" s="2">
        <v>5063</v>
      </c>
      <c r="E1304" s="2">
        <v>75524</v>
      </c>
      <c r="F1304" s="2">
        <v>53795</v>
      </c>
    </row>
    <row r="1305" spans="1:6" x14ac:dyDescent="0.3">
      <c r="A1305" s="3">
        <v>2018</v>
      </c>
      <c r="B1305" s="3" t="s">
        <v>58</v>
      </c>
      <c r="C1305" s="3" t="s">
        <v>8</v>
      </c>
      <c r="D1305" s="3">
        <v>73761</v>
      </c>
      <c r="E1305" s="3">
        <v>1287814</v>
      </c>
      <c r="F1305" s="3">
        <v>50781</v>
      </c>
    </row>
    <row r="1306" spans="1:6" x14ac:dyDescent="0.3">
      <c r="A1306" s="2">
        <v>2018</v>
      </c>
      <c r="B1306" s="2" t="s">
        <v>58</v>
      </c>
      <c r="C1306" s="2" t="s">
        <v>9</v>
      </c>
      <c r="D1306" s="2">
        <v>28952</v>
      </c>
      <c r="E1306" s="2">
        <v>562436</v>
      </c>
      <c r="F1306" s="2">
        <v>52062</v>
      </c>
    </row>
    <row r="1307" spans="1:6" x14ac:dyDescent="0.3">
      <c r="A1307" s="3">
        <v>2018</v>
      </c>
      <c r="B1307" s="3" t="s">
        <v>58</v>
      </c>
      <c r="C1307" s="3" t="s">
        <v>10</v>
      </c>
      <c r="D1307" s="3">
        <v>7824</v>
      </c>
      <c r="E1307" s="3">
        <v>100212</v>
      </c>
      <c r="F1307" s="3">
        <v>42047</v>
      </c>
    </row>
    <row r="1308" spans="1:6" x14ac:dyDescent="0.3">
      <c r="A1308" s="2">
        <v>2018</v>
      </c>
      <c r="B1308" s="2" t="s">
        <v>58</v>
      </c>
      <c r="C1308" s="2" t="s">
        <v>11</v>
      </c>
      <c r="D1308" s="2">
        <v>34720</v>
      </c>
      <c r="E1308" s="2">
        <v>919288</v>
      </c>
      <c r="F1308" s="2">
        <v>50959</v>
      </c>
    </row>
    <row r="1309" spans="1:6" x14ac:dyDescent="0.3">
      <c r="A1309" s="3">
        <v>2018</v>
      </c>
      <c r="B1309" s="3" t="s">
        <v>58</v>
      </c>
      <c r="C1309" s="3" t="s">
        <v>12</v>
      </c>
      <c r="D1309" s="3">
        <v>15692</v>
      </c>
      <c r="E1309" s="3">
        <v>459398</v>
      </c>
      <c r="F1309" s="3">
        <v>47681</v>
      </c>
    </row>
    <row r="1310" spans="1:6" x14ac:dyDescent="0.3">
      <c r="A1310" s="2">
        <v>2018</v>
      </c>
      <c r="B1310" s="2" t="s">
        <v>58</v>
      </c>
      <c r="C1310" s="2" t="s">
        <v>13</v>
      </c>
      <c r="D1310" s="2">
        <v>11589</v>
      </c>
      <c r="E1310" s="2">
        <v>219674</v>
      </c>
      <c r="F1310" s="2">
        <v>43022</v>
      </c>
    </row>
    <row r="1311" spans="1:6" x14ac:dyDescent="0.3">
      <c r="A1311" s="3">
        <v>2018</v>
      </c>
      <c r="B1311" s="3" t="s">
        <v>58</v>
      </c>
      <c r="C1311" s="3" t="s">
        <v>14</v>
      </c>
      <c r="D1311" s="3">
        <v>10277</v>
      </c>
      <c r="E1311" s="3">
        <v>195132</v>
      </c>
      <c r="F1311" s="3">
        <v>42586</v>
      </c>
    </row>
    <row r="1312" spans="1:6" x14ac:dyDescent="0.3">
      <c r="A1312" s="2">
        <v>2018</v>
      </c>
      <c r="B1312" s="2" t="s">
        <v>58</v>
      </c>
      <c r="C1312" s="2" t="s">
        <v>15</v>
      </c>
      <c r="D1312" s="2">
        <v>18161</v>
      </c>
      <c r="E1312" s="2">
        <v>267486</v>
      </c>
      <c r="F1312" s="2">
        <v>48210</v>
      </c>
    </row>
    <row r="1313" spans="1:6" x14ac:dyDescent="0.3">
      <c r="A1313" s="3">
        <v>2018</v>
      </c>
      <c r="B1313" s="3" t="s">
        <v>58</v>
      </c>
      <c r="C1313" s="3" t="s">
        <v>16</v>
      </c>
      <c r="D1313" s="3">
        <v>15480</v>
      </c>
      <c r="E1313" s="3">
        <v>300015</v>
      </c>
      <c r="F1313" s="3">
        <v>43339</v>
      </c>
    </row>
    <row r="1314" spans="1:6" x14ac:dyDescent="0.3">
      <c r="A1314" s="2">
        <v>2018</v>
      </c>
      <c r="B1314" s="2" t="s">
        <v>58</v>
      </c>
      <c r="C1314" s="2" t="s">
        <v>17</v>
      </c>
      <c r="D1314" s="2">
        <v>5483</v>
      </c>
      <c r="E1314" s="2">
        <v>118009</v>
      </c>
      <c r="F1314" s="2">
        <v>47535</v>
      </c>
    </row>
    <row r="1315" spans="1:6" x14ac:dyDescent="0.3">
      <c r="A1315" s="3">
        <v>2018</v>
      </c>
      <c r="B1315" s="3" t="s">
        <v>58</v>
      </c>
      <c r="C1315" s="3" t="s">
        <v>18</v>
      </c>
      <c r="D1315" s="3">
        <v>20856</v>
      </c>
      <c r="E1315" s="3">
        <v>445328</v>
      </c>
      <c r="F1315" s="3">
        <v>54310</v>
      </c>
    </row>
    <row r="1316" spans="1:6" x14ac:dyDescent="0.3">
      <c r="A1316" s="2">
        <v>2018</v>
      </c>
      <c r="B1316" s="2" t="s">
        <v>58</v>
      </c>
      <c r="C1316" s="2" t="s">
        <v>19</v>
      </c>
      <c r="D1316" s="2">
        <v>66364</v>
      </c>
      <c r="E1316" s="2">
        <v>773683</v>
      </c>
      <c r="F1316" s="2">
        <v>58448</v>
      </c>
    </row>
    <row r="1317" spans="1:6" x14ac:dyDescent="0.3">
      <c r="A1317" s="3">
        <v>2018</v>
      </c>
      <c r="B1317" s="3" t="s">
        <v>58</v>
      </c>
      <c r="C1317" s="3" t="s">
        <v>20</v>
      </c>
      <c r="D1317" s="3">
        <v>24822</v>
      </c>
      <c r="E1317" s="3">
        <v>659230</v>
      </c>
      <c r="F1317" s="3">
        <v>49739</v>
      </c>
    </row>
    <row r="1318" spans="1:6" x14ac:dyDescent="0.3">
      <c r="A1318" s="2">
        <v>2018</v>
      </c>
      <c r="B1318" s="2" t="s">
        <v>58</v>
      </c>
      <c r="C1318" s="2" t="s">
        <v>21</v>
      </c>
      <c r="D1318" s="2">
        <v>19210</v>
      </c>
      <c r="E1318" s="2">
        <v>526556</v>
      </c>
      <c r="F1318" s="2">
        <v>51469</v>
      </c>
    </row>
    <row r="1319" spans="1:6" x14ac:dyDescent="0.3">
      <c r="A1319" s="3">
        <v>2018</v>
      </c>
      <c r="B1319" s="3" t="s">
        <v>58</v>
      </c>
      <c r="C1319" s="3" t="s">
        <v>22</v>
      </c>
      <c r="D1319" s="3">
        <v>7531</v>
      </c>
      <c r="E1319" s="3">
        <v>144105</v>
      </c>
      <c r="F1319" s="3">
        <v>41620</v>
      </c>
    </row>
    <row r="1320" spans="1:6" x14ac:dyDescent="0.3">
      <c r="A1320" s="2">
        <v>2018</v>
      </c>
      <c r="B1320" s="2" t="s">
        <v>58</v>
      </c>
      <c r="C1320" s="2" t="s">
        <v>23</v>
      </c>
      <c r="D1320" s="2">
        <v>48555</v>
      </c>
      <c r="E1320" s="2">
        <v>454728</v>
      </c>
      <c r="F1320" s="2">
        <v>46127</v>
      </c>
    </row>
    <row r="1321" spans="1:6" x14ac:dyDescent="0.3">
      <c r="A1321" s="3">
        <v>2018</v>
      </c>
      <c r="B1321" s="3" t="s">
        <v>58</v>
      </c>
      <c r="C1321" s="3" t="s">
        <v>24</v>
      </c>
      <c r="D1321" s="3">
        <v>4637</v>
      </c>
      <c r="E1321" s="3">
        <v>73530</v>
      </c>
      <c r="F1321" s="3">
        <v>47539</v>
      </c>
    </row>
    <row r="1322" spans="1:6" x14ac:dyDescent="0.3">
      <c r="A1322" s="2">
        <v>2018</v>
      </c>
      <c r="B1322" s="2" t="s">
        <v>58</v>
      </c>
      <c r="C1322" s="2" t="s">
        <v>25</v>
      </c>
      <c r="D1322" s="2">
        <v>12205</v>
      </c>
      <c r="E1322" s="2">
        <v>138155</v>
      </c>
      <c r="F1322" s="2">
        <v>46678</v>
      </c>
    </row>
    <row r="1323" spans="1:6" x14ac:dyDescent="0.3">
      <c r="A1323" s="3">
        <v>2018</v>
      </c>
      <c r="B1323" s="3" t="s">
        <v>58</v>
      </c>
      <c r="C1323" s="3" t="s">
        <v>26</v>
      </c>
      <c r="D1323" s="3">
        <v>8913</v>
      </c>
      <c r="E1323" s="3">
        <v>139036</v>
      </c>
      <c r="F1323" s="3">
        <v>54167</v>
      </c>
    </row>
    <row r="1324" spans="1:6" x14ac:dyDescent="0.3">
      <c r="A1324" s="2">
        <v>2018</v>
      </c>
      <c r="B1324" s="2" t="s">
        <v>58</v>
      </c>
      <c r="C1324" s="2" t="s">
        <v>27</v>
      </c>
      <c r="D1324" s="2">
        <v>4700</v>
      </c>
      <c r="E1324" s="2">
        <v>112567</v>
      </c>
      <c r="F1324" s="2">
        <v>56317</v>
      </c>
    </row>
    <row r="1325" spans="1:6" x14ac:dyDescent="0.3">
      <c r="A1325" s="3">
        <v>2018</v>
      </c>
      <c r="B1325" s="3" t="s">
        <v>58</v>
      </c>
      <c r="C1325" s="3" t="s">
        <v>28</v>
      </c>
      <c r="D1325" s="3">
        <v>37328</v>
      </c>
      <c r="E1325" s="3">
        <v>656716</v>
      </c>
      <c r="F1325" s="3">
        <v>53402</v>
      </c>
    </row>
    <row r="1326" spans="1:6" x14ac:dyDescent="0.3">
      <c r="A1326" s="2">
        <v>2018</v>
      </c>
      <c r="B1326" s="2" t="s">
        <v>58</v>
      </c>
      <c r="C1326" s="2" t="s">
        <v>29</v>
      </c>
      <c r="D1326" s="2">
        <v>10221</v>
      </c>
      <c r="E1326" s="2">
        <v>128590</v>
      </c>
      <c r="F1326" s="2">
        <v>41645</v>
      </c>
    </row>
    <row r="1327" spans="1:6" x14ac:dyDescent="0.3">
      <c r="A1327" s="3">
        <v>2018</v>
      </c>
      <c r="B1327" s="3" t="s">
        <v>58</v>
      </c>
      <c r="C1327" s="3" t="s">
        <v>30</v>
      </c>
      <c r="D1327" s="3">
        <v>67399</v>
      </c>
      <c r="E1327" s="3">
        <v>1914153</v>
      </c>
      <c r="F1327" s="3">
        <v>53467</v>
      </c>
    </row>
    <row r="1328" spans="1:6" x14ac:dyDescent="0.3">
      <c r="A1328" s="2">
        <v>2018</v>
      </c>
      <c r="B1328" s="2" t="s">
        <v>58</v>
      </c>
      <c r="C1328" s="2" t="s">
        <v>31</v>
      </c>
      <c r="D1328" s="2">
        <v>27210</v>
      </c>
      <c r="E1328" s="2">
        <v>592067</v>
      </c>
      <c r="F1328" s="2">
        <v>48381</v>
      </c>
    </row>
    <row r="1329" spans="1:6" x14ac:dyDescent="0.3">
      <c r="A1329" s="3">
        <v>2018</v>
      </c>
      <c r="B1329" s="3" t="s">
        <v>58</v>
      </c>
      <c r="C1329" s="3" t="s">
        <v>32</v>
      </c>
      <c r="D1329" s="3">
        <v>2558</v>
      </c>
      <c r="E1329" s="3">
        <v>62184</v>
      </c>
      <c r="F1329" s="3">
        <v>51404</v>
      </c>
    </row>
    <row r="1330" spans="1:6" x14ac:dyDescent="0.3">
      <c r="A1330" s="2">
        <v>2018</v>
      </c>
      <c r="B1330" s="2" t="s">
        <v>58</v>
      </c>
      <c r="C1330" s="2" t="s">
        <v>33</v>
      </c>
      <c r="D1330" s="2">
        <v>34508</v>
      </c>
      <c r="E1330" s="2">
        <v>904140</v>
      </c>
      <c r="F1330" s="2">
        <v>46408</v>
      </c>
    </row>
    <row r="1331" spans="1:6" x14ac:dyDescent="0.3">
      <c r="A1331" s="3">
        <v>2018</v>
      </c>
      <c r="B1331" s="3" t="s">
        <v>58</v>
      </c>
      <c r="C1331" s="3" t="s">
        <v>34</v>
      </c>
      <c r="D1331" s="3">
        <v>13563</v>
      </c>
      <c r="E1331" s="3">
        <v>209863</v>
      </c>
      <c r="F1331" s="3">
        <v>45570</v>
      </c>
    </row>
    <row r="1332" spans="1:6" x14ac:dyDescent="0.3">
      <c r="A1332" s="2">
        <v>2018</v>
      </c>
      <c r="B1332" s="2" t="s">
        <v>58</v>
      </c>
      <c r="C1332" s="2" t="s">
        <v>35</v>
      </c>
      <c r="D1332" s="2">
        <v>15708</v>
      </c>
      <c r="E1332" s="2">
        <v>288939</v>
      </c>
      <c r="F1332" s="2">
        <v>50107</v>
      </c>
    </row>
    <row r="1333" spans="1:6" x14ac:dyDescent="0.3">
      <c r="A1333" s="3">
        <v>2018</v>
      </c>
      <c r="B1333" s="3" t="s">
        <v>58</v>
      </c>
      <c r="C1333" s="3" t="s">
        <v>36</v>
      </c>
      <c r="D1333" s="3">
        <v>57768</v>
      </c>
      <c r="E1333" s="3">
        <v>1209344</v>
      </c>
      <c r="F1333" s="3">
        <v>51808</v>
      </c>
    </row>
    <row r="1334" spans="1:6" x14ac:dyDescent="0.3">
      <c r="A1334" s="2">
        <v>2018</v>
      </c>
      <c r="B1334" s="2" t="s">
        <v>58</v>
      </c>
      <c r="C1334" s="2" t="s">
        <v>37</v>
      </c>
      <c r="D1334" s="2">
        <v>4545</v>
      </c>
      <c r="E1334" s="2">
        <v>100506</v>
      </c>
      <c r="F1334" s="2">
        <v>48716</v>
      </c>
    </row>
    <row r="1335" spans="1:6" x14ac:dyDescent="0.3">
      <c r="A1335" s="3">
        <v>2018</v>
      </c>
      <c r="B1335" s="3" t="s">
        <v>58</v>
      </c>
      <c r="C1335" s="3" t="s">
        <v>38</v>
      </c>
      <c r="D1335" s="3">
        <v>11971</v>
      </c>
      <c r="E1335" s="3">
        <v>234487</v>
      </c>
      <c r="F1335" s="3">
        <v>45993</v>
      </c>
    </row>
    <row r="1336" spans="1:6" x14ac:dyDescent="0.3">
      <c r="A1336" s="2">
        <v>2018</v>
      </c>
      <c r="B1336" s="2" t="s">
        <v>58</v>
      </c>
      <c r="C1336" s="2" t="s">
        <v>39</v>
      </c>
      <c r="D1336" s="2">
        <v>2839</v>
      </c>
      <c r="E1336" s="2">
        <v>67868</v>
      </c>
      <c r="F1336" s="2">
        <v>50399</v>
      </c>
    </row>
    <row r="1337" spans="1:6" x14ac:dyDescent="0.3">
      <c r="A1337" s="3">
        <v>2018</v>
      </c>
      <c r="B1337" s="3" t="s">
        <v>58</v>
      </c>
      <c r="C1337" s="3" t="s">
        <v>40</v>
      </c>
      <c r="D1337" s="3">
        <v>16127</v>
      </c>
      <c r="E1337" s="3">
        <v>420817</v>
      </c>
      <c r="F1337" s="3">
        <v>52099</v>
      </c>
    </row>
    <row r="1338" spans="1:6" x14ac:dyDescent="0.3">
      <c r="A1338" s="2">
        <v>2018</v>
      </c>
      <c r="B1338" s="2" t="s">
        <v>58</v>
      </c>
      <c r="C1338" s="2" t="s">
        <v>41</v>
      </c>
      <c r="D1338" s="2">
        <v>90552</v>
      </c>
      <c r="E1338" s="2">
        <v>1641637</v>
      </c>
      <c r="F1338" s="2">
        <v>48036</v>
      </c>
    </row>
    <row r="1339" spans="1:6" x14ac:dyDescent="0.3">
      <c r="A1339" s="3">
        <v>2018</v>
      </c>
      <c r="B1339" s="3" t="s">
        <v>58</v>
      </c>
      <c r="C1339" s="3" t="s">
        <v>42</v>
      </c>
      <c r="D1339" s="3">
        <v>12264</v>
      </c>
      <c r="E1339" s="3">
        <v>186785</v>
      </c>
      <c r="F1339" s="3">
        <v>43696</v>
      </c>
    </row>
    <row r="1340" spans="1:6" x14ac:dyDescent="0.3">
      <c r="A1340" s="2">
        <v>2018</v>
      </c>
      <c r="B1340" s="2" t="s">
        <v>58</v>
      </c>
      <c r="C1340" s="2" t="s">
        <v>43</v>
      </c>
      <c r="D1340" s="2">
        <v>2463</v>
      </c>
      <c r="E1340" s="2">
        <v>62630</v>
      </c>
      <c r="F1340" s="2">
        <v>46699</v>
      </c>
    </row>
    <row r="1341" spans="1:6" x14ac:dyDescent="0.3">
      <c r="A1341" s="3">
        <v>2018</v>
      </c>
      <c r="B1341" s="3" t="s">
        <v>58</v>
      </c>
      <c r="C1341" s="3" t="s">
        <v>44</v>
      </c>
      <c r="D1341" s="3">
        <v>43566</v>
      </c>
      <c r="E1341" s="3">
        <v>505487</v>
      </c>
      <c r="F1341" s="3">
        <v>49627</v>
      </c>
    </row>
    <row r="1342" spans="1:6" x14ac:dyDescent="0.3">
      <c r="A1342" s="2">
        <v>2018</v>
      </c>
      <c r="B1342" s="2" t="s">
        <v>58</v>
      </c>
      <c r="C1342" s="2" t="s">
        <v>45</v>
      </c>
      <c r="D1342" s="2">
        <v>61026</v>
      </c>
      <c r="E1342" s="2">
        <v>465717</v>
      </c>
      <c r="F1342" s="2">
        <v>51354</v>
      </c>
    </row>
    <row r="1343" spans="1:6" x14ac:dyDescent="0.3">
      <c r="A1343" s="3">
        <v>2018</v>
      </c>
      <c r="B1343" s="3" t="s">
        <v>58</v>
      </c>
      <c r="C1343" s="3" t="s">
        <v>46</v>
      </c>
      <c r="D1343" s="3">
        <v>5765</v>
      </c>
      <c r="E1343" s="3">
        <v>124431</v>
      </c>
      <c r="F1343" s="3">
        <v>46182</v>
      </c>
    </row>
    <row r="1344" spans="1:6" x14ac:dyDescent="0.3">
      <c r="A1344" s="2">
        <v>2018</v>
      </c>
      <c r="B1344" s="2" t="s">
        <v>58</v>
      </c>
      <c r="C1344" s="2" t="s">
        <v>47</v>
      </c>
      <c r="D1344" s="2">
        <v>28013</v>
      </c>
      <c r="E1344" s="2">
        <v>434143</v>
      </c>
      <c r="F1344" s="2">
        <v>49195</v>
      </c>
    </row>
    <row r="1345" spans="1:6" x14ac:dyDescent="0.3">
      <c r="A1345" s="3">
        <v>2018</v>
      </c>
      <c r="B1345" s="3" t="s">
        <v>58</v>
      </c>
      <c r="C1345" s="3" t="s">
        <v>48</v>
      </c>
      <c r="D1345" s="3">
        <v>3338</v>
      </c>
      <c r="E1345" s="3">
        <v>26972</v>
      </c>
      <c r="F1345" s="3">
        <v>42906</v>
      </c>
    </row>
    <row r="1346" spans="1:6" x14ac:dyDescent="0.3">
      <c r="A1346" s="2">
        <v>2018</v>
      </c>
      <c r="B1346" s="2" t="s">
        <v>59</v>
      </c>
      <c r="C1346" s="2" t="s">
        <v>1</v>
      </c>
      <c r="D1346" s="2">
        <v>10993</v>
      </c>
      <c r="E1346" s="2">
        <v>205942</v>
      </c>
      <c r="F1346" s="2">
        <v>16798</v>
      </c>
    </row>
    <row r="1347" spans="1:6" x14ac:dyDescent="0.3">
      <c r="A1347" s="3">
        <v>2018</v>
      </c>
      <c r="B1347" s="3" t="s">
        <v>59</v>
      </c>
      <c r="C1347" s="3" t="s">
        <v>2</v>
      </c>
      <c r="D1347" s="3">
        <v>13627</v>
      </c>
      <c r="E1347" s="3">
        <v>325897</v>
      </c>
      <c r="F1347" s="3">
        <v>24580</v>
      </c>
    </row>
    <row r="1348" spans="1:6" x14ac:dyDescent="0.3">
      <c r="A1348" s="2">
        <v>2018</v>
      </c>
      <c r="B1348" s="2" t="s">
        <v>59</v>
      </c>
      <c r="C1348" s="2" t="s">
        <v>3</v>
      </c>
      <c r="D1348" s="2">
        <v>7168</v>
      </c>
      <c r="E1348" s="2">
        <v>118405</v>
      </c>
      <c r="F1348" s="2">
        <v>16536</v>
      </c>
    </row>
    <row r="1349" spans="1:6" x14ac:dyDescent="0.3">
      <c r="A1349" s="3">
        <v>2018</v>
      </c>
      <c r="B1349" s="3" t="s">
        <v>59</v>
      </c>
      <c r="C1349" s="3" t="s">
        <v>4</v>
      </c>
      <c r="D1349" s="3">
        <v>111455</v>
      </c>
      <c r="E1349" s="3">
        <v>1988750</v>
      </c>
      <c r="F1349" s="3">
        <v>30527</v>
      </c>
    </row>
    <row r="1350" spans="1:6" x14ac:dyDescent="0.3">
      <c r="A1350" s="2">
        <v>2018</v>
      </c>
      <c r="B1350" s="2" t="s">
        <v>59</v>
      </c>
      <c r="C1350" s="2" t="s">
        <v>5</v>
      </c>
      <c r="D1350" s="2">
        <v>16939</v>
      </c>
      <c r="E1350" s="2">
        <v>339407</v>
      </c>
      <c r="F1350" s="2">
        <v>25878</v>
      </c>
    </row>
    <row r="1351" spans="1:6" x14ac:dyDescent="0.3">
      <c r="A1351" s="3">
        <v>2018</v>
      </c>
      <c r="B1351" s="3" t="s">
        <v>59</v>
      </c>
      <c r="C1351" s="3" t="s">
        <v>6</v>
      </c>
      <c r="D1351" s="3">
        <v>10668</v>
      </c>
      <c r="E1351" s="3">
        <v>157709</v>
      </c>
      <c r="F1351" s="3">
        <v>23705</v>
      </c>
    </row>
    <row r="1352" spans="1:6" x14ac:dyDescent="0.3">
      <c r="A1352" s="2">
        <v>2018</v>
      </c>
      <c r="B1352" s="2" t="s">
        <v>59</v>
      </c>
      <c r="C1352" s="2" t="s">
        <v>7</v>
      </c>
      <c r="D1352" s="2">
        <v>2637</v>
      </c>
      <c r="E1352" s="2">
        <v>51696</v>
      </c>
      <c r="F1352" s="2">
        <v>20414</v>
      </c>
    </row>
    <row r="1353" spans="1:6" x14ac:dyDescent="0.3">
      <c r="A1353" s="3">
        <v>2018</v>
      </c>
      <c r="B1353" s="3" t="s">
        <v>59</v>
      </c>
      <c r="C1353" s="3" t="s">
        <v>8</v>
      </c>
      <c r="D1353" s="3">
        <v>56587</v>
      </c>
      <c r="E1353" s="3">
        <v>1226786</v>
      </c>
      <c r="F1353" s="3">
        <v>25881</v>
      </c>
    </row>
    <row r="1354" spans="1:6" x14ac:dyDescent="0.3">
      <c r="A1354" s="2">
        <v>2018</v>
      </c>
      <c r="B1354" s="2" t="s">
        <v>59</v>
      </c>
      <c r="C1354" s="2" t="s">
        <v>9</v>
      </c>
      <c r="D1354" s="2">
        <v>24275</v>
      </c>
      <c r="E1354" s="2">
        <v>487598</v>
      </c>
      <c r="F1354" s="2">
        <v>20604</v>
      </c>
    </row>
    <row r="1355" spans="1:6" x14ac:dyDescent="0.3">
      <c r="A1355" s="3">
        <v>2018</v>
      </c>
      <c r="B1355" s="3" t="s">
        <v>59</v>
      </c>
      <c r="C1355" s="3" t="s">
        <v>10</v>
      </c>
      <c r="D1355" s="3">
        <v>5008</v>
      </c>
      <c r="E1355" s="3">
        <v>78912</v>
      </c>
      <c r="F1355" s="3">
        <v>17141</v>
      </c>
    </row>
    <row r="1356" spans="1:6" x14ac:dyDescent="0.3">
      <c r="A1356" s="2">
        <v>2018</v>
      </c>
      <c r="B1356" s="2" t="s">
        <v>59</v>
      </c>
      <c r="C1356" s="2" t="s">
        <v>11</v>
      </c>
      <c r="D1356" s="2">
        <v>32619</v>
      </c>
      <c r="E1356" s="2">
        <v>617101</v>
      </c>
      <c r="F1356" s="2">
        <v>23765</v>
      </c>
    </row>
    <row r="1357" spans="1:6" x14ac:dyDescent="0.3">
      <c r="A1357" s="3">
        <v>2018</v>
      </c>
      <c r="B1357" s="3" t="s">
        <v>59</v>
      </c>
      <c r="C1357" s="3" t="s">
        <v>12</v>
      </c>
      <c r="D1357" s="3">
        <v>15564</v>
      </c>
      <c r="E1357" s="3">
        <v>310335</v>
      </c>
      <c r="F1357" s="3">
        <v>18981</v>
      </c>
    </row>
    <row r="1358" spans="1:6" x14ac:dyDescent="0.3">
      <c r="A1358" s="2">
        <v>2018</v>
      </c>
      <c r="B1358" s="2" t="s">
        <v>59</v>
      </c>
      <c r="C1358" s="2" t="s">
        <v>13</v>
      </c>
      <c r="D1358" s="2">
        <v>8670</v>
      </c>
      <c r="E1358" s="2">
        <v>143729</v>
      </c>
      <c r="F1358" s="2">
        <v>16799</v>
      </c>
    </row>
    <row r="1359" spans="1:6" x14ac:dyDescent="0.3">
      <c r="A1359" s="3">
        <v>2018</v>
      </c>
      <c r="B1359" s="3" t="s">
        <v>59</v>
      </c>
      <c r="C1359" s="3" t="s">
        <v>14</v>
      </c>
      <c r="D1359" s="3">
        <v>6895</v>
      </c>
      <c r="E1359" s="3">
        <v>129372</v>
      </c>
      <c r="F1359" s="3">
        <v>16764</v>
      </c>
    </row>
    <row r="1360" spans="1:6" x14ac:dyDescent="0.3">
      <c r="A1360" s="2">
        <v>2018</v>
      </c>
      <c r="B1360" s="2" t="s">
        <v>59</v>
      </c>
      <c r="C1360" s="2" t="s">
        <v>15</v>
      </c>
      <c r="D1360" s="2">
        <v>10080</v>
      </c>
      <c r="E1360" s="2">
        <v>197894</v>
      </c>
      <c r="F1360" s="2">
        <v>17719</v>
      </c>
    </row>
    <row r="1361" spans="1:6" x14ac:dyDescent="0.3">
      <c r="A1361" s="3">
        <v>2018</v>
      </c>
      <c r="B1361" s="3" t="s">
        <v>59</v>
      </c>
      <c r="C1361" s="3" t="s">
        <v>16</v>
      </c>
      <c r="D1361" s="3">
        <v>12415</v>
      </c>
      <c r="E1361" s="3">
        <v>236357</v>
      </c>
      <c r="F1361" s="3">
        <v>21264</v>
      </c>
    </row>
    <row r="1362" spans="1:6" x14ac:dyDescent="0.3">
      <c r="A1362" s="2">
        <v>2018</v>
      </c>
      <c r="B1362" s="2" t="s">
        <v>59</v>
      </c>
      <c r="C1362" s="2" t="s">
        <v>17</v>
      </c>
      <c r="D1362" s="2">
        <v>5047</v>
      </c>
      <c r="E1362" s="2">
        <v>68406</v>
      </c>
      <c r="F1362" s="2">
        <v>22087</v>
      </c>
    </row>
    <row r="1363" spans="1:6" x14ac:dyDescent="0.3">
      <c r="A1363" s="3">
        <v>2018</v>
      </c>
      <c r="B1363" s="3" t="s">
        <v>59</v>
      </c>
      <c r="C1363" s="3" t="s">
        <v>18</v>
      </c>
      <c r="D1363" s="3">
        <v>14772</v>
      </c>
      <c r="E1363" s="3">
        <v>282009</v>
      </c>
      <c r="F1363" s="3">
        <v>24012</v>
      </c>
    </row>
    <row r="1364" spans="1:6" x14ac:dyDescent="0.3">
      <c r="A1364" s="2">
        <v>2018</v>
      </c>
      <c r="B1364" s="2" t="s">
        <v>59</v>
      </c>
      <c r="C1364" s="2" t="s">
        <v>19</v>
      </c>
      <c r="D1364" s="2">
        <v>20642</v>
      </c>
      <c r="E1364" s="2">
        <v>375767</v>
      </c>
      <c r="F1364" s="2">
        <v>27758</v>
      </c>
    </row>
    <row r="1365" spans="1:6" x14ac:dyDescent="0.3">
      <c r="A1365" s="3">
        <v>2018</v>
      </c>
      <c r="B1365" s="3" t="s">
        <v>59</v>
      </c>
      <c r="C1365" s="3" t="s">
        <v>20</v>
      </c>
      <c r="D1365" s="3">
        <v>22025</v>
      </c>
      <c r="E1365" s="3">
        <v>432290</v>
      </c>
      <c r="F1365" s="3">
        <v>20566</v>
      </c>
    </row>
    <row r="1366" spans="1:6" x14ac:dyDescent="0.3">
      <c r="A1366" s="2">
        <v>2018</v>
      </c>
      <c r="B1366" s="2" t="s">
        <v>59</v>
      </c>
      <c r="C1366" s="2" t="s">
        <v>21</v>
      </c>
      <c r="D1366" s="2">
        <v>15294</v>
      </c>
      <c r="E1366" s="2">
        <v>272821</v>
      </c>
      <c r="F1366" s="2">
        <v>22507</v>
      </c>
    </row>
    <row r="1367" spans="1:6" x14ac:dyDescent="0.3">
      <c r="A1367" s="3">
        <v>2018</v>
      </c>
      <c r="B1367" s="3" t="s">
        <v>59</v>
      </c>
      <c r="C1367" s="3" t="s">
        <v>22</v>
      </c>
      <c r="D1367" s="3">
        <v>6464</v>
      </c>
      <c r="E1367" s="3">
        <v>134785</v>
      </c>
      <c r="F1367" s="3">
        <v>17523</v>
      </c>
    </row>
    <row r="1368" spans="1:6" x14ac:dyDescent="0.3">
      <c r="A1368" s="2">
        <v>2018</v>
      </c>
      <c r="B1368" s="2" t="s">
        <v>59</v>
      </c>
      <c r="C1368" s="2" t="s">
        <v>23</v>
      </c>
      <c r="D1368" s="2">
        <v>14797</v>
      </c>
      <c r="E1368" s="2">
        <v>305418</v>
      </c>
      <c r="F1368" s="2">
        <v>20892</v>
      </c>
    </row>
    <row r="1369" spans="1:6" x14ac:dyDescent="0.3">
      <c r="A1369" s="3">
        <v>2018</v>
      </c>
      <c r="B1369" s="3" t="s">
        <v>59</v>
      </c>
      <c r="C1369" s="3" t="s">
        <v>24</v>
      </c>
      <c r="D1369" s="3">
        <v>5071</v>
      </c>
      <c r="E1369" s="3">
        <v>66044</v>
      </c>
      <c r="F1369" s="3">
        <v>19150</v>
      </c>
    </row>
    <row r="1370" spans="1:6" x14ac:dyDescent="0.3">
      <c r="A1370" s="2">
        <v>2018</v>
      </c>
      <c r="B1370" s="2" t="s">
        <v>59</v>
      </c>
      <c r="C1370" s="2" t="s">
        <v>25</v>
      </c>
      <c r="D1370" s="2">
        <v>5561</v>
      </c>
      <c r="E1370" s="2">
        <v>92581</v>
      </c>
      <c r="F1370" s="2">
        <v>16715</v>
      </c>
    </row>
    <row r="1371" spans="1:6" x14ac:dyDescent="0.3">
      <c r="A1371" s="3">
        <v>2018</v>
      </c>
      <c r="B1371" s="3" t="s">
        <v>59</v>
      </c>
      <c r="C1371" s="3" t="s">
        <v>26</v>
      </c>
      <c r="D1371" s="3">
        <v>8499</v>
      </c>
      <c r="E1371" s="3">
        <v>352051</v>
      </c>
      <c r="F1371" s="3">
        <v>33688</v>
      </c>
    </row>
    <row r="1372" spans="1:6" x14ac:dyDescent="0.3">
      <c r="A1372" s="2">
        <v>2018</v>
      </c>
      <c r="B1372" s="2" t="s">
        <v>59</v>
      </c>
      <c r="C1372" s="2" t="s">
        <v>27</v>
      </c>
      <c r="D1372" s="2">
        <v>4595</v>
      </c>
      <c r="E1372" s="2">
        <v>71975</v>
      </c>
      <c r="F1372" s="2">
        <v>21945</v>
      </c>
    </row>
    <row r="1373" spans="1:6" x14ac:dyDescent="0.3">
      <c r="A1373" s="3">
        <v>2018</v>
      </c>
      <c r="B1373" s="3" t="s">
        <v>59</v>
      </c>
      <c r="C1373" s="3" t="s">
        <v>28</v>
      </c>
      <c r="D1373" s="3">
        <v>24132</v>
      </c>
      <c r="E1373" s="3">
        <v>385616</v>
      </c>
      <c r="F1373" s="3">
        <v>26316</v>
      </c>
    </row>
    <row r="1374" spans="1:6" x14ac:dyDescent="0.3">
      <c r="A1374" s="2">
        <v>2018</v>
      </c>
      <c r="B1374" s="2" t="s">
        <v>59</v>
      </c>
      <c r="C1374" s="2" t="s">
        <v>29</v>
      </c>
      <c r="D1374" s="2">
        <v>5107</v>
      </c>
      <c r="E1374" s="2">
        <v>97785</v>
      </c>
      <c r="F1374" s="2">
        <v>18651</v>
      </c>
    </row>
    <row r="1375" spans="1:6" x14ac:dyDescent="0.3">
      <c r="A1375" s="3">
        <v>2018</v>
      </c>
      <c r="B1375" s="3" t="s">
        <v>59</v>
      </c>
      <c r="C1375" s="3" t="s">
        <v>30</v>
      </c>
      <c r="D1375" s="3">
        <v>66285</v>
      </c>
      <c r="E1375" s="3">
        <v>957343</v>
      </c>
      <c r="F1375" s="3">
        <v>33850</v>
      </c>
    </row>
    <row r="1376" spans="1:6" x14ac:dyDescent="0.3">
      <c r="A1376" s="2">
        <v>2018</v>
      </c>
      <c r="B1376" s="2" t="s">
        <v>59</v>
      </c>
      <c r="C1376" s="2" t="s">
        <v>31</v>
      </c>
      <c r="D1376" s="2">
        <v>25859</v>
      </c>
      <c r="E1376" s="2">
        <v>502877</v>
      </c>
      <c r="F1376" s="2">
        <v>19767</v>
      </c>
    </row>
    <row r="1377" spans="1:6" x14ac:dyDescent="0.3">
      <c r="A1377" s="3">
        <v>2018</v>
      </c>
      <c r="B1377" s="3" t="s">
        <v>59</v>
      </c>
      <c r="C1377" s="3" t="s">
        <v>32</v>
      </c>
      <c r="D1377" s="3">
        <v>2627</v>
      </c>
      <c r="E1377" s="3">
        <v>40375</v>
      </c>
      <c r="F1377" s="3">
        <v>17889</v>
      </c>
    </row>
    <row r="1378" spans="1:6" x14ac:dyDescent="0.3">
      <c r="A1378" s="2">
        <v>2018</v>
      </c>
      <c r="B1378" s="2" t="s">
        <v>59</v>
      </c>
      <c r="C1378" s="2" t="s">
        <v>33</v>
      </c>
      <c r="D1378" s="2">
        <v>28523</v>
      </c>
      <c r="E1378" s="2">
        <v>566681</v>
      </c>
      <c r="F1378" s="2">
        <v>19459</v>
      </c>
    </row>
    <row r="1379" spans="1:6" x14ac:dyDescent="0.3">
      <c r="A1379" s="3">
        <v>2018</v>
      </c>
      <c r="B1379" s="3" t="s">
        <v>59</v>
      </c>
      <c r="C1379" s="3" t="s">
        <v>34</v>
      </c>
      <c r="D1379" s="3">
        <v>9140</v>
      </c>
      <c r="E1379" s="3">
        <v>171567</v>
      </c>
      <c r="F1379" s="3">
        <v>18204</v>
      </c>
    </row>
    <row r="1380" spans="1:6" x14ac:dyDescent="0.3">
      <c r="A1380" s="2">
        <v>2018</v>
      </c>
      <c r="B1380" s="2" t="s">
        <v>59</v>
      </c>
      <c r="C1380" s="2" t="s">
        <v>35</v>
      </c>
      <c r="D1380" s="2">
        <v>13794</v>
      </c>
      <c r="E1380" s="2">
        <v>210781</v>
      </c>
      <c r="F1380" s="2">
        <v>22754</v>
      </c>
    </row>
    <row r="1381" spans="1:6" x14ac:dyDescent="0.3">
      <c r="A1381" s="3">
        <v>2018</v>
      </c>
      <c r="B1381" s="3" t="s">
        <v>59</v>
      </c>
      <c r="C1381" s="3" t="s">
        <v>36</v>
      </c>
      <c r="D1381" s="3">
        <v>33471</v>
      </c>
      <c r="E1381" s="3">
        <v>571799</v>
      </c>
      <c r="F1381" s="3">
        <v>21102</v>
      </c>
    </row>
    <row r="1382" spans="1:6" x14ac:dyDescent="0.3">
      <c r="A1382" s="2">
        <v>2018</v>
      </c>
      <c r="B1382" s="2" t="s">
        <v>59</v>
      </c>
      <c r="C1382" s="2" t="s">
        <v>37</v>
      </c>
      <c r="D1382" s="2">
        <v>3748</v>
      </c>
      <c r="E1382" s="2">
        <v>59154</v>
      </c>
      <c r="F1382" s="2">
        <v>22818</v>
      </c>
    </row>
    <row r="1383" spans="1:6" x14ac:dyDescent="0.3">
      <c r="A1383" s="3">
        <v>2018</v>
      </c>
      <c r="B1383" s="3" t="s">
        <v>59</v>
      </c>
      <c r="C1383" s="3" t="s">
        <v>38</v>
      </c>
      <c r="D1383" s="3">
        <v>12841</v>
      </c>
      <c r="E1383" s="3">
        <v>263743</v>
      </c>
      <c r="F1383" s="3">
        <v>17991</v>
      </c>
    </row>
    <row r="1384" spans="1:6" x14ac:dyDescent="0.3">
      <c r="A1384" s="2">
        <v>2018</v>
      </c>
      <c r="B1384" s="2" t="s">
        <v>59</v>
      </c>
      <c r="C1384" s="2" t="s">
        <v>39</v>
      </c>
      <c r="D1384" s="2">
        <v>3149</v>
      </c>
      <c r="E1384" s="2">
        <v>47321</v>
      </c>
      <c r="F1384" s="2">
        <v>16954</v>
      </c>
    </row>
    <row r="1385" spans="1:6" x14ac:dyDescent="0.3">
      <c r="A1385" s="3">
        <v>2018</v>
      </c>
      <c r="B1385" s="3" t="s">
        <v>59</v>
      </c>
      <c r="C1385" s="3" t="s">
        <v>40</v>
      </c>
      <c r="D1385" s="3">
        <v>16427</v>
      </c>
      <c r="E1385" s="3">
        <v>337857</v>
      </c>
      <c r="F1385" s="3">
        <v>23524</v>
      </c>
    </row>
    <row r="1386" spans="1:6" x14ac:dyDescent="0.3">
      <c r="A1386" s="2">
        <v>2018</v>
      </c>
      <c r="B1386" s="2" t="s">
        <v>59</v>
      </c>
      <c r="C1386" s="2" t="s">
        <v>41</v>
      </c>
      <c r="D1386" s="2">
        <v>62760</v>
      </c>
      <c r="E1386" s="2">
        <v>1354468</v>
      </c>
      <c r="F1386" s="2">
        <v>21861</v>
      </c>
    </row>
    <row r="1387" spans="1:6" x14ac:dyDescent="0.3">
      <c r="A1387" s="3">
        <v>2018</v>
      </c>
      <c r="B1387" s="3" t="s">
        <v>59</v>
      </c>
      <c r="C1387" s="3" t="s">
        <v>42</v>
      </c>
      <c r="D1387" s="3">
        <v>7374</v>
      </c>
      <c r="E1387" s="3">
        <v>148446</v>
      </c>
      <c r="F1387" s="3">
        <v>20121</v>
      </c>
    </row>
    <row r="1388" spans="1:6" x14ac:dyDescent="0.3">
      <c r="A1388" s="2">
        <v>2018</v>
      </c>
      <c r="B1388" s="2" t="s">
        <v>59</v>
      </c>
      <c r="C1388" s="2" t="s">
        <v>43</v>
      </c>
      <c r="D1388" s="2">
        <v>2279</v>
      </c>
      <c r="E1388" s="2">
        <v>37198</v>
      </c>
      <c r="F1388" s="2">
        <v>23107</v>
      </c>
    </row>
    <row r="1389" spans="1:6" x14ac:dyDescent="0.3">
      <c r="A1389" s="3">
        <v>2018</v>
      </c>
      <c r="B1389" s="3" t="s">
        <v>59</v>
      </c>
      <c r="C1389" s="3" t="s">
        <v>44</v>
      </c>
      <c r="D1389" s="3">
        <v>20479</v>
      </c>
      <c r="E1389" s="3">
        <v>406321</v>
      </c>
      <c r="F1389" s="3">
        <v>20678</v>
      </c>
    </row>
    <row r="1390" spans="1:6" x14ac:dyDescent="0.3">
      <c r="A1390" s="2">
        <v>2018</v>
      </c>
      <c r="B1390" s="2" t="s">
        <v>59</v>
      </c>
      <c r="C1390" s="2" t="s">
        <v>45</v>
      </c>
      <c r="D1390" s="2">
        <v>20431</v>
      </c>
      <c r="E1390" s="2">
        <v>335635</v>
      </c>
      <c r="F1390" s="2">
        <v>25357</v>
      </c>
    </row>
    <row r="1391" spans="1:6" x14ac:dyDescent="0.3">
      <c r="A1391" s="3">
        <v>2018</v>
      </c>
      <c r="B1391" s="3" t="s">
        <v>59</v>
      </c>
      <c r="C1391" s="3" t="s">
        <v>46</v>
      </c>
      <c r="D1391" s="3">
        <v>4722</v>
      </c>
      <c r="E1391" s="3">
        <v>74133</v>
      </c>
      <c r="F1391" s="3">
        <v>17916</v>
      </c>
    </row>
    <row r="1392" spans="1:6" x14ac:dyDescent="0.3">
      <c r="A1392" s="2">
        <v>2018</v>
      </c>
      <c r="B1392" s="2" t="s">
        <v>59</v>
      </c>
      <c r="C1392" s="2" t="s">
        <v>47</v>
      </c>
      <c r="D1392" s="2">
        <v>16931</v>
      </c>
      <c r="E1392" s="2">
        <v>282313</v>
      </c>
      <c r="F1392" s="2">
        <v>18305</v>
      </c>
    </row>
    <row r="1393" spans="1:6" x14ac:dyDescent="0.3">
      <c r="A1393" s="3">
        <v>2018</v>
      </c>
      <c r="B1393" s="3" t="s">
        <v>59</v>
      </c>
      <c r="C1393" s="3" t="s">
        <v>48</v>
      </c>
      <c r="D1393" s="3">
        <v>2383</v>
      </c>
      <c r="E1393" s="3">
        <v>36403</v>
      </c>
      <c r="F1393" s="3">
        <v>21270</v>
      </c>
    </row>
    <row r="1394" spans="1:6" x14ac:dyDescent="0.3">
      <c r="A1394" s="2">
        <v>2018</v>
      </c>
      <c r="B1394" s="2" t="s">
        <v>60</v>
      </c>
      <c r="C1394" s="2" t="s">
        <v>1</v>
      </c>
      <c r="D1394" s="2">
        <v>10102</v>
      </c>
      <c r="E1394" s="2">
        <v>46094</v>
      </c>
      <c r="F1394" s="2">
        <v>37839</v>
      </c>
    </row>
    <row r="1395" spans="1:6" x14ac:dyDescent="0.3">
      <c r="A1395" s="3">
        <v>2018</v>
      </c>
      <c r="B1395" s="3" t="s">
        <v>60</v>
      </c>
      <c r="C1395" s="3" t="s">
        <v>2</v>
      </c>
      <c r="D1395" s="3">
        <v>11119</v>
      </c>
      <c r="E1395" s="3">
        <v>75319</v>
      </c>
      <c r="F1395" s="3">
        <v>37697</v>
      </c>
    </row>
    <row r="1396" spans="1:6" x14ac:dyDescent="0.3">
      <c r="A1396" s="2">
        <v>2018</v>
      </c>
      <c r="B1396" s="2" t="s">
        <v>60</v>
      </c>
      <c r="C1396" s="2" t="s">
        <v>3</v>
      </c>
      <c r="D1396" s="2">
        <v>5345</v>
      </c>
      <c r="E1396" s="2">
        <v>24966</v>
      </c>
      <c r="F1396" s="2">
        <v>34843</v>
      </c>
    </row>
    <row r="1397" spans="1:6" x14ac:dyDescent="0.3">
      <c r="A1397" s="3">
        <v>2018</v>
      </c>
      <c r="B1397" s="3" t="s">
        <v>60</v>
      </c>
      <c r="C1397" s="3" t="s">
        <v>4</v>
      </c>
      <c r="D1397" s="3">
        <v>95398</v>
      </c>
      <c r="E1397" s="3">
        <v>541832</v>
      </c>
      <c r="F1397" s="3">
        <v>40668</v>
      </c>
    </row>
    <row r="1398" spans="1:6" x14ac:dyDescent="0.3">
      <c r="A1398" s="2">
        <v>2018</v>
      </c>
      <c r="B1398" s="2" t="s">
        <v>60</v>
      </c>
      <c r="C1398" s="2" t="s">
        <v>5</v>
      </c>
      <c r="D1398" s="2">
        <v>16405</v>
      </c>
      <c r="E1398" s="2">
        <v>82040</v>
      </c>
      <c r="F1398" s="2">
        <v>40987</v>
      </c>
    </row>
    <row r="1399" spans="1:6" x14ac:dyDescent="0.3">
      <c r="A1399" s="3">
        <v>2018</v>
      </c>
      <c r="B1399" s="3" t="s">
        <v>60</v>
      </c>
      <c r="C1399" s="3" t="s">
        <v>6</v>
      </c>
      <c r="D1399" s="3">
        <v>17517</v>
      </c>
      <c r="E1399" s="3">
        <v>66913</v>
      </c>
      <c r="F1399" s="3">
        <v>33615</v>
      </c>
    </row>
    <row r="1400" spans="1:6" x14ac:dyDescent="0.3">
      <c r="A1400" s="2">
        <v>2018</v>
      </c>
      <c r="B1400" s="2" t="s">
        <v>60</v>
      </c>
      <c r="C1400" s="2" t="s">
        <v>7</v>
      </c>
      <c r="D1400" s="2">
        <v>2054</v>
      </c>
      <c r="E1400" s="2">
        <v>11930</v>
      </c>
      <c r="F1400" s="2">
        <v>34259</v>
      </c>
    </row>
    <row r="1401" spans="1:6" x14ac:dyDescent="0.3">
      <c r="A1401" s="3">
        <v>2018</v>
      </c>
      <c r="B1401" s="3" t="s">
        <v>60</v>
      </c>
      <c r="C1401" s="3" t="s">
        <v>8</v>
      </c>
      <c r="D1401" s="3">
        <v>55687</v>
      </c>
      <c r="E1401" s="3">
        <v>279269</v>
      </c>
      <c r="F1401" s="3">
        <v>36402</v>
      </c>
    </row>
    <row r="1402" spans="1:6" x14ac:dyDescent="0.3">
      <c r="A1402" s="2">
        <v>2018</v>
      </c>
      <c r="B1402" s="2" t="s">
        <v>60</v>
      </c>
      <c r="C1402" s="2" t="s">
        <v>9</v>
      </c>
      <c r="D1402" s="2">
        <v>17999</v>
      </c>
      <c r="E1402" s="2">
        <v>108656</v>
      </c>
      <c r="F1402" s="2">
        <v>36377</v>
      </c>
    </row>
    <row r="1403" spans="1:6" x14ac:dyDescent="0.3">
      <c r="A1403" s="3">
        <v>2018</v>
      </c>
      <c r="B1403" s="3" t="s">
        <v>60</v>
      </c>
      <c r="C1403" s="3" t="s">
        <v>10</v>
      </c>
      <c r="D1403" s="3">
        <v>3985</v>
      </c>
      <c r="E1403" s="3">
        <v>18622</v>
      </c>
      <c r="F1403" s="3">
        <v>31284</v>
      </c>
    </row>
    <row r="1404" spans="1:6" x14ac:dyDescent="0.3">
      <c r="A1404" s="2">
        <v>2018</v>
      </c>
      <c r="B1404" s="2" t="s">
        <v>60</v>
      </c>
      <c r="C1404" s="2" t="s">
        <v>11</v>
      </c>
      <c r="D1404" s="2">
        <v>39449</v>
      </c>
      <c r="E1404" s="2">
        <v>208655</v>
      </c>
      <c r="F1404" s="2">
        <v>42392</v>
      </c>
    </row>
    <row r="1405" spans="1:6" x14ac:dyDescent="0.3">
      <c r="A1405" s="3">
        <v>2018</v>
      </c>
      <c r="B1405" s="3" t="s">
        <v>60</v>
      </c>
      <c r="C1405" s="3" t="s">
        <v>12</v>
      </c>
      <c r="D1405" s="3">
        <v>13122</v>
      </c>
      <c r="E1405" s="3">
        <v>87997</v>
      </c>
      <c r="F1405" s="3">
        <v>32900</v>
      </c>
    </row>
    <row r="1406" spans="1:6" x14ac:dyDescent="0.3">
      <c r="A1406" s="2">
        <v>2018</v>
      </c>
      <c r="B1406" s="2" t="s">
        <v>60</v>
      </c>
      <c r="C1406" s="2" t="s">
        <v>13</v>
      </c>
      <c r="D1406" s="2">
        <v>8669</v>
      </c>
      <c r="E1406" s="2">
        <v>42339</v>
      </c>
      <c r="F1406" s="2">
        <v>34313</v>
      </c>
    </row>
    <row r="1407" spans="1:6" x14ac:dyDescent="0.3">
      <c r="A1407" s="3">
        <v>2018</v>
      </c>
      <c r="B1407" s="3" t="s">
        <v>60</v>
      </c>
      <c r="C1407" s="3" t="s">
        <v>14</v>
      </c>
      <c r="D1407" s="3">
        <v>5983</v>
      </c>
      <c r="E1407" s="3">
        <v>33757</v>
      </c>
      <c r="F1407" s="3">
        <v>34478</v>
      </c>
    </row>
    <row r="1408" spans="1:6" x14ac:dyDescent="0.3">
      <c r="A1408" s="2">
        <v>2018</v>
      </c>
      <c r="B1408" s="2" t="s">
        <v>60</v>
      </c>
      <c r="C1408" s="2" t="s">
        <v>15</v>
      </c>
      <c r="D1408" s="2">
        <v>10697</v>
      </c>
      <c r="E1408" s="2">
        <v>46476</v>
      </c>
      <c r="F1408" s="2">
        <v>33616</v>
      </c>
    </row>
    <row r="1409" spans="1:6" x14ac:dyDescent="0.3">
      <c r="A1409" s="3">
        <v>2018</v>
      </c>
      <c r="B1409" s="3" t="s">
        <v>60</v>
      </c>
      <c r="C1409" s="3" t="s">
        <v>16</v>
      </c>
      <c r="D1409" s="3">
        <v>9230</v>
      </c>
      <c r="E1409" s="3">
        <v>45904</v>
      </c>
      <c r="F1409" s="3">
        <v>37854</v>
      </c>
    </row>
    <row r="1410" spans="1:6" x14ac:dyDescent="0.3">
      <c r="A1410" s="2">
        <v>2018</v>
      </c>
      <c r="B1410" s="2" t="s">
        <v>60</v>
      </c>
      <c r="C1410" s="2" t="s">
        <v>17</v>
      </c>
      <c r="D1410" s="2">
        <v>3832</v>
      </c>
      <c r="E1410" s="2">
        <v>18021</v>
      </c>
      <c r="F1410" s="2">
        <v>33967</v>
      </c>
    </row>
    <row r="1411" spans="1:6" x14ac:dyDescent="0.3">
      <c r="A1411" s="3">
        <v>2018</v>
      </c>
      <c r="B1411" s="3" t="s">
        <v>60</v>
      </c>
      <c r="C1411" s="3" t="s">
        <v>18</v>
      </c>
      <c r="D1411" s="3">
        <v>19354</v>
      </c>
      <c r="E1411" s="3">
        <v>91803</v>
      </c>
      <c r="F1411" s="3">
        <v>43222</v>
      </c>
    </row>
    <row r="1412" spans="1:6" x14ac:dyDescent="0.3">
      <c r="A1412" s="2">
        <v>2018</v>
      </c>
      <c r="B1412" s="2" t="s">
        <v>60</v>
      </c>
      <c r="C1412" s="2" t="s">
        <v>19</v>
      </c>
      <c r="D1412" s="2">
        <v>21621</v>
      </c>
      <c r="E1412" s="2">
        <v>119963</v>
      </c>
      <c r="F1412" s="2">
        <v>38569</v>
      </c>
    </row>
    <row r="1413" spans="1:6" x14ac:dyDescent="0.3">
      <c r="A1413" s="3">
        <v>2018</v>
      </c>
      <c r="B1413" s="3" t="s">
        <v>60</v>
      </c>
      <c r="C1413" s="3" t="s">
        <v>20</v>
      </c>
      <c r="D1413" s="3">
        <v>31024</v>
      </c>
      <c r="E1413" s="3">
        <v>139968</v>
      </c>
      <c r="F1413" s="3">
        <v>33275</v>
      </c>
    </row>
    <row r="1414" spans="1:6" x14ac:dyDescent="0.3">
      <c r="A1414" s="2">
        <v>2018</v>
      </c>
      <c r="B1414" s="2" t="s">
        <v>60</v>
      </c>
      <c r="C1414" s="2" t="s">
        <v>21</v>
      </c>
      <c r="D1414" s="2">
        <v>17099</v>
      </c>
      <c r="E1414" s="2">
        <v>90096</v>
      </c>
      <c r="F1414" s="2">
        <v>34221</v>
      </c>
    </row>
    <row r="1415" spans="1:6" x14ac:dyDescent="0.3">
      <c r="A1415" s="3">
        <v>2018</v>
      </c>
      <c r="B1415" s="3" t="s">
        <v>60</v>
      </c>
      <c r="C1415" s="3" t="s">
        <v>22</v>
      </c>
      <c r="D1415" s="3">
        <v>4645</v>
      </c>
      <c r="E1415" s="3">
        <v>21202</v>
      </c>
      <c r="F1415" s="3">
        <v>34491</v>
      </c>
    </row>
    <row r="1416" spans="1:6" x14ac:dyDescent="0.3">
      <c r="A1416" s="2">
        <v>2018</v>
      </c>
      <c r="B1416" s="2" t="s">
        <v>60</v>
      </c>
      <c r="C1416" s="2" t="s">
        <v>23</v>
      </c>
      <c r="D1416" s="2">
        <v>12996</v>
      </c>
      <c r="E1416" s="2">
        <v>75350</v>
      </c>
      <c r="F1416" s="2">
        <v>34075</v>
      </c>
    </row>
    <row r="1417" spans="1:6" x14ac:dyDescent="0.3">
      <c r="A1417" s="3">
        <v>2018</v>
      </c>
      <c r="B1417" s="3" t="s">
        <v>60</v>
      </c>
      <c r="C1417" s="3" t="s">
        <v>24</v>
      </c>
      <c r="D1417" s="3">
        <v>4285</v>
      </c>
      <c r="E1417" s="3">
        <v>18301</v>
      </c>
      <c r="F1417" s="3">
        <v>30293</v>
      </c>
    </row>
    <row r="1418" spans="1:6" x14ac:dyDescent="0.3">
      <c r="A1418" s="2">
        <v>2018</v>
      </c>
      <c r="B1418" s="2" t="s">
        <v>60</v>
      </c>
      <c r="C1418" s="2" t="s">
        <v>25</v>
      </c>
      <c r="D1418" s="2">
        <v>4614</v>
      </c>
      <c r="E1418" s="2">
        <v>25333</v>
      </c>
      <c r="F1418" s="2">
        <v>32212</v>
      </c>
    </row>
    <row r="1419" spans="1:6" x14ac:dyDescent="0.3">
      <c r="A1419" s="3">
        <v>2018</v>
      </c>
      <c r="B1419" s="3" t="s">
        <v>60</v>
      </c>
      <c r="C1419" s="3" t="s">
        <v>26</v>
      </c>
      <c r="D1419" s="3">
        <v>5080</v>
      </c>
      <c r="E1419" s="3">
        <v>34964</v>
      </c>
      <c r="F1419" s="3">
        <v>37484</v>
      </c>
    </row>
    <row r="1420" spans="1:6" x14ac:dyDescent="0.3">
      <c r="A1420" s="2">
        <v>2018</v>
      </c>
      <c r="B1420" s="2" t="s">
        <v>60</v>
      </c>
      <c r="C1420" s="2" t="s">
        <v>27</v>
      </c>
      <c r="D1420" s="2">
        <v>3934</v>
      </c>
      <c r="E1420" s="2">
        <v>20991</v>
      </c>
      <c r="F1420" s="2">
        <v>37927</v>
      </c>
    </row>
    <row r="1421" spans="1:6" x14ac:dyDescent="0.3">
      <c r="A1421" s="3">
        <v>2018</v>
      </c>
      <c r="B1421" s="3" t="s">
        <v>60</v>
      </c>
      <c r="C1421" s="3" t="s">
        <v>28</v>
      </c>
      <c r="D1421" s="3">
        <v>24105</v>
      </c>
      <c r="E1421" s="3">
        <v>135824</v>
      </c>
      <c r="F1421" s="3">
        <v>36518</v>
      </c>
    </row>
    <row r="1422" spans="1:6" x14ac:dyDescent="0.3">
      <c r="A1422" s="2">
        <v>2018</v>
      </c>
      <c r="B1422" s="2" t="s">
        <v>60</v>
      </c>
      <c r="C1422" s="2" t="s">
        <v>29</v>
      </c>
      <c r="D1422" s="2">
        <v>4073</v>
      </c>
      <c r="E1422" s="2">
        <v>20964</v>
      </c>
      <c r="F1422" s="2">
        <v>34365</v>
      </c>
    </row>
    <row r="1423" spans="1:6" x14ac:dyDescent="0.3">
      <c r="A1423" s="3">
        <v>2018</v>
      </c>
      <c r="B1423" s="3" t="s">
        <v>60</v>
      </c>
      <c r="C1423" s="3" t="s">
        <v>30</v>
      </c>
      <c r="D1423" s="3">
        <v>73275</v>
      </c>
      <c r="E1423" s="3">
        <v>370268</v>
      </c>
      <c r="F1423" s="3">
        <v>41910</v>
      </c>
    </row>
    <row r="1424" spans="1:6" x14ac:dyDescent="0.3">
      <c r="A1424" s="2">
        <v>2018</v>
      </c>
      <c r="B1424" s="2" t="s">
        <v>60</v>
      </c>
      <c r="C1424" s="2" t="s">
        <v>31</v>
      </c>
      <c r="D1424" s="2">
        <v>23444</v>
      </c>
      <c r="E1424" s="2">
        <v>109986</v>
      </c>
      <c r="F1424" s="2">
        <v>35102</v>
      </c>
    </row>
    <row r="1425" spans="1:6" x14ac:dyDescent="0.3">
      <c r="A1425" s="3">
        <v>2018</v>
      </c>
      <c r="B1425" s="3" t="s">
        <v>60</v>
      </c>
      <c r="C1425" s="3" t="s">
        <v>32</v>
      </c>
      <c r="D1425" s="3">
        <v>2051</v>
      </c>
      <c r="E1425" s="3">
        <v>11307</v>
      </c>
      <c r="F1425" s="3">
        <v>37216</v>
      </c>
    </row>
    <row r="1426" spans="1:6" x14ac:dyDescent="0.3">
      <c r="A1426" s="2">
        <v>2018</v>
      </c>
      <c r="B1426" s="2" t="s">
        <v>60</v>
      </c>
      <c r="C1426" s="2" t="s">
        <v>33</v>
      </c>
      <c r="D1426" s="2">
        <v>23542</v>
      </c>
      <c r="E1426" s="2">
        <v>156685</v>
      </c>
      <c r="F1426" s="2">
        <v>34001</v>
      </c>
    </row>
    <row r="1427" spans="1:6" x14ac:dyDescent="0.3">
      <c r="A1427" s="3">
        <v>2018</v>
      </c>
      <c r="B1427" s="3" t="s">
        <v>60</v>
      </c>
      <c r="C1427" s="3" t="s">
        <v>34</v>
      </c>
      <c r="D1427" s="3">
        <v>6640</v>
      </c>
      <c r="E1427" s="3">
        <v>36417</v>
      </c>
      <c r="F1427" s="3">
        <v>35221</v>
      </c>
    </row>
    <row r="1428" spans="1:6" x14ac:dyDescent="0.3">
      <c r="A1428" s="2">
        <v>2018</v>
      </c>
      <c r="B1428" s="2" t="s">
        <v>60</v>
      </c>
      <c r="C1428" s="2" t="s">
        <v>35</v>
      </c>
      <c r="D1428" s="2">
        <v>24302</v>
      </c>
      <c r="E1428" s="2">
        <v>77296</v>
      </c>
      <c r="F1428" s="2">
        <v>34031</v>
      </c>
    </row>
    <row r="1429" spans="1:6" x14ac:dyDescent="0.3">
      <c r="A1429" s="3">
        <v>2018</v>
      </c>
      <c r="B1429" s="3" t="s">
        <v>60</v>
      </c>
      <c r="C1429" s="3" t="s">
        <v>36</v>
      </c>
      <c r="D1429" s="3">
        <v>32530</v>
      </c>
      <c r="E1429" s="3">
        <v>199883</v>
      </c>
      <c r="F1429" s="3">
        <v>33988</v>
      </c>
    </row>
    <row r="1430" spans="1:6" x14ac:dyDescent="0.3">
      <c r="A1430" s="2">
        <v>2018</v>
      </c>
      <c r="B1430" s="2" t="s">
        <v>60</v>
      </c>
      <c r="C1430" s="2" t="s">
        <v>37</v>
      </c>
      <c r="D1430" s="2">
        <v>3459</v>
      </c>
      <c r="E1430" s="2">
        <v>17990</v>
      </c>
      <c r="F1430" s="2">
        <v>33322</v>
      </c>
    </row>
    <row r="1431" spans="1:6" x14ac:dyDescent="0.3">
      <c r="A1431" s="3">
        <v>2018</v>
      </c>
      <c r="B1431" s="3" t="s">
        <v>60</v>
      </c>
      <c r="C1431" s="3" t="s">
        <v>38</v>
      </c>
      <c r="D1431" s="3">
        <v>11329</v>
      </c>
      <c r="E1431" s="3">
        <v>53632</v>
      </c>
      <c r="F1431" s="3">
        <v>32985</v>
      </c>
    </row>
    <row r="1432" spans="1:6" x14ac:dyDescent="0.3">
      <c r="A1432" s="2">
        <v>2018</v>
      </c>
      <c r="B1432" s="2" t="s">
        <v>60</v>
      </c>
      <c r="C1432" s="2" t="s">
        <v>39</v>
      </c>
      <c r="D1432" s="2">
        <v>2201</v>
      </c>
      <c r="E1432" s="2">
        <v>11149</v>
      </c>
      <c r="F1432" s="2">
        <v>32874</v>
      </c>
    </row>
    <row r="1433" spans="1:6" x14ac:dyDescent="0.3">
      <c r="A1433" s="3">
        <v>2018</v>
      </c>
      <c r="B1433" s="3" t="s">
        <v>60</v>
      </c>
      <c r="C1433" s="3" t="s">
        <v>40</v>
      </c>
      <c r="D1433" s="3">
        <v>15494</v>
      </c>
      <c r="E1433" s="3">
        <v>78706</v>
      </c>
      <c r="F1433" s="3">
        <v>35137</v>
      </c>
    </row>
    <row r="1434" spans="1:6" x14ac:dyDescent="0.3">
      <c r="A1434" s="2">
        <v>2018</v>
      </c>
      <c r="B1434" s="2" t="s">
        <v>60</v>
      </c>
      <c r="C1434" s="2" t="s">
        <v>41</v>
      </c>
      <c r="D1434" s="2">
        <v>56598</v>
      </c>
      <c r="E1434" s="2">
        <v>334126</v>
      </c>
      <c r="F1434" s="2">
        <v>39429</v>
      </c>
    </row>
    <row r="1435" spans="1:6" x14ac:dyDescent="0.3">
      <c r="A1435" s="3">
        <v>2018</v>
      </c>
      <c r="B1435" s="3" t="s">
        <v>60</v>
      </c>
      <c r="C1435" s="3" t="s">
        <v>42</v>
      </c>
      <c r="D1435" s="3">
        <v>6320</v>
      </c>
      <c r="E1435" s="3">
        <v>36120</v>
      </c>
      <c r="F1435" s="3">
        <v>35627</v>
      </c>
    </row>
    <row r="1436" spans="1:6" x14ac:dyDescent="0.3">
      <c r="A1436" s="2">
        <v>2018</v>
      </c>
      <c r="B1436" s="2" t="s">
        <v>60</v>
      </c>
      <c r="C1436" s="2" t="s">
        <v>43</v>
      </c>
      <c r="D1436" s="2">
        <v>1954</v>
      </c>
      <c r="E1436" s="2">
        <v>8748</v>
      </c>
      <c r="F1436" s="2">
        <v>36288</v>
      </c>
    </row>
    <row r="1437" spans="1:6" x14ac:dyDescent="0.3">
      <c r="A1437" s="3">
        <v>2018</v>
      </c>
      <c r="B1437" s="3" t="s">
        <v>60</v>
      </c>
      <c r="C1437" s="3" t="s">
        <v>44</v>
      </c>
      <c r="D1437" s="3">
        <v>36204</v>
      </c>
      <c r="E1437" s="3">
        <v>145640</v>
      </c>
      <c r="F1437" s="3">
        <v>42804</v>
      </c>
    </row>
    <row r="1438" spans="1:6" x14ac:dyDescent="0.3">
      <c r="A1438" s="2">
        <v>2018</v>
      </c>
      <c r="B1438" s="2" t="s">
        <v>60</v>
      </c>
      <c r="C1438" s="2" t="s">
        <v>45</v>
      </c>
      <c r="D1438" s="2">
        <v>19893</v>
      </c>
      <c r="E1438" s="2">
        <v>99054</v>
      </c>
      <c r="F1438" s="2">
        <v>40310</v>
      </c>
    </row>
    <row r="1439" spans="1:6" x14ac:dyDescent="0.3">
      <c r="A1439" s="3">
        <v>2018</v>
      </c>
      <c r="B1439" s="3" t="s">
        <v>60</v>
      </c>
      <c r="C1439" s="3" t="s">
        <v>46</v>
      </c>
      <c r="D1439" s="3">
        <v>5536</v>
      </c>
      <c r="E1439" s="3">
        <v>19873</v>
      </c>
      <c r="F1439" s="3">
        <v>31425</v>
      </c>
    </row>
    <row r="1440" spans="1:6" x14ac:dyDescent="0.3">
      <c r="A1440" s="2">
        <v>2018</v>
      </c>
      <c r="B1440" s="2" t="s">
        <v>60</v>
      </c>
      <c r="C1440" s="2" t="s">
        <v>47</v>
      </c>
      <c r="D1440" s="2">
        <v>14009</v>
      </c>
      <c r="E1440" s="2">
        <v>84183</v>
      </c>
      <c r="F1440" s="2">
        <v>30593</v>
      </c>
    </row>
    <row r="1441" spans="1:6" x14ac:dyDescent="0.3">
      <c r="A1441" s="3">
        <v>2018</v>
      </c>
      <c r="B1441" s="3" t="s">
        <v>60</v>
      </c>
      <c r="C1441" s="3" t="s">
        <v>48</v>
      </c>
      <c r="D1441" s="3">
        <v>1664</v>
      </c>
      <c r="E1441" s="3">
        <v>7261</v>
      </c>
      <c r="F1441" s="3">
        <v>37155</v>
      </c>
    </row>
    <row r="1442" spans="1:6" x14ac:dyDescent="0.3">
      <c r="A1442" s="2">
        <v>2017</v>
      </c>
      <c r="B1442" s="2" t="s">
        <v>55</v>
      </c>
      <c r="C1442" s="2" t="s">
        <v>1</v>
      </c>
      <c r="D1442" s="2">
        <v>1815</v>
      </c>
      <c r="E1442" s="2">
        <v>17999</v>
      </c>
      <c r="F1442" s="2">
        <v>52748</v>
      </c>
    </row>
    <row r="1443" spans="1:6" x14ac:dyDescent="0.3">
      <c r="A1443" s="3">
        <v>2017</v>
      </c>
      <c r="B1443" s="3" t="s">
        <v>55</v>
      </c>
      <c r="C1443" s="3" t="s">
        <v>2</v>
      </c>
      <c r="D1443" s="3">
        <v>1257</v>
      </c>
      <c r="E1443" s="3">
        <v>37216</v>
      </c>
      <c r="F1443" s="3">
        <v>47116</v>
      </c>
    </row>
    <row r="1444" spans="1:6" x14ac:dyDescent="0.3">
      <c r="A1444" s="2">
        <v>2017</v>
      </c>
      <c r="B1444" s="2" t="s">
        <v>55</v>
      </c>
      <c r="C1444" s="2" t="s">
        <v>3</v>
      </c>
      <c r="D1444" s="2">
        <v>2551</v>
      </c>
      <c r="E1444" s="2">
        <v>16476</v>
      </c>
      <c r="F1444" s="2">
        <v>46191</v>
      </c>
    </row>
    <row r="1445" spans="1:6" x14ac:dyDescent="0.3">
      <c r="A1445" s="3">
        <v>2017</v>
      </c>
      <c r="B1445" s="3" t="s">
        <v>55</v>
      </c>
      <c r="C1445" s="3" t="s">
        <v>4</v>
      </c>
      <c r="D1445" s="3">
        <v>17021</v>
      </c>
      <c r="E1445" s="3">
        <v>441460</v>
      </c>
      <c r="F1445" s="3">
        <v>37249</v>
      </c>
    </row>
    <row r="1446" spans="1:6" x14ac:dyDescent="0.3">
      <c r="A1446" s="2">
        <v>2017</v>
      </c>
      <c r="B1446" s="2" t="s">
        <v>55</v>
      </c>
      <c r="C1446" s="2" t="s">
        <v>5</v>
      </c>
      <c r="D1446" s="2">
        <v>3202</v>
      </c>
      <c r="E1446" s="2">
        <v>43394</v>
      </c>
      <c r="F1446" s="2">
        <v>84161</v>
      </c>
    </row>
    <row r="1447" spans="1:6" x14ac:dyDescent="0.3">
      <c r="A1447" s="3">
        <v>2017</v>
      </c>
      <c r="B1447" s="3" t="s">
        <v>55</v>
      </c>
      <c r="C1447" s="3" t="s">
        <v>6</v>
      </c>
      <c r="D1447" s="3">
        <v>433</v>
      </c>
      <c r="E1447" s="3">
        <v>5305</v>
      </c>
      <c r="F1447" s="3">
        <v>40017</v>
      </c>
    </row>
    <row r="1448" spans="1:6" x14ac:dyDescent="0.3">
      <c r="A1448" s="2">
        <v>2017</v>
      </c>
      <c r="B1448" s="2" t="s">
        <v>55</v>
      </c>
      <c r="C1448" s="2" t="s">
        <v>7</v>
      </c>
      <c r="D1448" s="2">
        <v>177</v>
      </c>
      <c r="E1448" s="2">
        <v>1538</v>
      </c>
      <c r="F1448" s="2">
        <v>39651</v>
      </c>
    </row>
    <row r="1449" spans="1:6" x14ac:dyDescent="0.3">
      <c r="A1449" s="3">
        <v>2017</v>
      </c>
      <c r="B1449" s="3" t="s">
        <v>55</v>
      </c>
      <c r="C1449" s="3" t="s">
        <v>8</v>
      </c>
      <c r="D1449" s="3">
        <v>5285</v>
      </c>
      <c r="E1449" s="3">
        <v>75471</v>
      </c>
      <c r="F1449" s="3">
        <v>32773</v>
      </c>
    </row>
    <row r="1450" spans="1:6" x14ac:dyDescent="0.3">
      <c r="A1450" s="2">
        <v>2017</v>
      </c>
      <c r="B1450" s="2" t="s">
        <v>55</v>
      </c>
      <c r="C1450" s="2" t="s">
        <v>9</v>
      </c>
      <c r="D1450" s="2">
        <v>2594</v>
      </c>
      <c r="E1450" s="2">
        <v>29299</v>
      </c>
      <c r="F1450" s="2">
        <v>41048</v>
      </c>
    </row>
    <row r="1451" spans="1:6" x14ac:dyDescent="0.3">
      <c r="A1451" s="3">
        <v>2017</v>
      </c>
      <c r="B1451" s="3" t="s">
        <v>55</v>
      </c>
      <c r="C1451" s="3" t="s">
        <v>10</v>
      </c>
      <c r="D1451" s="3">
        <v>2448</v>
      </c>
      <c r="E1451" s="3">
        <v>26790</v>
      </c>
      <c r="F1451" s="3">
        <v>38417</v>
      </c>
    </row>
    <row r="1452" spans="1:6" x14ac:dyDescent="0.3">
      <c r="A1452" s="2">
        <v>2017</v>
      </c>
      <c r="B1452" s="2" t="s">
        <v>55</v>
      </c>
      <c r="C1452" s="2" t="s">
        <v>11</v>
      </c>
      <c r="D1452" s="2">
        <v>2730</v>
      </c>
      <c r="E1452" s="2">
        <v>26665</v>
      </c>
      <c r="F1452" s="2">
        <v>48549</v>
      </c>
    </row>
    <row r="1453" spans="1:6" x14ac:dyDescent="0.3">
      <c r="A1453" s="3">
        <v>2017</v>
      </c>
      <c r="B1453" s="3" t="s">
        <v>55</v>
      </c>
      <c r="C1453" s="3" t="s">
        <v>12</v>
      </c>
      <c r="D1453" s="3">
        <v>2183</v>
      </c>
      <c r="E1453" s="3">
        <v>21072</v>
      </c>
      <c r="F1453" s="3">
        <v>47269</v>
      </c>
    </row>
    <row r="1454" spans="1:6" x14ac:dyDescent="0.3">
      <c r="A1454" s="2">
        <v>2017</v>
      </c>
      <c r="B1454" s="2" t="s">
        <v>55</v>
      </c>
      <c r="C1454" s="2" t="s">
        <v>13</v>
      </c>
      <c r="D1454" s="2">
        <v>2766</v>
      </c>
      <c r="E1454" s="2">
        <v>22503</v>
      </c>
      <c r="F1454" s="2">
        <v>41388</v>
      </c>
    </row>
    <row r="1455" spans="1:6" x14ac:dyDescent="0.3">
      <c r="A1455" s="3">
        <v>2017</v>
      </c>
      <c r="B1455" s="3" t="s">
        <v>55</v>
      </c>
      <c r="C1455" s="3" t="s">
        <v>14</v>
      </c>
      <c r="D1455" s="3">
        <v>2686</v>
      </c>
      <c r="E1455" s="3">
        <v>19024</v>
      </c>
      <c r="F1455" s="3">
        <v>45105</v>
      </c>
    </row>
    <row r="1456" spans="1:6" x14ac:dyDescent="0.3">
      <c r="A1456" s="2">
        <v>2017</v>
      </c>
      <c r="B1456" s="2" t="s">
        <v>55</v>
      </c>
      <c r="C1456" s="2" t="s">
        <v>15</v>
      </c>
      <c r="D1456" s="2">
        <v>1584</v>
      </c>
      <c r="E1456" s="2">
        <v>18306</v>
      </c>
      <c r="F1456" s="2">
        <v>54943</v>
      </c>
    </row>
    <row r="1457" spans="1:6" x14ac:dyDescent="0.3">
      <c r="A1457" s="3">
        <v>2017</v>
      </c>
      <c r="B1457" s="3" t="s">
        <v>55</v>
      </c>
      <c r="C1457" s="3" t="s">
        <v>16</v>
      </c>
      <c r="D1457" s="3">
        <v>3082</v>
      </c>
      <c r="E1457" s="3">
        <v>42251</v>
      </c>
      <c r="F1457" s="3">
        <v>80128</v>
      </c>
    </row>
    <row r="1458" spans="1:6" x14ac:dyDescent="0.3">
      <c r="A1458" s="2">
        <v>2017</v>
      </c>
      <c r="B1458" s="2" t="s">
        <v>55</v>
      </c>
      <c r="C1458" s="2" t="s">
        <v>17</v>
      </c>
      <c r="D1458" s="2">
        <v>1370</v>
      </c>
      <c r="E1458" s="2">
        <v>6817</v>
      </c>
      <c r="F1458" s="2">
        <v>40118</v>
      </c>
    </row>
    <row r="1459" spans="1:6" x14ac:dyDescent="0.3">
      <c r="A1459" s="3">
        <v>2017</v>
      </c>
      <c r="B1459" s="3" t="s">
        <v>55</v>
      </c>
      <c r="C1459" s="3" t="s">
        <v>18</v>
      </c>
      <c r="D1459" s="3">
        <v>723</v>
      </c>
      <c r="E1459" s="3">
        <v>6432</v>
      </c>
      <c r="F1459" s="3">
        <v>42478</v>
      </c>
    </row>
    <row r="1460" spans="1:6" x14ac:dyDescent="0.3">
      <c r="A1460" s="2">
        <v>2017</v>
      </c>
      <c r="B1460" s="2" t="s">
        <v>55</v>
      </c>
      <c r="C1460" s="2" t="s">
        <v>19</v>
      </c>
      <c r="D1460" s="2">
        <v>1030</v>
      </c>
      <c r="E1460" s="2">
        <v>9290</v>
      </c>
      <c r="F1460" s="2">
        <v>61286</v>
      </c>
    </row>
    <row r="1461" spans="1:6" x14ac:dyDescent="0.3">
      <c r="A1461" s="3">
        <v>2017</v>
      </c>
      <c r="B1461" s="3" t="s">
        <v>55</v>
      </c>
      <c r="C1461" s="3" t="s">
        <v>20</v>
      </c>
      <c r="D1461" s="3">
        <v>3203</v>
      </c>
      <c r="E1461" s="3">
        <v>36801</v>
      </c>
      <c r="F1461" s="3">
        <v>38160</v>
      </c>
    </row>
    <row r="1462" spans="1:6" x14ac:dyDescent="0.3">
      <c r="A1462" s="2">
        <v>2017</v>
      </c>
      <c r="B1462" s="2" t="s">
        <v>55</v>
      </c>
      <c r="C1462" s="2" t="s">
        <v>21</v>
      </c>
      <c r="D1462" s="2">
        <v>2992</v>
      </c>
      <c r="E1462" s="2">
        <v>27804</v>
      </c>
      <c r="F1462" s="2">
        <v>47599</v>
      </c>
    </row>
    <row r="1463" spans="1:6" x14ac:dyDescent="0.3">
      <c r="A1463" s="3">
        <v>2017</v>
      </c>
      <c r="B1463" s="3" t="s">
        <v>55</v>
      </c>
      <c r="C1463" s="3" t="s">
        <v>22</v>
      </c>
      <c r="D1463" s="3">
        <v>2168</v>
      </c>
      <c r="E1463" s="3">
        <v>16360</v>
      </c>
      <c r="F1463" s="3">
        <v>45681</v>
      </c>
    </row>
    <row r="1464" spans="1:6" x14ac:dyDescent="0.3">
      <c r="A1464" s="2">
        <v>2017</v>
      </c>
      <c r="B1464" s="2" t="s">
        <v>55</v>
      </c>
      <c r="C1464" s="2" t="s">
        <v>23</v>
      </c>
      <c r="D1464" s="2">
        <v>1950</v>
      </c>
      <c r="E1464" s="2">
        <v>16365</v>
      </c>
      <c r="F1464" s="2">
        <v>42894</v>
      </c>
    </row>
    <row r="1465" spans="1:6" x14ac:dyDescent="0.3">
      <c r="A1465" s="3">
        <v>2017</v>
      </c>
      <c r="B1465" s="3" t="s">
        <v>55</v>
      </c>
      <c r="C1465" s="3" t="s">
        <v>24</v>
      </c>
      <c r="D1465" s="3">
        <v>1753</v>
      </c>
      <c r="E1465" s="3">
        <v>11976</v>
      </c>
      <c r="F1465" s="3">
        <v>64781</v>
      </c>
    </row>
    <row r="1466" spans="1:6" x14ac:dyDescent="0.3">
      <c r="A1466" s="2">
        <v>2017</v>
      </c>
      <c r="B1466" s="2" t="s">
        <v>55</v>
      </c>
      <c r="C1466" s="2" t="s">
        <v>25</v>
      </c>
      <c r="D1466" s="2">
        <v>2337</v>
      </c>
      <c r="E1466" s="2">
        <v>15500</v>
      </c>
      <c r="F1466" s="2">
        <v>39544</v>
      </c>
    </row>
    <row r="1467" spans="1:6" x14ac:dyDescent="0.3">
      <c r="A1467" s="3">
        <v>2017</v>
      </c>
      <c r="B1467" s="3" t="s">
        <v>55</v>
      </c>
      <c r="C1467" s="3" t="s">
        <v>26</v>
      </c>
      <c r="D1467" s="3">
        <v>612</v>
      </c>
      <c r="E1467" s="3">
        <v>17902</v>
      </c>
      <c r="F1467" s="3">
        <v>82999</v>
      </c>
    </row>
    <row r="1468" spans="1:6" x14ac:dyDescent="0.3">
      <c r="A1468" s="2">
        <v>2017</v>
      </c>
      <c r="B1468" s="2" t="s">
        <v>55</v>
      </c>
      <c r="C1468" s="2" t="s">
        <v>27</v>
      </c>
      <c r="D1468" s="2">
        <v>350</v>
      </c>
      <c r="E1468" s="2">
        <v>2556</v>
      </c>
      <c r="F1468" s="2">
        <v>41972</v>
      </c>
    </row>
    <row r="1469" spans="1:6" x14ac:dyDescent="0.3">
      <c r="A1469" s="3">
        <v>2017</v>
      </c>
      <c r="B1469" s="3" t="s">
        <v>55</v>
      </c>
      <c r="C1469" s="3" t="s">
        <v>28</v>
      </c>
      <c r="D1469" s="3">
        <v>1018</v>
      </c>
      <c r="E1469" s="3">
        <v>12853</v>
      </c>
      <c r="F1469" s="3">
        <v>37279</v>
      </c>
    </row>
    <row r="1470" spans="1:6" x14ac:dyDescent="0.3">
      <c r="A1470" s="2">
        <v>2017</v>
      </c>
      <c r="B1470" s="2" t="s">
        <v>55</v>
      </c>
      <c r="C1470" s="2" t="s">
        <v>29</v>
      </c>
      <c r="D1470" s="2">
        <v>1991</v>
      </c>
      <c r="E1470" s="2">
        <v>32275</v>
      </c>
      <c r="F1470" s="2">
        <v>59989</v>
      </c>
    </row>
    <row r="1471" spans="1:6" x14ac:dyDescent="0.3">
      <c r="A1471" s="3">
        <v>2017</v>
      </c>
      <c r="B1471" s="3" t="s">
        <v>55</v>
      </c>
      <c r="C1471" s="3" t="s">
        <v>30</v>
      </c>
      <c r="D1471" s="3">
        <v>3023</v>
      </c>
      <c r="E1471" s="3">
        <v>30834</v>
      </c>
      <c r="F1471" s="3">
        <v>39487</v>
      </c>
    </row>
    <row r="1472" spans="1:6" x14ac:dyDescent="0.3">
      <c r="A1472" s="2">
        <v>2017</v>
      </c>
      <c r="B1472" s="2" t="s">
        <v>55</v>
      </c>
      <c r="C1472" s="2" t="s">
        <v>31</v>
      </c>
      <c r="D1472" s="2">
        <v>3306</v>
      </c>
      <c r="E1472" s="2">
        <v>30981</v>
      </c>
      <c r="F1472" s="2">
        <v>37636</v>
      </c>
    </row>
    <row r="1473" spans="1:6" x14ac:dyDescent="0.3">
      <c r="A1473" s="3">
        <v>2017</v>
      </c>
      <c r="B1473" s="3" t="s">
        <v>55</v>
      </c>
      <c r="C1473" s="3" t="s">
        <v>32</v>
      </c>
      <c r="D1473" s="3">
        <v>1771</v>
      </c>
      <c r="E1473" s="3">
        <v>22394</v>
      </c>
      <c r="F1473" s="3">
        <v>89578</v>
      </c>
    </row>
    <row r="1474" spans="1:6" x14ac:dyDescent="0.3">
      <c r="A1474" s="2">
        <v>2017</v>
      </c>
      <c r="B1474" s="2" t="s">
        <v>55</v>
      </c>
      <c r="C1474" s="2" t="s">
        <v>33</v>
      </c>
      <c r="D1474" s="2">
        <v>2483</v>
      </c>
      <c r="E1474" s="2">
        <v>27504</v>
      </c>
      <c r="F1474" s="2">
        <v>48849</v>
      </c>
    </row>
    <row r="1475" spans="1:6" x14ac:dyDescent="0.3">
      <c r="A1475" s="3">
        <v>2017</v>
      </c>
      <c r="B1475" s="3" t="s">
        <v>55</v>
      </c>
      <c r="C1475" s="3" t="s">
        <v>34</v>
      </c>
      <c r="D1475" s="3">
        <v>4333</v>
      </c>
      <c r="E1475" s="3">
        <v>58716</v>
      </c>
      <c r="F1475" s="3">
        <v>88899</v>
      </c>
    </row>
    <row r="1476" spans="1:6" x14ac:dyDescent="0.3">
      <c r="A1476" s="2">
        <v>2017</v>
      </c>
      <c r="B1476" s="2" t="s">
        <v>55</v>
      </c>
      <c r="C1476" s="2" t="s">
        <v>35</v>
      </c>
      <c r="D1476" s="2">
        <v>4453</v>
      </c>
      <c r="E1476" s="2">
        <v>52439</v>
      </c>
      <c r="F1476" s="2">
        <v>35362</v>
      </c>
    </row>
    <row r="1477" spans="1:6" x14ac:dyDescent="0.3">
      <c r="A1477" s="3">
        <v>2017</v>
      </c>
      <c r="B1477" s="3" t="s">
        <v>55</v>
      </c>
      <c r="C1477" s="3" t="s">
        <v>36</v>
      </c>
      <c r="D1477" s="3">
        <v>3498</v>
      </c>
      <c r="E1477" s="3">
        <v>50197</v>
      </c>
      <c r="F1477" s="3">
        <v>63021</v>
      </c>
    </row>
    <row r="1478" spans="1:6" x14ac:dyDescent="0.3">
      <c r="A1478" s="2">
        <v>2017</v>
      </c>
      <c r="B1478" s="2" t="s">
        <v>55</v>
      </c>
      <c r="C1478" s="2" t="s">
        <v>38</v>
      </c>
      <c r="D1478" s="2">
        <v>1230</v>
      </c>
      <c r="E1478" s="2">
        <v>12432</v>
      </c>
      <c r="F1478" s="2">
        <v>40520</v>
      </c>
    </row>
    <row r="1479" spans="1:6" x14ac:dyDescent="0.3">
      <c r="A1479" s="3">
        <v>2017</v>
      </c>
      <c r="B1479" s="3" t="s">
        <v>55</v>
      </c>
      <c r="C1479" s="3" t="s">
        <v>39</v>
      </c>
      <c r="D1479" s="3">
        <v>1026</v>
      </c>
      <c r="E1479" s="3">
        <v>6646</v>
      </c>
      <c r="F1479" s="3">
        <v>41459</v>
      </c>
    </row>
    <row r="1480" spans="1:6" x14ac:dyDescent="0.3">
      <c r="A1480" s="2">
        <v>2017</v>
      </c>
      <c r="B1480" s="2" t="s">
        <v>55</v>
      </c>
      <c r="C1480" s="2" t="s">
        <v>40</v>
      </c>
      <c r="D1480" s="2">
        <v>1071</v>
      </c>
      <c r="E1480" s="2">
        <v>10750</v>
      </c>
      <c r="F1480" s="2">
        <v>43908</v>
      </c>
    </row>
    <row r="1481" spans="1:6" x14ac:dyDescent="0.3">
      <c r="A1481" s="3">
        <v>2017</v>
      </c>
      <c r="B1481" s="3" t="s">
        <v>55</v>
      </c>
      <c r="C1481" s="3" t="s">
        <v>41</v>
      </c>
      <c r="D1481" s="3">
        <v>19580</v>
      </c>
      <c r="E1481" s="3">
        <v>281110</v>
      </c>
      <c r="F1481" s="3">
        <v>107415</v>
      </c>
    </row>
    <row r="1482" spans="1:6" x14ac:dyDescent="0.3">
      <c r="A1482" s="2">
        <v>2017</v>
      </c>
      <c r="B1482" s="2" t="s">
        <v>55</v>
      </c>
      <c r="C1482" s="2" t="s">
        <v>42</v>
      </c>
      <c r="D1482" s="2">
        <v>1034</v>
      </c>
      <c r="E1482" s="2">
        <v>14217</v>
      </c>
      <c r="F1482" s="2">
        <v>59120</v>
      </c>
    </row>
    <row r="1483" spans="1:6" x14ac:dyDescent="0.3">
      <c r="A1483" s="3">
        <v>2017</v>
      </c>
      <c r="B1483" s="3" t="s">
        <v>55</v>
      </c>
      <c r="C1483" s="3" t="s">
        <v>43</v>
      </c>
      <c r="D1483" s="3">
        <v>551</v>
      </c>
      <c r="E1483" s="3">
        <v>3901</v>
      </c>
      <c r="F1483" s="3">
        <v>37223</v>
      </c>
    </row>
    <row r="1484" spans="1:6" x14ac:dyDescent="0.3">
      <c r="A1484" s="2">
        <v>2017</v>
      </c>
      <c r="B1484" s="2" t="s">
        <v>55</v>
      </c>
      <c r="C1484" s="2" t="s">
        <v>44</v>
      </c>
      <c r="D1484" s="2">
        <v>2061</v>
      </c>
      <c r="E1484" s="2">
        <v>19558</v>
      </c>
      <c r="F1484" s="2">
        <v>44371</v>
      </c>
    </row>
    <row r="1485" spans="1:6" x14ac:dyDescent="0.3">
      <c r="A1485" s="3">
        <v>2017</v>
      </c>
      <c r="B1485" s="3" t="s">
        <v>55</v>
      </c>
      <c r="C1485" s="3" t="s">
        <v>45</v>
      </c>
      <c r="D1485" s="3">
        <v>7493</v>
      </c>
      <c r="E1485" s="3">
        <v>107674</v>
      </c>
      <c r="F1485" s="3">
        <v>32082</v>
      </c>
    </row>
    <row r="1486" spans="1:6" x14ac:dyDescent="0.3">
      <c r="A1486" s="2">
        <v>2017</v>
      </c>
      <c r="B1486" s="2" t="s">
        <v>55</v>
      </c>
      <c r="C1486" s="2" t="s">
        <v>46</v>
      </c>
      <c r="D1486" s="2">
        <v>1221</v>
      </c>
      <c r="E1486" s="2">
        <v>22793</v>
      </c>
      <c r="F1486" s="2">
        <v>76848</v>
      </c>
    </row>
    <row r="1487" spans="1:6" x14ac:dyDescent="0.3">
      <c r="A1487" s="3">
        <v>2017</v>
      </c>
      <c r="B1487" s="3" t="s">
        <v>55</v>
      </c>
      <c r="C1487" s="3" t="s">
        <v>47</v>
      </c>
      <c r="D1487" s="3">
        <v>2865</v>
      </c>
      <c r="E1487" s="3">
        <v>31986</v>
      </c>
      <c r="F1487" s="3">
        <v>37981</v>
      </c>
    </row>
    <row r="1488" spans="1:6" x14ac:dyDescent="0.3">
      <c r="A1488" s="2">
        <v>2017</v>
      </c>
      <c r="B1488" s="2" t="s">
        <v>55</v>
      </c>
      <c r="C1488" s="2" t="s">
        <v>48</v>
      </c>
      <c r="D1488" s="2">
        <v>1442</v>
      </c>
      <c r="E1488" s="2">
        <v>22390</v>
      </c>
      <c r="F1488" s="2">
        <v>81163</v>
      </c>
    </row>
    <row r="1489" spans="1:6" x14ac:dyDescent="0.3">
      <c r="A1489" s="3">
        <v>2017</v>
      </c>
      <c r="B1489" s="3" t="s">
        <v>51</v>
      </c>
      <c r="C1489" s="3" t="s">
        <v>1</v>
      </c>
      <c r="D1489" s="3">
        <v>9645</v>
      </c>
      <c r="E1489" s="3">
        <v>85262</v>
      </c>
      <c r="F1489" s="3">
        <v>52230</v>
      </c>
    </row>
    <row r="1490" spans="1:6" x14ac:dyDescent="0.3">
      <c r="A1490" s="2">
        <v>2017</v>
      </c>
      <c r="B1490" s="2" t="s">
        <v>51</v>
      </c>
      <c r="C1490" s="2" t="s">
        <v>2</v>
      </c>
      <c r="D1490" s="2">
        <v>11368</v>
      </c>
      <c r="E1490" s="2">
        <v>144747</v>
      </c>
      <c r="F1490" s="2">
        <v>53440</v>
      </c>
    </row>
    <row r="1491" spans="1:6" x14ac:dyDescent="0.3">
      <c r="A1491" s="3">
        <v>2017</v>
      </c>
      <c r="B1491" s="3" t="s">
        <v>51</v>
      </c>
      <c r="C1491" s="3" t="s">
        <v>3</v>
      </c>
      <c r="D1491" s="3">
        <v>6817</v>
      </c>
      <c r="E1491" s="3">
        <v>51130</v>
      </c>
      <c r="F1491" s="3">
        <v>47283</v>
      </c>
    </row>
    <row r="1492" spans="1:6" x14ac:dyDescent="0.3">
      <c r="A1492" s="2">
        <v>2017</v>
      </c>
      <c r="B1492" s="2" t="s">
        <v>51</v>
      </c>
      <c r="C1492" s="2" t="s">
        <v>4</v>
      </c>
      <c r="D1492" s="2">
        <v>72972</v>
      </c>
      <c r="E1492" s="2">
        <v>805942</v>
      </c>
      <c r="F1492" s="2">
        <v>67561</v>
      </c>
    </row>
    <row r="1493" spans="1:6" x14ac:dyDescent="0.3">
      <c r="A1493" s="3">
        <v>2017</v>
      </c>
      <c r="B1493" s="3" t="s">
        <v>51</v>
      </c>
      <c r="C1493" s="3" t="s">
        <v>5</v>
      </c>
      <c r="D1493" s="3">
        <v>19243</v>
      </c>
      <c r="E1493" s="3">
        <v>163473</v>
      </c>
      <c r="F1493" s="3">
        <v>59444</v>
      </c>
    </row>
    <row r="1494" spans="1:6" x14ac:dyDescent="0.3">
      <c r="A1494" s="2">
        <v>2017</v>
      </c>
      <c r="B1494" s="2" t="s">
        <v>51</v>
      </c>
      <c r="C1494" s="2" t="s">
        <v>6</v>
      </c>
      <c r="D1494" s="2">
        <v>9351</v>
      </c>
      <c r="E1494" s="2">
        <v>58327</v>
      </c>
      <c r="F1494" s="2">
        <v>68641</v>
      </c>
    </row>
    <row r="1495" spans="1:6" x14ac:dyDescent="0.3">
      <c r="A1495" s="3">
        <v>2017</v>
      </c>
      <c r="B1495" s="3" t="s">
        <v>51</v>
      </c>
      <c r="C1495" s="3" t="s">
        <v>7</v>
      </c>
      <c r="D1495" s="3">
        <v>2777</v>
      </c>
      <c r="E1495" s="3">
        <v>21591</v>
      </c>
      <c r="F1495" s="3">
        <v>59040</v>
      </c>
    </row>
    <row r="1496" spans="1:6" x14ac:dyDescent="0.3">
      <c r="A1496" s="2">
        <v>2017</v>
      </c>
      <c r="B1496" s="2" t="s">
        <v>51</v>
      </c>
      <c r="C1496" s="2" t="s">
        <v>8</v>
      </c>
      <c r="D1496" s="2">
        <v>67384</v>
      </c>
      <c r="E1496" s="2">
        <v>503704</v>
      </c>
      <c r="F1496" s="2">
        <v>49256</v>
      </c>
    </row>
    <row r="1497" spans="1:6" x14ac:dyDescent="0.3">
      <c r="A1497" s="3">
        <v>2017</v>
      </c>
      <c r="B1497" s="3" t="s">
        <v>51</v>
      </c>
      <c r="C1497" s="3" t="s">
        <v>9</v>
      </c>
      <c r="D1497" s="3">
        <v>20135</v>
      </c>
      <c r="E1497" s="3">
        <v>182259</v>
      </c>
      <c r="F1497" s="3">
        <v>58213</v>
      </c>
    </row>
    <row r="1498" spans="1:6" x14ac:dyDescent="0.3">
      <c r="A1498" s="2">
        <v>2017</v>
      </c>
      <c r="B1498" s="2" t="s">
        <v>51</v>
      </c>
      <c r="C1498" s="2" t="s">
        <v>10</v>
      </c>
      <c r="D1498" s="2">
        <v>7660</v>
      </c>
      <c r="E1498" s="2">
        <v>42668</v>
      </c>
      <c r="F1498" s="2">
        <v>42865</v>
      </c>
    </row>
    <row r="1499" spans="1:6" x14ac:dyDescent="0.3">
      <c r="A1499" s="3">
        <v>2017</v>
      </c>
      <c r="B1499" s="3" t="s">
        <v>51</v>
      </c>
      <c r="C1499" s="3" t="s">
        <v>11</v>
      </c>
      <c r="D1499" s="3">
        <v>31422</v>
      </c>
      <c r="E1499" s="3">
        <v>220019</v>
      </c>
      <c r="F1499" s="3">
        <v>70893</v>
      </c>
    </row>
    <row r="1500" spans="1:6" x14ac:dyDescent="0.3">
      <c r="A1500" s="2">
        <v>2017</v>
      </c>
      <c r="B1500" s="2" t="s">
        <v>51</v>
      </c>
      <c r="C1500" s="2" t="s">
        <v>12</v>
      </c>
      <c r="D1500" s="2">
        <v>14839</v>
      </c>
      <c r="E1500" s="2">
        <v>138040</v>
      </c>
      <c r="F1500" s="2">
        <v>57099</v>
      </c>
    </row>
    <row r="1501" spans="1:6" x14ac:dyDescent="0.3">
      <c r="A1501" s="3">
        <v>2017</v>
      </c>
      <c r="B1501" s="3" t="s">
        <v>51</v>
      </c>
      <c r="C1501" s="3" t="s">
        <v>13</v>
      </c>
      <c r="D1501" s="3">
        <v>9417</v>
      </c>
      <c r="E1501" s="3">
        <v>76086</v>
      </c>
      <c r="F1501" s="3">
        <v>55415</v>
      </c>
    </row>
    <row r="1502" spans="1:6" x14ac:dyDescent="0.3">
      <c r="A1502" s="2">
        <v>2017</v>
      </c>
      <c r="B1502" s="2" t="s">
        <v>51</v>
      </c>
      <c r="C1502" s="2" t="s">
        <v>14</v>
      </c>
      <c r="D1502" s="2">
        <v>7584</v>
      </c>
      <c r="E1502" s="2">
        <v>60238</v>
      </c>
      <c r="F1502" s="2">
        <v>52807</v>
      </c>
    </row>
    <row r="1503" spans="1:6" x14ac:dyDescent="0.3">
      <c r="A1503" s="3">
        <v>2017</v>
      </c>
      <c r="B1503" s="3" t="s">
        <v>51</v>
      </c>
      <c r="C1503" s="3" t="s">
        <v>15</v>
      </c>
      <c r="D1503" s="3">
        <v>9339</v>
      </c>
      <c r="E1503" s="3">
        <v>77332</v>
      </c>
      <c r="F1503" s="3">
        <v>53194</v>
      </c>
    </row>
    <row r="1504" spans="1:6" x14ac:dyDescent="0.3">
      <c r="A1504" s="2">
        <v>2017</v>
      </c>
      <c r="B1504" s="2" t="s">
        <v>51</v>
      </c>
      <c r="C1504" s="2" t="s">
        <v>16</v>
      </c>
      <c r="D1504" s="2">
        <v>10825</v>
      </c>
      <c r="E1504" s="2">
        <v>147021</v>
      </c>
      <c r="F1504" s="2">
        <v>61781</v>
      </c>
    </row>
    <row r="1505" spans="1:6" x14ac:dyDescent="0.3">
      <c r="A1505" s="3">
        <v>2017</v>
      </c>
      <c r="B1505" s="3" t="s">
        <v>51</v>
      </c>
      <c r="C1505" s="3" t="s">
        <v>17</v>
      </c>
      <c r="D1505" s="3">
        <v>5502</v>
      </c>
      <c r="E1505" s="3">
        <v>28253</v>
      </c>
      <c r="F1505" s="3">
        <v>47930</v>
      </c>
    </row>
    <row r="1506" spans="1:6" x14ac:dyDescent="0.3">
      <c r="A1506" s="2">
        <v>2017</v>
      </c>
      <c r="B1506" s="2" t="s">
        <v>51</v>
      </c>
      <c r="C1506" s="2" t="s">
        <v>18</v>
      </c>
      <c r="D1506" s="2">
        <v>16463</v>
      </c>
      <c r="E1506" s="2">
        <v>162140</v>
      </c>
      <c r="F1506" s="2">
        <v>65027</v>
      </c>
    </row>
    <row r="1507" spans="1:6" x14ac:dyDescent="0.3">
      <c r="A1507" s="3">
        <v>2017</v>
      </c>
      <c r="B1507" s="3" t="s">
        <v>51</v>
      </c>
      <c r="C1507" s="3" t="s">
        <v>19</v>
      </c>
      <c r="D1507" s="3">
        <v>21055</v>
      </c>
      <c r="E1507" s="3">
        <v>152131</v>
      </c>
      <c r="F1507" s="3">
        <v>75405</v>
      </c>
    </row>
    <row r="1508" spans="1:6" x14ac:dyDescent="0.3">
      <c r="A1508" s="2">
        <v>2017</v>
      </c>
      <c r="B1508" s="2" t="s">
        <v>51</v>
      </c>
      <c r="C1508" s="2" t="s">
        <v>20</v>
      </c>
      <c r="D1508" s="2">
        <v>19544</v>
      </c>
      <c r="E1508" s="2">
        <v>161903</v>
      </c>
      <c r="F1508" s="2">
        <v>61511</v>
      </c>
    </row>
    <row r="1509" spans="1:6" x14ac:dyDescent="0.3">
      <c r="A1509" s="3">
        <v>2017</v>
      </c>
      <c r="B1509" s="3" t="s">
        <v>51</v>
      </c>
      <c r="C1509" s="3" t="s">
        <v>21</v>
      </c>
      <c r="D1509" s="3">
        <v>15746</v>
      </c>
      <c r="E1509" s="3">
        <v>119642</v>
      </c>
      <c r="F1509" s="3">
        <v>65464</v>
      </c>
    </row>
    <row r="1510" spans="1:6" x14ac:dyDescent="0.3">
      <c r="A1510" s="2">
        <v>2017</v>
      </c>
      <c r="B1510" s="2" t="s">
        <v>51</v>
      </c>
      <c r="C1510" s="2" t="s">
        <v>22</v>
      </c>
      <c r="D1510" s="2">
        <v>5670</v>
      </c>
      <c r="E1510" s="2">
        <v>43467</v>
      </c>
      <c r="F1510" s="2">
        <v>48782</v>
      </c>
    </row>
    <row r="1511" spans="1:6" x14ac:dyDescent="0.3">
      <c r="A1511" s="3">
        <v>2017</v>
      </c>
      <c r="B1511" s="3" t="s">
        <v>51</v>
      </c>
      <c r="C1511" s="3" t="s">
        <v>23</v>
      </c>
      <c r="D1511" s="3">
        <v>15141</v>
      </c>
      <c r="E1511" s="3">
        <v>123034</v>
      </c>
      <c r="F1511" s="3">
        <v>57823</v>
      </c>
    </row>
    <row r="1512" spans="1:6" x14ac:dyDescent="0.3">
      <c r="A1512" s="2">
        <v>2017</v>
      </c>
      <c r="B1512" s="2" t="s">
        <v>51</v>
      </c>
      <c r="C1512" s="2" t="s">
        <v>24</v>
      </c>
      <c r="D1512" s="2">
        <v>6287</v>
      </c>
      <c r="E1512" s="2">
        <v>27712</v>
      </c>
      <c r="F1512" s="2">
        <v>50369</v>
      </c>
    </row>
    <row r="1513" spans="1:6" x14ac:dyDescent="0.3">
      <c r="A1513" s="3">
        <v>2017</v>
      </c>
      <c r="B1513" s="3" t="s">
        <v>51</v>
      </c>
      <c r="C1513" s="3" t="s">
        <v>25</v>
      </c>
      <c r="D1513" s="3">
        <v>7053</v>
      </c>
      <c r="E1513" s="3">
        <v>51174</v>
      </c>
      <c r="F1513" s="3">
        <v>49634</v>
      </c>
    </row>
    <row r="1514" spans="1:6" x14ac:dyDescent="0.3">
      <c r="A1514" s="2">
        <v>2017</v>
      </c>
      <c r="B1514" s="2" t="s">
        <v>51</v>
      </c>
      <c r="C1514" s="2" t="s">
        <v>26</v>
      </c>
      <c r="D1514" s="2">
        <v>5859</v>
      </c>
      <c r="E1514" s="2">
        <v>82998</v>
      </c>
      <c r="F1514" s="2">
        <v>58071</v>
      </c>
    </row>
    <row r="1515" spans="1:6" x14ac:dyDescent="0.3">
      <c r="A1515" s="3">
        <v>2017</v>
      </c>
      <c r="B1515" s="3" t="s">
        <v>51</v>
      </c>
      <c r="C1515" s="3" t="s">
        <v>27</v>
      </c>
      <c r="D1515" s="3">
        <v>4363</v>
      </c>
      <c r="E1515" s="3">
        <v>26466</v>
      </c>
      <c r="F1515" s="3">
        <v>61497</v>
      </c>
    </row>
    <row r="1516" spans="1:6" x14ac:dyDescent="0.3">
      <c r="A1516" s="2">
        <v>2017</v>
      </c>
      <c r="B1516" s="2" t="s">
        <v>51</v>
      </c>
      <c r="C1516" s="2" t="s">
        <v>28</v>
      </c>
      <c r="D1516" s="2">
        <v>21672</v>
      </c>
      <c r="E1516" s="2">
        <v>154907</v>
      </c>
      <c r="F1516" s="2">
        <v>71145</v>
      </c>
    </row>
    <row r="1517" spans="1:6" x14ac:dyDescent="0.3">
      <c r="A1517" s="3">
        <v>2017</v>
      </c>
      <c r="B1517" s="3" t="s">
        <v>51</v>
      </c>
      <c r="C1517" s="3" t="s">
        <v>29</v>
      </c>
      <c r="D1517" s="3">
        <v>5141</v>
      </c>
      <c r="E1517" s="3">
        <v>45511</v>
      </c>
      <c r="F1517" s="3">
        <v>46369</v>
      </c>
    </row>
    <row r="1518" spans="1:6" x14ac:dyDescent="0.3">
      <c r="A1518" s="2">
        <v>2017</v>
      </c>
      <c r="B1518" s="2" t="s">
        <v>51</v>
      </c>
      <c r="C1518" s="2" t="s">
        <v>30</v>
      </c>
      <c r="D1518" s="2">
        <v>50064</v>
      </c>
      <c r="E1518" s="2">
        <v>386615</v>
      </c>
      <c r="F1518" s="2">
        <v>71408</v>
      </c>
    </row>
    <row r="1519" spans="1:6" x14ac:dyDescent="0.3">
      <c r="A1519" s="3">
        <v>2017</v>
      </c>
      <c r="B1519" s="3" t="s">
        <v>51</v>
      </c>
      <c r="C1519" s="3" t="s">
        <v>31</v>
      </c>
      <c r="D1519" s="3">
        <v>26057</v>
      </c>
      <c r="E1519" s="3">
        <v>208662</v>
      </c>
      <c r="F1519" s="3">
        <v>52372</v>
      </c>
    </row>
    <row r="1520" spans="1:6" x14ac:dyDescent="0.3">
      <c r="A1520" s="2">
        <v>2017</v>
      </c>
      <c r="B1520" s="2" t="s">
        <v>51</v>
      </c>
      <c r="C1520" s="2" t="s">
        <v>32</v>
      </c>
      <c r="D1520" s="2">
        <v>4035</v>
      </c>
      <c r="E1520" s="2">
        <v>26732</v>
      </c>
      <c r="F1520" s="2">
        <v>63029</v>
      </c>
    </row>
    <row r="1521" spans="1:6" x14ac:dyDescent="0.3">
      <c r="A1521" s="3">
        <v>2017</v>
      </c>
      <c r="B1521" s="3" t="s">
        <v>51</v>
      </c>
      <c r="C1521" s="3" t="s">
        <v>33</v>
      </c>
      <c r="D1521" s="3">
        <v>23022</v>
      </c>
      <c r="E1521" s="3">
        <v>217025</v>
      </c>
      <c r="F1521" s="3">
        <v>60831</v>
      </c>
    </row>
    <row r="1522" spans="1:6" x14ac:dyDescent="0.3">
      <c r="A1522" s="2">
        <v>2017</v>
      </c>
      <c r="B1522" s="2" t="s">
        <v>51</v>
      </c>
      <c r="C1522" s="2" t="s">
        <v>34</v>
      </c>
      <c r="D1522" s="2">
        <v>9823</v>
      </c>
      <c r="E1522" s="2">
        <v>77247</v>
      </c>
      <c r="F1522" s="2">
        <v>50585</v>
      </c>
    </row>
    <row r="1523" spans="1:6" x14ac:dyDescent="0.3">
      <c r="A1523" s="3">
        <v>2017</v>
      </c>
      <c r="B1523" s="3" t="s">
        <v>51</v>
      </c>
      <c r="C1523" s="3" t="s">
        <v>35</v>
      </c>
      <c r="D1523" s="3">
        <v>13468</v>
      </c>
      <c r="E1523" s="3">
        <v>96991</v>
      </c>
      <c r="F1523" s="3">
        <v>57987</v>
      </c>
    </row>
    <row r="1524" spans="1:6" x14ac:dyDescent="0.3">
      <c r="A1524" s="2">
        <v>2017</v>
      </c>
      <c r="B1524" s="2" t="s">
        <v>51</v>
      </c>
      <c r="C1524" s="2" t="s">
        <v>36</v>
      </c>
      <c r="D1524" s="2">
        <v>28397</v>
      </c>
      <c r="E1524" s="2">
        <v>248932</v>
      </c>
      <c r="F1524" s="2">
        <v>64769</v>
      </c>
    </row>
    <row r="1525" spans="1:6" x14ac:dyDescent="0.3">
      <c r="A1525" s="3">
        <v>2017</v>
      </c>
      <c r="B1525" s="3" t="s">
        <v>51</v>
      </c>
      <c r="C1525" s="3" t="s">
        <v>38</v>
      </c>
      <c r="D1525" s="3">
        <v>11635</v>
      </c>
      <c r="E1525" s="3">
        <v>100817</v>
      </c>
      <c r="F1525" s="3">
        <v>53542</v>
      </c>
    </row>
    <row r="1526" spans="1:6" x14ac:dyDescent="0.3">
      <c r="A1526" s="2">
        <v>2017</v>
      </c>
      <c r="B1526" s="2" t="s">
        <v>51</v>
      </c>
      <c r="C1526" s="2" t="s">
        <v>39</v>
      </c>
      <c r="D1526" s="2">
        <v>3883</v>
      </c>
      <c r="E1526" s="2">
        <v>22351</v>
      </c>
      <c r="F1526" s="2">
        <v>47385</v>
      </c>
    </row>
    <row r="1527" spans="1:6" x14ac:dyDescent="0.3">
      <c r="A1527" s="3">
        <v>2017</v>
      </c>
      <c r="B1527" s="3" t="s">
        <v>51</v>
      </c>
      <c r="C1527" s="3" t="s">
        <v>40</v>
      </c>
      <c r="D1527" s="3">
        <v>11745</v>
      </c>
      <c r="E1527" s="3">
        <v>119968</v>
      </c>
      <c r="F1527" s="3">
        <v>56642</v>
      </c>
    </row>
    <row r="1528" spans="1:6" x14ac:dyDescent="0.3">
      <c r="A1528" s="2">
        <v>2017</v>
      </c>
      <c r="B1528" s="2" t="s">
        <v>51</v>
      </c>
      <c r="C1528" s="2" t="s">
        <v>41</v>
      </c>
      <c r="D1528" s="2">
        <v>49310</v>
      </c>
      <c r="E1528" s="2">
        <v>711119</v>
      </c>
      <c r="F1528" s="2">
        <v>63219</v>
      </c>
    </row>
    <row r="1529" spans="1:6" x14ac:dyDescent="0.3">
      <c r="A1529" s="3">
        <v>2017</v>
      </c>
      <c r="B1529" s="3" t="s">
        <v>51</v>
      </c>
      <c r="C1529" s="3" t="s">
        <v>42</v>
      </c>
      <c r="D1529" s="3">
        <v>10886</v>
      </c>
      <c r="E1529" s="3">
        <v>97495</v>
      </c>
      <c r="F1529" s="3">
        <v>49132</v>
      </c>
    </row>
    <row r="1530" spans="1:6" x14ac:dyDescent="0.3">
      <c r="A1530" s="2">
        <v>2017</v>
      </c>
      <c r="B1530" s="2" t="s">
        <v>51</v>
      </c>
      <c r="C1530" s="2" t="s">
        <v>43</v>
      </c>
      <c r="D1530" s="2">
        <v>2865</v>
      </c>
      <c r="E1530" s="2">
        <v>15187</v>
      </c>
      <c r="F1530" s="2">
        <v>50125</v>
      </c>
    </row>
    <row r="1531" spans="1:6" x14ac:dyDescent="0.3">
      <c r="A1531" s="3">
        <v>2017</v>
      </c>
      <c r="B1531" s="3" t="s">
        <v>51</v>
      </c>
      <c r="C1531" s="3" t="s">
        <v>44</v>
      </c>
      <c r="D1531" s="3">
        <v>21256</v>
      </c>
      <c r="E1531" s="3">
        <v>192576</v>
      </c>
      <c r="F1531" s="3">
        <v>56166</v>
      </c>
    </row>
    <row r="1532" spans="1:6" x14ac:dyDescent="0.3">
      <c r="A1532" s="2">
        <v>2017</v>
      </c>
      <c r="B1532" s="2" t="s">
        <v>51</v>
      </c>
      <c r="C1532" s="2" t="s">
        <v>45</v>
      </c>
      <c r="D1532" s="2">
        <v>25279</v>
      </c>
      <c r="E1532" s="2">
        <v>187247</v>
      </c>
      <c r="F1532" s="2">
        <v>61249</v>
      </c>
    </row>
    <row r="1533" spans="1:6" x14ac:dyDescent="0.3">
      <c r="A1533" s="3">
        <v>2017</v>
      </c>
      <c r="B1533" s="3" t="s">
        <v>51</v>
      </c>
      <c r="C1533" s="3" t="s">
        <v>46</v>
      </c>
      <c r="D1533" s="3">
        <v>4402</v>
      </c>
      <c r="E1533" s="3">
        <v>31522</v>
      </c>
      <c r="F1533" s="3">
        <v>57987</v>
      </c>
    </row>
    <row r="1534" spans="1:6" x14ac:dyDescent="0.3">
      <c r="A1534" s="2">
        <v>2017</v>
      </c>
      <c r="B1534" s="2" t="s">
        <v>51</v>
      </c>
      <c r="C1534" s="2" t="s">
        <v>47</v>
      </c>
      <c r="D1534" s="2">
        <v>14158</v>
      </c>
      <c r="E1534" s="2">
        <v>117226</v>
      </c>
      <c r="F1534" s="2">
        <v>60136</v>
      </c>
    </row>
    <row r="1535" spans="1:6" x14ac:dyDescent="0.3">
      <c r="A1535" s="3">
        <v>2017</v>
      </c>
      <c r="B1535" s="3" t="s">
        <v>51</v>
      </c>
      <c r="C1535" s="3" t="s">
        <v>48</v>
      </c>
      <c r="D1535" s="3">
        <v>3427</v>
      </c>
      <c r="E1535" s="3">
        <v>19573</v>
      </c>
      <c r="F1535" s="3">
        <v>50877</v>
      </c>
    </row>
    <row r="1536" spans="1:6" x14ac:dyDescent="0.3">
      <c r="A1536" s="2">
        <v>2017</v>
      </c>
      <c r="B1536" s="2" t="s">
        <v>52</v>
      </c>
      <c r="C1536" s="2" t="s">
        <v>1</v>
      </c>
      <c r="D1536" s="2">
        <v>5447</v>
      </c>
      <c r="E1536" s="2">
        <v>263487</v>
      </c>
      <c r="F1536" s="2">
        <v>55197</v>
      </c>
    </row>
    <row r="1537" spans="1:6" x14ac:dyDescent="0.3">
      <c r="A1537" s="3">
        <v>2017</v>
      </c>
      <c r="B1537" s="3" t="s">
        <v>52</v>
      </c>
      <c r="C1537" s="3" t="s">
        <v>2</v>
      </c>
      <c r="D1537" s="3">
        <v>4657</v>
      </c>
      <c r="E1537" s="3">
        <v>162399</v>
      </c>
      <c r="F1537" s="3">
        <v>73528</v>
      </c>
    </row>
    <row r="1538" spans="1:6" x14ac:dyDescent="0.3">
      <c r="A1538" s="2">
        <v>2017</v>
      </c>
      <c r="B1538" s="2" t="s">
        <v>52</v>
      </c>
      <c r="C1538" s="2" t="s">
        <v>3</v>
      </c>
      <c r="D1538" s="2">
        <v>2928</v>
      </c>
      <c r="E1538" s="2">
        <v>157305</v>
      </c>
      <c r="F1538" s="2">
        <v>46766</v>
      </c>
    </row>
    <row r="1539" spans="1:6" x14ac:dyDescent="0.3">
      <c r="A1539" s="3">
        <v>2017</v>
      </c>
      <c r="B1539" s="3" t="s">
        <v>52</v>
      </c>
      <c r="C1539" s="3" t="s">
        <v>4</v>
      </c>
      <c r="D1539" s="3">
        <v>42215</v>
      </c>
      <c r="E1539" s="3">
        <v>1303550</v>
      </c>
      <c r="F1539" s="3">
        <v>92246</v>
      </c>
    </row>
    <row r="1540" spans="1:6" x14ac:dyDescent="0.3">
      <c r="A1540" s="2">
        <v>2017</v>
      </c>
      <c r="B1540" s="2" t="s">
        <v>52</v>
      </c>
      <c r="C1540" s="2" t="s">
        <v>5</v>
      </c>
      <c r="D1540" s="2">
        <v>5750</v>
      </c>
      <c r="E1540" s="2">
        <v>144067</v>
      </c>
      <c r="F1540" s="2">
        <v>69446</v>
      </c>
    </row>
    <row r="1541" spans="1:6" x14ac:dyDescent="0.3">
      <c r="A1541" s="3">
        <v>2017</v>
      </c>
      <c r="B1541" s="3" t="s">
        <v>52</v>
      </c>
      <c r="C1541" s="3" t="s">
        <v>6</v>
      </c>
      <c r="D1541" s="3">
        <v>4460</v>
      </c>
      <c r="E1541" s="3">
        <v>158891</v>
      </c>
      <c r="F1541" s="3">
        <v>81864</v>
      </c>
    </row>
    <row r="1542" spans="1:6" x14ac:dyDescent="0.3">
      <c r="A1542" s="2">
        <v>2017</v>
      </c>
      <c r="B1542" s="2" t="s">
        <v>52</v>
      </c>
      <c r="C1542" s="2" t="s">
        <v>7</v>
      </c>
      <c r="D1542" s="2">
        <v>688</v>
      </c>
      <c r="E1542" s="2">
        <v>25928</v>
      </c>
      <c r="F1542" s="2">
        <v>62417</v>
      </c>
    </row>
    <row r="1543" spans="1:6" x14ac:dyDescent="0.3">
      <c r="A1543" s="3">
        <v>2017</v>
      </c>
      <c r="B1543" s="3" t="s">
        <v>52</v>
      </c>
      <c r="C1543" s="3" t="s">
        <v>8</v>
      </c>
      <c r="D1543" s="3">
        <v>20513</v>
      </c>
      <c r="E1543" s="3">
        <v>363137</v>
      </c>
      <c r="F1543" s="3">
        <v>59389</v>
      </c>
    </row>
    <row r="1544" spans="1:6" x14ac:dyDescent="0.3">
      <c r="A1544" s="2">
        <v>2017</v>
      </c>
      <c r="B1544" s="2" t="s">
        <v>52</v>
      </c>
      <c r="C1544" s="2" t="s">
        <v>9</v>
      </c>
      <c r="D1544" s="2">
        <v>9745</v>
      </c>
      <c r="E1544" s="2">
        <v>395916</v>
      </c>
      <c r="F1544" s="2">
        <v>57889</v>
      </c>
    </row>
    <row r="1545" spans="1:6" x14ac:dyDescent="0.3">
      <c r="A1545" s="3">
        <v>2017</v>
      </c>
      <c r="B1545" s="3" t="s">
        <v>52</v>
      </c>
      <c r="C1545" s="3" t="s">
        <v>10</v>
      </c>
      <c r="D1545" s="3">
        <v>2750</v>
      </c>
      <c r="E1545" s="3">
        <v>66056</v>
      </c>
      <c r="F1545" s="3">
        <v>61543</v>
      </c>
    </row>
    <row r="1546" spans="1:6" x14ac:dyDescent="0.3">
      <c r="A1546" s="2">
        <v>2017</v>
      </c>
      <c r="B1546" s="2" t="s">
        <v>52</v>
      </c>
      <c r="C1546" s="2" t="s">
        <v>11</v>
      </c>
      <c r="D1546" s="2">
        <v>17979</v>
      </c>
      <c r="E1546" s="2">
        <v>574692</v>
      </c>
      <c r="F1546" s="2">
        <v>70174</v>
      </c>
    </row>
    <row r="1547" spans="1:6" x14ac:dyDescent="0.3">
      <c r="A1547" s="3">
        <v>2017</v>
      </c>
      <c r="B1547" s="3" t="s">
        <v>52</v>
      </c>
      <c r="C1547" s="3" t="s">
        <v>12</v>
      </c>
      <c r="D1547" s="3">
        <v>8554</v>
      </c>
      <c r="E1547" s="3">
        <v>531312</v>
      </c>
      <c r="F1547" s="3">
        <v>61118</v>
      </c>
    </row>
    <row r="1548" spans="1:6" x14ac:dyDescent="0.3">
      <c r="A1548" s="2">
        <v>2017</v>
      </c>
      <c r="B1548" s="2" t="s">
        <v>52</v>
      </c>
      <c r="C1548" s="2" t="s">
        <v>13</v>
      </c>
      <c r="D1548" s="2">
        <v>4125</v>
      </c>
      <c r="E1548" s="2">
        <v>215910</v>
      </c>
      <c r="F1548" s="2">
        <v>58617</v>
      </c>
    </row>
    <row r="1549" spans="1:6" x14ac:dyDescent="0.3">
      <c r="A1549" s="3">
        <v>2017</v>
      </c>
      <c r="B1549" s="3" t="s">
        <v>52</v>
      </c>
      <c r="C1549" s="3" t="s">
        <v>14</v>
      </c>
      <c r="D1549" s="3">
        <v>3164</v>
      </c>
      <c r="E1549" s="3">
        <v>161517</v>
      </c>
      <c r="F1549" s="3">
        <v>57532</v>
      </c>
    </row>
    <row r="1550" spans="1:6" x14ac:dyDescent="0.3">
      <c r="A1550" s="2">
        <v>2017</v>
      </c>
      <c r="B1550" s="2" t="s">
        <v>52</v>
      </c>
      <c r="C1550" s="2" t="s">
        <v>15</v>
      </c>
      <c r="D1550" s="2">
        <v>4368</v>
      </c>
      <c r="E1550" s="2">
        <v>250180</v>
      </c>
      <c r="F1550" s="2">
        <v>58143</v>
      </c>
    </row>
    <row r="1551" spans="1:6" x14ac:dyDescent="0.3">
      <c r="A1551" s="3">
        <v>2017</v>
      </c>
      <c r="B1551" s="3" t="s">
        <v>52</v>
      </c>
      <c r="C1551" s="3" t="s">
        <v>16</v>
      </c>
      <c r="D1551" s="3">
        <v>4464</v>
      </c>
      <c r="E1551" s="3">
        <v>134680</v>
      </c>
      <c r="F1551" s="3">
        <v>72604</v>
      </c>
    </row>
    <row r="1552" spans="1:6" x14ac:dyDescent="0.3">
      <c r="A1552" s="2">
        <v>2017</v>
      </c>
      <c r="B1552" s="2" t="s">
        <v>52</v>
      </c>
      <c r="C1552" s="2" t="s">
        <v>17</v>
      </c>
      <c r="D1552" s="2">
        <v>1877</v>
      </c>
      <c r="E1552" s="2">
        <v>50911</v>
      </c>
      <c r="F1552" s="2">
        <v>55458</v>
      </c>
    </row>
    <row r="1553" spans="1:6" x14ac:dyDescent="0.3">
      <c r="A1553" s="3">
        <v>2017</v>
      </c>
      <c r="B1553" s="3" t="s">
        <v>52</v>
      </c>
      <c r="C1553" s="3" t="s">
        <v>18</v>
      </c>
      <c r="D1553" s="3">
        <v>3901</v>
      </c>
      <c r="E1553" s="3">
        <v>106864</v>
      </c>
      <c r="F1553" s="3">
        <v>77289</v>
      </c>
    </row>
    <row r="1554" spans="1:6" x14ac:dyDescent="0.3">
      <c r="A1554" s="2">
        <v>2017</v>
      </c>
      <c r="B1554" s="2" t="s">
        <v>52</v>
      </c>
      <c r="C1554" s="2" t="s">
        <v>19</v>
      </c>
      <c r="D1554" s="2">
        <v>6850</v>
      </c>
      <c r="E1554" s="2">
        <v>244647</v>
      </c>
      <c r="F1554" s="2">
        <v>88132</v>
      </c>
    </row>
    <row r="1555" spans="1:6" x14ac:dyDescent="0.3">
      <c r="A1555" s="3">
        <v>2017</v>
      </c>
      <c r="B1555" s="3" t="s">
        <v>52</v>
      </c>
      <c r="C1555" s="3" t="s">
        <v>20</v>
      </c>
      <c r="D1555" s="3">
        <v>15721</v>
      </c>
      <c r="E1555" s="3">
        <v>615106</v>
      </c>
      <c r="F1555" s="3">
        <v>66395</v>
      </c>
    </row>
    <row r="1556" spans="1:6" x14ac:dyDescent="0.3">
      <c r="A1556" s="2">
        <v>2017</v>
      </c>
      <c r="B1556" s="2" t="s">
        <v>52</v>
      </c>
      <c r="C1556" s="2" t="s">
        <v>21</v>
      </c>
      <c r="D1556" s="2">
        <v>8369</v>
      </c>
      <c r="E1556" s="2">
        <v>319035</v>
      </c>
      <c r="F1556" s="2">
        <v>65734</v>
      </c>
    </row>
    <row r="1557" spans="1:6" x14ac:dyDescent="0.3">
      <c r="A1557" s="3">
        <v>2017</v>
      </c>
      <c r="B1557" s="3" t="s">
        <v>52</v>
      </c>
      <c r="C1557" s="3" t="s">
        <v>22</v>
      </c>
      <c r="D1557" s="3">
        <v>2441</v>
      </c>
      <c r="E1557" s="3">
        <v>144047</v>
      </c>
      <c r="F1557" s="3">
        <v>48199</v>
      </c>
    </row>
    <row r="1558" spans="1:6" x14ac:dyDescent="0.3">
      <c r="A1558" s="2">
        <v>2017</v>
      </c>
      <c r="B1558" s="2" t="s">
        <v>52</v>
      </c>
      <c r="C1558" s="2" t="s">
        <v>23</v>
      </c>
      <c r="D1558" s="2">
        <v>6636</v>
      </c>
      <c r="E1558" s="2">
        <v>265863</v>
      </c>
      <c r="F1558" s="2">
        <v>57139</v>
      </c>
    </row>
    <row r="1559" spans="1:6" x14ac:dyDescent="0.3">
      <c r="A1559" s="3">
        <v>2017</v>
      </c>
      <c r="B1559" s="3" t="s">
        <v>52</v>
      </c>
      <c r="C1559" s="3" t="s">
        <v>24</v>
      </c>
      <c r="D1559" s="3">
        <v>1572</v>
      </c>
      <c r="E1559" s="3">
        <v>19893</v>
      </c>
      <c r="F1559" s="3">
        <v>48758</v>
      </c>
    </row>
    <row r="1560" spans="1:6" x14ac:dyDescent="0.3">
      <c r="A1560" s="2">
        <v>2017</v>
      </c>
      <c r="B1560" s="2" t="s">
        <v>52</v>
      </c>
      <c r="C1560" s="2" t="s">
        <v>25</v>
      </c>
      <c r="D1560" s="2">
        <v>1977</v>
      </c>
      <c r="E1560" s="2">
        <v>98082</v>
      </c>
      <c r="F1560" s="2">
        <v>49568</v>
      </c>
    </row>
    <row r="1561" spans="1:6" x14ac:dyDescent="0.3">
      <c r="A1561" s="3">
        <v>2017</v>
      </c>
      <c r="B1561" s="3" t="s">
        <v>52</v>
      </c>
      <c r="C1561" s="3" t="s">
        <v>26</v>
      </c>
      <c r="D1561" s="3">
        <v>2043</v>
      </c>
      <c r="E1561" s="3">
        <v>47800</v>
      </c>
      <c r="F1561" s="3">
        <v>56486</v>
      </c>
    </row>
    <row r="1562" spans="1:6" x14ac:dyDescent="0.3">
      <c r="A1562" s="2">
        <v>2017</v>
      </c>
      <c r="B1562" s="2" t="s">
        <v>52</v>
      </c>
      <c r="C1562" s="2" t="s">
        <v>27</v>
      </c>
      <c r="D1562" s="2">
        <v>2011</v>
      </c>
      <c r="E1562" s="2">
        <v>68971</v>
      </c>
      <c r="F1562" s="2">
        <v>70482</v>
      </c>
    </row>
    <row r="1563" spans="1:6" x14ac:dyDescent="0.3">
      <c r="A1563" s="3">
        <v>2017</v>
      </c>
      <c r="B1563" s="3" t="s">
        <v>52</v>
      </c>
      <c r="C1563" s="3" t="s">
        <v>28</v>
      </c>
      <c r="D1563" s="3">
        <v>8962</v>
      </c>
      <c r="E1563" s="3">
        <v>242476</v>
      </c>
      <c r="F1563" s="3">
        <v>78813</v>
      </c>
    </row>
    <row r="1564" spans="1:6" x14ac:dyDescent="0.3">
      <c r="A1564" s="2">
        <v>2017</v>
      </c>
      <c r="B1564" s="2" t="s">
        <v>52</v>
      </c>
      <c r="C1564" s="2" t="s">
        <v>29</v>
      </c>
      <c r="D1564" s="2">
        <v>1724</v>
      </c>
      <c r="E1564" s="2">
        <v>26398</v>
      </c>
      <c r="F1564" s="2">
        <v>53328</v>
      </c>
    </row>
    <row r="1565" spans="1:6" x14ac:dyDescent="0.3">
      <c r="A1565" s="3">
        <v>2017</v>
      </c>
      <c r="B1565" s="3" t="s">
        <v>52</v>
      </c>
      <c r="C1565" s="3" t="s">
        <v>30</v>
      </c>
      <c r="D1565" s="3">
        <v>17319</v>
      </c>
      <c r="E1565" s="3">
        <v>444182</v>
      </c>
      <c r="F1565" s="3">
        <v>65899</v>
      </c>
    </row>
    <row r="1566" spans="1:6" x14ac:dyDescent="0.3">
      <c r="A1566" s="2">
        <v>2017</v>
      </c>
      <c r="B1566" s="2" t="s">
        <v>52</v>
      </c>
      <c r="C1566" s="2" t="s">
        <v>31</v>
      </c>
      <c r="D1566" s="2">
        <v>10287</v>
      </c>
      <c r="E1566" s="2">
        <v>467306</v>
      </c>
      <c r="F1566" s="2">
        <v>58368</v>
      </c>
    </row>
    <row r="1567" spans="1:6" x14ac:dyDescent="0.3">
      <c r="A1567" s="3">
        <v>2017</v>
      </c>
      <c r="B1567" s="3" t="s">
        <v>52</v>
      </c>
      <c r="C1567" s="3" t="s">
        <v>32</v>
      </c>
      <c r="D1567" s="3">
        <v>810</v>
      </c>
      <c r="E1567" s="3">
        <v>24680</v>
      </c>
      <c r="F1567" s="3">
        <v>52594</v>
      </c>
    </row>
    <row r="1568" spans="1:6" x14ac:dyDescent="0.3">
      <c r="A1568" s="2">
        <v>2017</v>
      </c>
      <c r="B1568" s="2" t="s">
        <v>52</v>
      </c>
      <c r="C1568" s="2" t="s">
        <v>33</v>
      </c>
      <c r="D1568" s="2">
        <v>15430</v>
      </c>
      <c r="E1568" s="2">
        <v>685942</v>
      </c>
      <c r="F1568" s="2">
        <v>60002</v>
      </c>
    </row>
    <row r="1569" spans="1:6" x14ac:dyDescent="0.3">
      <c r="A1569" s="3">
        <v>2017</v>
      </c>
      <c r="B1569" s="3" t="s">
        <v>52</v>
      </c>
      <c r="C1569" s="3" t="s">
        <v>34</v>
      </c>
      <c r="D1569" s="3">
        <v>4230</v>
      </c>
      <c r="E1569" s="3">
        <v>128122</v>
      </c>
      <c r="F1569" s="3">
        <v>55496</v>
      </c>
    </row>
    <row r="1570" spans="1:6" x14ac:dyDescent="0.3">
      <c r="A1570" s="2">
        <v>2017</v>
      </c>
      <c r="B1570" s="2" t="s">
        <v>52</v>
      </c>
      <c r="C1570" s="2" t="s">
        <v>35</v>
      </c>
      <c r="D1570" s="2">
        <v>6175</v>
      </c>
      <c r="E1570" s="2">
        <v>189318</v>
      </c>
      <c r="F1570" s="2">
        <v>68161</v>
      </c>
    </row>
    <row r="1571" spans="1:6" x14ac:dyDescent="0.3">
      <c r="A1571" s="3">
        <v>2017</v>
      </c>
      <c r="B1571" s="3" t="s">
        <v>52</v>
      </c>
      <c r="C1571" s="3" t="s">
        <v>36</v>
      </c>
      <c r="D1571" s="3">
        <v>14414</v>
      </c>
      <c r="E1571" s="3">
        <v>561774</v>
      </c>
      <c r="F1571" s="3">
        <v>61111</v>
      </c>
    </row>
    <row r="1572" spans="1:6" x14ac:dyDescent="0.3">
      <c r="A1572" s="2">
        <v>2017</v>
      </c>
      <c r="B1572" s="2" t="s">
        <v>52</v>
      </c>
      <c r="C1572" s="2" t="s">
        <v>37</v>
      </c>
      <c r="D1572" s="2">
        <v>1567</v>
      </c>
      <c r="E1572" s="2">
        <v>40341</v>
      </c>
      <c r="F1572" s="2">
        <v>57616</v>
      </c>
    </row>
    <row r="1573" spans="1:6" x14ac:dyDescent="0.3">
      <c r="A1573" s="3">
        <v>2017</v>
      </c>
      <c r="B1573" s="3" t="s">
        <v>52</v>
      </c>
      <c r="C1573" s="3" t="s">
        <v>38</v>
      </c>
      <c r="D1573" s="3">
        <v>5906</v>
      </c>
      <c r="E1573" s="3">
        <v>240456</v>
      </c>
      <c r="F1573" s="3">
        <v>58927</v>
      </c>
    </row>
    <row r="1574" spans="1:6" x14ac:dyDescent="0.3">
      <c r="A1574" s="2">
        <v>2017</v>
      </c>
      <c r="B1574" s="2" t="s">
        <v>52</v>
      </c>
      <c r="C1574" s="2" t="s">
        <v>39</v>
      </c>
      <c r="D1574" s="2">
        <v>1091</v>
      </c>
      <c r="E1574" s="2">
        <v>43081</v>
      </c>
      <c r="F1574" s="2">
        <v>47877</v>
      </c>
    </row>
    <row r="1575" spans="1:6" x14ac:dyDescent="0.3">
      <c r="A1575" s="3">
        <v>2017</v>
      </c>
      <c r="B1575" s="3" t="s">
        <v>52</v>
      </c>
      <c r="C1575" s="3" t="s">
        <v>40</v>
      </c>
      <c r="D1575" s="3">
        <v>6835</v>
      </c>
      <c r="E1575" s="3">
        <v>348417</v>
      </c>
      <c r="F1575" s="3">
        <v>59526</v>
      </c>
    </row>
    <row r="1576" spans="1:6" x14ac:dyDescent="0.3">
      <c r="A1576" s="2">
        <v>2017</v>
      </c>
      <c r="B1576" s="2" t="s">
        <v>52</v>
      </c>
      <c r="C1576" s="2" t="s">
        <v>41</v>
      </c>
      <c r="D1576" s="2">
        <v>24275</v>
      </c>
      <c r="E1576" s="2">
        <v>851513</v>
      </c>
      <c r="F1576" s="2">
        <v>75813</v>
      </c>
    </row>
    <row r="1577" spans="1:6" x14ac:dyDescent="0.3">
      <c r="A1577" s="3">
        <v>2017</v>
      </c>
      <c r="B1577" s="3" t="s">
        <v>52</v>
      </c>
      <c r="C1577" s="3" t="s">
        <v>42</v>
      </c>
      <c r="D1577" s="3">
        <v>4248</v>
      </c>
      <c r="E1577" s="3">
        <v>128365</v>
      </c>
      <c r="F1577" s="3">
        <v>56723</v>
      </c>
    </row>
    <row r="1578" spans="1:6" x14ac:dyDescent="0.3">
      <c r="A1578" s="2">
        <v>2017</v>
      </c>
      <c r="B1578" s="2" t="s">
        <v>52</v>
      </c>
      <c r="C1578" s="2" t="s">
        <v>43</v>
      </c>
      <c r="D1578" s="2">
        <v>1105</v>
      </c>
      <c r="E1578" s="2">
        <v>29550</v>
      </c>
      <c r="F1578" s="2">
        <v>58004</v>
      </c>
    </row>
    <row r="1579" spans="1:6" x14ac:dyDescent="0.3">
      <c r="A1579" s="3">
        <v>2017</v>
      </c>
      <c r="B1579" s="3" t="s">
        <v>52</v>
      </c>
      <c r="C1579" s="3" t="s">
        <v>44</v>
      </c>
      <c r="D1579" s="3">
        <v>6475</v>
      </c>
      <c r="E1579" s="3">
        <v>232927</v>
      </c>
      <c r="F1579" s="3">
        <v>57894</v>
      </c>
    </row>
    <row r="1580" spans="1:6" x14ac:dyDescent="0.3">
      <c r="A1580" s="2">
        <v>2017</v>
      </c>
      <c r="B1580" s="2" t="s">
        <v>52</v>
      </c>
      <c r="C1580" s="2" t="s">
        <v>45</v>
      </c>
      <c r="D1580" s="2">
        <v>7671</v>
      </c>
      <c r="E1580" s="2">
        <v>280368</v>
      </c>
      <c r="F1580" s="2">
        <v>76290</v>
      </c>
    </row>
    <row r="1581" spans="1:6" x14ac:dyDescent="0.3">
      <c r="A1581" s="3">
        <v>2017</v>
      </c>
      <c r="B1581" s="3" t="s">
        <v>52</v>
      </c>
      <c r="C1581" s="3" t="s">
        <v>46</v>
      </c>
      <c r="D1581" s="3">
        <v>1272</v>
      </c>
      <c r="E1581" s="3">
        <v>46575</v>
      </c>
      <c r="F1581" s="3">
        <v>58624</v>
      </c>
    </row>
    <row r="1582" spans="1:6" x14ac:dyDescent="0.3">
      <c r="A1582" s="2">
        <v>2017</v>
      </c>
      <c r="B1582" s="2" t="s">
        <v>52</v>
      </c>
      <c r="C1582" s="2" t="s">
        <v>47</v>
      </c>
      <c r="D1582" s="2">
        <v>9356</v>
      </c>
      <c r="E1582" s="2">
        <v>466595</v>
      </c>
      <c r="F1582" s="2">
        <v>57001</v>
      </c>
    </row>
    <row r="1583" spans="1:6" x14ac:dyDescent="0.3">
      <c r="A1583" s="3">
        <v>2017</v>
      </c>
      <c r="B1583" s="3" t="s">
        <v>52</v>
      </c>
      <c r="C1583" s="3" t="s">
        <v>48</v>
      </c>
      <c r="D1583" s="3">
        <v>598</v>
      </c>
      <c r="E1583" s="3">
        <v>9378</v>
      </c>
      <c r="F1583" s="3">
        <v>65834</v>
      </c>
    </row>
    <row r="1584" spans="1:6" x14ac:dyDescent="0.3">
      <c r="A1584" s="2">
        <v>2017</v>
      </c>
      <c r="B1584" s="2" t="s">
        <v>54</v>
      </c>
      <c r="C1584" s="2" t="s">
        <v>1</v>
      </c>
      <c r="D1584" s="2">
        <v>32410</v>
      </c>
      <c r="E1584" s="2">
        <v>375653</v>
      </c>
      <c r="F1584" s="2">
        <v>40518</v>
      </c>
    </row>
    <row r="1585" spans="1:6" x14ac:dyDescent="0.3">
      <c r="A1585" s="3">
        <v>2017</v>
      </c>
      <c r="B1585" s="3" t="s">
        <v>54</v>
      </c>
      <c r="C1585" s="3" t="s">
        <v>2</v>
      </c>
      <c r="D1585" s="3">
        <v>29489</v>
      </c>
      <c r="E1585" s="3">
        <v>518475</v>
      </c>
      <c r="F1585" s="3">
        <v>45126</v>
      </c>
    </row>
    <row r="1586" spans="1:6" x14ac:dyDescent="0.3">
      <c r="A1586" s="2">
        <v>2017</v>
      </c>
      <c r="B1586" s="2" t="s">
        <v>54</v>
      </c>
      <c r="C1586" s="2" t="s">
        <v>3</v>
      </c>
      <c r="D1586" s="2">
        <v>21486</v>
      </c>
      <c r="E1586" s="2">
        <v>247661</v>
      </c>
      <c r="F1586" s="2">
        <v>40275</v>
      </c>
    </row>
    <row r="1587" spans="1:6" x14ac:dyDescent="0.3">
      <c r="A1587" s="3">
        <v>2017</v>
      </c>
      <c r="B1587" s="3" t="s">
        <v>54</v>
      </c>
      <c r="C1587" s="3" t="s">
        <v>4</v>
      </c>
      <c r="D1587" s="3">
        <v>185826</v>
      </c>
      <c r="E1587" s="3">
        <v>3010983</v>
      </c>
      <c r="F1587" s="3">
        <v>51095</v>
      </c>
    </row>
    <row r="1588" spans="1:6" x14ac:dyDescent="0.3">
      <c r="A1588" s="2">
        <v>2017</v>
      </c>
      <c r="B1588" s="2" t="s">
        <v>54</v>
      </c>
      <c r="C1588" s="2" t="s">
        <v>5</v>
      </c>
      <c r="D1588" s="2">
        <v>35715</v>
      </c>
      <c r="E1588" s="2">
        <v>458174</v>
      </c>
      <c r="F1588" s="2">
        <v>48601</v>
      </c>
    </row>
    <row r="1589" spans="1:6" x14ac:dyDescent="0.3">
      <c r="A1589" s="3">
        <v>2017</v>
      </c>
      <c r="B1589" s="3" t="s">
        <v>54</v>
      </c>
      <c r="C1589" s="3" t="s">
        <v>6</v>
      </c>
      <c r="D1589" s="3">
        <v>25027</v>
      </c>
      <c r="E1589" s="3">
        <v>297198</v>
      </c>
      <c r="F1589" s="3">
        <v>50064</v>
      </c>
    </row>
    <row r="1590" spans="1:6" x14ac:dyDescent="0.3">
      <c r="A1590" s="2">
        <v>2017</v>
      </c>
      <c r="B1590" s="2" t="s">
        <v>54</v>
      </c>
      <c r="C1590" s="2" t="s">
        <v>7</v>
      </c>
      <c r="D1590" s="2">
        <v>6681</v>
      </c>
      <c r="E1590" s="2">
        <v>79724</v>
      </c>
      <c r="F1590" s="2">
        <v>39700</v>
      </c>
    </row>
    <row r="1591" spans="1:6" x14ac:dyDescent="0.3">
      <c r="A1591" s="3">
        <v>2017</v>
      </c>
      <c r="B1591" s="3" t="s">
        <v>54</v>
      </c>
      <c r="C1591" s="3" t="s">
        <v>8</v>
      </c>
      <c r="D1591" s="3">
        <v>139501</v>
      </c>
      <c r="E1591" s="3">
        <v>1739867</v>
      </c>
      <c r="F1591" s="3">
        <v>43229</v>
      </c>
    </row>
    <row r="1592" spans="1:6" x14ac:dyDescent="0.3">
      <c r="A1592" s="2">
        <v>2017</v>
      </c>
      <c r="B1592" s="2" t="s">
        <v>54</v>
      </c>
      <c r="C1592" s="2" t="s">
        <v>9</v>
      </c>
      <c r="D1592" s="2">
        <v>60382</v>
      </c>
      <c r="E1592" s="2">
        <v>930943</v>
      </c>
      <c r="F1592" s="2">
        <v>48763</v>
      </c>
    </row>
    <row r="1593" spans="1:6" x14ac:dyDescent="0.3">
      <c r="A1593" s="3">
        <v>2017</v>
      </c>
      <c r="B1593" s="3" t="s">
        <v>54</v>
      </c>
      <c r="C1593" s="3" t="s">
        <v>10</v>
      </c>
      <c r="D1593" s="3">
        <v>11706</v>
      </c>
      <c r="E1593" s="3">
        <v>136606</v>
      </c>
      <c r="F1593" s="3">
        <v>38856</v>
      </c>
    </row>
    <row r="1594" spans="1:6" x14ac:dyDescent="0.3">
      <c r="A1594" s="2">
        <v>2017</v>
      </c>
      <c r="B1594" s="2" t="s">
        <v>54</v>
      </c>
      <c r="C1594" s="2" t="s">
        <v>11</v>
      </c>
      <c r="D1594" s="2">
        <v>77273</v>
      </c>
      <c r="E1594" s="2">
        <v>1192805</v>
      </c>
      <c r="F1594" s="2">
        <v>50025</v>
      </c>
    </row>
    <row r="1595" spans="1:6" x14ac:dyDescent="0.3">
      <c r="A1595" s="3">
        <v>2017</v>
      </c>
      <c r="B1595" s="3" t="s">
        <v>54</v>
      </c>
      <c r="C1595" s="3" t="s">
        <v>12</v>
      </c>
      <c r="D1595" s="3">
        <v>40630</v>
      </c>
      <c r="E1595" s="3">
        <v>588381</v>
      </c>
      <c r="F1595" s="3">
        <v>40479</v>
      </c>
    </row>
    <row r="1596" spans="1:6" x14ac:dyDescent="0.3">
      <c r="A1596" s="2">
        <v>2017</v>
      </c>
      <c r="B1596" s="2" t="s">
        <v>54</v>
      </c>
      <c r="C1596" s="2" t="s">
        <v>13</v>
      </c>
      <c r="D1596" s="2">
        <v>23446</v>
      </c>
      <c r="E1596" s="2">
        <v>311763</v>
      </c>
      <c r="F1596" s="2">
        <v>39025</v>
      </c>
    </row>
    <row r="1597" spans="1:6" x14ac:dyDescent="0.3">
      <c r="A1597" s="3">
        <v>2017</v>
      </c>
      <c r="B1597" s="3" t="s">
        <v>54</v>
      </c>
      <c r="C1597" s="3" t="s">
        <v>14</v>
      </c>
      <c r="D1597" s="3">
        <v>20676</v>
      </c>
      <c r="E1597" s="3">
        <v>263529</v>
      </c>
      <c r="F1597" s="3">
        <v>40705</v>
      </c>
    </row>
    <row r="1598" spans="1:6" x14ac:dyDescent="0.3">
      <c r="A1598" s="2">
        <v>2017</v>
      </c>
      <c r="B1598" s="2" t="s">
        <v>54</v>
      </c>
      <c r="C1598" s="2" t="s">
        <v>15</v>
      </c>
      <c r="D1598" s="2">
        <v>27941</v>
      </c>
      <c r="E1598" s="2">
        <v>398217</v>
      </c>
      <c r="F1598" s="2">
        <v>41261</v>
      </c>
    </row>
    <row r="1599" spans="1:6" x14ac:dyDescent="0.3">
      <c r="A1599" s="3">
        <v>2017</v>
      </c>
      <c r="B1599" s="3" t="s">
        <v>54</v>
      </c>
      <c r="C1599" s="3" t="s">
        <v>16</v>
      </c>
      <c r="D1599" s="3">
        <v>30444</v>
      </c>
      <c r="E1599" s="3">
        <v>378830</v>
      </c>
      <c r="F1599" s="3">
        <v>40938</v>
      </c>
    </row>
    <row r="1600" spans="1:6" x14ac:dyDescent="0.3">
      <c r="A1600" s="2">
        <v>2017</v>
      </c>
      <c r="B1600" s="2" t="s">
        <v>54</v>
      </c>
      <c r="C1600" s="2" t="s">
        <v>17</v>
      </c>
      <c r="D1600" s="2">
        <v>11060</v>
      </c>
      <c r="E1600" s="2">
        <v>119329</v>
      </c>
      <c r="F1600" s="2">
        <v>36287</v>
      </c>
    </row>
    <row r="1601" spans="1:6" x14ac:dyDescent="0.3">
      <c r="A1601" s="3">
        <v>2017</v>
      </c>
      <c r="B1601" s="3" t="s">
        <v>54</v>
      </c>
      <c r="C1601" s="3" t="s">
        <v>18</v>
      </c>
      <c r="D1601" s="3">
        <v>33064</v>
      </c>
      <c r="E1601" s="3">
        <v>462131</v>
      </c>
      <c r="F1601" s="3">
        <v>45367</v>
      </c>
    </row>
    <row r="1602" spans="1:6" x14ac:dyDescent="0.3">
      <c r="A1602" s="2">
        <v>2017</v>
      </c>
      <c r="B1602" s="2" t="s">
        <v>54</v>
      </c>
      <c r="C1602" s="2" t="s">
        <v>19</v>
      </c>
      <c r="D1602" s="2">
        <v>42906</v>
      </c>
      <c r="E1602" s="2">
        <v>577319</v>
      </c>
      <c r="F1602" s="2">
        <v>51500</v>
      </c>
    </row>
    <row r="1603" spans="1:6" x14ac:dyDescent="0.3">
      <c r="A1603" s="3">
        <v>2017</v>
      </c>
      <c r="B1603" s="3" t="s">
        <v>54</v>
      </c>
      <c r="C1603" s="3" t="s">
        <v>20</v>
      </c>
      <c r="D1603" s="3">
        <v>52149</v>
      </c>
      <c r="E1603" s="3">
        <v>784393</v>
      </c>
      <c r="F1603" s="3">
        <v>45628</v>
      </c>
    </row>
    <row r="1604" spans="1:6" x14ac:dyDescent="0.3">
      <c r="A1604" s="2">
        <v>2017</v>
      </c>
      <c r="B1604" s="2" t="s">
        <v>54</v>
      </c>
      <c r="C1604" s="2" t="s">
        <v>21</v>
      </c>
      <c r="D1604" s="2">
        <v>36334</v>
      </c>
      <c r="E1604" s="2">
        <v>531926</v>
      </c>
      <c r="F1604" s="2">
        <v>48273</v>
      </c>
    </row>
    <row r="1605" spans="1:6" x14ac:dyDescent="0.3">
      <c r="A1605" s="3">
        <v>2017</v>
      </c>
      <c r="B1605" s="3" t="s">
        <v>54</v>
      </c>
      <c r="C1605" s="3" t="s">
        <v>22</v>
      </c>
      <c r="D1605" s="3">
        <v>19589</v>
      </c>
      <c r="E1605" s="3">
        <v>229775</v>
      </c>
      <c r="F1605" s="3">
        <v>35324</v>
      </c>
    </row>
    <row r="1606" spans="1:6" x14ac:dyDescent="0.3">
      <c r="A1606" s="2">
        <v>2017</v>
      </c>
      <c r="B1606" s="2" t="s">
        <v>54</v>
      </c>
      <c r="C1606" s="2" t="s">
        <v>23</v>
      </c>
      <c r="D1606" s="2">
        <v>40324</v>
      </c>
      <c r="E1606" s="2">
        <v>538185</v>
      </c>
      <c r="F1606" s="2">
        <v>41095</v>
      </c>
    </row>
    <row r="1607" spans="1:6" x14ac:dyDescent="0.3">
      <c r="A1607" s="3">
        <v>2017</v>
      </c>
      <c r="B1607" s="3" t="s">
        <v>54</v>
      </c>
      <c r="C1607" s="3" t="s">
        <v>24</v>
      </c>
      <c r="D1607" s="3">
        <v>9270</v>
      </c>
      <c r="E1607" s="3">
        <v>91194</v>
      </c>
      <c r="F1607" s="3">
        <v>38067</v>
      </c>
    </row>
    <row r="1608" spans="1:6" x14ac:dyDescent="0.3">
      <c r="A1608" s="2">
        <v>2017</v>
      </c>
      <c r="B1608" s="2" t="s">
        <v>54</v>
      </c>
      <c r="C1608" s="2" t="s">
        <v>25</v>
      </c>
      <c r="D1608" s="2">
        <v>15024</v>
      </c>
      <c r="E1608" s="2">
        <v>190930</v>
      </c>
      <c r="F1608" s="2">
        <v>38493</v>
      </c>
    </row>
    <row r="1609" spans="1:6" x14ac:dyDescent="0.3">
      <c r="A1609" s="3">
        <v>2017</v>
      </c>
      <c r="B1609" s="3" t="s">
        <v>54</v>
      </c>
      <c r="C1609" s="3" t="s">
        <v>26</v>
      </c>
      <c r="D1609" s="3">
        <v>15910</v>
      </c>
      <c r="E1609" s="3">
        <v>247973</v>
      </c>
      <c r="F1609" s="3">
        <v>42847</v>
      </c>
    </row>
    <row r="1610" spans="1:6" x14ac:dyDescent="0.3">
      <c r="A1610" s="2">
        <v>2017</v>
      </c>
      <c r="B1610" s="2" t="s">
        <v>54</v>
      </c>
      <c r="C1610" s="2" t="s">
        <v>27</v>
      </c>
      <c r="D1610" s="2">
        <v>12612</v>
      </c>
      <c r="E1610" s="2">
        <v>139876</v>
      </c>
      <c r="F1610" s="2">
        <v>46101</v>
      </c>
    </row>
    <row r="1611" spans="1:6" x14ac:dyDescent="0.3">
      <c r="A1611" s="3">
        <v>2017</v>
      </c>
      <c r="B1611" s="3" t="s">
        <v>54</v>
      </c>
      <c r="C1611" s="3" t="s">
        <v>28</v>
      </c>
      <c r="D1611" s="3">
        <v>53977</v>
      </c>
      <c r="E1611" s="3">
        <v>872180</v>
      </c>
      <c r="F1611" s="3">
        <v>52631</v>
      </c>
    </row>
    <row r="1612" spans="1:6" x14ac:dyDescent="0.3">
      <c r="A1612" s="2">
        <v>2017</v>
      </c>
      <c r="B1612" s="2" t="s">
        <v>54</v>
      </c>
      <c r="C1612" s="2" t="s">
        <v>29</v>
      </c>
      <c r="D1612" s="2">
        <v>10538</v>
      </c>
      <c r="E1612" s="2">
        <v>134696</v>
      </c>
      <c r="F1612" s="2">
        <v>36519</v>
      </c>
    </row>
    <row r="1613" spans="1:6" x14ac:dyDescent="0.3">
      <c r="A1613" s="3">
        <v>2017</v>
      </c>
      <c r="B1613" s="3" t="s">
        <v>54</v>
      </c>
      <c r="C1613" s="3" t="s">
        <v>30</v>
      </c>
      <c r="D1613" s="3">
        <v>126549</v>
      </c>
      <c r="E1613" s="3">
        <v>1562385</v>
      </c>
      <c r="F1613" s="3">
        <v>50389</v>
      </c>
    </row>
    <row r="1614" spans="1:6" x14ac:dyDescent="0.3">
      <c r="A1614" s="2">
        <v>2017</v>
      </c>
      <c r="B1614" s="2" t="s">
        <v>54</v>
      </c>
      <c r="C1614" s="2" t="s">
        <v>31</v>
      </c>
      <c r="D1614" s="2">
        <v>61042</v>
      </c>
      <c r="E1614" s="2">
        <v>824989</v>
      </c>
      <c r="F1614" s="2">
        <v>41845</v>
      </c>
    </row>
    <row r="1615" spans="1:6" x14ac:dyDescent="0.3">
      <c r="A1615" s="3">
        <v>2017</v>
      </c>
      <c r="B1615" s="3" t="s">
        <v>54</v>
      </c>
      <c r="C1615" s="3" t="s">
        <v>32</v>
      </c>
      <c r="D1615" s="3">
        <v>7819</v>
      </c>
      <c r="E1615" s="3">
        <v>92052</v>
      </c>
      <c r="F1615" s="3">
        <v>47910</v>
      </c>
    </row>
    <row r="1616" spans="1:6" x14ac:dyDescent="0.3">
      <c r="A1616" s="2">
        <v>2017</v>
      </c>
      <c r="B1616" s="2" t="s">
        <v>54</v>
      </c>
      <c r="C1616" s="2" t="s">
        <v>33</v>
      </c>
      <c r="D1616" s="2">
        <v>68763</v>
      </c>
      <c r="E1616" s="2">
        <v>1018161</v>
      </c>
      <c r="F1616" s="2">
        <v>42564</v>
      </c>
    </row>
    <row r="1617" spans="1:6" x14ac:dyDescent="0.3">
      <c r="A1617" s="3">
        <v>2017</v>
      </c>
      <c r="B1617" s="3" t="s">
        <v>54</v>
      </c>
      <c r="C1617" s="3" t="s">
        <v>34</v>
      </c>
      <c r="D1617" s="3">
        <v>23838</v>
      </c>
      <c r="E1617" s="3">
        <v>301165</v>
      </c>
      <c r="F1617" s="3">
        <v>41040</v>
      </c>
    </row>
    <row r="1618" spans="1:6" x14ac:dyDescent="0.3">
      <c r="A1618" s="2">
        <v>2017</v>
      </c>
      <c r="B1618" s="2" t="s">
        <v>54</v>
      </c>
      <c r="C1618" s="2" t="s">
        <v>35</v>
      </c>
      <c r="D1618" s="2">
        <v>26684</v>
      </c>
      <c r="E1618" s="2">
        <v>347515</v>
      </c>
      <c r="F1618" s="2">
        <v>42870</v>
      </c>
    </row>
    <row r="1619" spans="1:6" x14ac:dyDescent="0.3">
      <c r="A1619" s="3">
        <v>2017</v>
      </c>
      <c r="B1619" s="3" t="s">
        <v>54</v>
      </c>
      <c r="C1619" s="3" t="s">
        <v>36</v>
      </c>
      <c r="D1619" s="3">
        <v>75374</v>
      </c>
      <c r="E1619" s="3">
        <v>1115565</v>
      </c>
      <c r="F1619" s="3">
        <v>43972</v>
      </c>
    </row>
    <row r="1620" spans="1:6" x14ac:dyDescent="0.3">
      <c r="A1620" s="2">
        <v>2017</v>
      </c>
      <c r="B1620" s="2" t="s">
        <v>54</v>
      </c>
      <c r="C1620" s="2" t="s">
        <v>37</v>
      </c>
      <c r="D1620" s="2">
        <v>7674</v>
      </c>
      <c r="E1620" s="2">
        <v>76263</v>
      </c>
      <c r="F1620" s="2">
        <v>42503</v>
      </c>
    </row>
    <row r="1621" spans="1:6" x14ac:dyDescent="0.3">
      <c r="A1621" s="3">
        <v>2017</v>
      </c>
      <c r="B1621" s="3" t="s">
        <v>54</v>
      </c>
      <c r="C1621" s="3" t="s">
        <v>38</v>
      </c>
      <c r="D1621" s="3">
        <v>29784</v>
      </c>
      <c r="E1621" s="3">
        <v>395329</v>
      </c>
      <c r="F1621" s="3">
        <v>38973</v>
      </c>
    </row>
    <row r="1622" spans="1:6" x14ac:dyDescent="0.3">
      <c r="A1622" s="2">
        <v>2017</v>
      </c>
      <c r="B1622" s="2" t="s">
        <v>54</v>
      </c>
      <c r="C1622" s="2" t="s">
        <v>39</v>
      </c>
      <c r="D1622" s="2">
        <v>8036</v>
      </c>
      <c r="E1622" s="2">
        <v>86427</v>
      </c>
      <c r="F1622" s="2">
        <v>38278</v>
      </c>
    </row>
    <row r="1623" spans="1:6" x14ac:dyDescent="0.3">
      <c r="A1623" s="3">
        <v>2017</v>
      </c>
      <c r="B1623" s="3" t="s">
        <v>54</v>
      </c>
      <c r="C1623" s="3" t="s">
        <v>40</v>
      </c>
      <c r="D1623" s="3">
        <v>39250</v>
      </c>
      <c r="E1623" s="3">
        <v>618046</v>
      </c>
      <c r="F1623" s="3">
        <v>44773</v>
      </c>
    </row>
    <row r="1624" spans="1:6" x14ac:dyDescent="0.3">
      <c r="A1624" s="2">
        <v>2017</v>
      </c>
      <c r="B1624" s="2" t="s">
        <v>54</v>
      </c>
      <c r="C1624" s="2" t="s">
        <v>41</v>
      </c>
      <c r="D1624" s="2">
        <v>145842</v>
      </c>
      <c r="E1624" s="2">
        <v>2432880</v>
      </c>
      <c r="F1624" s="2">
        <v>50316</v>
      </c>
    </row>
    <row r="1625" spans="1:6" x14ac:dyDescent="0.3">
      <c r="A1625" s="3">
        <v>2017</v>
      </c>
      <c r="B1625" s="3" t="s">
        <v>54</v>
      </c>
      <c r="C1625" s="3" t="s">
        <v>42</v>
      </c>
      <c r="D1625" s="3">
        <v>19048</v>
      </c>
      <c r="E1625" s="3">
        <v>276552</v>
      </c>
      <c r="F1625" s="3">
        <v>42378</v>
      </c>
    </row>
    <row r="1626" spans="1:6" x14ac:dyDescent="0.3">
      <c r="A1626" s="2">
        <v>2017</v>
      </c>
      <c r="B1626" s="2" t="s">
        <v>54</v>
      </c>
      <c r="C1626" s="2" t="s">
        <v>43</v>
      </c>
      <c r="D1626" s="2">
        <v>5138</v>
      </c>
      <c r="E1626" s="2">
        <v>55012</v>
      </c>
      <c r="F1626" s="2">
        <v>38650</v>
      </c>
    </row>
    <row r="1627" spans="1:6" x14ac:dyDescent="0.3">
      <c r="A1627" s="3">
        <v>2017</v>
      </c>
      <c r="B1627" s="3" t="s">
        <v>54</v>
      </c>
      <c r="C1627" s="3" t="s">
        <v>44</v>
      </c>
      <c r="D1627" s="3">
        <v>42996</v>
      </c>
      <c r="E1627" s="3">
        <v>652711</v>
      </c>
      <c r="F1627" s="3">
        <v>42291</v>
      </c>
    </row>
    <row r="1628" spans="1:6" x14ac:dyDescent="0.3">
      <c r="A1628" s="2">
        <v>2017</v>
      </c>
      <c r="B1628" s="2" t="s">
        <v>54</v>
      </c>
      <c r="C1628" s="2" t="s">
        <v>45</v>
      </c>
      <c r="D1628" s="2">
        <v>39715</v>
      </c>
      <c r="E1628" s="2">
        <v>610599</v>
      </c>
      <c r="F1628" s="2">
        <v>58924</v>
      </c>
    </row>
    <row r="1629" spans="1:6" x14ac:dyDescent="0.3">
      <c r="A1629" s="3">
        <v>2017</v>
      </c>
      <c r="B1629" s="3" t="s">
        <v>54</v>
      </c>
      <c r="C1629" s="3" t="s">
        <v>46</v>
      </c>
      <c r="D1629" s="3">
        <v>10925</v>
      </c>
      <c r="E1629" s="3">
        <v>129300</v>
      </c>
      <c r="F1629" s="3">
        <v>37489</v>
      </c>
    </row>
    <row r="1630" spans="1:6" x14ac:dyDescent="0.3">
      <c r="A1630" s="2">
        <v>2017</v>
      </c>
      <c r="B1630" s="2" t="s">
        <v>54</v>
      </c>
      <c r="C1630" s="2" t="s">
        <v>47</v>
      </c>
      <c r="D1630" s="2">
        <v>35433</v>
      </c>
      <c r="E1630" s="2">
        <v>539603</v>
      </c>
      <c r="F1630" s="2">
        <v>39831</v>
      </c>
    </row>
    <row r="1631" spans="1:6" x14ac:dyDescent="0.3">
      <c r="A1631" s="3">
        <v>2017</v>
      </c>
      <c r="B1631" s="3" t="s">
        <v>54</v>
      </c>
      <c r="C1631" s="3" t="s">
        <v>48</v>
      </c>
      <c r="D1631" s="3">
        <v>4822</v>
      </c>
      <c r="E1631" s="3">
        <v>49799</v>
      </c>
      <c r="F1631" s="3">
        <v>40999</v>
      </c>
    </row>
    <row r="1632" spans="1:6" x14ac:dyDescent="0.3">
      <c r="A1632" s="2">
        <v>2017</v>
      </c>
      <c r="B1632" s="2" t="s">
        <v>53</v>
      </c>
      <c r="C1632" s="2" t="s">
        <v>1</v>
      </c>
      <c r="D1632" s="2">
        <v>1969</v>
      </c>
      <c r="E1632" s="2">
        <v>20807</v>
      </c>
      <c r="F1632" s="2">
        <v>58932</v>
      </c>
    </row>
    <row r="1633" spans="1:6" x14ac:dyDescent="0.3">
      <c r="A1633" s="3">
        <v>2017</v>
      </c>
      <c r="B1633" s="3" t="s">
        <v>53</v>
      </c>
      <c r="C1633" s="3" t="s">
        <v>2</v>
      </c>
      <c r="D1633" s="3">
        <v>2461</v>
      </c>
      <c r="E1633" s="3">
        <v>44962</v>
      </c>
      <c r="F1633" s="3">
        <v>71171</v>
      </c>
    </row>
    <row r="1634" spans="1:6" x14ac:dyDescent="0.3">
      <c r="A1634" s="2">
        <v>2017</v>
      </c>
      <c r="B1634" s="2" t="s">
        <v>53</v>
      </c>
      <c r="C1634" s="2" t="s">
        <v>3</v>
      </c>
      <c r="D1634" s="2">
        <v>1123</v>
      </c>
      <c r="E1634" s="2">
        <v>12766</v>
      </c>
      <c r="F1634" s="2">
        <v>56682</v>
      </c>
    </row>
    <row r="1635" spans="1:6" x14ac:dyDescent="0.3">
      <c r="A1635" s="3">
        <v>2017</v>
      </c>
      <c r="B1635" s="3" t="s">
        <v>53</v>
      </c>
      <c r="C1635" s="3" t="s">
        <v>4</v>
      </c>
      <c r="D1635" s="3">
        <v>22519</v>
      </c>
      <c r="E1635" s="3">
        <v>513029</v>
      </c>
      <c r="F1635" s="3">
        <v>172309</v>
      </c>
    </row>
    <row r="1636" spans="1:6" x14ac:dyDescent="0.3">
      <c r="A1636" s="2">
        <v>2017</v>
      </c>
      <c r="B1636" s="2" t="s">
        <v>53</v>
      </c>
      <c r="C1636" s="2" t="s">
        <v>5</v>
      </c>
      <c r="D1636" s="2">
        <v>3891</v>
      </c>
      <c r="E1636" s="2">
        <v>71641</v>
      </c>
      <c r="F1636" s="2">
        <v>100781</v>
      </c>
    </row>
    <row r="1637" spans="1:6" x14ac:dyDescent="0.3">
      <c r="A1637" s="3">
        <v>2017</v>
      </c>
      <c r="B1637" s="3" t="s">
        <v>53</v>
      </c>
      <c r="C1637" s="3" t="s">
        <v>6</v>
      </c>
      <c r="D1637" s="3">
        <v>2146</v>
      </c>
      <c r="E1637" s="3">
        <v>31542</v>
      </c>
      <c r="F1637" s="3">
        <v>103094</v>
      </c>
    </row>
    <row r="1638" spans="1:6" x14ac:dyDescent="0.3">
      <c r="A1638" s="2">
        <v>2017</v>
      </c>
      <c r="B1638" s="2" t="s">
        <v>53</v>
      </c>
      <c r="C1638" s="2" t="s">
        <v>7</v>
      </c>
      <c r="D1638" s="2">
        <v>409</v>
      </c>
      <c r="E1638" s="2">
        <v>4560</v>
      </c>
      <c r="F1638" s="2">
        <v>64686</v>
      </c>
    </row>
    <row r="1639" spans="1:6" x14ac:dyDescent="0.3">
      <c r="A1639" s="3">
        <v>2017</v>
      </c>
      <c r="B1639" s="3" t="s">
        <v>53</v>
      </c>
      <c r="C1639" s="3" t="s">
        <v>8</v>
      </c>
      <c r="D1639" s="3">
        <v>10983</v>
      </c>
      <c r="E1639" s="3">
        <v>138039</v>
      </c>
      <c r="F1639" s="3">
        <v>80305</v>
      </c>
    </row>
    <row r="1640" spans="1:6" x14ac:dyDescent="0.3">
      <c r="A1640" s="2">
        <v>2017</v>
      </c>
      <c r="B1640" s="2" t="s">
        <v>53</v>
      </c>
      <c r="C1640" s="2" t="s">
        <v>9</v>
      </c>
      <c r="D1640" s="2">
        <v>4911</v>
      </c>
      <c r="E1640" s="2">
        <v>116074</v>
      </c>
      <c r="F1640" s="2">
        <v>96306</v>
      </c>
    </row>
    <row r="1641" spans="1:6" x14ac:dyDescent="0.3">
      <c r="A1641" s="3">
        <v>2017</v>
      </c>
      <c r="B1641" s="3" t="s">
        <v>53</v>
      </c>
      <c r="C1641" s="3" t="s">
        <v>10</v>
      </c>
      <c r="D1641" s="3">
        <v>1175</v>
      </c>
      <c r="E1641" s="3">
        <v>8923</v>
      </c>
      <c r="F1641" s="3">
        <v>51032</v>
      </c>
    </row>
    <row r="1642" spans="1:6" x14ac:dyDescent="0.3">
      <c r="A1642" s="2">
        <v>2017</v>
      </c>
      <c r="B1642" s="2" t="s">
        <v>53</v>
      </c>
      <c r="C1642" s="2" t="s">
        <v>11</v>
      </c>
      <c r="D1642" s="2">
        <v>6534</v>
      </c>
      <c r="E1642" s="2">
        <v>96181</v>
      </c>
      <c r="F1642" s="2">
        <v>85328</v>
      </c>
    </row>
    <row r="1643" spans="1:6" x14ac:dyDescent="0.3">
      <c r="A1643" s="3">
        <v>2017</v>
      </c>
      <c r="B1643" s="3" t="s">
        <v>53</v>
      </c>
      <c r="C1643" s="3" t="s">
        <v>12</v>
      </c>
      <c r="D1643" s="3">
        <v>2019</v>
      </c>
      <c r="E1643" s="3">
        <v>31465</v>
      </c>
      <c r="F1643" s="3">
        <v>59391</v>
      </c>
    </row>
    <row r="1644" spans="1:6" x14ac:dyDescent="0.3">
      <c r="A1644" s="2">
        <v>2017</v>
      </c>
      <c r="B1644" s="2" t="s">
        <v>53</v>
      </c>
      <c r="C1644" s="2" t="s">
        <v>13</v>
      </c>
      <c r="D1644" s="2">
        <v>1698</v>
      </c>
      <c r="E1644" s="2">
        <v>21891</v>
      </c>
      <c r="F1644" s="2">
        <v>55957</v>
      </c>
    </row>
    <row r="1645" spans="1:6" x14ac:dyDescent="0.3">
      <c r="A1645" s="3">
        <v>2017</v>
      </c>
      <c r="B1645" s="3" t="s">
        <v>53</v>
      </c>
      <c r="C1645" s="3" t="s">
        <v>14</v>
      </c>
      <c r="D1645" s="3">
        <v>1260</v>
      </c>
      <c r="E1645" s="3">
        <v>19279</v>
      </c>
      <c r="F1645" s="3">
        <v>61084</v>
      </c>
    </row>
    <row r="1646" spans="1:6" x14ac:dyDescent="0.3">
      <c r="A1646" s="2">
        <v>2017</v>
      </c>
      <c r="B1646" s="2" t="s">
        <v>53</v>
      </c>
      <c r="C1646" s="2" t="s">
        <v>15</v>
      </c>
      <c r="D1646" s="2">
        <v>1697</v>
      </c>
      <c r="E1646" s="2">
        <v>22698</v>
      </c>
      <c r="F1646" s="2">
        <v>54857</v>
      </c>
    </row>
    <row r="1647" spans="1:6" x14ac:dyDescent="0.3">
      <c r="A1647" s="3">
        <v>2017</v>
      </c>
      <c r="B1647" s="3" t="s">
        <v>53</v>
      </c>
      <c r="C1647" s="3" t="s">
        <v>16</v>
      </c>
      <c r="D1647" s="3">
        <v>1650</v>
      </c>
      <c r="E1647" s="3">
        <v>22941</v>
      </c>
      <c r="F1647" s="3">
        <v>55038</v>
      </c>
    </row>
    <row r="1648" spans="1:6" x14ac:dyDescent="0.3">
      <c r="A1648" s="2">
        <v>2017</v>
      </c>
      <c r="B1648" s="2" t="s">
        <v>53</v>
      </c>
      <c r="C1648" s="2" t="s">
        <v>17</v>
      </c>
      <c r="D1648" s="2">
        <v>843</v>
      </c>
      <c r="E1648" s="2">
        <v>7340</v>
      </c>
      <c r="F1648" s="2">
        <v>52561</v>
      </c>
    </row>
    <row r="1649" spans="1:6" x14ac:dyDescent="0.3">
      <c r="A1649" s="3">
        <v>2017</v>
      </c>
      <c r="B1649" s="3" t="s">
        <v>53</v>
      </c>
      <c r="C1649" s="3" t="s">
        <v>18</v>
      </c>
      <c r="D1649" s="3">
        <v>2719</v>
      </c>
      <c r="E1649" s="3">
        <v>37583</v>
      </c>
      <c r="F1649" s="3">
        <v>88009</v>
      </c>
    </row>
    <row r="1650" spans="1:6" x14ac:dyDescent="0.3">
      <c r="A1650" s="2">
        <v>2017</v>
      </c>
      <c r="B1650" s="2" t="s">
        <v>53</v>
      </c>
      <c r="C1650" s="2" t="s">
        <v>19</v>
      </c>
      <c r="D1650" s="2">
        <v>5143</v>
      </c>
      <c r="E1650" s="2">
        <v>91861</v>
      </c>
      <c r="F1650" s="2">
        <v>114166</v>
      </c>
    </row>
    <row r="1651" spans="1:6" x14ac:dyDescent="0.3">
      <c r="A1651" s="3">
        <v>2017</v>
      </c>
      <c r="B1651" s="3" t="s">
        <v>53</v>
      </c>
      <c r="C1651" s="3" t="s">
        <v>20</v>
      </c>
      <c r="D1651" s="3">
        <v>5934</v>
      </c>
      <c r="E1651" s="3">
        <v>56524</v>
      </c>
      <c r="F1651" s="3">
        <v>70884</v>
      </c>
    </row>
    <row r="1652" spans="1:6" x14ac:dyDescent="0.3">
      <c r="A1652" s="2">
        <v>2017</v>
      </c>
      <c r="B1652" s="2" t="s">
        <v>53</v>
      </c>
      <c r="C1652" s="2" t="s">
        <v>21</v>
      </c>
      <c r="D1652" s="2">
        <v>3663</v>
      </c>
      <c r="E1652" s="2">
        <v>50310</v>
      </c>
      <c r="F1652" s="2">
        <v>75459</v>
      </c>
    </row>
    <row r="1653" spans="1:6" x14ac:dyDescent="0.3">
      <c r="A1653" s="3">
        <v>2017</v>
      </c>
      <c r="B1653" s="3" t="s">
        <v>53</v>
      </c>
      <c r="C1653" s="3" t="s">
        <v>22</v>
      </c>
      <c r="D1653" s="3">
        <v>962</v>
      </c>
      <c r="E1653" s="3">
        <v>11593</v>
      </c>
      <c r="F1653" s="3">
        <v>48002</v>
      </c>
    </row>
    <row r="1654" spans="1:6" x14ac:dyDescent="0.3">
      <c r="A1654" s="2">
        <v>2017</v>
      </c>
      <c r="B1654" s="2" t="s">
        <v>53</v>
      </c>
      <c r="C1654" s="2" t="s">
        <v>23</v>
      </c>
      <c r="D1654" s="2">
        <v>3051</v>
      </c>
      <c r="E1654" s="2">
        <v>48249</v>
      </c>
      <c r="F1654" s="2">
        <v>73665</v>
      </c>
    </row>
    <row r="1655" spans="1:6" x14ac:dyDescent="0.3">
      <c r="A1655" s="3">
        <v>2017</v>
      </c>
      <c r="B1655" s="3" t="s">
        <v>53</v>
      </c>
      <c r="C1655" s="3" t="s">
        <v>24</v>
      </c>
      <c r="D1655" s="3">
        <v>759</v>
      </c>
      <c r="E1655" s="3">
        <v>6394</v>
      </c>
      <c r="F1655" s="3">
        <v>51903</v>
      </c>
    </row>
    <row r="1656" spans="1:6" x14ac:dyDescent="0.3">
      <c r="A1656" s="2">
        <v>2017</v>
      </c>
      <c r="B1656" s="2" t="s">
        <v>53</v>
      </c>
      <c r="C1656" s="2" t="s">
        <v>25</v>
      </c>
      <c r="D1656" s="2">
        <v>964</v>
      </c>
      <c r="E1656" s="2">
        <v>18204</v>
      </c>
      <c r="F1656" s="2">
        <v>61365</v>
      </c>
    </row>
    <row r="1657" spans="1:6" x14ac:dyDescent="0.3">
      <c r="A1657" s="3">
        <v>2017</v>
      </c>
      <c r="B1657" s="3" t="s">
        <v>53</v>
      </c>
      <c r="C1657" s="3" t="s">
        <v>26</v>
      </c>
      <c r="D1657" s="3">
        <v>1440</v>
      </c>
      <c r="E1657" s="3">
        <v>14735</v>
      </c>
      <c r="F1657" s="3">
        <v>65866</v>
      </c>
    </row>
    <row r="1658" spans="1:6" x14ac:dyDescent="0.3">
      <c r="A1658" s="2">
        <v>2017</v>
      </c>
      <c r="B1658" s="2" t="s">
        <v>53</v>
      </c>
      <c r="C1658" s="2" t="s">
        <v>27</v>
      </c>
      <c r="D1658" s="2">
        <v>843</v>
      </c>
      <c r="E1658" s="2">
        <v>12554</v>
      </c>
      <c r="F1658" s="2">
        <v>88119</v>
      </c>
    </row>
    <row r="1659" spans="1:6" x14ac:dyDescent="0.3">
      <c r="A1659" s="3">
        <v>2017</v>
      </c>
      <c r="B1659" s="3" t="s">
        <v>53</v>
      </c>
      <c r="C1659" s="3" t="s">
        <v>28</v>
      </c>
      <c r="D1659" s="3">
        <v>3595</v>
      </c>
      <c r="E1659" s="3">
        <v>70379</v>
      </c>
      <c r="F1659" s="3">
        <v>108638</v>
      </c>
    </row>
    <row r="1660" spans="1:6" x14ac:dyDescent="0.3">
      <c r="A1660" s="2">
        <v>2017</v>
      </c>
      <c r="B1660" s="2" t="s">
        <v>53</v>
      </c>
      <c r="C1660" s="2" t="s">
        <v>29</v>
      </c>
      <c r="D1660" s="2">
        <v>929</v>
      </c>
      <c r="E1660" s="2">
        <v>12398</v>
      </c>
      <c r="F1660" s="2">
        <v>51009</v>
      </c>
    </row>
    <row r="1661" spans="1:6" x14ac:dyDescent="0.3">
      <c r="A1661" s="3">
        <v>2017</v>
      </c>
      <c r="B1661" s="3" t="s">
        <v>53</v>
      </c>
      <c r="C1661" s="3" t="s">
        <v>30</v>
      </c>
      <c r="D1661" s="3">
        <v>12397</v>
      </c>
      <c r="E1661" s="3">
        <v>269233</v>
      </c>
      <c r="F1661" s="3">
        <v>119508</v>
      </c>
    </row>
    <row r="1662" spans="1:6" x14ac:dyDescent="0.3">
      <c r="A1662" s="2">
        <v>2017</v>
      </c>
      <c r="B1662" s="2" t="s">
        <v>53</v>
      </c>
      <c r="C1662" s="2" t="s">
        <v>31</v>
      </c>
      <c r="D1662" s="2">
        <v>5042</v>
      </c>
      <c r="E1662" s="2">
        <v>78826</v>
      </c>
      <c r="F1662" s="2">
        <v>80496</v>
      </c>
    </row>
    <row r="1663" spans="1:6" x14ac:dyDescent="0.3">
      <c r="A1663" s="3">
        <v>2017</v>
      </c>
      <c r="B1663" s="3" t="s">
        <v>53</v>
      </c>
      <c r="C1663" s="3" t="s">
        <v>32</v>
      </c>
      <c r="D1663" s="3">
        <v>396</v>
      </c>
      <c r="E1663" s="3">
        <v>6502</v>
      </c>
      <c r="F1663" s="3">
        <v>65114</v>
      </c>
    </row>
    <row r="1664" spans="1:6" x14ac:dyDescent="0.3">
      <c r="A1664" s="2">
        <v>2017</v>
      </c>
      <c r="B1664" s="2" t="s">
        <v>53</v>
      </c>
      <c r="C1664" s="2" t="s">
        <v>33</v>
      </c>
      <c r="D1664" s="2">
        <v>4456</v>
      </c>
      <c r="E1664" s="2">
        <v>71562</v>
      </c>
      <c r="F1664" s="2">
        <v>67912</v>
      </c>
    </row>
    <row r="1665" spans="1:6" x14ac:dyDescent="0.3">
      <c r="A1665" s="3">
        <v>2017</v>
      </c>
      <c r="B1665" s="3" t="s">
        <v>53</v>
      </c>
      <c r="C1665" s="3" t="s">
        <v>34</v>
      </c>
      <c r="D1665" s="3">
        <v>1491</v>
      </c>
      <c r="E1665" s="3">
        <v>20417</v>
      </c>
      <c r="F1665" s="3">
        <v>57922</v>
      </c>
    </row>
    <row r="1666" spans="1:6" x14ac:dyDescent="0.3">
      <c r="A1666" s="2">
        <v>2017</v>
      </c>
      <c r="B1666" s="2" t="s">
        <v>53</v>
      </c>
      <c r="C1666" s="2" t="s">
        <v>35</v>
      </c>
      <c r="D1666" s="2">
        <v>3521</v>
      </c>
      <c r="E1666" s="2">
        <v>34177</v>
      </c>
      <c r="F1666" s="2">
        <v>80210</v>
      </c>
    </row>
    <row r="1667" spans="1:6" x14ac:dyDescent="0.3">
      <c r="A1667" s="3">
        <v>2017</v>
      </c>
      <c r="B1667" s="3" t="s">
        <v>53</v>
      </c>
      <c r="C1667" s="3" t="s">
        <v>36</v>
      </c>
      <c r="D1667" s="3">
        <v>4664</v>
      </c>
      <c r="E1667" s="3">
        <v>83352</v>
      </c>
      <c r="F1667" s="3">
        <v>78987</v>
      </c>
    </row>
    <row r="1668" spans="1:6" x14ac:dyDescent="0.3">
      <c r="A1668" s="2">
        <v>2017</v>
      </c>
      <c r="B1668" s="2" t="s">
        <v>53</v>
      </c>
      <c r="C1668" s="2" t="s">
        <v>37</v>
      </c>
      <c r="D1668" s="2">
        <v>745</v>
      </c>
      <c r="E1668" s="2">
        <v>6125</v>
      </c>
      <c r="F1668" s="2">
        <v>70660</v>
      </c>
    </row>
    <row r="1669" spans="1:6" x14ac:dyDescent="0.3">
      <c r="A1669" s="3">
        <v>2017</v>
      </c>
      <c r="B1669" s="3" t="s">
        <v>53</v>
      </c>
      <c r="C1669" s="3" t="s">
        <v>38</v>
      </c>
      <c r="D1669" s="3">
        <v>2430</v>
      </c>
      <c r="E1669" s="3">
        <v>27428</v>
      </c>
      <c r="F1669" s="3">
        <v>61428</v>
      </c>
    </row>
    <row r="1670" spans="1:6" x14ac:dyDescent="0.3">
      <c r="A1670" s="2">
        <v>2017</v>
      </c>
      <c r="B1670" s="2" t="s">
        <v>53</v>
      </c>
      <c r="C1670" s="2" t="s">
        <v>39</v>
      </c>
      <c r="D1670" s="2">
        <v>561</v>
      </c>
      <c r="E1670" s="2">
        <v>5720</v>
      </c>
      <c r="F1670" s="2">
        <v>47231</v>
      </c>
    </row>
    <row r="1671" spans="1:6" x14ac:dyDescent="0.3">
      <c r="A1671" s="3">
        <v>2017</v>
      </c>
      <c r="B1671" s="3" t="s">
        <v>53</v>
      </c>
      <c r="C1671" s="3" t="s">
        <v>40</v>
      </c>
      <c r="D1671" s="3">
        <v>3260</v>
      </c>
      <c r="E1671" s="3">
        <v>45482</v>
      </c>
      <c r="F1671" s="3">
        <v>68381</v>
      </c>
    </row>
    <row r="1672" spans="1:6" x14ac:dyDescent="0.3">
      <c r="A1672" s="2">
        <v>2017</v>
      </c>
      <c r="B1672" s="2" t="s">
        <v>53</v>
      </c>
      <c r="C1672" s="2" t="s">
        <v>41</v>
      </c>
      <c r="D1672" s="2">
        <v>9521</v>
      </c>
      <c r="E1672" s="2">
        <v>201873</v>
      </c>
      <c r="F1672" s="2">
        <v>84394</v>
      </c>
    </row>
    <row r="1673" spans="1:6" x14ac:dyDescent="0.3">
      <c r="A1673" s="3">
        <v>2017</v>
      </c>
      <c r="B1673" s="3" t="s">
        <v>53</v>
      </c>
      <c r="C1673" s="3" t="s">
        <v>42</v>
      </c>
      <c r="D1673" s="3">
        <v>2347</v>
      </c>
      <c r="E1673" s="3">
        <v>37185</v>
      </c>
      <c r="F1673" s="3">
        <v>71167</v>
      </c>
    </row>
    <row r="1674" spans="1:6" x14ac:dyDescent="0.3">
      <c r="A1674" s="2">
        <v>2017</v>
      </c>
      <c r="B1674" s="2" t="s">
        <v>53</v>
      </c>
      <c r="C1674" s="2" t="s">
        <v>43</v>
      </c>
      <c r="D1674" s="2">
        <v>503</v>
      </c>
      <c r="E1674" s="2">
        <v>4478</v>
      </c>
      <c r="F1674" s="2">
        <v>58372</v>
      </c>
    </row>
    <row r="1675" spans="1:6" x14ac:dyDescent="0.3">
      <c r="A1675" s="3">
        <v>2017</v>
      </c>
      <c r="B1675" s="3" t="s">
        <v>53</v>
      </c>
      <c r="C1675" s="3" t="s">
        <v>44</v>
      </c>
      <c r="D1675" s="3">
        <v>4222</v>
      </c>
      <c r="E1675" s="3">
        <v>67623</v>
      </c>
      <c r="F1675" s="3">
        <v>98219</v>
      </c>
    </row>
    <row r="1676" spans="1:6" x14ac:dyDescent="0.3">
      <c r="A1676" s="2">
        <v>2017</v>
      </c>
      <c r="B1676" s="2" t="s">
        <v>53</v>
      </c>
      <c r="C1676" s="2" t="s">
        <v>45</v>
      </c>
      <c r="D1676" s="2">
        <v>4271</v>
      </c>
      <c r="E1676" s="2">
        <v>125798</v>
      </c>
      <c r="F1676" s="2">
        <v>172513</v>
      </c>
    </row>
    <row r="1677" spans="1:6" x14ac:dyDescent="0.3">
      <c r="A1677" s="3">
        <v>2017</v>
      </c>
      <c r="B1677" s="3" t="s">
        <v>53</v>
      </c>
      <c r="C1677" s="3" t="s">
        <v>46</v>
      </c>
      <c r="D1677" s="3">
        <v>764</v>
      </c>
      <c r="E1677" s="3">
        <v>8615</v>
      </c>
      <c r="F1677" s="3">
        <v>50474</v>
      </c>
    </row>
    <row r="1678" spans="1:6" x14ac:dyDescent="0.3">
      <c r="A1678" s="2">
        <v>2017</v>
      </c>
      <c r="B1678" s="2" t="s">
        <v>53</v>
      </c>
      <c r="C1678" s="2" t="s">
        <v>47</v>
      </c>
      <c r="D1678" s="2">
        <v>2126</v>
      </c>
      <c r="E1678" s="2">
        <v>47658</v>
      </c>
      <c r="F1678" s="2">
        <v>71912</v>
      </c>
    </row>
    <row r="1679" spans="1:6" x14ac:dyDescent="0.3">
      <c r="A1679" s="3">
        <v>2017</v>
      </c>
      <c r="B1679" s="3" t="s">
        <v>53</v>
      </c>
      <c r="C1679" s="3" t="s">
        <v>48</v>
      </c>
      <c r="D1679" s="3">
        <v>389</v>
      </c>
      <c r="E1679" s="3">
        <v>3680</v>
      </c>
      <c r="F1679" s="3">
        <v>46375</v>
      </c>
    </row>
    <row r="1680" spans="1:6" x14ac:dyDescent="0.3">
      <c r="A1680" s="2">
        <v>2017</v>
      </c>
      <c r="B1680" s="2" t="s">
        <v>56</v>
      </c>
      <c r="C1680" s="2" t="s">
        <v>1</v>
      </c>
      <c r="D1680" s="2">
        <v>13089</v>
      </c>
      <c r="E1680" s="2">
        <v>94756</v>
      </c>
      <c r="F1680" s="2">
        <v>66324</v>
      </c>
    </row>
    <row r="1681" spans="1:6" x14ac:dyDescent="0.3">
      <c r="A1681" s="3">
        <v>2017</v>
      </c>
      <c r="B1681" s="3" t="s">
        <v>56</v>
      </c>
      <c r="C1681" s="3" t="s">
        <v>2</v>
      </c>
      <c r="D1681" s="3">
        <v>15754</v>
      </c>
      <c r="E1681" s="3">
        <v>206540</v>
      </c>
      <c r="F1681" s="3">
        <v>68059</v>
      </c>
    </row>
    <row r="1682" spans="1:6" x14ac:dyDescent="0.3">
      <c r="A1682" s="2">
        <v>2017</v>
      </c>
      <c r="B1682" s="2" t="s">
        <v>56</v>
      </c>
      <c r="C1682" s="2" t="s">
        <v>3</v>
      </c>
      <c r="D1682" s="2">
        <v>8251</v>
      </c>
      <c r="E1682" s="2">
        <v>49596</v>
      </c>
      <c r="F1682" s="2">
        <v>55939</v>
      </c>
    </row>
    <row r="1683" spans="1:6" x14ac:dyDescent="0.3">
      <c r="A1683" s="3">
        <v>2017</v>
      </c>
      <c r="B1683" s="3" t="s">
        <v>56</v>
      </c>
      <c r="C1683" s="3" t="s">
        <v>4</v>
      </c>
      <c r="D1683" s="3">
        <v>98024</v>
      </c>
      <c r="E1683" s="3">
        <v>827494</v>
      </c>
      <c r="F1683" s="3">
        <v>104466</v>
      </c>
    </row>
    <row r="1684" spans="1:6" x14ac:dyDescent="0.3">
      <c r="A1684" s="2">
        <v>2017</v>
      </c>
      <c r="B1684" s="2" t="s">
        <v>56</v>
      </c>
      <c r="C1684" s="2" t="s">
        <v>5</v>
      </c>
      <c r="D1684" s="2">
        <v>22552</v>
      </c>
      <c r="E1684" s="2">
        <v>161870</v>
      </c>
      <c r="F1684" s="2">
        <v>81536</v>
      </c>
    </row>
    <row r="1685" spans="1:6" x14ac:dyDescent="0.3">
      <c r="A1685" s="3">
        <v>2017</v>
      </c>
      <c r="B1685" s="3" t="s">
        <v>56</v>
      </c>
      <c r="C1685" s="3" t="s">
        <v>6</v>
      </c>
      <c r="D1685" s="3">
        <v>10779</v>
      </c>
      <c r="E1685" s="3">
        <v>126051</v>
      </c>
      <c r="F1685" s="3">
        <v>152598</v>
      </c>
    </row>
    <row r="1686" spans="1:6" x14ac:dyDescent="0.3">
      <c r="A1686" s="2">
        <v>2017</v>
      </c>
      <c r="B1686" s="2" t="s">
        <v>56</v>
      </c>
      <c r="C1686" s="2" t="s">
        <v>7</v>
      </c>
      <c r="D1686" s="2">
        <v>2800</v>
      </c>
      <c r="E1686" s="2">
        <v>47894</v>
      </c>
      <c r="F1686" s="2">
        <v>92267</v>
      </c>
    </row>
    <row r="1687" spans="1:6" x14ac:dyDescent="0.3">
      <c r="A1687" s="3">
        <v>2017</v>
      </c>
      <c r="B1687" s="3" t="s">
        <v>56</v>
      </c>
      <c r="C1687" s="3" t="s">
        <v>8</v>
      </c>
      <c r="D1687" s="3">
        <v>71616</v>
      </c>
      <c r="E1687" s="3">
        <v>556510</v>
      </c>
      <c r="F1687" s="3">
        <v>72708</v>
      </c>
    </row>
    <row r="1688" spans="1:6" x14ac:dyDescent="0.3">
      <c r="A1688" s="2">
        <v>2017</v>
      </c>
      <c r="B1688" s="2" t="s">
        <v>56</v>
      </c>
      <c r="C1688" s="2" t="s">
        <v>9</v>
      </c>
      <c r="D1688" s="2">
        <v>25978</v>
      </c>
      <c r="E1688" s="2">
        <v>233995</v>
      </c>
      <c r="F1688" s="2">
        <v>81197</v>
      </c>
    </row>
    <row r="1689" spans="1:6" x14ac:dyDescent="0.3">
      <c r="A1689" s="3">
        <v>2017</v>
      </c>
      <c r="B1689" s="3" t="s">
        <v>56</v>
      </c>
      <c r="C1689" s="3" t="s">
        <v>10</v>
      </c>
      <c r="D1689" s="3">
        <v>5522</v>
      </c>
      <c r="E1689" s="3">
        <v>31064</v>
      </c>
      <c r="F1689" s="3">
        <v>53820</v>
      </c>
    </row>
    <row r="1690" spans="1:6" x14ac:dyDescent="0.3">
      <c r="A1690" s="2">
        <v>2017</v>
      </c>
      <c r="B1690" s="2" t="s">
        <v>56</v>
      </c>
      <c r="C1690" s="2" t="s">
        <v>11</v>
      </c>
      <c r="D1690" s="2">
        <v>32114</v>
      </c>
      <c r="E1690" s="2">
        <v>370517</v>
      </c>
      <c r="F1690" s="2">
        <v>104689</v>
      </c>
    </row>
    <row r="1691" spans="1:6" x14ac:dyDescent="0.3">
      <c r="A1691" s="3">
        <v>2017</v>
      </c>
      <c r="B1691" s="3" t="s">
        <v>56</v>
      </c>
      <c r="C1691" s="3" t="s">
        <v>12</v>
      </c>
      <c r="D1691" s="3">
        <v>16124</v>
      </c>
      <c r="E1691" s="3">
        <v>131758</v>
      </c>
      <c r="F1691" s="3">
        <v>62518</v>
      </c>
    </row>
    <row r="1692" spans="1:6" x14ac:dyDescent="0.3">
      <c r="A1692" s="2">
        <v>2017</v>
      </c>
      <c r="B1692" s="2" t="s">
        <v>56</v>
      </c>
      <c r="C1692" s="2" t="s">
        <v>13</v>
      </c>
      <c r="D1692" s="2">
        <v>9983</v>
      </c>
      <c r="E1692" s="2">
        <v>108983</v>
      </c>
      <c r="F1692" s="2">
        <v>71597</v>
      </c>
    </row>
    <row r="1693" spans="1:6" x14ac:dyDescent="0.3">
      <c r="A1693" s="3">
        <v>2017</v>
      </c>
      <c r="B1693" s="3" t="s">
        <v>56</v>
      </c>
      <c r="C1693" s="3" t="s">
        <v>14</v>
      </c>
      <c r="D1693" s="3">
        <v>8858</v>
      </c>
      <c r="E1693" s="3">
        <v>74321</v>
      </c>
      <c r="F1693" s="3">
        <v>65845</v>
      </c>
    </row>
    <row r="1694" spans="1:6" x14ac:dyDescent="0.3">
      <c r="A1694" s="2">
        <v>2017</v>
      </c>
      <c r="B1694" s="2" t="s">
        <v>56</v>
      </c>
      <c r="C1694" s="2" t="s">
        <v>15</v>
      </c>
      <c r="D1694" s="2">
        <v>10845</v>
      </c>
      <c r="E1694" s="2">
        <v>93126</v>
      </c>
      <c r="F1694" s="2">
        <v>64967</v>
      </c>
    </row>
    <row r="1695" spans="1:6" x14ac:dyDescent="0.3">
      <c r="A1695" s="3">
        <v>2017</v>
      </c>
      <c r="B1695" s="3" t="s">
        <v>56</v>
      </c>
      <c r="C1695" s="3" t="s">
        <v>16</v>
      </c>
      <c r="D1695" s="3">
        <v>13618</v>
      </c>
      <c r="E1695" s="3">
        <v>85771</v>
      </c>
      <c r="F1695" s="3">
        <v>59758</v>
      </c>
    </row>
    <row r="1696" spans="1:6" x14ac:dyDescent="0.3">
      <c r="A1696" s="2">
        <v>2017</v>
      </c>
      <c r="B1696" s="2" t="s">
        <v>56</v>
      </c>
      <c r="C1696" s="2" t="s">
        <v>17</v>
      </c>
      <c r="D1696" s="2">
        <v>3827</v>
      </c>
      <c r="E1696" s="2">
        <v>29417</v>
      </c>
      <c r="F1696" s="2">
        <v>65934</v>
      </c>
    </row>
    <row r="1697" spans="1:6" x14ac:dyDescent="0.3">
      <c r="A1697" s="3">
        <v>2017</v>
      </c>
      <c r="B1697" s="3" t="s">
        <v>56</v>
      </c>
      <c r="C1697" s="3" t="s">
        <v>18</v>
      </c>
      <c r="D1697" s="3">
        <v>15099</v>
      </c>
      <c r="E1697" s="3">
        <v>140287</v>
      </c>
      <c r="F1697" s="3">
        <v>90791</v>
      </c>
    </row>
    <row r="1698" spans="1:6" x14ac:dyDescent="0.3">
      <c r="A1698" s="2">
        <v>2017</v>
      </c>
      <c r="B1698" s="2" t="s">
        <v>56</v>
      </c>
      <c r="C1698" s="2" t="s">
        <v>19</v>
      </c>
      <c r="D1698" s="2">
        <v>17270</v>
      </c>
      <c r="E1698" s="2">
        <v>216567</v>
      </c>
      <c r="F1698" s="2">
        <v>136040</v>
      </c>
    </row>
    <row r="1699" spans="1:6" x14ac:dyDescent="0.3">
      <c r="A1699" s="3">
        <v>2017</v>
      </c>
      <c r="B1699" s="3" t="s">
        <v>56</v>
      </c>
      <c r="C1699" s="3" t="s">
        <v>20</v>
      </c>
      <c r="D1699" s="3">
        <v>18942</v>
      </c>
      <c r="E1699" s="3">
        <v>202358</v>
      </c>
      <c r="F1699" s="3">
        <v>69275</v>
      </c>
    </row>
    <row r="1700" spans="1:6" x14ac:dyDescent="0.3">
      <c r="A1700" s="2">
        <v>2017</v>
      </c>
      <c r="B1700" s="2" t="s">
        <v>56</v>
      </c>
      <c r="C1700" s="2" t="s">
        <v>21</v>
      </c>
      <c r="D1700" s="2">
        <v>15467</v>
      </c>
      <c r="E1700" s="2">
        <v>175945</v>
      </c>
      <c r="F1700" s="2">
        <v>91036</v>
      </c>
    </row>
    <row r="1701" spans="1:6" x14ac:dyDescent="0.3">
      <c r="A1701" s="3">
        <v>2017</v>
      </c>
      <c r="B1701" s="3" t="s">
        <v>56</v>
      </c>
      <c r="C1701" s="3" t="s">
        <v>22</v>
      </c>
      <c r="D1701" s="3">
        <v>7854</v>
      </c>
      <c r="E1701" s="3">
        <v>42981</v>
      </c>
      <c r="F1701" s="3">
        <v>51222</v>
      </c>
    </row>
    <row r="1702" spans="1:6" x14ac:dyDescent="0.3">
      <c r="A1702" s="2">
        <v>2017</v>
      </c>
      <c r="B1702" s="2" t="s">
        <v>56</v>
      </c>
      <c r="C1702" s="2" t="s">
        <v>23</v>
      </c>
      <c r="D1702" s="2">
        <v>17661</v>
      </c>
      <c r="E1702" s="2">
        <v>163353</v>
      </c>
      <c r="F1702" s="2">
        <v>68974</v>
      </c>
    </row>
    <row r="1703" spans="1:6" x14ac:dyDescent="0.3">
      <c r="A1703" s="3">
        <v>2017</v>
      </c>
      <c r="B1703" s="3" t="s">
        <v>56</v>
      </c>
      <c r="C1703" s="3" t="s">
        <v>24</v>
      </c>
      <c r="D1703" s="3">
        <v>4178</v>
      </c>
      <c r="E1703" s="3">
        <v>20935</v>
      </c>
      <c r="F1703" s="3">
        <v>56708</v>
      </c>
    </row>
    <row r="1704" spans="1:6" x14ac:dyDescent="0.3">
      <c r="A1704" s="2">
        <v>2017</v>
      </c>
      <c r="B1704" s="2" t="s">
        <v>56</v>
      </c>
      <c r="C1704" s="2" t="s">
        <v>25</v>
      </c>
      <c r="D1704" s="2">
        <v>6481</v>
      </c>
      <c r="E1704" s="2">
        <v>66237</v>
      </c>
      <c r="F1704" s="2">
        <v>63484</v>
      </c>
    </row>
    <row r="1705" spans="1:6" x14ac:dyDescent="0.3">
      <c r="A1705" s="3">
        <v>2017</v>
      </c>
      <c r="B1705" s="3" t="s">
        <v>56</v>
      </c>
      <c r="C1705" s="3" t="s">
        <v>26</v>
      </c>
      <c r="D1705" s="3">
        <v>8856</v>
      </c>
      <c r="E1705" s="3">
        <v>61375</v>
      </c>
      <c r="F1705" s="3">
        <v>63979</v>
      </c>
    </row>
    <row r="1706" spans="1:6" x14ac:dyDescent="0.3">
      <c r="A1706" s="2">
        <v>2017</v>
      </c>
      <c r="B1706" s="2" t="s">
        <v>56</v>
      </c>
      <c r="C1706" s="2" t="s">
        <v>27</v>
      </c>
      <c r="D1706" s="2">
        <v>3835</v>
      </c>
      <c r="E1706" s="2">
        <v>33894</v>
      </c>
      <c r="F1706" s="2">
        <v>91139</v>
      </c>
    </row>
    <row r="1707" spans="1:6" x14ac:dyDescent="0.3">
      <c r="A1707" s="3">
        <v>2017</v>
      </c>
      <c r="B1707" s="3" t="s">
        <v>56</v>
      </c>
      <c r="C1707" s="3" t="s">
        <v>28</v>
      </c>
      <c r="D1707" s="3">
        <v>19625</v>
      </c>
      <c r="E1707" s="3">
        <v>241026</v>
      </c>
      <c r="F1707" s="3">
        <v>111862</v>
      </c>
    </row>
    <row r="1708" spans="1:6" x14ac:dyDescent="0.3">
      <c r="A1708" s="2">
        <v>2017</v>
      </c>
      <c r="B1708" s="2" t="s">
        <v>56</v>
      </c>
      <c r="C1708" s="2" t="s">
        <v>29</v>
      </c>
      <c r="D1708" s="2">
        <v>5092</v>
      </c>
      <c r="E1708" s="2">
        <v>32604</v>
      </c>
      <c r="F1708" s="2">
        <v>53932</v>
      </c>
    </row>
    <row r="1709" spans="1:6" x14ac:dyDescent="0.3">
      <c r="A1709" s="3">
        <v>2017</v>
      </c>
      <c r="B1709" s="3" t="s">
        <v>56</v>
      </c>
      <c r="C1709" s="3" t="s">
        <v>30</v>
      </c>
      <c r="D1709" s="3">
        <v>65326</v>
      </c>
      <c r="E1709" s="3">
        <v>708995</v>
      </c>
      <c r="F1709" s="3">
        <v>189559</v>
      </c>
    </row>
    <row r="1710" spans="1:6" x14ac:dyDescent="0.3">
      <c r="A1710" s="2">
        <v>2017</v>
      </c>
      <c r="B1710" s="2" t="s">
        <v>56</v>
      </c>
      <c r="C1710" s="2" t="s">
        <v>31</v>
      </c>
      <c r="D1710" s="2">
        <v>27332</v>
      </c>
      <c r="E1710" s="2">
        <v>226679</v>
      </c>
      <c r="F1710" s="2">
        <v>82975</v>
      </c>
    </row>
    <row r="1711" spans="1:6" x14ac:dyDescent="0.3">
      <c r="A1711" s="3">
        <v>2017</v>
      </c>
      <c r="B1711" s="3" t="s">
        <v>56</v>
      </c>
      <c r="C1711" s="3" t="s">
        <v>32</v>
      </c>
      <c r="D1711" s="3">
        <v>2979</v>
      </c>
      <c r="E1711" s="3">
        <v>23135</v>
      </c>
      <c r="F1711" s="3">
        <v>60044</v>
      </c>
    </row>
    <row r="1712" spans="1:6" x14ac:dyDescent="0.3">
      <c r="A1712" s="2">
        <v>2017</v>
      </c>
      <c r="B1712" s="2" t="s">
        <v>56</v>
      </c>
      <c r="C1712" s="2" t="s">
        <v>33</v>
      </c>
      <c r="D1712" s="2">
        <v>28537</v>
      </c>
      <c r="E1712" s="2">
        <v>288615</v>
      </c>
      <c r="F1712" s="2">
        <v>69967</v>
      </c>
    </row>
    <row r="1713" spans="1:6" x14ac:dyDescent="0.3">
      <c r="A1713" s="3">
        <v>2017</v>
      </c>
      <c r="B1713" s="3" t="s">
        <v>56</v>
      </c>
      <c r="C1713" s="3" t="s">
        <v>34</v>
      </c>
      <c r="D1713" s="3">
        <v>11379</v>
      </c>
      <c r="E1713" s="3">
        <v>76757</v>
      </c>
      <c r="F1713" s="3">
        <v>56323</v>
      </c>
    </row>
    <row r="1714" spans="1:6" x14ac:dyDescent="0.3">
      <c r="A1714" s="2">
        <v>2017</v>
      </c>
      <c r="B1714" s="2" t="s">
        <v>56</v>
      </c>
      <c r="C1714" s="2" t="s">
        <v>35</v>
      </c>
      <c r="D1714" s="2">
        <v>12686</v>
      </c>
      <c r="E1714" s="2">
        <v>83715</v>
      </c>
      <c r="F1714" s="2">
        <v>67638</v>
      </c>
    </row>
    <row r="1715" spans="1:6" x14ac:dyDescent="0.3">
      <c r="A1715" s="3">
        <v>2017</v>
      </c>
      <c r="B1715" s="3" t="s">
        <v>56</v>
      </c>
      <c r="C1715" s="3" t="s">
        <v>36</v>
      </c>
      <c r="D1715" s="3">
        <v>28479</v>
      </c>
      <c r="E1715" s="3">
        <v>321121</v>
      </c>
      <c r="F1715" s="3">
        <v>85405</v>
      </c>
    </row>
    <row r="1716" spans="1:6" x14ac:dyDescent="0.3">
      <c r="A1716" s="2">
        <v>2017</v>
      </c>
      <c r="B1716" s="2" t="s">
        <v>56</v>
      </c>
      <c r="C1716" s="2" t="s">
        <v>37</v>
      </c>
      <c r="D1716" s="2">
        <v>2802</v>
      </c>
      <c r="E1716" s="2">
        <v>32758</v>
      </c>
      <c r="F1716" s="2">
        <v>89570</v>
      </c>
    </row>
    <row r="1717" spans="1:6" x14ac:dyDescent="0.3">
      <c r="A1717" s="3">
        <v>2017</v>
      </c>
      <c r="B1717" s="3" t="s">
        <v>56</v>
      </c>
      <c r="C1717" s="3" t="s">
        <v>38</v>
      </c>
      <c r="D1717" s="3">
        <v>12653</v>
      </c>
      <c r="E1717" s="3">
        <v>98790</v>
      </c>
      <c r="F1717" s="3">
        <v>59859</v>
      </c>
    </row>
    <row r="1718" spans="1:6" x14ac:dyDescent="0.3">
      <c r="A1718" s="2">
        <v>2017</v>
      </c>
      <c r="B1718" s="2" t="s">
        <v>56</v>
      </c>
      <c r="C1718" s="2" t="s">
        <v>39</v>
      </c>
      <c r="D1718" s="2">
        <v>3221</v>
      </c>
      <c r="E1718" s="2">
        <v>28761</v>
      </c>
      <c r="F1718" s="2">
        <v>57506</v>
      </c>
    </row>
    <row r="1719" spans="1:6" x14ac:dyDescent="0.3">
      <c r="A1719" s="3">
        <v>2017</v>
      </c>
      <c r="B1719" s="3" t="s">
        <v>56</v>
      </c>
      <c r="C1719" s="3" t="s">
        <v>40</v>
      </c>
      <c r="D1719" s="3">
        <v>15531</v>
      </c>
      <c r="E1719" s="3">
        <v>148433</v>
      </c>
      <c r="F1719" s="3">
        <v>71601</v>
      </c>
    </row>
    <row r="1720" spans="1:6" x14ac:dyDescent="0.3">
      <c r="A1720" s="2">
        <v>2017</v>
      </c>
      <c r="B1720" s="2" t="s">
        <v>56</v>
      </c>
      <c r="C1720" s="2" t="s">
        <v>41</v>
      </c>
      <c r="D1720" s="2">
        <v>71279</v>
      </c>
      <c r="E1720" s="2">
        <v>740328</v>
      </c>
      <c r="F1720" s="2">
        <v>80242</v>
      </c>
    </row>
    <row r="1721" spans="1:6" x14ac:dyDescent="0.3">
      <c r="A1721" s="3">
        <v>2017</v>
      </c>
      <c r="B1721" s="3" t="s">
        <v>56</v>
      </c>
      <c r="C1721" s="3" t="s">
        <v>42</v>
      </c>
      <c r="D1721" s="3">
        <v>11066</v>
      </c>
      <c r="E1721" s="3">
        <v>84072</v>
      </c>
      <c r="F1721" s="3">
        <v>64760</v>
      </c>
    </row>
    <row r="1722" spans="1:6" x14ac:dyDescent="0.3">
      <c r="A1722" s="2">
        <v>2017</v>
      </c>
      <c r="B1722" s="2" t="s">
        <v>56</v>
      </c>
      <c r="C1722" s="2" t="s">
        <v>43</v>
      </c>
      <c r="D1722" s="2">
        <v>1700</v>
      </c>
      <c r="E1722" s="2">
        <v>11731</v>
      </c>
      <c r="F1722" s="2">
        <v>70768</v>
      </c>
    </row>
    <row r="1723" spans="1:6" x14ac:dyDescent="0.3">
      <c r="A1723" s="3">
        <v>2017</v>
      </c>
      <c r="B1723" s="3" t="s">
        <v>56</v>
      </c>
      <c r="C1723" s="3" t="s">
        <v>44</v>
      </c>
      <c r="D1723" s="3">
        <v>21609</v>
      </c>
      <c r="E1723" s="3">
        <v>192079</v>
      </c>
      <c r="F1723" s="3">
        <v>82201</v>
      </c>
    </row>
    <row r="1724" spans="1:6" x14ac:dyDescent="0.3">
      <c r="A1724" s="2">
        <v>2017</v>
      </c>
      <c r="B1724" s="2" t="s">
        <v>56</v>
      </c>
      <c r="C1724" s="2" t="s">
        <v>45</v>
      </c>
      <c r="D1724" s="2">
        <v>17184</v>
      </c>
      <c r="E1724" s="2">
        <v>144458</v>
      </c>
      <c r="F1724" s="2">
        <v>76957</v>
      </c>
    </row>
    <row r="1725" spans="1:6" x14ac:dyDescent="0.3">
      <c r="A1725" s="3">
        <v>2017</v>
      </c>
      <c r="B1725" s="3" t="s">
        <v>56</v>
      </c>
      <c r="C1725" s="3" t="s">
        <v>46</v>
      </c>
      <c r="D1725" s="3">
        <v>3992</v>
      </c>
      <c r="E1725" s="3">
        <v>24123</v>
      </c>
      <c r="F1725" s="3">
        <v>50354</v>
      </c>
    </row>
    <row r="1726" spans="1:6" x14ac:dyDescent="0.3">
      <c r="A1726" s="2">
        <v>2017</v>
      </c>
      <c r="B1726" s="2" t="s">
        <v>56</v>
      </c>
      <c r="C1726" s="2" t="s">
        <v>47</v>
      </c>
      <c r="D1726" s="2">
        <v>13244</v>
      </c>
      <c r="E1726" s="2">
        <v>148873</v>
      </c>
      <c r="F1726" s="2">
        <v>68759</v>
      </c>
    </row>
    <row r="1727" spans="1:6" x14ac:dyDescent="0.3">
      <c r="A1727" s="3">
        <v>2017</v>
      </c>
      <c r="B1727" s="3" t="s">
        <v>56</v>
      </c>
      <c r="C1727" s="3" t="s">
        <v>48</v>
      </c>
      <c r="D1727" s="3">
        <v>2248</v>
      </c>
      <c r="E1727" s="3">
        <v>10938</v>
      </c>
      <c r="F1727" s="3">
        <v>54692</v>
      </c>
    </row>
    <row r="1728" spans="1:6" x14ac:dyDescent="0.3">
      <c r="A1728" s="2">
        <v>2017</v>
      </c>
      <c r="B1728" s="2" t="s">
        <v>57</v>
      </c>
      <c r="C1728" s="2" t="s">
        <v>1</v>
      </c>
      <c r="D1728" s="2">
        <v>21426</v>
      </c>
      <c r="E1728" s="2">
        <v>239356</v>
      </c>
      <c r="F1728" s="2">
        <v>53774</v>
      </c>
    </row>
    <row r="1729" spans="1:6" x14ac:dyDescent="0.3">
      <c r="A1729" s="3">
        <v>2017</v>
      </c>
      <c r="B1729" s="3" t="s">
        <v>57</v>
      </c>
      <c r="C1729" s="3" t="s">
        <v>2</v>
      </c>
      <c r="D1729" s="3">
        <v>31059</v>
      </c>
      <c r="E1729" s="3">
        <v>417456</v>
      </c>
      <c r="F1729" s="3">
        <v>55334</v>
      </c>
    </row>
    <row r="1730" spans="1:6" x14ac:dyDescent="0.3">
      <c r="A1730" s="2">
        <v>2017</v>
      </c>
      <c r="B1730" s="2" t="s">
        <v>57</v>
      </c>
      <c r="C1730" s="2" t="s">
        <v>3</v>
      </c>
      <c r="D1730" s="2">
        <v>13845</v>
      </c>
      <c r="E1730" s="2">
        <v>144215</v>
      </c>
      <c r="F1730" s="2">
        <v>59263</v>
      </c>
    </row>
    <row r="1731" spans="1:6" x14ac:dyDescent="0.3">
      <c r="A1731" s="3">
        <v>2017</v>
      </c>
      <c r="B1731" s="3" t="s">
        <v>57</v>
      </c>
      <c r="C1731" s="3" t="s">
        <v>4</v>
      </c>
      <c r="D1731" s="3">
        <v>188712</v>
      </c>
      <c r="E1731" s="3">
        <v>2551444</v>
      </c>
      <c r="F1731" s="3">
        <v>86955</v>
      </c>
    </row>
    <row r="1732" spans="1:6" x14ac:dyDescent="0.3">
      <c r="A1732" s="2">
        <v>2017</v>
      </c>
      <c r="B1732" s="2" t="s">
        <v>57</v>
      </c>
      <c r="C1732" s="2" t="s">
        <v>5</v>
      </c>
      <c r="D1732" s="2">
        <v>50576</v>
      </c>
      <c r="E1732" s="2">
        <v>412889</v>
      </c>
      <c r="F1732" s="2">
        <v>78698</v>
      </c>
    </row>
    <row r="1733" spans="1:6" x14ac:dyDescent="0.3">
      <c r="A1733" s="3">
        <v>2017</v>
      </c>
      <c r="B1733" s="3" t="s">
        <v>57</v>
      </c>
      <c r="C1733" s="3" t="s">
        <v>6</v>
      </c>
      <c r="D1733" s="3">
        <v>22807</v>
      </c>
      <c r="E1733" s="3">
        <v>218450</v>
      </c>
      <c r="F1733" s="3">
        <v>87307</v>
      </c>
    </row>
    <row r="1734" spans="1:6" x14ac:dyDescent="0.3">
      <c r="A1734" s="2">
        <v>2017</v>
      </c>
      <c r="B1734" s="2" t="s">
        <v>57</v>
      </c>
      <c r="C1734" s="2" t="s">
        <v>7</v>
      </c>
      <c r="D1734" s="2">
        <v>8644</v>
      </c>
      <c r="E1734" s="2">
        <v>61956</v>
      </c>
      <c r="F1734" s="2">
        <v>80600</v>
      </c>
    </row>
    <row r="1735" spans="1:6" x14ac:dyDescent="0.3">
      <c r="A1735" s="3">
        <v>2017</v>
      </c>
      <c r="B1735" s="3" t="s">
        <v>57</v>
      </c>
      <c r="C1735" s="3" t="s">
        <v>8</v>
      </c>
      <c r="D1735" s="3">
        <v>156978</v>
      </c>
      <c r="E1735" s="3">
        <v>1322562</v>
      </c>
      <c r="F1735" s="3">
        <v>58653</v>
      </c>
    </row>
    <row r="1736" spans="1:6" x14ac:dyDescent="0.3">
      <c r="A1736" s="2">
        <v>2017</v>
      </c>
      <c r="B1736" s="2" t="s">
        <v>57</v>
      </c>
      <c r="C1736" s="2" t="s">
        <v>9</v>
      </c>
      <c r="D1736" s="2">
        <v>54102</v>
      </c>
      <c r="E1736" s="2">
        <v>668820</v>
      </c>
      <c r="F1736" s="2">
        <v>64724</v>
      </c>
    </row>
    <row r="1737" spans="1:6" x14ac:dyDescent="0.3">
      <c r="A1737" s="3">
        <v>2017</v>
      </c>
      <c r="B1737" s="3" t="s">
        <v>57</v>
      </c>
      <c r="C1737" s="3" t="s">
        <v>10</v>
      </c>
      <c r="D1737" s="3">
        <v>11075</v>
      </c>
      <c r="E1737" s="3">
        <v>88110</v>
      </c>
      <c r="F1737" s="3">
        <v>48653</v>
      </c>
    </row>
    <row r="1738" spans="1:6" x14ac:dyDescent="0.3">
      <c r="A1738" s="2">
        <v>2017</v>
      </c>
      <c r="B1738" s="2" t="s">
        <v>57</v>
      </c>
      <c r="C1738" s="2" t="s">
        <v>11</v>
      </c>
      <c r="D1738" s="2">
        <v>73447</v>
      </c>
      <c r="E1738" s="2">
        <v>942202</v>
      </c>
      <c r="F1738" s="2">
        <v>73829</v>
      </c>
    </row>
    <row r="1739" spans="1:6" x14ac:dyDescent="0.3">
      <c r="A1739" s="3">
        <v>2017</v>
      </c>
      <c r="B1739" s="3" t="s">
        <v>57</v>
      </c>
      <c r="C1739" s="3" t="s">
        <v>12</v>
      </c>
      <c r="D1739" s="3">
        <v>29045</v>
      </c>
      <c r="E1739" s="3">
        <v>336985</v>
      </c>
      <c r="F1739" s="3">
        <v>50796</v>
      </c>
    </row>
    <row r="1740" spans="1:6" x14ac:dyDescent="0.3">
      <c r="A1740" s="2">
        <v>2017</v>
      </c>
      <c r="B1740" s="2" t="s">
        <v>57</v>
      </c>
      <c r="C1740" s="2" t="s">
        <v>13</v>
      </c>
      <c r="D1740" s="2">
        <v>15401</v>
      </c>
      <c r="E1740" s="2">
        <v>139096</v>
      </c>
      <c r="F1740" s="2">
        <v>52293</v>
      </c>
    </row>
    <row r="1741" spans="1:6" x14ac:dyDescent="0.3">
      <c r="A1741" s="3">
        <v>2017</v>
      </c>
      <c r="B1741" s="3" t="s">
        <v>57</v>
      </c>
      <c r="C1741" s="3" t="s">
        <v>14</v>
      </c>
      <c r="D1741" s="3">
        <v>16569</v>
      </c>
      <c r="E1741" s="3">
        <v>177353</v>
      </c>
      <c r="F1741" s="3">
        <v>59048</v>
      </c>
    </row>
    <row r="1742" spans="1:6" x14ac:dyDescent="0.3">
      <c r="A1742" s="2">
        <v>2017</v>
      </c>
      <c r="B1742" s="2" t="s">
        <v>57</v>
      </c>
      <c r="C1742" s="2" t="s">
        <v>15</v>
      </c>
      <c r="D1742" s="2">
        <v>20206</v>
      </c>
      <c r="E1742" s="2">
        <v>214141</v>
      </c>
      <c r="F1742" s="2">
        <v>48829</v>
      </c>
    </row>
    <row r="1743" spans="1:6" x14ac:dyDescent="0.3">
      <c r="A1743" s="3">
        <v>2017</v>
      </c>
      <c r="B1743" s="3" t="s">
        <v>57</v>
      </c>
      <c r="C1743" s="3" t="s">
        <v>16</v>
      </c>
      <c r="D1743" s="3">
        <v>24001</v>
      </c>
      <c r="E1743" s="3">
        <v>209874</v>
      </c>
      <c r="F1743" s="3">
        <v>55218</v>
      </c>
    </row>
    <row r="1744" spans="1:6" x14ac:dyDescent="0.3">
      <c r="A1744" s="2">
        <v>2017</v>
      </c>
      <c r="B1744" s="2" t="s">
        <v>57</v>
      </c>
      <c r="C1744" s="2" t="s">
        <v>17</v>
      </c>
      <c r="D1744" s="2">
        <v>9912</v>
      </c>
      <c r="E1744" s="2">
        <v>66736</v>
      </c>
      <c r="F1744" s="2">
        <v>55405</v>
      </c>
    </row>
    <row r="1745" spans="1:6" x14ac:dyDescent="0.3">
      <c r="A1745" s="3">
        <v>2017</v>
      </c>
      <c r="B1745" s="3" t="s">
        <v>57</v>
      </c>
      <c r="C1745" s="3" t="s">
        <v>18</v>
      </c>
      <c r="D1745" s="3">
        <v>42175</v>
      </c>
      <c r="E1745" s="3">
        <v>443764</v>
      </c>
      <c r="F1745" s="3">
        <v>77259</v>
      </c>
    </row>
    <row r="1746" spans="1:6" x14ac:dyDescent="0.3">
      <c r="A1746" s="2">
        <v>2017</v>
      </c>
      <c r="B1746" s="2" t="s">
        <v>57</v>
      </c>
      <c r="C1746" s="2" t="s">
        <v>19</v>
      </c>
      <c r="D1746" s="2">
        <v>47186</v>
      </c>
      <c r="E1746" s="2">
        <v>566190</v>
      </c>
      <c r="F1746" s="2">
        <v>102580</v>
      </c>
    </row>
    <row r="1747" spans="1:6" x14ac:dyDescent="0.3">
      <c r="A1747" s="3">
        <v>2017</v>
      </c>
      <c r="B1747" s="3" t="s">
        <v>57</v>
      </c>
      <c r="C1747" s="3" t="s">
        <v>20</v>
      </c>
      <c r="D1747" s="3">
        <v>42271</v>
      </c>
      <c r="E1747" s="3">
        <v>645279</v>
      </c>
      <c r="F1747" s="3">
        <v>68677</v>
      </c>
    </row>
    <row r="1748" spans="1:6" x14ac:dyDescent="0.3">
      <c r="A1748" s="2">
        <v>2017</v>
      </c>
      <c r="B1748" s="2" t="s">
        <v>57</v>
      </c>
      <c r="C1748" s="2" t="s">
        <v>21</v>
      </c>
      <c r="D1748" s="2">
        <v>29916</v>
      </c>
      <c r="E1748" s="2">
        <v>373603</v>
      </c>
      <c r="F1748" s="2">
        <v>80794</v>
      </c>
    </row>
    <row r="1749" spans="1:6" x14ac:dyDescent="0.3">
      <c r="A1749" s="3">
        <v>2017</v>
      </c>
      <c r="B1749" s="3" t="s">
        <v>57</v>
      </c>
      <c r="C1749" s="3" t="s">
        <v>22</v>
      </c>
      <c r="D1749" s="3">
        <v>11953</v>
      </c>
      <c r="E1749" s="3">
        <v>107737</v>
      </c>
      <c r="F1749" s="3">
        <v>41461</v>
      </c>
    </row>
    <row r="1750" spans="1:6" x14ac:dyDescent="0.3">
      <c r="A1750" s="2">
        <v>2017</v>
      </c>
      <c r="B1750" s="2" t="s">
        <v>57</v>
      </c>
      <c r="C1750" s="2" t="s">
        <v>23</v>
      </c>
      <c r="D1750" s="2">
        <v>33699</v>
      </c>
      <c r="E1750" s="2">
        <v>381525</v>
      </c>
      <c r="F1750" s="2">
        <v>63932</v>
      </c>
    </row>
    <row r="1751" spans="1:6" x14ac:dyDescent="0.3">
      <c r="A1751" s="3">
        <v>2017</v>
      </c>
      <c r="B1751" s="3" t="s">
        <v>57</v>
      </c>
      <c r="C1751" s="3" t="s">
        <v>24</v>
      </c>
      <c r="D1751" s="3">
        <v>8994</v>
      </c>
      <c r="E1751" s="3">
        <v>41010</v>
      </c>
      <c r="F1751" s="3">
        <v>50921</v>
      </c>
    </row>
    <row r="1752" spans="1:6" x14ac:dyDescent="0.3">
      <c r="A1752" s="2">
        <v>2017</v>
      </c>
      <c r="B1752" s="2" t="s">
        <v>57</v>
      </c>
      <c r="C1752" s="2" t="s">
        <v>25</v>
      </c>
      <c r="D1752" s="2">
        <v>11395</v>
      </c>
      <c r="E1752" s="2">
        <v>117542</v>
      </c>
      <c r="F1752" s="2">
        <v>59204</v>
      </c>
    </row>
    <row r="1753" spans="1:6" x14ac:dyDescent="0.3">
      <c r="A1753" s="3">
        <v>2017</v>
      </c>
      <c r="B1753" s="3" t="s">
        <v>57</v>
      </c>
      <c r="C1753" s="3" t="s">
        <v>26</v>
      </c>
      <c r="D1753" s="3">
        <v>19521</v>
      </c>
      <c r="E1753" s="3">
        <v>181485</v>
      </c>
      <c r="F1753" s="3">
        <v>58283</v>
      </c>
    </row>
    <row r="1754" spans="1:6" x14ac:dyDescent="0.3">
      <c r="A1754" s="2">
        <v>2017</v>
      </c>
      <c r="B1754" s="2" t="s">
        <v>57</v>
      </c>
      <c r="C1754" s="2" t="s">
        <v>27</v>
      </c>
      <c r="D1754" s="2">
        <v>11938</v>
      </c>
      <c r="E1754" s="2">
        <v>81761</v>
      </c>
      <c r="F1754" s="2">
        <v>75584</v>
      </c>
    </row>
    <row r="1755" spans="1:6" x14ac:dyDescent="0.3">
      <c r="A1755" s="3">
        <v>2017</v>
      </c>
      <c r="B1755" s="3" t="s">
        <v>57</v>
      </c>
      <c r="C1755" s="3" t="s">
        <v>28</v>
      </c>
      <c r="D1755" s="3">
        <v>50907</v>
      </c>
      <c r="E1755" s="3">
        <v>663584</v>
      </c>
      <c r="F1755" s="3">
        <v>88404</v>
      </c>
    </row>
    <row r="1756" spans="1:6" x14ac:dyDescent="0.3">
      <c r="A1756" s="2">
        <v>2017</v>
      </c>
      <c r="B1756" s="2" t="s">
        <v>57</v>
      </c>
      <c r="C1756" s="2" t="s">
        <v>29</v>
      </c>
      <c r="D1756" s="2">
        <v>10062</v>
      </c>
      <c r="E1756" s="2">
        <v>104434</v>
      </c>
      <c r="F1756" s="2">
        <v>60086</v>
      </c>
    </row>
    <row r="1757" spans="1:6" x14ac:dyDescent="0.3">
      <c r="A1757" s="3">
        <v>2017</v>
      </c>
      <c r="B1757" s="3" t="s">
        <v>57</v>
      </c>
      <c r="C1757" s="3" t="s">
        <v>30</v>
      </c>
      <c r="D1757" s="3">
        <v>111646</v>
      </c>
      <c r="E1757" s="3">
        <v>1314408</v>
      </c>
      <c r="F1757" s="3">
        <v>92549</v>
      </c>
    </row>
    <row r="1758" spans="1:6" x14ac:dyDescent="0.3">
      <c r="A1758" s="2">
        <v>2017</v>
      </c>
      <c r="B1758" s="2" t="s">
        <v>57</v>
      </c>
      <c r="C1758" s="2" t="s">
        <v>31</v>
      </c>
      <c r="D1758" s="2">
        <v>57179</v>
      </c>
      <c r="E1758" s="2">
        <v>616193</v>
      </c>
      <c r="F1758" s="2">
        <v>62617</v>
      </c>
    </row>
    <row r="1759" spans="1:6" x14ac:dyDescent="0.3">
      <c r="A1759" s="3">
        <v>2017</v>
      </c>
      <c r="B1759" s="3" t="s">
        <v>57</v>
      </c>
      <c r="C1759" s="3" t="s">
        <v>32</v>
      </c>
      <c r="D1759" s="3">
        <v>4917</v>
      </c>
      <c r="E1759" s="3">
        <v>34300</v>
      </c>
      <c r="F1759" s="3">
        <v>59438</v>
      </c>
    </row>
    <row r="1760" spans="1:6" x14ac:dyDescent="0.3">
      <c r="A1760" s="2">
        <v>2017</v>
      </c>
      <c r="B1760" s="2" t="s">
        <v>57</v>
      </c>
      <c r="C1760" s="2" t="s">
        <v>33</v>
      </c>
      <c r="D1760" s="2">
        <v>52650</v>
      </c>
      <c r="E1760" s="2">
        <v>724748</v>
      </c>
      <c r="F1760" s="2">
        <v>62445</v>
      </c>
    </row>
    <row r="1761" spans="1:6" x14ac:dyDescent="0.3">
      <c r="A1761" s="3">
        <v>2017</v>
      </c>
      <c r="B1761" s="3" t="s">
        <v>57</v>
      </c>
      <c r="C1761" s="3" t="s">
        <v>34</v>
      </c>
      <c r="D1761" s="3">
        <v>20434</v>
      </c>
      <c r="E1761" s="3">
        <v>185534</v>
      </c>
      <c r="F1761" s="3">
        <v>50640</v>
      </c>
    </row>
    <row r="1762" spans="1:6" x14ac:dyDescent="0.3">
      <c r="A1762" s="2">
        <v>2017</v>
      </c>
      <c r="B1762" s="2" t="s">
        <v>57</v>
      </c>
      <c r="C1762" s="2" t="s">
        <v>35</v>
      </c>
      <c r="D1762" s="2">
        <v>24942</v>
      </c>
      <c r="E1762" s="2">
        <v>242708</v>
      </c>
      <c r="F1762" s="2">
        <v>67873</v>
      </c>
    </row>
    <row r="1763" spans="1:6" x14ac:dyDescent="0.3">
      <c r="A1763" s="3">
        <v>2017</v>
      </c>
      <c r="B1763" s="3" t="s">
        <v>57</v>
      </c>
      <c r="C1763" s="3" t="s">
        <v>36</v>
      </c>
      <c r="D1763" s="3">
        <v>61779</v>
      </c>
      <c r="E1763" s="3">
        <v>799939</v>
      </c>
      <c r="F1763" s="3">
        <v>76029</v>
      </c>
    </row>
    <row r="1764" spans="1:6" x14ac:dyDescent="0.3">
      <c r="A1764" s="2">
        <v>2017</v>
      </c>
      <c r="B1764" s="2" t="s">
        <v>57</v>
      </c>
      <c r="C1764" s="2" t="s">
        <v>37</v>
      </c>
      <c r="D1764" s="2">
        <v>8350</v>
      </c>
      <c r="E1764" s="2">
        <v>67366</v>
      </c>
      <c r="F1764" s="2">
        <v>67763</v>
      </c>
    </row>
    <row r="1765" spans="1:6" x14ac:dyDescent="0.3">
      <c r="A1765" s="3">
        <v>2017</v>
      </c>
      <c r="B1765" s="3" t="s">
        <v>57</v>
      </c>
      <c r="C1765" s="3" t="s">
        <v>38</v>
      </c>
      <c r="D1765" s="3">
        <v>25902</v>
      </c>
      <c r="E1765" s="3">
        <v>280711</v>
      </c>
      <c r="F1765" s="3">
        <v>49505</v>
      </c>
    </row>
    <row r="1766" spans="1:6" x14ac:dyDescent="0.3">
      <c r="A1766" s="2">
        <v>2017</v>
      </c>
      <c r="B1766" s="2" t="s">
        <v>57</v>
      </c>
      <c r="C1766" s="2" t="s">
        <v>39</v>
      </c>
      <c r="D1766" s="2">
        <v>5030</v>
      </c>
      <c r="E1766" s="2">
        <v>31264</v>
      </c>
      <c r="F1766" s="2">
        <v>55293</v>
      </c>
    </row>
    <row r="1767" spans="1:6" x14ac:dyDescent="0.3">
      <c r="A1767" s="3">
        <v>2017</v>
      </c>
      <c r="B1767" s="3" t="s">
        <v>57</v>
      </c>
      <c r="C1767" s="3" t="s">
        <v>40</v>
      </c>
      <c r="D1767" s="3">
        <v>28315</v>
      </c>
      <c r="E1767" s="3">
        <v>407133</v>
      </c>
      <c r="F1767" s="3">
        <v>56172</v>
      </c>
    </row>
    <row r="1768" spans="1:6" x14ac:dyDescent="0.3">
      <c r="A1768" s="2">
        <v>2017</v>
      </c>
      <c r="B1768" s="2" t="s">
        <v>57</v>
      </c>
      <c r="C1768" s="2" t="s">
        <v>41</v>
      </c>
      <c r="D1768" s="2">
        <v>129242</v>
      </c>
      <c r="E1768" s="2">
        <v>1666865</v>
      </c>
      <c r="F1768" s="2">
        <v>71507</v>
      </c>
    </row>
    <row r="1769" spans="1:6" x14ac:dyDescent="0.3">
      <c r="A1769" s="3">
        <v>2017</v>
      </c>
      <c r="B1769" s="3" t="s">
        <v>57</v>
      </c>
      <c r="C1769" s="3" t="s">
        <v>42</v>
      </c>
      <c r="D1769" s="3">
        <v>21911</v>
      </c>
      <c r="E1769" s="3">
        <v>205052</v>
      </c>
      <c r="F1769" s="3">
        <v>56815</v>
      </c>
    </row>
    <row r="1770" spans="1:6" x14ac:dyDescent="0.3">
      <c r="A1770" s="2">
        <v>2017</v>
      </c>
      <c r="B1770" s="2" t="s">
        <v>57</v>
      </c>
      <c r="C1770" s="2" t="s">
        <v>43</v>
      </c>
      <c r="D1770" s="2">
        <v>5488</v>
      </c>
      <c r="E1770" s="2">
        <v>28484</v>
      </c>
      <c r="F1770" s="2">
        <v>63457</v>
      </c>
    </row>
    <row r="1771" spans="1:6" x14ac:dyDescent="0.3">
      <c r="A1771" s="3">
        <v>2017</v>
      </c>
      <c r="B1771" s="3" t="s">
        <v>57</v>
      </c>
      <c r="C1771" s="3" t="s">
        <v>44</v>
      </c>
      <c r="D1771" s="3">
        <v>57146</v>
      </c>
      <c r="E1771" s="3">
        <v>725936</v>
      </c>
      <c r="F1771" s="3">
        <v>84971</v>
      </c>
    </row>
    <row r="1772" spans="1:6" x14ac:dyDescent="0.3">
      <c r="A1772" s="2">
        <v>2017</v>
      </c>
      <c r="B1772" s="2" t="s">
        <v>57</v>
      </c>
      <c r="C1772" s="2" t="s">
        <v>45</v>
      </c>
      <c r="D1772" s="2">
        <v>39177</v>
      </c>
      <c r="E1772" s="2">
        <v>404782</v>
      </c>
      <c r="F1772" s="2">
        <v>76348</v>
      </c>
    </row>
    <row r="1773" spans="1:6" x14ac:dyDescent="0.3">
      <c r="A1773" s="3">
        <v>2017</v>
      </c>
      <c r="B1773" s="3" t="s">
        <v>57</v>
      </c>
      <c r="C1773" s="3" t="s">
        <v>46</v>
      </c>
      <c r="D1773" s="3">
        <v>8077</v>
      </c>
      <c r="E1773" s="3">
        <v>66420</v>
      </c>
      <c r="F1773" s="3">
        <v>48213</v>
      </c>
    </row>
    <row r="1774" spans="1:6" x14ac:dyDescent="0.3">
      <c r="A1774" s="2">
        <v>2017</v>
      </c>
      <c r="B1774" s="2" t="s">
        <v>57</v>
      </c>
      <c r="C1774" s="2" t="s">
        <v>47</v>
      </c>
      <c r="D1774" s="2">
        <v>23769</v>
      </c>
      <c r="E1774" s="2">
        <v>324012</v>
      </c>
      <c r="F1774" s="2">
        <v>57868</v>
      </c>
    </row>
    <row r="1775" spans="1:6" x14ac:dyDescent="0.3">
      <c r="A1775" s="3">
        <v>2017</v>
      </c>
      <c r="B1775" s="3" t="s">
        <v>57</v>
      </c>
      <c r="C1775" s="3" t="s">
        <v>48</v>
      </c>
      <c r="D1775" s="3">
        <v>4417</v>
      </c>
      <c r="E1775" s="3">
        <v>18050</v>
      </c>
      <c r="F1775" s="3">
        <v>50226</v>
      </c>
    </row>
    <row r="1776" spans="1:6" x14ac:dyDescent="0.3">
      <c r="A1776" s="2">
        <v>2017</v>
      </c>
      <c r="B1776" s="2" t="s">
        <v>58</v>
      </c>
      <c r="C1776" s="2" t="s">
        <v>1</v>
      </c>
      <c r="D1776" s="2">
        <v>12429</v>
      </c>
      <c r="E1776" s="2">
        <v>229821</v>
      </c>
      <c r="F1776" s="2">
        <v>45641</v>
      </c>
    </row>
    <row r="1777" spans="1:6" x14ac:dyDescent="0.3">
      <c r="A1777" s="3">
        <v>2017</v>
      </c>
      <c r="B1777" s="3" t="s">
        <v>58</v>
      </c>
      <c r="C1777" s="3" t="s">
        <v>2</v>
      </c>
      <c r="D1777" s="3">
        <v>16509</v>
      </c>
      <c r="E1777" s="3">
        <v>420129</v>
      </c>
      <c r="F1777" s="3">
        <v>50240</v>
      </c>
    </row>
    <row r="1778" spans="1:6" x14ac:dyDescent="0.3">
      <c r="A1778" s="2">
        <v>2017</v>
      </c>
      <c r="B1778" s="2" t="s">
        <v>58</v>
      </c>
      <c r="C1778" s="2" t="s">
        <v>3</v>
      </c>
      <c r="D1778" s="2">
        <v>15762</v>
      </c>
      <c r="E1778" s="2">
        <v>183433</v>
      </c>
      <c r="F1778" s="2">
        <v>41521</v>
      </c>
    </row>
    <row r="1779" spans="1:6" x14ac:dyDescent="0.3">
      <c r="A1779" s="3">
        <v>2017</v>
      </c>
      <c r="B1779" s="3" t="s">
        <v>58</v>
      </c>
      <c r="C1779" s="3" t="s">
        <v>4</v>
      </c>
      <c r="D1779" s="3">
        <v>593987</v>
      </c>
      <c r="E1779" s="3">
        <v>2560907</v>
      </c>
      <c r="F1779" s="3">
        <v>50766</v>
      </c>
    </row>
    <row r="1780" spans="1:6" x14ac:dyDescent="0.3">
      <c r="A1780" s="2">
        <v>2017</v>
      </c>
      <c r="B1780" s="2" t="s">
        <v>58</v>
      </c>
      <c r="C1780" s="2" t="s">
        <v>5</v>
      </c>
      <c r="D1780" s="2">
        <v>21356</v>
      </c>
      <c r="E1780" s="2">
        <v>328843</v>
      </c>
      <c r="F1780" s="2">
        <v>48754</v>
      </c>
    </row>
    <row r="1781" spans="1:6" x14ac:dyDescent="0.3">
      <c r="A1781" s="3">
        <v>2017</v>
      </c>
      <c r="B1781" s="3" t="s">
        <v>58</v>
      </c>
      <c r="C1781" s="3" t="s">
        <v>6</v>
      </c>
      <c r="D1781" s="3">
        <v>12701</v>
      </c>
      <c r="E1781" s="3">
        <v>325348</v>
      </c>
      <c r="F1781" s="3">
        <v>53993</v>
      </c>
    </row>
    <row r="1782" spans="1:6" x14ac:dyDescent="0.3">
      <c r="A1782" s="2">
        <v>2017</v>
      </c>
      <c r="B1782" s="2" t="s">
        <v>58</v>
      </c>
      <c r="C1782" s="2" t="s">
        <v>7</v>
      </c>
      <c r="D1782" s="2">
        <v>4626</v>
      </c>
      <c r="E1782" s="2">
        <v>73879</v>
      </c>
      <c r="F1782" s="2">
        <v>53083</v>
      </c>
    </row>
    <row r="1783" spans="1:6" x14ac:dyDescent="0.3">
      <c r="A1783" s="3">
        <v>2017</v>
      </c>
      <c r="B1783" s="3" t="s">
        <v>58</v>
      </c>
      <c r="C1783" s="3" t="s">
        <v>8</v>
      </c>
      <c r="D1783" s="3">
        <v>71929</v>
      </c>
      <c r="E1783" s="3">
        <v>1258710</v>
      </c>
      <c r="F1783" s="3">
        <v>49450</v>
      </c>
    </row>
    <row r="1784" spans="1:6" x14ac:dyDescent="0.3">
      <c r="A1784" s="2">
        <v>2017</v>
      </c>
      <c r="B1784" s="2" t="s">
        <v>58</v>
      </c>
      <c r="C1784" s="2" t="s">
        <v>9</v>
      </c>
      <c r="D1784" s="2">
        <v>28426</v>
      </c>
      <c r="E1784" s="2">
        <v>546707</v>
      </c>
      <c r="F1784" s="2">
        <v>50819</v>
      </c>
    </row>
    <row r="1785" spans="1:6" x14ac:dyDescent="0.3">
      <c r="A1785" s="3">
        <v>2017</v>
      </c>
      <c r="B1785" s="3" t="s">
        <v>58</v>
      </c>
      <c r="C1785" s="3" t="s">
        <v>10</v>
      </c>
      <c r="D1785" s="3">
        <v>7292</v>
      </c>
      <c r="E1785" s="3">
        <v>96246</v>
      </c>
      <c r="F1785" s="3">
        <v>40927</v>
      </c>
    </row>
    <row r="1786" spans="1:6" x14ac:dyDescent="0.3">
      <c r="A1786" s="2">
        <v>2017</v>
      </c>
      <c r="B1786" s="2" t="s">
        <v>58</v>
      </c>
      <c r="C1786" s="2" t="s">
        <v>11</v>
      </c>
      <c r="D1786" s="2">
        <v>34414</v>
      </c>
      <c r="E1786" s="2">
        <v>910288</v>
      </c>
      <c r="F1786" s="2">
        <v>49347</v>
      </c>
    </row>
    <row r="1787" spans="1:6" x14ac:dyDescent="0.3">
      <c r="A1787" s="3">
        <v>2017</v>
      </c>
      <c r="B1787" s="3" t="s">
        <v>58</v>
      </c>
      <c r="C1787" s="3" t="s">
        <v>12</v>
      </c>
      <c r="D1787" s="3">
        <v>15254</v>
      </c>
      <c r="E1787" s="3">
        <v>452646</v>
      </c>
      <c r="F1787" s="3">
        <v>46791</v>
      </c>
    </row>
    <row r="1788" spans="1:6" x14ac:dyDescent="0.3">
      <c r="A1788" s="2">
        <v>2017</v>
      </c>
      <c r="B1788" s="2" t="s">
        <v>58</v>
      </c>
      <c r="C1788" s="2" t="s">
        <v>13</v>
      </c>
      <c r="D1788" s="2">
        <v>11324</v>
      </c>
      <c r="E1788" s="2">
        <v>219362</v>
      </c>
      <c r="F1788" s="2">
        <v>42092</v>
      </c>
    </row>
    <row r="1789" spans="1:6" x14ac:dyDescent="0.3">
      <c r="A1789" s="3">
        <v>2017</v>
      </c>
      <c r="B1789" s="3" t="s">
        <v>58</v>
      </c>
      <c r="C1789" s="3" t="s">
        <v>14</v>
      </c>
      <c r="D1789" s="3">
        <v>10129</v>
      </c>
      <c r="E1789" s="3">
        <v>192638</v>
      </c>
      <c r="F1789" s="3">
        <v>41465</v>
      </c>
    </row>
    <row r="1790" spans="1:6" x14ac:dyDescent="0.3">
      <c r="A1790" s="2">
        <v>2017</v>
      </c>
      <c r="B1790" s="2" t="s">
        <v>58</v>
      </c>
      <c r="C1790" s="2" t="s">
        <v>15</v>
      </c>
      <c r="D1790" s="2">
        <v>17849</v>
      </c>
      <c r="E1790" s="2">
        <v>262151</v>
      </c>
      <c r="F1790" s="2">
        <v>47340</v>
      </c>
    </row>
    <row r="1791" spans="1:6" x14ac:dyDescent="0.3">
      <c r="A1791" s="3">
        <v>2017</v>
      </c>
      <c r="B1791" s="3" t="s">
        <v>58</v>
      </c>
      <c r="C1791" s="3" t="s">
        <v>16</v>
      </c>
      <c r="D1791" s="3">
        <v>15003</v>
      </c>
      <c r="E1791" s="3">
        <v>297694</v>
      </c>
      <c r="F1791" s="3">
        <v>42305</v>
      </c>
    </row>
    <row r="1792" spans="1:6" x14ac:dyDescent="0.3">
      <c r="A1792" s="2">
        <v>2017</v>
      </c>
      <c r="B1792" s="2" t="s">
        <v>58</v>
      </c>
      <c r="C1792" s="2" t="s">
        <v>17</v>
      </c>
      <c r="D1792" s="2">
        <v>6292</v>
      </c>
      <c r="E1792" s="2">
        <v>118412</v>
      </c>
      <c r="F1792" s="2">
        <v>45937</v>
      </c>
    </row>
    <row r="1793" spans="1:6" x14ac:dyDescent="0.3">
      <c r="A1793" s="3">
        <v>2017</v>
      </c>
      <c r="B1793" s="3" t="s">
        <v>58</v>
      </c>
      <c r="C1793" s="3" t="s">
        <v>18</v>
      </c>
      <c r="D1793" s="3">
        <v>20270</v>
      </c>
      <c r="E1793" s="3">
        <v>436185</v>
      </c>
      <c r="F1793" s="3">
        <v>53201</v>
      </c>
    </row>
    <row r="1794" spans="1:6" x14ac:dyDescent="0.3">
      <c r="A1794" s="2">
        <v>2017</v>
      </c>
      <c r="B1794" s="2" t="s">
        <v>58</v>
      </c>
      <c r="C1794" s="2" t="s">
        <v>19</v>
      </c>
      <c r="D1794" s="2">
        <v>61589</v>
      </c>
      <c r="E1794" s="2">
        <v>769824</v>
      </c>
      <c r="F1794" s="2">
        <v>57794</v>
      </c>
    </row>
    <row r="1795" spans="1:6" x14ac:dyDescent="0.3">
      <c r="A1795" s="3">
        <v>2017</v>
      </c>
      <c r="B1795" s="3" t="s">
        <v>58</v>
      </c>
      <c r="C1795" s="3" t="s">
        <v>20</v>
      </c>
      <c r="D1795" s="3">
        <v>24957</v>
      </c>
      <c r="E1795" s="3">
        <v>656020</v>
      </c>
      <c r="F1795" s="3">
        <v>48406</v>
      </c>
    </row>
    <row r="1796" spans="1:6" x14ac:dyDescent="0.3">
      <c r="A1796" s="2">
        <v>2017</v>
      </c>
      <c r="B1796" s="2" t="s">
        <v>58</v>
      </c>
      <c r="C1796" s="2" t="s">
        <v>21</v>
      </c>
      <c r="D1796" s="2">
        <v>17543</v>
      </c>
      <c r="E1796" s="2">
        <v>514711</v>
      </c>
      <c r="F1796" s="2">
        <v>49720</v>
      </c>
    </row>
    <row r="1797" spans="1:6" x14ac:dyDescent="0.3">
      <c r="A1797" s="3">
        <v>2017</v>
      </c>
      <c r="B1797" s="3" t="s">
        <v>58</v>
      </c>
      <c r="C1797" s="3" t="s">
        <v>22</v>
      </c>
      <c r="D1797" s="3">
        <v>7420</v>
      </c>
      <c r="E1797" s="3">
        <v>142412</v>
      </c>
      <c r="F1797" s="3">
        <v>40426</v>
      </c>
    </row>
    <row r="1798" spans="1:6" x14ac:dyDescent="0.3">
      <c r="A1798" s="2">
        <v>2017</v>
      </c>
      <c r="B1798" s="2" t="s">
        <v>58</v>
      </c>
      <c r="C1798" s="2" t="s">
        <v>23</v>
      </c>
      <c r="D1798" s="2">
        <v>48626</v>
      </c>
      <c r="E1798" s="2">
        <v>450671</v>
      </c>
      <c r="F1798" s="2">
        <v>44800</v>
      </c>
    </row>
    <row r="1799" spans="1:6" x14ac:dyDescent="0.3">
      <c r="A1799" s="3">
        <v>2017</v>
      </c>
      <c r="B1799" s="3" t="s">
        <v>58</v>
      </c>
      <c r="C1799" s="3" t="s">
        <v>24</v>
      </c>
      <c r="D1799" s="3">
        <v>4448</v>
      </c>
      <c r="E1799" s="3">
        <v>73262</v>
      </c>
      <c r="F1799" s="3">
        <v>46171</v>
      </c>
    </row>
    <row r="1800" spans="1:6" x14ac:dyDescent="0.3">
      <c r="A1800" s="2">
        <v>2017</v>
      </c>
      <c r="B1800" s="2" t="s">
        <v>58</v>
      </c>
      <c r="C1800" s="2" t="s">
        <v>25</v>
      </c>
      <c r="D1800" s="2">
        <v>13241</v>
      </c>
      <c r="E1800" s="2">
        <v>136970</v>
      </c>
      <c r="F1800" s="2">
        <v>44565</v>
      </c>
    </row>
    <row r="1801" spans="1:6" x14ac:dyDescent="0.3">
      <c r="A1801" s="3">
        <v>2017</v>
      </c>
      <c r="B1801" s="3" t="s">
        <v>58</v>
      </c>
      <c r="C1801" s="3" t="s">
        <v>26</v>
      </c>
      <c r="D1801" s="3">
        <v>8681</v>
      </c>
      <c r="E1801" s="3">
        <v>131756</v>
      </c>
      <c r="F1801" s="3">
        <v>53119</v>
      </c>
    </row>
    <row r="1802" spans="1:6" x14ac:dyDescent="0.3">
      <c r="A1802" s="2">
        <v>2017</v>
      </c>
      <c r="B1802" s="2" t="s">
        <v>58</v>
      </c>
      <c r="C1802" s="2" t="s">
        <v>27</v>
      </c>
      <c r="D1802" s="2">
        <v>4635</v>
      </c>
      <c r="E1802" s="2">
        <v>111212</v>
      </c>
      <c r="F1802" s="2">
        <v>54599</v>
      </c>
    </row>
    <row r="1803" spans="1:6" x14ac:dyDescent="0.3">
      <c r="A1803" s="3">
        <v>2017</v>
      </c>
      <c r="B1803" s="3" t="s">
        <v>58</v>
      </c>
      <c r="C1803" s="3" t="s">
        <v>28</v>
      </c>
      <c r="D1803" s="3">
        <v>33411</v>
      </c>
      <c r="E1803" s="3">
        <v>644049</v>
      </c>
      <c r="F1803" s="3">
        <v>52138</v>
      </c>
    </row>
    <row r="1804" spans="1:6" x14ac:dyDescent="0.3">
      <c r="A1804" s="2">
        <v>2017</v>
      </c>
      <c r="B1804" s="2" t="s">
        <v>58</v>
      </c>
      <c r="C1804" s="2" t="s">
        <v>29</v>
      </c>
      <c r="D1804" s="2">
        <v>9629</v>
      </c>
      <c r="E1804" s="2">
        <v>127804</v>
      </c>
      <c r="F1804" s="2">
        <v>40621</v>
      </c>
    </row>
    <row r="1805" spans="1:6" x14ac:dyDescent="0.3">
      <c r="A1805" s="3">
        <v>2017</v>
      </c>
      <c r="B1805" s="3" t="s">
        <v>58</v>
      </c>
      <c r="C1805" s="3" t="s">
        <v>30</v>
      </c>
      <c r="D1805" s="3">
        <v>67533</v>
      </c>
      <c r="E1805" s="3">
        <v>1847585</v>
      </c>
      <c r="F1805" s="3">
        <v>51932</v>
      </c>
    </row>
    <row r="1806" spans="1:6" x14ac:dyDescent="0.3">
      <c r="A1806" s="2">
        <v>2017</v>
      </c>
      <c r="B1806" s="2" t="s">
        <v>58</v>
      </c>
      <c r="C1806" s="2" t="s">
        <v>31</v>
      </c>
      <c r="D1806" s="2">
        <v>26885</v>
      </c>
      <c r="E1806" s="2">
        <v>578637</v>
      </c>
      <c r="F1806" s="2">
        <v>47135</v>
      </c>
    </row>
    <row r="1807" spans="1:6" x14ac:dyDescent="0.3">
      <c r="A1807" s="3">
        <v>2017</v>
      </c>
      <c r="B1807" s="3" t="s">
        <v>58</v>
      </c>
      <c r="C1807" s="3" t="s">
        <v>32</v>
      </c>
      <c r="D1807" s="3">
        <v>2484</v>
      </c>
      <c r="E1807" s="3">
        <v>61847</v>
      </c>
      <c r="F1807" s="3">
        <v>49915</v>
      </c>
    </row>
    <row r="1808" spans="1:6" x14ac:dyDescent="0.3">
      <c r="A1808" s="2">
        <v>2017</v>
      </c>
      <c r="B1808" s="2" t="s">
        <v>58</v>
      </c>
      <c r="C1808" s="2" t="s">
        <v>33</v>
      </c>
      <c r="D1808" s="2">
        <v>34090</v>
      </c>
      <c r="E1808" s="2">
        <v>897244</v>
      </c>
      <c r="F1808" s="2">
        <v>45314</v>
      </c>
    </row>
    <row r="1809" spans="1:6" x14ac:dyDescent="0.3">
      <c r="A1809" s="3">
        <v>2017</v>
      </c>
      <c r="B1809" s="3" t="s">
        <v>58</v>
      </c>
      <c r="C1809" s="3" t="s">
        <v>34</v>
      </c>
      <c r="D1809" s="3">
        <v>13367</v>
      </c>
      <c r="E1809" s="3">
        <v>208934</v>
      </c>
      <c r="F1809" s="3">
        <v>44167</v>
      </c>
    </row>
    <row r="1810" spans="1:6" x14ac:dyDescent="0.3">
      <c r="A1810" s="2">
        <v>2017</v>
      </c>
      <c r="B1810" s="2" t="s">
        <v>58</v>
      </c>
      <c r="C1810" s="2" t="s">
        <v>35</v>
      </c>
      <c r="D1810" s="2">
        <v>15363</v>
      </c>
      <c r="E1810" s="2">
        <v>266489</v>
      </c>
      <c r="F1810" s="2">
        <v>50908</v>
      </c>
    </row>
    <row r="1811" spans="1:6" x14ac:dyDescent="0.3">
      <c r="A1811" s="3">
        <v>2017</v>
      </c>
      <c r="B1811" s="3" t="s">
        <v>58</v>
      </c>
      <c r="C1811" s="3" t="s">
        <v>36</v>
      </c>
      <c r="D1811" s="3">
        <v>58709</v>
      </c>
      <c r="E1811" s="3">
        <v>1179271</v>
      </c>
      <c r="F1811" s="3">
        <v>50500</v>
      </c>
    </row>
    <row r="1812" spans="1:6" x14ac:dyDescent="0.3">
      <c r="A1812" s="2">
        <v>2017</v>
      </c>
      <c r="B1812" s="2" t="s">
        <v>58</v>
      </c>
      <c r="C1812" s="2" t="s">
        <v>37</v>
      </c>
      <c r="D1812" s="2">
        <v>4485</v>
      </c>
      <c r="E1812" s="2">
        <v>99581</v>
      </c>
      <c r="F1812" s="2">
        <v>47941</v>
      </c>
    </row>
    <row r="1813" spans="1:6" x14ac:dyDescent="0.3">
      <c r="A1813" s="3">
        <v>2017</v>
      </c>
      <c r="B1813" s="3" t="s">
        <v>58</v>
      </c>
      <c r="C1813" s="3" t="s">
        <v>38</v>
      </c>
      <c r="D1813" s="3">
        <v>11574</v>
      </c>
      <c r="E1813" s="3">
        <v>226255</v>
      </c>
      <c r="F1813" s="3">
        <v>45624</v>
      </c>
    </row>
    <row r="1814" spans="1:6" x14ac:dyDescent="0.3">
      <c r="A1814" s="2">
        <v>2017</v>
      </c>
      <c r="B1814" s="2" t="s">
        <v>58</v>
      </c>
      <c r="C1814" s="2" t="s">
        <v>39</v>
      </c>
      <c r="D1814" s="2">
        <v>2732</v>
      </c>
      <c r="E1814" s="2">
        <v>66629</v>
      </c>
      <c r="F1814" s="2">
        <v>49512</v>
      </c>
    </row>
    <row r="1815" spans="1:6" x14ac:dyDescent="0.3">
      <c r="A1815" s="3">
        <v>2017</v>
      </c>
      <c r="B1815" s="3" t="s">
        <v>58</v>
      </c>
      <c r="C1815" s="3" t="s">
        <v>40</v>
      </c>
      <c r="D1815" s="3">
        <v>15761</v>
      </c>
      <c r="E1815" s="3">
        <v>416511</v>
      </c>
      <c r="F1815" s="3">
        <v>50938</v>
      </c>
    </row>
    <row r="1816" spans="1:6" x14ac:dyDescent="0.3">
      <c r="A1816" s="2">
        <v>2017</v>
      </c>
      <c r="B1816" s="2" t="s">
        <v>58</v>
      </c>
      <c r="C1816" s="2" t="s">
        <v>41</v>
      </c>
      <c r="D1816" s="2">
        <v>87635</v>
      </c>
      <c r="E1816" s="2">
        <v>1607487</v>
      </c>
      <c r="F1816" s="2">
        <v>47096</v>
      </c>
    </row>
    <row r="1817" spans="1:6" x14ac:dyDescent="0.3">
      <c r="A1817" s="3">
        <v>2017</v>
      </c>
      <c r="B1817" s="3" t="s">
        <v>58</v>
      </c>
      <c r="C1817" s="3" t="s">
        <v>42</v>
      </c>
      <c r="D1817" s="3">
        <v>11679</v>
      </c>
      <c r="E1817" s="3">
        <v>181402</v>
      </c>
      <c r="F1817" s="3">
        <v>42492</v>
      </c>
    </row>
    <row r="1818" spans="1:6" x14ac:dyDescent="0.3">
      <c r="A1818" s="2">
        <v>2017</v>
      </c>
      <c r="B1818" s="2" t="s">
        <v>58</v>
      </c>
      <c r="C1818" s="2" t="s">
        <v>43</v>
      </c>
      <c r="D1818" s="2">
        <v>2460</v>
      </c>
      <c r="E1818" s="2">
        <v>62109</v>
      </c>
      <c r="F1818" s="2">
        <v>45259</v>
      </c>
    </row>
    <row r="1819" spans="1:6" x14ac:dyDescent="0.3">
      <c r="A1819" s="3">
        <v>2017</v>
      </c>
      <c r="B1819" s="3" t="s">
        <v>58</v>
      </c>
      <c r="C1819" s="3" t="s">
        <v>44</v>
      </c>
      <c r="D1819" s="3">
        <v>42910</v>
      </c>
      <c r="E1819" s="3">
        <v>496944</v>
      </c>
      <c r="F1819" s="3">
        <v>48573</v>
      </c>
    </row>
    <row r="1820" spans="1:6" x14ac:dyDescent="0.3">
      <c r="A1820" s="2">
        <v>2017</v>
      </c>
      <c r="B1820" s="2" t="s">
        <v>58</v>
      </c>
      <c r="C1820" s="2" t="s">
        <v>45</v>
      </c>
      <c r="D1820" s="2">
        <v>56689</v>
      </c>
      <c r="E1820" s="2">
        <v>451563</v>
      </c>
      <c r="F1820" s="2">
        <v>49782</v>
      </c>
    </row>
    <row r="1821" spans="1:6" x14ac:dyDescent="0.3">
      <c r="A1821" s="3">
        <v>2017</v>
      </c>
      <c r="B1821" s="3" t="s">
        <v>58</v>
      </c>
      <c r="C1821" s="3" t="s">
        <v>46</v>
      </c>
      <c r="D1821" s="3">
        <v>5679</v>
      </c>
      <c r="E1821" s="3">
        <v>123772</v>
      </c>
      <c r="F1821" s="3">
        <v>44732</v>
      </c>
    </row>
    <row r="1822" spans="1:6" x14ac:dyDescent="0.3">
      <c r="A1822" s="2">
        <v>2017</v>
      </c>
      <c r="B1822" s="2" t="s">
        <v>58</v>
      </c>
      <c r="C1822" s="2" t="s">
        <v>47</v>
      </c>
      <c r="D1822" s="2">
        <v>25989</v>
      </c>
      <c r="E1822" s="2">
        <v>428367</v>
      </c>
      <c r="F1822" s="2">
        <v>47663</v>
      </c>
    </row>
    <row r="1823" spans="1:6" x14ac:dyDescent="0.3">
      <c r="A1823" s="3">
        <v>2017</v>
      </c>
      <c r="B1823" s="3" t="s">
        <v>58</v>
      </c>
      <c r="C1823" s="3" t="s">
        <v>48</v>
      </c>
      <c r="D1823" s="3">
        <v>3268</v>
      </c>
      <c r="E1823" s="3">
        <v>26479</v>
      </c>
      <c r="F1823" s="3">
        <v>41913</v>
      </c>
    </row>
    <row r="1824" spans="1:6" x14ac:dyDescent="0.3">
      <c r="A1824" s="2">
        <v>2017</v>
      </c>
      <c r="B1824" s="2" t="s">
        <v>59</v>
      </c>
      <c r="C1824" s="2" t="s">
        <v>1</v>
      </c>
      <c r="D1824" s="2">
        <v>10741</v>
      </c>
      <c r="E1824" s="2">
        <v>202336</v>
      </c>
      <c r="F1824" s="2">
        <v>16222</v>
      </c>
    </row>
    <row r="1825" spans="1:6" x14ac:dyDescent="0.3">
      <c r="A1825" s="3">
        <v>2017</v>
      </c>
      <c r="B1825" s="3" t="s">
        <v>59</v>
      </c>
      <c r="C1825" s="3" t="s">
        <v>2</v>
      </c>
      <c r="D1825" s="3">
        <v>12771</v>
      </c>
      <c r="E1825" s="3">
        <v>317076</v>
      </c>
      <c r="F1825" s="3">
        <v>23505</v>
      </c>
    </row>
    <row r="1826" spans="1:6" x14ac:dyDescent="0.3">
      <c r="A1826" s="2">
        <v>2017</v>
      </c>
      <c r="B1826" s="2" t="s">
        <v>59</v>
      </c>
      <c r="C1826" s="2" t="s">
        <v>3</v>
      </c>
      <c r="D1826" s="2">
        <v>7024</v>
      </c>
      <c r="E1826" s="2">
        <v>116690</v>
      </c>
      <c r="F1826" s="2">
        <v>16181</v>
      </c>
    </row>
    <row r="1827" spans="1:6" x14ac:dyDescent="0.3">
      <c r="A1827" s="3">
        <v>2017</v>
      </c>
      <c r="B1827" s="3" t="s">
        <v>59</v>
      </c>
      <c r="C1827" s="3" t="s">
        <v>4</v>
      </c>
      <c r="D1827" s="3">
        <v>103495</v>
      </c>
      <c r="E1827" s="3">
        <v>1935980</v>
      </c>
      <c r="F1827" s="3">
        <v>29214</v>
      </c>
    </row>
    <row r="1828" spans="1:6" x14ac:dyDescent="0.3">
      <c r="A1828" s="2">
        <v>2017</v>
      </c>
      <c r="B1828" s="2" t="s">
        <v>59</v>
      </c>
      <c r="C1828" s="2" t="s">
        <v>5</v>
      </c>
      <c r="D1828" s="2">
        <v>16627</v>
      </c>
      <c r="E1828" s="2">
        <v>333190</v>
      </c>
      <c r="F1828" s="2">
        <v>24462</v>
      </c>
    </row>
    <row r="1829" spans="1:6" x14ac:dyDescent="0.3">
      <c r="A1829" s="3">
        <v>2017</v>
      </c>
      <c r="B1829" s="3" t="s">
        <v>59</v>
      </c>
      <c r="C1829" s="3" t="s">
        <v>6</v>
      </c>
      <c r="D1829" s="3">
        <v>10338</v>
      </c>
      <c r="E1829" s="3">
        <v>156514</v>
      </c>
      <c r="F1829" s="3">
        <v>23066</v>
      </c>
    </row>
    <row r="1830" spans="1:6" x14ac:dyDescent="0.3">
      <c r="A1830" s="2">
        <v>2017</v>
      </c>
      <c r="B1830" s="2" t="s">
        <v>59</v>
      </c>
      <c r="C1830" s="2" t="s">
        <v>7</v>
      </c>
      <c r="D1830" s="2">
        <v>2565</v>
      </c>
      <c r="E1830" s="2">
        <v>50272</v>
      </c>
      <c r="F1830" s="2">
        <v>19997</v>
      </c>
    </row>
    <row r="1831" spans="1:6" x14ac:dyDescent="0.3">
      <c r="A1831" s="3">
        <v>2017</v>
      </c>
      <c r="B1831" s="3" t="s">
        <v>59</v>
      </c>
      <c r="C1831" s="3" t="s">
        <v>8</v>
      </c>
      <c r="D1831" s="3">
        <v>55396</v>
      </c>
      <c r="E1831" s="3">
        <v>1198478</v>
      </c>
      <c r="F1831" s="3">
        <v>24953</v>
      </c>
    </row>
    <row r="1832" spans="1:6" x14ac:dyDescent="0.3">
      <c r="A1832" s="2">
        <v>2017</v>
      </c>
      <c r="B1832" s="2" t="s">
        <v>59</v>
      </c>
      <c r="C1832" s="2" t="s">
        <v>9</v>
      </c>
      <c r="D1832" s="2">
        <v>23538</v>
      </c>
      <c r="E1832" s="2">
        <v>476035</v>
      </c>
      <c r="F1832" s="2">
        <v>20142</v>
      </c>
    </row>
    <row r="1833" spans="1:6" x14ac:dyDescent="0.3">
      <c r="A1833" s="3">
        <v>2017</v>
      </c>
      <c r="B1833" s="3" t="s">
        <v>59</v>
      </c>
      <c r="C1833" s="3" t="s">
        <v>10</v>
      </c>
      <c r="D1833" s="3">
        <v>4906</v>
      </c>
      <c r="E1833" s="3">
        <v>74928</v>
      </c>
      <c r="F1833" s="3">
        <v>16382</v>
      </c>
    </row>
    <row r="1834" spans="1:6" x14ac:dyDescent="0.3">
      <c r="A1834" s="2">
        <v>2017</v>
      </c>
      <c r="B1834" s="2" t="s">
        <v>59</v>
      </c>
      <c r="C1834" s="2" t="s">
        <v>11</v>
      </c>
      <c r="D1834" s="2">
        <v>32076</v>
      </c>
      <c r="E1834" s="2">
        <v>610100</v>
      </c>
      <c r="F1834" s="2">
        <v>22930</v>
      </c>
    </row>
    <row r="1835" spans="1:6" x14ac:dyDescent="0.3">
      <c r="A1835" s="3">
        <v>2017</v>
      </c>
      <c r="B1835" s="3" t="s">
        <v>59</v>
      </c>
      <c r="C1835" s="3" t="s">
        <v>12</v>
      </c>
      <c r="D1835" s="3">
        <v>15273</v>
      </c>
      <c r="E1835" s="3">
        <v>308506</v>
      </c>
      <c r="F1835" s="3">
        <v>18223</v>
      </c>
    </row>
    <row r="1836" spans="1:6" x14ac:dyDescent="0.3">
      <c r="A1836" s="2">
        <v>2017</v>
      </c>
      <c r="B1836" s="2" t="s">
        <v>59</v>
      </c>
      <c r="C1836" s="2" t="s">
        <v>13</v>
      </c>
      <c r="D1836" s="2">
        <v>8532</v>
      </c>
      <c r="E1836" s="2">
        <v>143101</v>
      </c>
      <c r="F1836" s="2">
        <v>16280</v>
      </c>
    </row>
    <row r="1837" spans="1:6" x14ac:dyDescent="0.3">
      <c r="A1837" s="3">
        <v>2017</v>
      </c>
      <c r="B1837" s="3" t="s">
        <v>59</v>
      </c>
      <c r="C1837" s="3" t="s">
        <v>14</v>
      </c>
      <c r="D1837" s="3">
        <v>6839</v>
      </c>
      <c r="E1837" s="3">
        <v>128449</v>
      </c>
      <c r="F1837" s="3">
        <v>16257</v>
      </c>
    </row>
    <row r="1838" spans="1:6" x14ac:dyDescent="0.3">
      <c r="A1838" s="2">
        <v>2017</v>
      </c>
      <c r="B1838" s="2" t="s">
        <v>59</v>
      </c>
      <c r="C1838" s="2" t="s">
        <v>15</v>
      </c>
      <c r="D1838" s="2">
        <v>10063</v>
      </c>
      <c r="E1838" s="2">
        <v>196846</v>
      </c>
      <c r="F1838" s="2">
        <v>17160</v>
      </c>
    </row>
    <row r="1839" spans="1:6" x14ac:dyDescent="0.3">
      <c r="A1839" s="3">
        <v>2017</v>
      </c>
      <c r="B1839" s="3" t="s">
        <v>59</v>
      </c>
      <c r="C1839" s="3" t="s">
        <v>16</v>
      </c>
      <c r="D1839" s="3">
        <v>12015</v>
      </c>
      <c r="E1839" s="3">
        <v>233109</v>
      </c>
      <c r="F1839" s="3">
        <v>20623</v>
      </c>
    </row>
    <row r="1840" spans="1:6" x14ac:dyDescent="0.3">
      <c r="A1840" s="2">
        <v>2017</v>
      </c>
      <c r="B1840" s="2" t="s">
        <v>59</v>
      </c>
      <c r="C1840" s="2" t="s">
        <v>17</v>
      </c>
      <c r="D1840" s="2">
        <v>5119</v>
      </c>
      <c r="E1840" s="2">
        <v>67354</v>
      </c>
      <c r="F1840" s="2">
        <v>21119</v>
      </c>
    </row>
    <row r="1841" spans="1:6" x14ac:dyDescent="0.3">
      <c r="A1841" s="3">
        <v>2017</v>
      </c>
      <c r="B1841" s="3" t="s">
        <v>59</v>
      </c>
      <c r="C1841" s="3" t="s">
        <v>18</v>
      </c>
      <c r="D1841" s="3">
        <v>14733</v>
      </c>
      <c r="E1841" s="3">
        <v>280195</v>
      </c>
      <c r="F1841" s="3">
        <v>23436</v>
      </c>
    </row>
    <row r="1842" spans="1:6" x14ac:dyDescent="0.3">
      <c r="A1842" s="2">
        <v>2017</v>
      </c>
      <c r="B1842" s="2" t="s">
        <v>59</v>
      </c>
      <c r="C1842" s="2" t="s">
        <v>19</v>
      </c>
      <c r="D1842" s="2">
        <v>20695</v>
      </c>
      <c r="E1842" s="2">
        <v>369350</v>
      </c>
      <c r="F1842" s="2">
        <v>26779</v>
      </c>
    </row>
    <row r="1843" spans="1:6" x14ac:dyDescent="0.3">
      <c r="A1843" s="3">
        <v>2017</v>
      </c>
      <c r="B1843" s="3" t="s">
        <v>59</v>
      </c>
      <c r="C1843" s="3" t="s">
        <v>20</v>
      </c>
      <c r="D1843" s="3">
        <v>21783</v>
      </c>
      <c r="E1843" s="3">
        <v>431316</v>
      </c>
      <c r="F1843" s="3">
        <v>19834</v>
      </c>
    </row>
    <row r="1844" spans="1:6" x14ac:dyDescent="0.3">
      <c r="A1844" s="2">
        <v>2017</v>
      </c>
      <c r="B1844" s="2" t="s">
        <v>59</v>
      </c>
      <c r="C1844" s="2" t="s">
        <v>21</v>
      </c>
      <c r="D1844" s="2">
        <v>14729</v>
      </c>
      <c r="E1844" s="2">
        <v>270490</v>
      </c>
      <c r="F1844" s="2">
        <v>21386</v>
      </c>
    </row>
    <row r="1845" spans="1:6" x14ac:dyDescent="0.3">
      <c r="A1845" s="3">
        <v>2017</v>
      </c>
      <c r="B1845" s="3" t="s">
        <v>59</v>
      </c>
      <c r="C1845" s="3" t="s">
        <v>22</v>
      </c>
      <c r="D1845" s="3">
        <v>6381</v>
      </c>
      <c r="E1845" s="3">
        <v>134613</v>
      </c>
      <c r="F1845" s="3">
        <v>17011</v>
      </c>
    </row>
    <row r="1846" spans="1:6" x14ac:dyDescent="0.3">
      <c r="A1846" s="2">
        <v>2017</v>
      </c>
      <c r="B1846" s="2" t="s">
        <v>59</v>
      </c>
      <c r="C1846" s="2" t="s">
        <v>23</v>
      </c>
      <c r="D1846" s="2">
        <v>14797</v>
      </c>
      <c r="E1846" s="2">
        <v>303022</v>
      </c>
      <c r="F1846" s="2">
        <v>20276</v>
      </c>
    </row>
    <row r="1847" spans="1:6" x14ac:dyDescent="0.3">
      <c r="A1847" s="3">
        <v>2017</v>
      </c>
      <c r="B1847" s="3" t="s">
        <v>59</v>
      </c>
      <c r="C1847" s="3" t="s">
        <v>24</v>
      </c>
      <c r="D1847" s="3">
        <v>4978</v>
      </c>
      <c r="E1847" s="3">
        <v>64958</v>
      </c>
      <c r="F1847" s="3">
        <v>18625</v>
      </c>
    </row>
    <row r="1848" spans="1:6" x14ac:dyDescent="0.3">
      <c r="A1848" s="2">
        <v>2017</v>
      </c>
      <c r="B1848" s="2" t="s">
        <v>59</v>
      </c>
      <c r="C1848" s="2" t="s">
        <v>25</v>
      </c>
      <c r="D1848" s="2">
        <v>5508</v>
      </c>
      <c r="E1848" s="2">
        <v>91776</v>
      </c>
      <c r="F1848" s="2">
        <v>16253</v>
      </c>
    </row>
    <row r="1849" spans="1:6" x14ac:dyDescent="0.3">
      <c r="A1849" s="3">
        <v>2017</v>
      </c>
      <c r="B1849" s="3" t="s">
        <v>59</v>
      </c>
      <c r="C1849" s="3" t="s">
        <v>26</v>
      </c>
      <c r="D1849" s="3">
        <v>8246</v>
      </c>
      <c r="E1849" s="3">
        <v>348888</v>
      </c>
      <c r="F1849" s="3">
        <v>33048</v>
      </c>
    </row>
    <row r="1850" spans="1:6" x14ac:dyDescent="0.3">
      <c r="A1850" s="2">
        <v>2017</v>
      </c>
      <c r="B1850" s="2" t="s">
        <v>59</v>
      </c>
      <c r="C1850" s="2" t="s">
        <v>27</v>
      </c>
      <c r="D1850" s="2">
        <v>4512</v>
      </c>
      <c r="E1850" s="2">
        <v>70729</v>
      </c>
      <c r="F1850" s="2">
        <v>21058</v>
      </c>
    </row>
    <row r="1851" spans="1:6" x14ac:dyDescent="0.3">
      <c r="A1851" s="3">
        <v>2017</v>
      </c>
      <c r="B1851" s="3" t="s">
        <v>59</v>
      </c>
      <c r="C1851" s="3" t="s">
        <v>28</v>
      </c>
      <c r="D1851" s="3">
        <v>23501</v>
      </c>
      <c r="E1851" s="3">
        <v>372798</v>
      </c>
      <c r="F1851" s="3">
        <v>24851</v>
      </c>
    </row>
    <row r="1852" spans="1:6" x14ac:dyDescent="0.3">
      <c r="A1852" s="2">
        <v>2017</v>
      </c>
      <c r="B1852" s="2" t="s">
        <v>59</v>
      </c>
      <c r="C1852" s="2" t="s">
        <v>29</v>
      </c>
      <c r="D1852" s="2">
        <v>4929</v>
      </c>
      <c r="E1852" s="2">
        <v>96321</v>
      </c>
      <c r="F1852" s="2">
        <v>17901</v>
      </c>
    </row>
    <row r="1853" spans="1:6" x14ac:dyDescent="0.3">
      <c r="A1853" s="3">
        <v>2017</v>
      </c>
      <c r="B1853" s="3" t="s">
        <v>59</v>
      </c>
      <c r="C1853" s="3" t="s">
        <v>30</v>
      </c>
      <c r="D1853" s="3">
        <v>66166</v>
      </c>
      <c r="E1853" s="3">
        <v>944545</v>
      </c>
      <c r="F1853" s="3">
        <v>32365</v>
      </c>
    </row>
    <row r="1854" spans="1:6" x14ac:dyDescent="0.3">
      <c r="A1854" s="2">
        <v>2017</v>
      </c>
      <c r="B1854" s="2" t="s">
        <v>59</v>
      </c>
      <c r="C1854" s="2" t="s">
        <v>31</v>
      </c>
      <c r="D1854" s="2">
        <v>25235</v>
      </c>
      <c r="E1854" s="2">
        <v>493758</v>
      </c>
      <c r="F1854" s="2">
        <v>19111</v>
      </c>
    </row>
    <row r="1855" spans="1:6" x14ac:dyDescent="0.3">
      <c r="A1855" s="3">
        <v>2017</v>
      </c>
      <c r="B1855" s="3" t="s">
        <v>59</v>
      </c>
      <c r="C1855" s="3" t="s">
        <v>32</v>
      </c>
      <c r="D1855" s="3">
        <v>2600</v>
      </c>
      <c r="E1855" s="3">
        <v>39316</v>
      </c>
      <c r="F1855" s="3">
        <v>17400</v>
      </c>
    </row>
    <row r="1856" spans="1:6" x14ac:dyDescent="0.3">
      <c r="A1856" s="2">
        <v>2017</v>
      </c>
      <c r="B1856" s="2" t="s">
        <v>59</v>
      </c>
      <c r="C1856" s="2" t="s">
        <v>33</v>
      </c>
      <c r="D1856" s="2">
        <v>28218</v>
      </c>
      <c r="E1856" s="2">
        <v>560257</v>
      </c>
      <c r="F1856" s="2">
        <v>18856</v>
      </c>
    </row>
    <row r="1857" spans="1:6" x14ac:dyDescent="0.3">
      <c r="A1857" s="3">
        <v>2017</v>
      </c>
      <c r="B1857" s="3" t="s">
        <v>59</v>
      </c>
      <c r="C1857" s="3" t="s">
        <v>34</v>
      </c>
      <c r="D1857" s="3">
        <v>8969</v>
      </c>
      <c r="E1857" s="3">
        <v>167540</v>
      </c>
      <c r="F1857" s="3">
        <v>17729</v>
      </c>
    </row>
    <row r="1858" spans="1:6" x14ac:dyDescent="0.3">
      <c r="A1858" s="2">
        <v>2017</v>
      </c>
      <c r="B1858" s="2" t="s">
        <v>59</v>
      </c>
      <c r="C1858" s="2" t="s">
        <v>35</v>
      </c>
      <c r="D1858" s="2">
        <v>13588</v>
      </c>
      <c r="E1858" s="2">
        <v>205823</v>
      </c>
      <c r="F1858" s="2">
        <v>21379</v>
      </c>
    </row>
    <row r="1859" spans="1:6" x14ac:dyDescent="0.3">
      <c r="A1859" s="3">
        <v>2017</v>
      </c>
      <c r="B1859" s="3" t="s">
        <v>59</v>
      </c>
      <c r="C1859" s="3" t="s">
        <v>36</v>
      </c>
      <c r="D1859" s="3">
        <v>33146</v>
      </c>
      <c r="E1859" s="3">
        <v>566779</v>
      </c>
      <c r="F1859" s="3">
        <v>20389</v>
      </c>
    </row>
    <row r="1860" spans="1:6" x14ac:dyDescent="0.3">
      <c r="A1860" s="2">
        <v>2017</v>
      </c>
      <c r="B1860" s="2" t="s">
        <v>59</v>
      </c>
      <c r="C1860" s="2" t="s">
        <v>37</v>
      </c>
      <c r="D1860" s="2">
        <v>3683</v>
      </c>
      <c r="E1860" s="2">
        <v>58183</v>
      </c>
      <c r="F1860" s="2">
        <v>22353</v>
      </c>
    </row>
    <row r="1861" spans="1:6" x14ac:dyDescent="0.3">
      <c r="A1861" s="3">
        <v>2017</v>
      </c>
      <c r="B1861" s="3" t="s">
        <v>59</v>
      </c>
      <c r="C1861" s="3" t="s">
        <v>38</v>
      </c>
      <c r="D1861" s="3">
        <v>12337</v>
      </c>
      <c r="E1861" s="3">
        <v>254069</v>
      </c>
      <c r="F1861" s="3">
        <v>17885</v>
      </c>
    </row>
    <row r="1862" spans="1:6" x14ac:dyDescent="0.3">
      <c r="A1862" s="2">
        <v>2017</v>
      </c>
      <c r="B1862" s="2" t="s">
        <v>59</v>
      </c>
      <c r="C1862" s="2" t="s">
        <v>39</v>
      </c>
      <c r="D1862" s="2">
        <v>3109</v>
      </c>
      <c r="E1862" s="2">
        <v>46967</v>
      </c>
      <c r="F1862" s="2">
        <v>16460</v>
      </c>
    </row>
    <row r="1863" spans="1:6" x14ac:dyDescent="0.3">
      <c r="A1863" s="3">
        <v>2017</v>
      </c>
      <c r="B1863" s="3" t="s">
        <v>59</v>
      </c>
      <c r="C1863" s="3" t="s">
        <v>40</v>
      </c>
      <c r="D1863" s="3">
        <v>15932</v>
      </c>
      <c r="E1863" s="3">
        <v>328856</v>
      </c>
      <c r="F1863" s="3">
        <v>22398</v>
      </c>
    </row>
    <row r="1864" spans="1:6" x14ac:dyDescent="0.3">
      <c r="A1864" s="2">
        <v>2017</v>
      </c>
      <c r="B1864" s="2" t="s">
        <v>59</v>
      </c>
      <c r="C1864" s="2" t="s">
        <v>41</v>
      </c>
      <c r="D1864" s="2">
        <v>60744</v>
      </c>
      <c r="E1864" s="2">
        <v>1317762</v>
      </c>
      <c r="F1864" s="2">
        <v>21234</v>
      </c>
    </row>
    <row r="1865" spans="1:6" x14ac:dyDescent="0.3">
      <c r="A1865" s="3">
        <v>2017</v>
      </c>
      <c r="B1865" s="3" t="s">
        <v>59</v>
      </c>
      <c r="C1865" s="3" t="s">
        <v>42</v>
      </c>
      <c r="D1865" s="3">
        <v>7068</v>
      </c>
      <c r="E1865" s="3">
        <v>142985</v>
      </c>
      <c r="F1865" s="3">
        <v>19510</v>
      </c>
    </row>
    <row r="1866" spans="1:6" x14ac:dyDescent="0.3">
      <c r="A1866" s="2">
        <v>2017</v>
      </c>
      <c r="B1866" s="2" t="s">
        <v>59</v>
      </c>
      <c r="C1866" s="2" t="s">
        <v>43</v>
      </c>
      <c r="D1866" s="2">
        <v>2266</v>
      </c>
      <c r="E1866" s="2">
        <v>37337</v>
      </c>
      <c r="F1866" s="2">
        <v>22375</v>
      </c>
    </row>
    <row r="1867" spans="1:6" x14ac:dyDescent="0.3">
      <c r="A1867" s="3">
        <v>2017</v>
      </c>
      <c r="B1867" s="3" t="s">
        <v>59</v>
      </c>
      <c r="C1867" s="3" t="s">
        <v>44</v>
      </c>
      <c r="D1867" s="3">
        <v>20269</v>
      </c>
      <c r="E1867" s="3">
        <v>402475</v>
      </c>
      <c r="F1867" s="3">
        <v>20078</v>
      </c>
    </row>
    <row r="1868" spans="1:6" x14ac:dyDescent="0.3">
      <c r="A1868" s="2">
        <v>2017</v>
      </c>
      <c r="B1868" s="2" t="s">
        <v>59</v>
      </c>
      <c r="C1868" s="2" t="s">
        <v>45</v>
      </c>
      <c r="D1868" s="2">
        <v>20065</v>
      </c>
      <c r="E1868" s="2">
        <v>325141</v>
      </c>
      <c r="F1868" s="2">
        <v>24250</v>
      </c>
    </row>
    <row r="1869" spans="1:6" x14ac:dyDescent="0.3">
      <c r="A1869" s="3">
        <v>2017</v>
      </c>
      <c r="B1869" s="3" t="s">
        <v>59</v>
      </c>
      <c r="C1869" s="3" t="s">
        <v>46</v>
      </c>
      <c r="D1869" s="3">
        <v>4646</v>
      </c>
      <c r="E1869" s="3">
        <v>74275</v>
      </c>
      <c r="F1869" s="3">
        <v>17335</v>
      </c>
    </row>
    <row r="1870" spans="1:6" x14ac:dyDescent="0.3">
      <c r="A1870" s="2">
        <v>2017</v>
      </c>
      <c r="B1870" s="2" t="s">
        <v>59</v>
      </c>
      <c r="C1870" s="2" t="s">
        <v>47</v>
      </c>
      <c r="D1870" s="2">
        <v>16599</v>
      </c>
      <c r="E1870" s="2">
        <v>279749</v>
      </c>
      <c r="F1870" s="2">
        <v>17248</v>
      </c>
    </row>
    <row r="1871" spans="1:6" x14ac:dyDescent="0.3">
      <c r="A1871" s="3">
        <v>2017</v>
      </c>
      <c r="B1871" s="3" t="s">
        <v>59</v>
      </c>
      <c r="C1871" s="3" t="s">
        <v>48</v>
      </c>
      <c r="D1871" s="3">
        <v>2355</v>
      </c>
      <c r="E1871" s="3">
        <v>36297</v>
      </c>
      <c r="F1871" s="3">
        <v>19867</v>
      </c>
    </row>
    <row r="1872" spans="1:6" x14ac:dyDescent="0.3">
      <c r="A1872" s="2">
        <v>2017</v>
      </c>
      <c r="B1872" s="2" t="s">
        <v>60</v>
      </c>
      <c r="C1872" s="2" t="s">
        <v>1</v>
      </c>
      <c r="D1872" s="2">
        <v>9603</v>
      </c>
      <c r="E1872" s="2">
        <v>45296</v>
      </c>
      <c r="F1872" s="2">
        <v>36539</v>
      </c>
    </row>
    <row r="1873" spans="1:6" x14ac:dyDescent="0.3">
      <c r="A1873" s="3">
        <v>2017</v>
      </c>
      <c r="B1873" s="3" t="s">
        <v>60</v>
      </c>
      <c r="C1873" s="3" t="s">
        <v>2</v>
      </c>
      <c r="D1873" s="3">
        <v>10297</v>
      </c>
      <c r="E1873" s="3">
        <v>71320</v>
      </c>
      <c r="F1873" s="3">
        <v>37061</v>
      </c>
    </row>
    <row r="1874" spans="1:6" x14ac:dyDescent="0.3">
      <c r="A1874" s="2">
        <v>2017</v>
      </c>
      <c r="B1874" s="2" t="s">
        <v>60</v>
      </c>
      <c r="C1874" s="2" t="s">
        <v>3</v>
      </c>
      <c r="D1874" s="2">
        <v>5315</v>
      </c>
      <c r="E1874" s="2">
        <v>24804</v>
      </c>
      <c r="F1874" s="2">
        <v>33179</v>
      </c>
    </row>
    <row r="1875" spans="1:6" x14ac:dyDescent="0.3">
      <c r="A1875" s="3">
        <v>2017</v>
      </c>
      <c r="B1875" s="3" t="s">
        <v>60</v>
      </c>
      <c r="C1875" s="3" t="s">
        <v>4</v>
      </c>
      <c r="D1875" s="3">
        <v>88470</v>
      </c>
      <c r="E1875" s="3">
        <v>527915</v>
      </c>
      <c r="F1875" s="3">
        <v>40412</v>
      </c>
    </row>
    <row r="1876" spans="1:6" x14ac:dyDescent="0.3">
      <c r="A1876" s="2">
        <v>2017</v>
      </c>
      <c r="B1876" s="2" t="s">
        <v>60</v>
      </c>
      <c r="C1876" s="2" t="s">
        <v>5</v>
      </c>
      <c r="D1876" s="2">
        <v>15777</v>
      </c>
      <c r="E1876" s="2">
        <v>80034</v>
      </c>
      <c r="F1876" s="2">
        <v>39558</v>
      </c>
    </row>
    <row r="1877" spans="1:6" x14ac:dyDescent="0.3">
      <c r="A1877" s="3">
        <v>2017</v>
      </c>
      <c r="B1877" s="3" t="s">
        <v>60</v>
      </c>
      <c r="C1877" s="3" t="s">
        <v>6</v>
      </c>
      <c r="D1877" s="3">
        <v>16529</v>
      </c>
      <c r="E1877" s="3">
        <v>64279</v>
      </c>
      <c r="F1877" s="3">
        <v>33397</v>
      </c>
    </row>
    <row r="1878" spans="1:6" x14ac:dyDescent="0.3">
      <c r="A1878" s="2">
        <v>2017</v>
      </c>
      <c r="B1878" s="2" t="s">
        <v>60</v>
      </c>
      <c r="C1878" s="2" t="s">
        <v>7</v>
      </c>
      <c r="D1878" s="2">
        <v>2003</v>
      </c>
      <c r="E1878" s="2">
        <v>11881</v>
      </c>
      <c r="F1878" s="2">
        <v>33610</v>
      </c>
    </row>
    <row r="1879" spans="1:6" x14ac:dyDescent="0.3">
      <c r="A1879" s="3">
        <v>2017</v>
      </c>
      <c r="B1879" s="3" t="s">
        <v>60</v>
      </c>
      <c r="C1879" s="3" t="s">
        <v>8</v>
      </c>
      <c r="D1879" s="3">
        <v>54928</v>
      </c>
      <c r="E1879" s="3">
        <v>273903</v>
      </c>
      <c r="F1879" s="3">
        <v>35319</v>
      </c>
    </row>
    <row r="1880" spans="1:6" x14ac:dyDescent="0.3">
      <c r="A1880" s="2">
        <v>2017</v>
      </c>
      <c r="B1880" s="2" t="s">
        <v>60</v>
      </c>
      <c r="C1880" s="2" t="s">
        <v>9</v>
      </c>
      <c r="D1880" s="2">
        <v>18097</v>
      </c>
      <c r="E1880" s="2">
        <v>106445</v>
      </c>
      <c r="F1880" s="2">
        <v>35520</v>
      </c>
    </row>
    <row r="1881" spans="1:6" x14ac:dyDescent="0.3">
      <c r="A1881" s="3">
        <v>2017</v>
      </c>
      <c r="B1881" s="3" t="s">
        <v>60</v>
      </c>
      <c r="C1881" s="3" t="s">
        <v>10</v>
      </c>
      <c r="D1881" s="3">
        <v>3888</v>
      </c>
      <c r="E1881" s="3">
        <v>17915</v>
      </c>
      <c r="F1881" s="3">
        <v>30056</v>
      </c>
    </row>
    <row r="1882" spans="1:6" x14ac:dyDescent="0.3">
      <c r="A1882" s="2">
        <v>2017</v>
      </c>
      <c r="B1882" s="2" t="s">
        <v>60</v>
      </c>
      <c r="C1882" s="2" t="s">
        <v>11</v>
      </c>
      <c r="D1882" s="2">
        <v>39500</v>
      </c>
      <c r="E1882" s="2">
        <v>206494</v>
      </c>
      <c r="F1882" s="2">
        <v>41240</v>
      </c>
    </row>
    <row r="1883" spans="1:6" x14ac:dyDescent="0.3">
      <c r="A1883" s="3">
        <v>2017</v>
      </c>
      <c r="B1883" s="3" t="s">
        <v>60</v>
      </c>
      <c r="C1883" s="3" t="s">
        <v>12</v>
      </c>
      <c r="D1883" s="3">
        <v>13113</v>
      </c>
      <c r="E1883" s="3">
        <v>86944</v>
      </c>
      <c r="F1883" s="3">
        <v>31882</v>
      </c>
    </row>
    <row r="1884" spans="1:6" x14ac:dyDescent="0.3">
      <c r="A1884" s="2">
        <v>2017</v>
      </c>
      <c r="B1884" s="2" t="s">
        <v>60</v>
      </c>
      <c r="C1884" s="2" t="s">
        <v>13</v>
      </c>
      <c r="D1884" s="2">
        <v>8710</v>
      </c>
      <c r="E1884" s="2">
        <v>42498</v>
      </c>
      <c r="F1884" s="2">
        <v>33069</v>
      </c>
    </row>
    <row r="1885" spans="1:6" x14ac:dyDescent="0.3">
      <c r="A1885" s="3">
        <v>2017</v>
      </c>
      <c r="B1885" s="3" t="s">
        <v>60</v>
      </c>
      <c r="C1885" s="3" t="s">
        <v>14</v>
      </c>
      <c r="D1885" s="3">
        <v>6031</v>
      </c>
      <c r="E1885" s="3">
        <v>33578</v>
      </c>
      <c r="F1885" s="3">
        <v>33575</v>
      </c>
    </row>
    <row r="1886" spans="1:6" x14ac:dyDescent="0.3">
      <c r="A1886" s="2">
        <v>2017</v>
      </c>
      <c r="B1886" s="2" t="s">
        <v>60</v>
      </c>
      <c r="C1886" s="2" t="s">
        <v>15</v>
      </c>
      <c r="D1886" s="2">
        <v>10912</v>
      </c>
      <c r="E1886" s="2">
        <v>46382</v>
      </c>
      <c r="F1886" s="2">
        <v>32330</v>
      </c>
    </row>
    <row r="1887" spans="1:6" x14ac:dyDescent="0.3">
      <c r="A1887" s="3">
        <v>2017</v>
      </c>
      <c r="B1887" s="3" t="s">
        <v>60</v>
      </c>
      <c r="C1887" s="3" t="s">
        <v>16</v>
      </c>
      <c r="D1887" s="3">
        <v>9250</v>
      </c>
      <c r="E1887" s="3">
        <v>45963</v>
      </c>
      <c r="F1887" s="3">
        <v>36468</v>
      </c>
    </row>
    <row r="1888" spans="1:6" x14ac:dyDescent="0.3">
      <c r="A1888" s="2">
        <v>2017</v>
      </c>
      <c r="B1888" s="2" t="s">
        <v>60</v>
      </c>
      <c r="C1888" s="2" t="s">
        <v>17</v>
      </c>
      <c r="D1888" s="2">
        <v>4028</v>
      </c>
      <c r="E1888" s="2">
        <v>17774</v>
      </c>
      <c r="F1888" s="2">
        <v>32993</v>
      </c>
    </row>
    <row r="1889" spans="1:6" x14ac:dyDescent="0.3">
      <c r="A1889" s="3">
        <v>2017</v>
      </c>
      <c r="B1889" s="3" t="s">
        <v>60</v>
      </c>
      <c r="C1889" s="3" t="s">
        <v>18</v>
      </c>
      <c r="D1889" s="3">
        <v>19506</v>
      </c>
      <c r="E1889" s="3">
        <v>91492</v>
      </c>
      <c r="F1889" s="3">
        <v>41793</v>
      </c>
    </row>
    <row r="1890" spans="1:6" x14ac:dyDescent="0.3">
      <c r="A1890" s="2">
        <v>2017</v>
      </c>
      <c r="B1890" s="2" t="s">
        <v>60</v>
      </c>
      <c r="C1890" s="2" t="s">
        <v>19</v>
      </c>
      <c r="D1890" s="2">
        <v>21677</v>
      </c>
      <c r="E1890" s="2">
        <v>118160</v>
      </c>
      <c r="F1890" s="2">
        <v>37032</v>
      </c>
    </row>
    <row r="1891" spans="1:6" x14ac:dyDescent="0.3">
      <c r="A1891" s="3">
        <v>2017</v>
      </c>
      <c r="B1891" s="3" t="s">
        <v>60</v>
      </c>
      <c r="C1891" s="3" t="s">
        <v>20</v>
      </c>
      <c r="D1891" s="3">
        <v>29930</v>
      </c>
      <c r="E1891" s="3">
        <v>137568</v>
      </c>
      <c r="F1891" s="3">
        <v>32157</v>
      </c>
    </row>
    <row r="1892" spans="1:6" x14ac:dyDescent="0.3">
      <c r="A1892" s="2">
        <v>2017</v>
      </c>
      <c r="B1892" s="2" t="s">
        <v>60</v>
      </c>
      <c r="C1892" s="2" t="s">
        <v>21</v>
      </c>
      <c r="D1892" s="2">
        <v>16226</v>
      </c>
      <c r="E1892" s="2">
        <v>90138</v>
      </c>
      <c r="F1892" s="2">
        <v>33237</v>
      </c>
    </row>
    <row r="1893" spans="1:6" x14ac:dyDescent="0.3">
      <c r="A1893" s="3">
        <v>2017</v>
      </c>
      <c r="B1893" s="3" t="s">
        <v>60</v>
      </c>
      <c r="C1893" s="3" t="s">
        <v>22</v>
      </c>
      <c r="D1893" s="3">
        <v>4726</v>
      </c>
      <c r="E1893" s="3">
        <v>21154</v>
      </c>
      <c r="F1893" s="3">
        <v>33958</v>
      </c>
    </row>
    <row r="1894" spans="1:6" x14ac:dyDescent="0.3">
      <c r="A1894" s="2">
        <v>2017</v>
      </c>
      <c r="B1894" s="2" t="s">
        <v>60</v>
      </c>
      <c r="C1894" s="2" t="s">
        <v>23</v>
      </c>
      <c r="D1894" s="2">
        <v>13734</v>
      </c>
      <c r="E1894" s="2">
        <v>76037</v>
      </c>
      <c r="F1894" s="2">
        <v>32705</v>
      </c>
    </row>
    <row r="1895" spans="1:6" x14ac:dyDescent="0.3">
      <c r="A1895" s="3">
        <v>2017</v>
      </c>
      <c r="B1895" s="3" t="s">
        <v>60</v>
      </c>
      <c r="C1895" s="3" t="s">
        <v>24</v>
      </c>
      <c r="D1895" s="3">
        <v>4094</v>
      </c>
      <c r="E1895" s="3">
        <v>17909</v>
      </c>
      <c r="F1895" s="3">
        <v>29177</v>
      </c>
    </row>
    <row r="1896" spans="1:6" x14ac:dyDescent="0.3">
      <c r="A1896" s="2">
        <v>2017</v>
      </c>
      <c r="B1896" s="2" t="s">
        <v>60</v>
      </c>
      <c r="C1896" s="2" t="s">
        <v>25</v>
      </c>
      <c r="D1896" s="2">
        <v>4671</v>
      </c>
      <c r="E1896" s="2">
        <v>25082</v>
      </c>
      <c r="F1896" s="2">
        <v>31310</v>
      </c>
    </row>
    <row r="1897" spans="1:6" x14ac:dyDescent="0.3">
      <c r="A1897" s="3">
        <v>2017</v>
      </c>
      <c r="B1897" s="3" t="s">
        <v>60</v>
      </c>
      <c r="C1897" s="3" t="s">
        <v>26</v>
      </c>
      <c r="D1897" s="3">
        <v>4959</v>
      </c>
      <c r="E1897" s="3">
        <v>33667</v>
      </c>
      <c r="F1897" s="3">
        <v>36336</v>
      </c>
    </row>
    <row r="1898" spans="1:6" x14ac:dyDescent="0.3">
      <c r="A1898" s="2">
        <v>2017</v>
      </c>
      <c r="B1898" s="2" t="s">
        <v>60</v>
      </c>
      <c r="C1898" s="2" t="s">
        <v>27</v>
      </c>
      <c r="D1898" s="2">
        <v>3871</v>
      </c>
      <c r="E1898" s="2">
        <v>20493</v>
      </c>
      <c r="F1898" s="2">
        <v>36646</v>
      </c>
    </row>
    <row r="1899" spans="1:6" x14ac:dyDescent="0.3">
      <c r="A1899" s="3">
        <v>2017</v>
      </c>
      <c r="B1899" s="3" t="s">
        <v>60</v>
      </c>
      <c r="C1899" s="3" t="s">
        <v>28</v>
      </c>
      <c r="D1899" s="3">
        <v>25881</v>
      </c>
      <c r="E1899" s="3">
        <v>136480</v>
      </c>
      <c r="F1899" s="3">
        <v>35059</v>
      </c>
    </row>
    <row r="1900" spans="1:6" x14ac:dyDescent="0.3">
      <c r="A1900" s="2">
        <v>2017</v>
      </c>
      <c r="B1900" s="2" t="s">
        <v>60</v>
      </c>
      <c r="C1900" s="2" t="s">
        <v>29</v>
      </c>
      <c r="D1900" s="2">
        <v>3961</v>
      </c>
      <c r="E1900" s="2">
        <v>20593</v>
      </c>
      <c r="F1900" s="2">
        <v>32578</v>
      </c>
    </row>
    <row r="1901" spans="1:6" x14ac:dyDescent="0.3">
      <c r="A1901" s="3">
        <v>2017</v>
      </c>
      <c r="B1901" s="3" t="s">
        <v>60</v>
      </c>
      <c r="C1901" s="3" t="s">
        <v>30</v>
      </c>
      <c r="D1901" s="3">
        <v>74536</v>
      </c>
      <c r="E1901" s="3">
        <v>369805</v>
      </c>
      <c r="F1901" s="3">
        <v>40436</v>
      </c>
    </row>
    <row r="1902" spans="1:6" x14ac:dyDescent="0.3">
      <c r="A1902" s="2">
        <v>2017</v>
      </c>
      <c r="B1902" s="2" t="s">
        <v>60</v>
      </c>
      <c r="C1902" s="2" t="s">
        <v>31</v>
      </c>
      <c r="D1902" s="2">
        <v>23024</v>
      </c>
      <c r="E1902" s="2">
        <v>107404</v>
      </c>
      <c r="F1902" s="2">
        <v>33978</v>
      </c>
    </row>
    <row r="1903" spans="1:6" x14ac:dyDescent="0.3">
      <c r="A1903" s="3">
        <v>2017</v>
      </c>
      <c r="B1903" s="3" t="s">
        <v>60</v>
      </c>
      <c r="C1903" s="3" t="s">
        <v>32</v>
      </c>
      <c r="D1903" s="3">
        <v>2040</v>
      </c>
      <c r="E1903" s="3">
        <v>12231</v>
      </c>
      <c r="F1903" s="3">
        <v>34167</v>
      </c>
    </row>
    <row r="1904" spans="1:6" x14ac:dyDescent="0.3">
      <c r="A1904" s="2">
        <v>2017</v>
      </c>
      <c r="B1904" s="2" t="s">
        <v>60</v>
      </c>
      <c r="C1904" s="2" t="s">
        <v>33</v>
      </c>
      <c r="D1904" s="2">
        <v>23601</v>
      </c>
      <c r="E1904" s="2">
        <v>155257</v>
      </c>
      <c r="F1904" s="2">
        <v>33039</v>
      </c>
    </row>
    <row r="1905" spans="1:6" x14ac:dyDescent="0.3">
      <c r="A1905" s="3">
        <v>2017</v>
      </c>
      <c r="B1905" s="3" t="s">
        <v>60</v>
      </c>
      <c r="C1905" s="3" t="s">
        <v>34</v>
      </c>
      <c r="D1905" s="3">
        <v>6751</v>
      </c>
      <c r="E1905" s="3">
        <v>35772</v>
      </c>
      <c r="F1905" s="3">
        <v>34306</v>
      </c>
    </row>
    <row r="1906" spans="1:6" x14ac:dyDescent="0.3">
      <c r="A1906" s="2">
        <v>2017</v>
      </c>
      <c r="B1906" s="2" t="s">
        <v>60</v>
      </c>
      <c r="C1906" s="2" t="s">
        <v>35</v>
      </c>
      <c r="D1906" s="2">
        <v>22753</v>
      </c>
      <c r="E1906" s="2">
        <v>77028</v>
      </c>
      <c r="F1906" s="2">
        <v>31901</v>
      </c>
    </row>
    <row r="1907" spans="1:6" x14ac:dyDescent="0.3">
      <c r="A1907" s="3">
        <v>2017</v>
      </c>
      <c r="B1907" s="3" t="s">
        <v>60</v>
      </c>
      <c r="C1907" s="3" t="s">
        <v>36</v>
      </c>
      <c r="D1907" s="3">
        <v>32259</v>
      </c>
      <c r="E1907" s="3">
        <v>197527</v>
      </c>
      <c r="F1907" s="3">
        <v>32593</v>
      </c>
    </row>
    <row r="1908" spans="1:6" x14ac:dyDescent="0.3">
      <c r="A1908" s="2">
        <v>2017</v>
      </c>
      <c r="B1908" s="2" t="s">
        <v>60</v>
      </c>
      <c r="C1908" s="2" t="s">
        <v>37</v>
      </c>
      <c r="D1908" s="2">
        <v>3395</v>
      </c>
      <c r="E1908" s="2">
        <v>17959</v>
      </c>
      <c r="F1908" s="2">
        <v>32566</v>
      </c>
    </row>
    <row r="1909" spans="1:6" x14ac:dyDescent="0.3">
      <c r="A1909" s="3">
        <v>2017</v>
      </c>
      <c r="B1909" s="3" t="s">
        <v>60</v>
      </c>
      <c r="C1909" s="3" t="s">
        <v>38</v>
      </c>
      <c r="D1909" s="3">
        <v>11490</v>
      </c>
      <c r="E1909" s="3">
        <v>51779</v>
      </c>
      <c r="F1909" s="3">
        <v>32842</v>
      </c>
    </row>
    <row r="1910" spans="1:6" x14ac:dyDescent="0.3">
      <c r="A1910" s="2">
        <v>2017</v>
      </c>
      <c r="B1910" s="2" t="s">
        <v>60</v>
      </c>
      <c r="C1910" s="2" t="s">
        <v>39</v>
      </c>
      <c r="D1910" s="2">
        <v>2171</v>
      </c>
      <c r="E1910" s="2">
        <v>11078</v>
      </c>
      <c r="F1910" s="2">
        <v>31403</v>
      </c>
    </row>
    <row r="1911" spans="1:6" x14ac:dyDescent="0.3">
      <c r="A1911" s="3">
        <v>2017</v>
      </c>
      <c r="B1911" s="3" t="s">
        <v>60</v>
      </c>
      <c r="C1911" s="3" t="s">
        <v>40</v>
      </c>
      <c r="D1911" s="3">
        <v>14618</v>
      </c>
      <c r="E1911" s="3">
        <v>76045</v>
      </c>
      <c r="F1911" s="3">
        <v>34443</v>
      </c>
    </row>
    <row r="1912" spans="1:6" x14ac:dyDescent="0.3">
      <c r="A1912" s="2">
        <v>2017</v>
      </c>
      <c r="B1912" s="2" t="s">
        <v>60</v>
      </c>
      <c r="C1912" s="2" t="s">
        <v>41</v>
      </c>
      <c r="D1912" s="2">
        <v>56060</v>
      </c>
      <c r="E1912" s="2">
        <v>328026</v>
      </c>
      <c r="F1912" s="2">
        <v>37841</v>
      </c>
    </row>
    <row r="1913" spans="1:6" x14ac:dyDescent="0.3">
      <c r="A1913" s="3">
        <v>2017</v>
      </c>
      <c r="B1913" s="3" t="s">
        <v>60</v>
      </c>
      <c r="C1913" s="3" t="s">
        <v>42</v>
      </c>
      <c r="D1913" s="3">
        <v>6084</v>
      </c>
      <c r="E1913" s="3">
        <v>35143</v>
      </c>
      <c r="F1913" s="3">
        <v>34421</v>
      </c>
    </row>
    <row r="1914" spans="1:6" x14ac:dyDescent="0.3">
      <c r="A1914" s="2">
        <v>2017</v>
      </c>
      <c r="B1914" s="2" t="s">
        <v>60</v>
      </c>
      <c r="C1914" s="2" t="s">
        <v>43</v>
      </c>
      <c r="D1914" s="2">
        <v>1958</v>
      </c>
      <c r="E1914" s="2">
        <v>8658</v>
      </c>
      <c r="F1914" s="2">
        <v>34757</v>
      </c>
    </row>
    <row r="1915" spans="1:6" x14ac:dyDescent="0.3">
      <c r="A1915" s="3">
        <v>2017</v>
      </c>
      <c r="B1915" s="3" t="s">
        <v>60</v>
      </c>
      <c r="C1915" s="3" t="s">
        <v>44</v>
      </c>
      <c r="D1915" s="3">
        <v>32154</v>
      </c>
      <c r="E1915" s="3">
        <v>141985</v>
      </c>
      <c r="F1915" s="3">
        <v>42290</v>
      </c>
    </row>
    <row r="1916" spans="1:6" x14ac:dyDescent="0.3">
      <c r="A1916" s="2">
        <v>2017</v>
      </c>
      <c r="B1916" s="2" t="s">
        <v>60</v>
      </c>
      <c r="C1916" s="2" t="s">
        <v>45</v>
      </c>
      <c r="D1916" s="2">
        <v>19701</v>
      </c>
      <c r="E1916" s="2">
        <v>97492</v>
      </c>
      <c r="F1916" s="2">
        <v>38822</v>
      </c>
    </row>
    <row r="1917" spans="1:6" x14ac:dyDescent="0.3">
      <c r="A1917" s="3">
        <v>2017</v>
      </c>
      <c r="B1917" s="3" t="s">
        <v>60</v>
      </c>
      <c r="C1917" s="3" t="s">
        <v>46</v>
      </c>
      <c r="D1917" s="3">
        <v>5237</v>
      </c>
      <c r="E1917" s="3">
        <v>19979</v>
      </c>
      <c r="F1917" s="3">
        <v>29927</v>
      </c>
    </row>
    <row r="1918" spans="1:6" x14ac:dyDescent="0.3">
      <c r="A1918" s="2">
        <v>2017</v>
      </c>
      <c r="B1918" s="2" t="s">
        <v>60</v>
      </c>
      <c r="C1918" s="2" t="s">
        <v>47</v>
      </c>
      <c r="D1918" s="2">
        <v>14001</v>
      </c>
      <c r="E1918" s="2">
        <v>84153</v>
      </c>
      <c r="F1918" s="2">
        <v>29242</v>
      </c>
    </row>
    <row r="1919" spans="1:6" x14ac:dyDescent="0.3">
      <c r="A1919" s="4">
        <v>2017</v>
      </c>
      <c r="B1919" s="4" t="s">
        <v>60</v>
      </c>
      <c r="C1919" s="4" t="s">
        <v>48</v>
      </c>
      <c r="D1919" s="4">
        <v>1656</v>
      </c>
      <c r="E1919" s="4">
        <v>7231</v>
      </c>
      <c r="F1919" s="4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61F3-AC5E-493C-81AB-40CD39222DEE}">
  <dimension ref="A1:W48"/>
  <sheetViews>
    <sheetView topLeftCell="B1" workbookViewId="0">
      <selection activeCell="B28" sqref="B28"/>
    </sheetView>
  </sheetViews>
  <sheetFormatPr defaultRowHeight="14.4" x14ac:dyDescent="0.3"/>
  <cols>
    <col min="1" max="1" width="20.21875" bestFit="1" customWidth="1"/>
    <col min="2" max="2" width="23.33203125" bestFit="1" customWidth="1"/>
    <col min="4" max="4" width="20.21875" bestFit="1" customWidth="1"/>
    <col min="5" max="6" width="18.33203125" customWidth="1"/>
    <col min="8" max="8" width="9.21875" customWidth="1"/>
    <col min="9" max="9" width="20.21875" bestFit="1" customWidth="1"/>
    <col min="10" max="10" width="16" customWidth="1"/>
    <col min="13" max="13" width="8" bestFit="1" customWidth="1"/>
    <col min="14" max="14" width="20.77734375" customWidth="1"/>
    <col min="15" max="15" width="10.88671875" bestFit="1" customWidth="1"/>
    <col min="18" max="18" width="16.21875" customWidth="1"/>
    <col min="19" max="20" width="17.5546875" customWidth="1"/>
    <col min="21" max="21" width="23.88671875" bestFit="1" customWidth="1"/>
    <col min="22" max="22" width="10.21875" bestFit="1" customWidth="1"/>
    <col min="23" max="23" width="23.88671875" bestFit="1" customWidth="1"/>
  </cols>
  <sheetData>
    <row r="1" spans="1:23" x14ac:dyDescent="0.3">
      <c r="A1" s="21" t="s">
        <v>64</v>
      </c>
      <c r="B1" s="21"/>
      <c r="D1" s="20" t="s">
        <v>68</v>
      </c>
      <c r="E1" s="20"/>
      <c r="F1" s="20"/>
      <c r="I1" s="20" t="s">
        <v>69</v>
      </c>
      <c r="J1" s="20"/>
      <c r="M1" s="20" t="s">
        <v>72</v>
      </c>
      <c r="N1" s="20"/>
      <c r="O1" s="20"/>
      <c r="R1" s="20" t="s">
        <v>74</v>
      </c>
      <c r="S1" s="20"/>
      <c r="T1" s="20"/>
      <c r="U1" s="20"/>
      <c r="V1" s="20"/>
      <c r="W1" s="20"/>
    </row>
    <row r="2" spans="1:23" x14ac:dyDescent="0.3">
      <c r="A2" s="7" t="s">
        <v>49</v>
      </c>
      <c r="B2" s="7" t="s">
        <v>65</v>
      </c>
      <c r="D2" s="6" t="s">
        <v>49</v>
      </c>
      <c r="E2" s="6" t="s">
        <v>63</v>
      </c>
      <c r="F2" s="6" t="s">
        <v>65</v>
      </c>
      <c r="I2" s="6" t="s">
        <v>49</v>
      </c>
      <c r="J2" s="6" t="s">
        <v>62</v>
      </c>
      <c r="M2" s="6" t="s">
        <v>50</v>
      </c>
      <c r="N2" s="6" t="s">
        <v>73</v>
      </c>
      <c r="O2" s="6" t="s">
        <v>62</v>
      </c>
      <c r="R2" s="6" t="s">
        <v>0</v>
      </c>
      <c r="S2" s="6" t="s">
        <v>62</v>
      </c>
      <c r="T2" s="6" t="s">
        <v>75</v>
      </c>
      <c r="U2" s="6" t="s">
        <v>76</v>
      </c>
      <c r="V2" s="6" t="s">
        <v>77</v>
      </c>
      <c r="W2" s="6" t="str">
        <f>B18</f>
        <v>Avg Wages</v>
      </c>
    </row>
    <row r="3" spans="1:23" x14ac:dyDescent="0.3">
      <c r="A3" t="s">
        <v>57</v>
      </c>
      <c r="B3" t="str">
        <f>Dashboard!$B$5</f>
        <v>Construction</v>
      </c>
      <c r="D3" t="s">
        <v>53</v>
      </c>
      <c r="E3" s="8">
        <v>93586.333333333328</v>
      </c>
      <c r="F3" s="8">
        <f>IF(Dashboard!$B$5=D3,E3,0)</f>
        <v>0</v>
      </c>
      <c r="I3" t="s">
        <v>54</v>
      </c>
      <c r="J3" s="11">
        <v>5.4123363193015202E-2</v>
      </c>
      <c r="M3" cm="1">
        <f t="array" ref="M3:M6">_xlfn._xlws.SORT(_xlfn.UNIQUE(Data!A2:A1919))</f>
        <v>2017</v>
      </c>
      <c r="N3" s="8">
        <f>AVERAGEIFS(Data!F:F,Data!A:A,$M3,Data!B:B,$B$3)</f>
        <v>57353.829787234041</v>
      </c>
      <c r="O3" s="1">
        <f>SUMIFS(Data!E:E,Data!A:A,$M3,Data!B:B,$B$3)</f>
        <v>6834462</v>
      </c>
      <c r="R3" t="s">
        <v>1</v>
      </c>
      <c r="S3" s="1">
        <f>SUMIFS(Data!E:E,Data!A:A,'Data Prep'!$B$15,Data!C:C,R3,Data!B:B,$B$3)</f>
        <v>92772</v>
      </c>
      <c r="T3" s="1" vm="1">
        <v>4887871</v>
      </c>
      <c r="U3" s="13">
        <f>(S3/T3)*1000</f>
        <v>18.980042640241528</v>
      </c>
      <c r="V3" s="8">
        <f>AVERAGEIFS(Data!F:F,Data!A:A,'Data Prep'!$B$15,Data!B:B,'Data Prep'!$B$3,Data!C:C,R3)</f>
        <v>59279</v>
      </c>
      <c r="W3" s="15">
        <f>IF($W$2=$V$2,-V3,U3)</f>
        <v>-59279</v>
      </c>
    </row>
    <row r="4" spans="1:23" x14ac:dyDescent="0.3">
      <c r="A4" t="s">
        <v>51</v>
      </c>
      <c r="D4" t="s">
        <v>56</v>
      </c>
      <c r="E4" s="8">
        <v>90040.666666666672</v>
      </c>
      <c r="F4" s="8">
        <f t="shared" ref="F4:F12" si="0">IF($B$3=D4,E4,0)</f>
        <v>0</v>
      </c>
      <c r="I4" t="s">
        <v>58</v>
      </c>
      <c r="J4" s="11">
        <v>4.5385491958398014E-2</v>
      </c>
      <c r="M4">
        <v>2018</v>
      </c>
      <c r="N4" s="8">
        <f>AVERAGEIFS(Data!F:F,Data!A:A,$M4,Data!B:B,$B$3)</f>
        <v>59438.8125</v>
      </c>
      <c r="O4" s="1">
        <f>SUMIFS(Data!E:E,Data!A:A,$M4,Data!B:B,$B$3)</f>
        <v>7158459</v>
      </c>
      <c r="R4" t="s">
        <v>2</v>
      </c>
      <c r="S4" s="1">
        <f>SUMIFS(Data!E:E,Data!A:A,'Data Prep'!$B$15,Data!C:C,R4,Data!B:B,$B$3)</f>
        <v>173852</v>
      </c>
      <c r="T4" s="1" vm="2">
        <v>7171646</v>
      </c>
      <c r="U4" s="13">
        <f t="shared" ref="U4:U48" si="1">(S4/T4)*1000</f>
        <v>24.241575783299957</v>
      </c>
      <c r="V4" s="8">
        <f>AVERAGEIFS(Data!F:F,Data!A:A,'Data Prep'!$B$15,Data!B:B,'Data Prep'!$B$3,Data!C:C,R4)</f>
        <v>63056</v>
      </c>
      <c r="W4" s="15">
        <f t="shared" ref="W4:W48" si="2">IF($W$2=$V$2,-V4,U4)</f>
        <v>-63056</v>
      </c>
    </row>
    <row r="5" spans="1:23" x14ac:dyDescent="0.3">
      <c r="A5" t="s">
        <v>58</v>
      </c>
      <c r="D5" t="s">
        <v>57</v>
      </c>
      <c r="E5" s="8">
        <v>74713.0625</v>
      </c>
      <c r="F5" s="8">
        <f t="shared" si="0"/>
        <v>0</v>
      </c>
      <c r="I5" t="s">
        <v>57</v>
      </c>
      <c r="J5" s="11">
        <v>4.132966633388073E-2</v>
      </c>
      <c r="M5">
        <v>2019</v>
      </c>
      <c r="N5" s="8">
        <f>AVERAGEIFS(Data!F:F,Data!A:A,$M5,Data!B:B,$B$3)</f>
        <v>61382.208333333336</v>
      </c>
      <c r="O5" s="1">
        <f>SUMIFS(Data!E:E,Data!A:A,$M5,Data!B:B,$B$3)</f>
        <v>7383280</v>
      </c>
      <c r="R5" t="s">
        <v>3</v>
      </c>
      <c r="S5" s="1">
        <f>SUMIFS(Data!E:E,Data!A:A,'Data Prep'!$B$15,Data!C:C,R5,Data!B:B,$B$3)</f>
        <v>53142</v>
      </c>
      <c r="T5" s="1" vm="3">
        <v>3013825</v>
      </c>
      <c r="U5" s="13">
        <f t="shared" si="1"/>
        <v>17.632742445231557</v>
      </c>
      <c r="V5" s="8">
        <f>AVERAGEIFS(Data!F:F,Data!A:A,'Data Prep'!$B$15,Data!B:B,'Data Prep'!$B$3,Data!C:C,R5)</f>
        <v>52247</v>
      </c>
      <c r="W5" s="15">
        <f t="shared" si="2"/>
        <v>-52247</v>
      </c>
    </row>
    <row r="6" spans="1:23" x14ac:dyDescent="0.3">
      <c r="A6" t="s">
        <v>56</v>
      </c>
      <c r="D6" t="s">
        <v>52</v>
      </c>
      <c r="E6" s="8">
        <v>68427.875</v>
      </c>
      <c r="F6" s="8">
        <f t="shared" si="0"/>
        <v>0</v>
      </c>
      <c r="I6" t="s">
        <v>59</v>
      </c>
      <c r="J6" s="11">
        <v>2.6054137542147349E-2</v>
      </c>
      <c r="M6">
        <v>2020</v>
      </c>
      <c r="N6" s="8">
        <f>AVERAGEIFS(Data!F:F,Data!A:A,$M6,Data!B:B,$B$3)</f>
        <v>63896.895833333336</v>
      </c>
      <c r="O6" s="1">
        <f>SUMIFS(Data!E:E,Data!A:A,$M6,Data!B:B,$B$3)</f>
        <v>7136444</v>
      </c>
      <c r="R6" t="s">
        <v>4</v>
      </c>
      <c r="S6" s="1">
        <f>SUMIFS(Data!E:E,Data!A:A,'Data Prep'!$B$15,Data!C:C,R6,Data!B:B,$B$3)</f>
        <v>855879</v>
      </c>
      <c r="T6" s="1" vm="4">
        <v>39557045</v>
      </c>
      <c r="U6" s="13">
        <f t="shared" si="1"/>
        <v>21.63657573511874</v>
      </c>
      <c r="V6" s="8">
        <f>AVERAGEIFS(Data!F:F,Data!A:A,'Data Prep'!$B$15,Data!B:B,'Data Prep'!$B$3,Data!C:C,R6)</f>
        <v>76740</v>
      </c>
      <c r="W6" s="15">
        <f t="shared" si="2"/>
        <v>-76740</v>
      </c>
    </row>
    <row r="7" spans="1:23" x14ac:dyDescent="0.3">
      <c r="A7" t="s">
        <v>53</v>
      </c>
      <c r="D7" t="s">
        <v>51</v>
      </c>
      <c r="E7" s="8">
        <v>63896.895833333336</v>
      </c>
      <c r="F7" s="8">
        <f t="shared" si="0"/>
        <v>63896.895833333336</v>
      </c>
      <c r="I7" t="s">
        <v>52</v>
      </c>
      <c r="J7" s="11">
        <v>2.4837256180455115E-2</v>
      </c>
      <c r="R7" t="s">
        <v>5</v>
      </c>
      <c r="S7" s="1">
        <f>SUMIFS(Data!E:E,Data!A:A,'Data Prep'!$B$15,Data!C:C,R7,Data!B:B,$B$3)</f>
        <v>174730</v>
      </c>
      <c r="T7" s="1" vm="5">
        <v>5695564</v>
      </c>
      <c r="U7" s="13">
        <f t="shared" si="1"/>
        <v>30.678261187127386</v>
      </c>
      <c r="V7" s="8">
        <f>AVERAGEIFS(Data!F:F,Data!A:A,'Data Prep'!$B$15,Data!B:B,'Data Prep'!$B$3,Data!C:C,R7)</f>
        <v>68209</v>
      </c>
      <c r="W7" s="15">
        <f t="shared" si="2"/>
        <v>-68209</v>
      </c>
    </row>
    <row r="8" spans="1:23" x14ac:dyDescent="0.3">
      <c r="A8" t="s">
        <v>59</v>
      </c>
      <c r="D8" t="s">
        <v>55</v>
      </c>
      <c r="E8" s="8">
        <v>55605.9375</v>
      </c>
      <c r="F8" s="8">
        <f t="shared" si="0"/>
        <v>0</v>
      </c>
      <c r="I8" t="s">
        <v>56</v>
      </c>
      <c r="J8" s="11">
        <v>1.6770141760233843E-2</v>
      </c>
      <c r="R8" t="s">
        <v>6</v>
      </c>
      <c r="S8" s="1">
        <f>SUMIFS(Data!E:E,Data!A:A,'Data Prep'!$B$15,Data!C:C,R8,Data!B:B,$B$3)</f>
        <v>56915</v>
      </c>
      <c r="T8" s="1" vm="6">
        <v>3572665</v>
      </c>
      <c r="U8" s="13">
        <f t="shared" si="1"/>
        <v>15.930684796923305</v>
      </c>
      <c r="V8" s="8">
        <f>AVERAGEIFS(Data!F:F,Data!A:A,'Data Prep'!$B$15,Data!B:B,'Data Prep'!$B$3,Data!C:C,R8)</f>
        <v>75591</v>
      </c>
      <c r="W8" s="15">
        <f t="shared" si="2"/>
        <v>-75591</v>
      </c>
    </row>
    <row r="9" spans="1:23" x14ac:dyDescent="0.3">
      <c r="A9" t="s">
        <v>52</v>
      </c>
      <c r="D9" t="s">
        <v>58</v>
      </c>
      <c r="E9" s="8">
        <v>53607.208333333336</v>
      </c>
      <c r="F9" s="8">
        <f t="shared" si="0"/>
        <v>0</v>
      </c>
      <c r="I9" t="s">
        <v>51</v>
      </c>
      <c r="J9" s="11">
        <v>1.4698912489650356E-2</v>
      </c>
      <c r="R9" t="s">
        <v>7</v>
      </c>
      <c r="S9" s="1">
        <f>SUMIFS(Data!E:E,Data!A:A,'Data Prep'!$B$15,Data!C:C,R9,Data!B:B,$B$3)</f>
        <v>22403</v>
      </c>
      <c r="T9" s="1" vm="7">
        <v>967171</v>
      </c>
      <c r="U9" s="13">
        <f t="shared" si="1"/>
        <v>23.163432319620831</v>
      </c>
      <c r="V9" s="8">
        <f>AVERAGEIFS(Data!F:F,Data!A:A,'Data Prep'!$B$15,Data!B:B,'Data Prep'!$B$3,Data!C:C,R9)</f>
        <v>64977</v>
      </c>
      <c r="W9" s="15">
        <f t="shared" si="2"/>
        <v>-64977</v>
      </c>
    </row>
    <row r="10" spans="1:23" x14ac:dyDescent="0.3">
      <c r="A10" t="s">
        <v>55</v>
      </c>
      <c r="D10" t="s">
        <v>54</v>
      </c>
      <c r="E10" s="8">
        <v>49366.8125</v>
      </c>
      <c r="F10" s="8">
        <f t="shared" si="0"/>
        <v>0</v>
      </c>
      <c r="I10" t="s">
        <v>60</v>
      </c>
      <c r="J10" s="11">
        <v>7.9168554027126935E-3</v>
      </c>
      <c r="R10" t="s">
        <v>8</v>
      </c>
      <c r="S10" s="1">
        <f>SUMIFS(Data!E:E,Data!A:A,'Data Prep'!$B$15,Data!C:C,R10,Data!B:B,$B$3)</f>
        <v>561991</v>
      </c>
      <c r="T10" s="1" vm="8">
        <v>21670000</v>
      </c>
      <c r="U10" s="13">
        <f t="shared" si="1"/>
        <v>25.934056299030917</v>
      </c>
      <c r="V10" s="8">
        <f>AVERAGEIFS(Data!F:F,Data!A:A,'Data Prep'!$B$15,Data!B:B,'Data Prep'!$B$3,Data!C:C,R10)</f>
        <v>55910</v>
      </c>
      <c r="W10" s="15">
        <f t="shared" si="2"/>
        <v>-55910</v>
      </c>
    </row>
    <row r="11" spans="1:23" x14ac:dyDescent="0.3">
      <c r="A11" t="s">
        <v>60</v>
      </c>
      <c r="D11" t="s">
        <v>60</v>
      </c>
      <c r="E11" s="8">
        <v>40790.1875</v>
      </c>
      <c r="F11" s="8">
        <f t="shared" si="0"/>
        <v>0</v>
      </c>
      <c r="I11" t="s">
        <v>53</v>
      </c>
      <c r="J11" s="11">
        <v>5.5154875941677778E-3</v>
      </c>
      <c r="R11" t="s">
        <v>9</v>
      </c>
      <c r="S11" s="1">
        <f>SUMIFS(Data!E:E,Data!A:A,'Data Prep'!$B$15,Data!C:C,R11,Data!B:B,$B$3)</f>
        <v>200710</v>
      </c>
      <c r="T11" s="1" vm="9">
        <v>10519475</v>
      </c>
      <c r="U11" s="13">
        <f t="shared" si="1"/>
        <v>19.079849517204995</v>
      </c>
      <c r="V11" s="8">
        <f>AVERAGEIFS(Data!F:F,Data!A:A,'Data Prep'!$B$15,Data!B:B,'Data Prep'!$B$3,Data!C:C,R11)</f>
        <v>66214</v>
      </c>
      <c r="W11" s="15">
        <f t="shared" si="2"/>
        <v>-66214</v>
      </c>
    </row>
    <row r="12" spans="1:23" x14ac:dyDescent="0.3">
      <c r="A12" t="s">
        <v>54</v>
      </c>
      <c r="D12" t="s">
        <v>59</v>
      </c>
      <c r="E12" s="8">
        <v>23286.416666666668</v>
      </c>
      <c r="F12" s="8">
        <f t="shared" si="0"/>
        <v>0</v>
      </c>
      <c r="I12" t="s">
        <v>55</v>
      </c>
      <c r="J12" s="11">
        <v>3.6309842769546561E-3</v>
      </c>
      <c r="R12" t="s">
        <v>10</v>
      </c>
      <c r="S12" s="1">
        <f>SUMIFS(Data!E:E,Data!A:A,'Data Prep'!$B$15,Data!C:C,R12,Data!B:B,$B$3)</f>
        <v>53385</v>
      </c>
      <c r="T12" s="1" vm="10">
        <v>1754208</v>
      </c>
      <c r="U12" s="13">
        <f t="shared" si="1"/>
        <v>30.432537076561044</v>
      </c>
      <c r="V12" s="8">
        <f>AVERAGEIFS(Data!F:F,Data!A:A,'Data Prep'!$B$15,Data!B:B,'Data Prep'!$B$3,Data!C:C,R12)</f>
        <v>48649</v>
      </c>
      <c r="W12" s="15">
        <f t="shared" si="2"/>
        <v>-48649</v>
      </c>
    </row>
    <row r="13" spans="1:23" x14ac:dyDescent="0.3">
      <c r="R13" t="s">
        <v>11</v>
      </c>
      <c r="S13" s="1">
        <f>SUMIFS(Data!E:E,Data!A:A,'Data Prep'!$B$15,Data!C:C,R13,Data!B:B,$B$3)</f>
        <v>216664</v>
      </c>
      <c r="T13" s="1" vm="11">
        <v>12741080</v>
      </c>
      <c r="U13" s="13">
        <f t="shared" si="1"/>
        <v>17.005151839561481</v>
      </c>
      <c r="V13" s="8">
        <f>AVERAGEIFS(Data!F:F,Data!A:A,'Data Prep'!$B$15,Data!B:B,'Data Prep'!$B$3,Data!C:C,R13)</f>
        <v>76581</v>
      </c>
      <c r="W13" s="15">
        <f t="shared" si="2"/>
        <v>-76581</v>
      </c>
    </row>
    <row r="14" spans="1:23" x14ac:dyDescent="0.3">
      <c r="A14" s="19" t="s">
        <v>66</v>
      </c>
      <c r="B14" s="19"/>
      <c r="R14" t="s">
        <v>12</v>
      </c>
      <c r="S14" s="1">
        <f>SUMIFS(Data!E:E,Data!A:A,'Data Prep'!$B$15,Data!C:C,R14,Data!B:B,$B$3)</f>
        <v>144001</v>
      </c>
      <c r="T14" s="1" vm="12">
        <v>6691878</v>
      </c>
      <c r="U14" s="13">
        <f t="shared" si="1"/>
        <v>21.518772458194846</v>
      </c>
      <c r="V14" s="8">
        <f>AVERAGEIFS(Data!F:F,Data!A:A,'Data Prep'!$B$15,Data!B:B,'Data Prep'!$B$3,Data!C:C,R14)</f>
        <v>62619</v>
      </c>
      <c r="W14" s="15">
        <f t="shared" si="2"/>
        <v>-62619</v>
      </c>
    </row>
    <row r="15" spans="1:23" x14ac:dyDescent="0.3">
      <c r="A15" s="5" t="s">
        <v>67</v>
      </c>
      <c r="B15" s="14">
        <v>2020</v>
      </c>
      <c r="D15" t="str">
        <f>INDEX(D3:D12,3)</f>
        <v>Business Services</v>
      </c>
      <c r="I15" s="20" t="s">
        <v>70</v>
      </c>
      <c r="J15" s="20"/>
      <c r="R15" t="s">
        <v>13</v>
      </c>
      <c r="S15" s="1">
        <f>SUMIFS(Data!E:E,Data!A:A,'Data Prep'!$B$15,Data!C:C,R15,Data!B:B,$B$3)</f>
        <v>76561</v>
      </c>
      <c r="T15" s="1" vm="13">
        <v>3156145</v>
      </c>
      <c r="U15" s="13">
        <f t="shared" si="1"/>
        <v>24.257757485793586</v>
      </c>
      <c r="V15" s="8">
        <f>AVERAGEIFS(Data!F:F,Data!A:A,'Data Prep'!$B$15,Data!B:B,'Data Prep'!$B$3,Data!C:C,R15)</f>
        <v>61831</v>
      </c>
      <c r="W15" s="15">
        <f t="shared" si="2"/>
        <v>-61831</v>
      </c>
    </row>
    <row r="16" spans="1:23" x14ac:dyDescent="0.3">
      <c r="E16" s="8"/>
      <c r="F16" s="8"/>
      <c r="I16" t="str">
        <f>B3</f>
        <v>Construction</v>
      </c>
      <c r="J16" s="11">
        <f>VLOOKUP(B3,I3:J12,2,0)</f>
        <v>1.4698912489650356E-2</v>
      </c>
      <c r="R16" t="s">
        <v>15</v>
      </c>
      <c r="S16" s="1">
        <f>SUMIFS(Data!E:E,Data!A:A,'Data Prep'!$B$15,Data!C:C,R16,Data!B:B,$B$3)</f>
        <v>77924</v>
      </c>
      <c r="T16" s="1" vm="14">
        <v>4468402</v>
      </c>
      <c r="U16" s="13">
        <f t="shared" si="1"/>
        <v>17.43889650035964</v>
      </c>
      <c r="V16" s="8">
        <f>AVERAGEIFS(Data!F:F,Data!A:A,'Data Prep'!$B$15,Data!B:B,'Data Prep'!$B$3,Data!C:C,R16)</f>
        <v>58484</v>
      </c>
      <c r="W16" s="15">
        <f t="shared" si="2"/>
        <v>-58484</v>
      </c>
    </row>
    <row r="17" spans="1:23" x14ac:dyDescent="0.3">
      <c r="A17" s="19" t="s">
        <v>79</v>
      </c>
      <c r="B17" s="19"/>
      <c r="E17" s="8"/>
      <c r="F17" s="8"/>
      <c r="I17" t="s">
        <v>71</v>
      </c>
      <c r="J17" s="11">
        <f>SUM(J3:J12)-J16</f>
        <v>0.22556338424196543</v>
      </c>
      <c r="R17" t="s">
        <v>16</v>
      </c>
      <c r="S17" s="1">
        <f>SUMIFS(Data!E:E,Data!A:A,'Data Prep'!$B$15,Data!C:C,R17,Data!B:B,$B$3)</f>
        <v>121521</v>
      </c>
      <c r="T17" s="1" vm="15">
        <v>4659978</v>
      </c>
      <c r="U17" s="13">
        <f t="shared" si="1"/>
        <v>26.077590924248998</v>
      </c>
      <c r="V17" s="8">
        <f>AVERAGEIFS(Data!F:F,Data!A:A,'Data Prep'!$B$15,Data!B:B,'Data Prep'!$B$3,Data!C:C,R17)</f>
        <v>65354</v>
      </c>
      <c r="W17" s="15">
        <f t="shared" si="2"/>
        <v>-65354</v>
      </c>
    </row>
    <row r="18" spans="1:23" x14ac:dyDescent="0.3">
      <c r="A18" s="5" t="s">
        <v>78</v>
      </c>
      <c r="B18" s="14" t="str">
        <f>IF(Dashboard!A2=1,V2,U2)</f>
        <v>Avg Wages</v>
      </c>
      <c r="E18" s="8"/>
      <c r="F18" s="8"/>
      <c r="R18" t="s">
        <v>18</v>
      </c>
      <c r="S18" s="1">
        <f>SUMIFS(Data!E:E,Data!A:A,'Data Prep'!$B$15,Data!C:C,R18,Data!B:B,$B$3)</f>
        <v>160039</v>
      </c>
      <c r="T18" s="1" vm="16">
        <v>6042718</v>
      </c>
      <c r="U18" s="13">
        <f t="shared" si="1"/>
        <v>26.484605106510017</v>
      </c>
      <c r="V18" s="8">
        <f>AVERAGEIFS(Data!F:F,Data!A:A,'Data Prep'!$B$15,Data!B:B,'Data Prep'!$B$3,Data!C:C,R18)</f>
        <v>70642</v>
      </c>
      <c r="W18" s="15">
        <f t="shared" si="2"/>
        <v>-70642</v>
      </c>
    </row>
    <row r="19" spans="1:23" x14ac:dyDescent="0.3">
      <c r="E19" s="8"/>
      <c r="F19" s="8"/>
      <c r="I19" t="s">
        <v>80</v>
      </c>
      <c r="J19" s="12">
        <f>J16/SUM(J3:J12)</f>
        <v>6.1178606421421707E-2</v>
      </c>
      <c r="R19" t="s">
        <v>19</v>
      </c>
      <c r="S19" s="1">
        <f>SUMIFS(Data!E:E,Data!A:A,'Data Prep'!$B$15,Data!C:C,R19,Data!B:B,$B$3)</f>
        <v>152366</v>
      </c>
      <c r="T19" s="1" vm="17">
        <v>6902149</v>
      </c>
      <c r="U19" s="13">
        <f t="shared" si="1"/>
        <v>22.075153694885461</v>
      </c>
      <c r="V19" s="8">
        <f>AVERAGEIFS(Data!F:F,Data!A:A,'Data Prep'!$B$15,Data!B:B,'Data Prep'!$B$3,Data!C:C,R19)</f>
        <v>84958</v>
      </c>
      <c r="W19" s="15">
        <f t="shared" si="2"/>
        <v>-84958</v>
      </c>
    </row>
    <row r="20" spans="1:23" x14ac:dyDescent="0.3">
      <c r="E20" s="8"/>
      <c r="F20" s="8"/>
      <c r="J20" s="17"/>
      <c r="R20" t="s">
        <v>20</v>
      </c>
      <c r="S20" s="1">
        <f>SUMIFS(Data!E:E,Data!A:A,'Data Prep'!$B$15,Data!C:C,R20,Data!B:B,$B$3)</f>
        <v>164028</v>
      </c>
      <c r="T20" s="1" vm="18">
        <v>9995915</v>
      </c>
      <c r="U20" s="13">
        <f t="shared" si="1"/>
        <v>16.409503282090736</v>
      </c>
      <c r="V20" s="8">
        <f>AVERAGEIFS(Data!F:F,Data!A:A,'Data Prep'!$B$15,Data!B:B,'Data Prep'!$B$3,Data!C:C,R20)</f>
        <v>67631</v>
      </c>
      <c r="W20" s="15">
        <f t="shared" si="2"/>
        <v>-67631</v>
      </c>
    </row>
    <row r="21" spans="1:23" x14ac:dyDescent="0.3">
      <c r="E21" s="8"/>
      <c r="F21" s="8"/>
      <c r="R21" t="s">
        <v>21</v>
      </c>
      <c r="S21" s="1">
        <f>SUMIFS(Data!E:E,Data!A:A,'Data Prep'!$B$15,Data!C:C,R21,Data!B:B,$B$3)</f>
        <v>123866</v>
      </c>
      <c r="T21" s="1" vm="19">
        <v>5611179</v>
      </c>
      <c r="U21" s="13">
        <f t="shared" si="1"/>
        <v>22.074861628901875</v>
      </c>
      <c r="V21" s="8">
        <f>AVERAGEIFS(Data!F:F,Data!A:A,'Data Prep'!$B$15,Data!B:B,'Data Prep'!$B$3,Data!C:C,R21)</f>
        <v>72942</v>
      </c>
      <c r="W21" s="15">
        <f t="shared" si="2"/>
        <v>-72942</v>
      </c>
    </row>
    <row r="22" spans="1:23" x14ac:dyDescent="0.3">
      <c r="E22" s="8"/>
      <c r="F22" s="8"/>
      <c r="R22" t="s">
        <v>22</v>
      </c>
      <c r="S22" s="1">
        <f>SUMIFS(Data!E:E,Data!A:A,'Data Prep'!$B$15,Data!C:C,R22,Data!B:B,$B$3)</f>
        <v>43888</v>
      </c>
      <c r="T22" s="1" vm="20">
        <v>2963914</v>
      </c>
      <c r="U22" s="13">
        <f t="shared" si="1"/>
        <v>14.807447179641516</v>
      </c>
      <c r="V22" s="8">
        <f>AVERAGEIFS(Data!F:F,Data!A:A,'Data Prep'!$B$15,Data!B:B,'Data Prep'!$B$3,Data!C:C,R22)</f>
        <v>53779</v>
      </c>
      <c r="W22" s="15">
        <f t="shared" si="2"/>
        <v>-53779</v>
      </c>
    </row>
    <row r="23" spans="1:23" x14ac:dyDescent="0.3">
      <c r="E23" s="8"/>
      <c r="F23" s="8"/>
      <c r="R23" t="s">
        <v>23</v>
      </c>
      <c r="S23" s="1">
        <f>SUMIFS(Data!E:E,Data!A:A,'Data Prep'!$B$15,Data!C:C,R23,Data!B:B,$B$3)</f>
        <v>126375</v>
      </c>
      <c r="T23" s="1" vm="21">
        <v>6126452</v>
      </c>
      <c r="U23" s="13">
        <f t="shared" si="1"/>
        <v>20.627763018464847</v>
      </c>
      <c r="V23" s="8">
        <f>AVERAGEIFS(Data!F:F,Data!A:A,'Data Prep'!$B$15,Data!B:B,'Data Prep'!$B$3,Data!C:C,R23)</f>
        <v>64664</v>
      </c>
      <c r="W23" s="15">
        <f t="shared" si="2"/>
        <v>-64664</v>
      </c>
    </row>
    <row r="24" spans="1:23" x14ac:dyDescent="0.3">
      <c r="R24" t="s">
        <v>24</v>
      </c>
      <c r="S24" s="1">
        <f>SUMIFS(Data!E:E,Data!A:A,'Data Prep'!$B$15,Data!C:C,R24,Data!B:B,$B$3)</f>
        <v>30793</v>
      </c>
      <c r="T24" s="1" vm="22">
        <v>1062305</v>
      </c>
      <c r="U24" s="13">
        <f t="shared" si="1"/>
        <v>28.986967019829521</v>
      </c>
      <c r="V24" s="8">
        <f>AVERAGEIFS(Data!F:F,Data!A:A,'Data Prep'!$B$15,Data!B:B,'Data Prep'!$B$3,Data!C:C,R24)</f>
        <v>55897</v>
      </c>
      <c r="W24" s="15">
        <f t="shared" si="2"/>
        <v>-55897</v>
      </c>
    </row>
    <row r="25" spans="1:23" x14ac:dyDescent="0.3">
      <c r="R25" t="s">
        <v>25</v>
      </c>
      <c r="S25" s="1">
        <f>SUMIFS(Data!E:E,Data!A:A,'Data Prep'!$B$15,Data!C:C,R25,Data!B:B,$B$3)</f>
        <v>55249</v>
      </c>
      <c r="T25" s="1" vm="23">
        <v>1929268</v>
      </c>
      <c r="U25" s="13">
        <f t="shared" si="1"/>
        <v>28.637286266086413</v>
      </c>
      <c r="V25" s="8">
        <f>AVERAGEIFS(Data!F:F,Data!A:A,'Data Prep'!$B$15,Data!B:B,'Data Prep'!$B$3,Data!C:C,R25)</f>
        <v>56548</v>
      </c>
      <c r="W25" s="15">
        <f t="shared" si="2"/>
        <v>-56548</v>
      </c>
    </row>
    <row r="26" spans="1:23" x14ac:dyDescent="0.3">
      <c r="R26" t="s">
        <v>26</v>
      </c>
      <c r="S26" s="1">
        <f>SUMIFS(Data!E:E,Data!A:A,'Data Prep'!$B$15,Data!C:C,R26,Data!B:B,$B$3)</f>
        <v>93450</v>
      </c>
      <c r="T26" s="1" vm="24">
        <v>3034392</v>
      </c>
      <c r="U26" s="13">
        <f t="shared" si="1"/>
        <v>30.796943835865637</v>
      </c>
      <c r="V26" s="8">
        <f>AVERAGEIFS(Data!F:F,Data!A:A,'Data Prep'!$B$15,Data!B:B,'Data Prep'!$B$3,Data!C:C,R26)</f>
        <v>67902</v>
      </c>
      <c r="W26" s="15">
        <f t="shared" si="2"/>
        <v>-67902</v>
      </c>
    </row>
    <row r="27" spans="1:23" x14ac:dyDescent="0.3">
      <c r="R27" t="s">
        <v>27</v>
      </c>
      <c r="S27" s="1">
        <f>SUMIFS(Data!E:E,Data!A:A,'Data Prep'!$B$15,Data!C:C,R27,Data!B:B,$B$3)</f>
        <v>27866</v>
      </c>
      <c r="T27" s="1" vm="25">
        <v>1356458</v>
      </c>
      <c r="U27" s="13">
        <f t="shared" si="1"/>
        <v>20.543208857185405</v>
      </c>
      <c r="V27" s="8">
        <f>AVERAGEIFS(Data!F:F,Data!A:A,'Data Prep'!$B$15,Data!B:B,'Data Prep'!$B$3,Data!C:C,R27)</f>
        <v>68870</v>
      </c>
      <c r="W27" s="15">
        <f t="shared" si="2"/>
        <v>-68870</v>
      </c>
    </row>
    <row r="28" spans="1:23" x14ac:dyDescent="0.3">
      <c r="R28" t="s">
        <v>28</v>
      </c>
      <c r="S28" s="1">
        <f>SUMIFS(Data!E:E,Data!A:A,'Data Prep'!$B$15,Data!C:C,R28,Data!B:B,$B$3)</f>
        <v>151469</v>
      </c>
      <c r="T28" s="1" vm="26">
        <v>8908520</v>
      </c>
      <c r="U28" s="13">
        <f t="shared" si="1"/>
        <v>17.002712010524753</v>
      </c>
      <c r="V28" s="8">
        <f>AVERAGEIFS(Data!F:F,Data!A:A,'Data Prep'!$B$15,Data!B:B,'Data Prep'!$B$3,Data!C:C,R28)</f>
        <v>77924</v>
      </c>
      <c r="W28" s="15">
        <f t="shared" si="2"/>
        <v>-77924</v>
      </c>
    </row>
    <row r="29" spans="1:23" x14ac:dyDescent="0.3">
      <c r="R29" t="s">
        <v>29</v>
      </c>
      <c r="S29" s="1">
        <f>SUMIFS(Data!E:E,Data!A:A,'Data Prep'!$B$15,Data!C:C,R29,Data!B:B,$B$3)</f>
        <v>48577</v>
      </c>
      <c r="T29" s="1" vm="27">
        <v>2095428</v>
      </c>
      <c r="U29" s="13">
        <f t="shared" si="1"/>
        <v>23.182376106456534</v>
      </c>
      <c r="V29" s="8">
        <f>AVERAGEIFS(Data!F:F,Data!A:A,'Data Prep'!$B$15,Data!B:B,'Data Prep'!$B$3,Data!C:C,R29)</f>
        <v>53439</v>
      </c>
      <c r="W29" s="15">
        <f t="shared" si="2"/>
        <v>-53439</v>
      </c>
    </row>
    <row r="30" spans="1:23" x14ac:dyDescent="0.3">
      <c r="R30" t="s">
        <v>30</v>
      </c>
      <c r="S30" s="1">
        <f>SUMIFS(Data!E:E,Data!A:A,'Data Prep'!$B$15,Data!C:C,R30,Data!B:B,$B$3)</f>
        <v>361821</v>
      </c>
      <c r="T30" s="1" vm="28">
        <v>19542209</v>
      </c>
      <c r="U30" s="13">
        <f t="shared" si="1"/>
        <v>18.514846504814273</v>
      </c>
      <c r="V30" s="8">
        <f>AVERAGEIFS(Data!F:F,Data!A:A,'Data Prep'!$B$15,Data!B:B,'Data Prep'!$B$3,Data!C:C,R30)</f>
        <v>78199</v>
      </c>
      <c r="W30" s="15">
        <f t="shared" si="2"/>
        <v>-78199</v>
      </c>
    </row>
    <row r="31" spans="1:23" x14ac:dyDescent="0.3">
      <c r="R31" t="s">
        <v>31</v>
      </c>
      <c r="S31" s="1">
        <f>SUMIFS(Data!E:E,Data!A:A,'Data Prep'!$B$15,Data!C:C,R31,Data!B:B,$B$3)</f>
        <v>229369</v>
      </c>
      <c r="T31" s="1" vm="29">
        <v>10383620</v>
      </c>
      <c r="U31" s="13">
        <f t="shared" si="1"/>
        <v>22.089502504906765</v>
      </c>
      <c r="V31" s="8">
        <f>AVERAGEIFS(Data!F:F,Data!A:A,'Data Prep'!$B$15,Data!B:B,'Data Prep'!$B$3,Data!C:C,R31)</f>
        <v>59177</v>
      </c>
      <c r="W31" s="15">
        <f t="shared" si="2"/>
        <v>-59177</v>
      </c>
    </row>
    <row r="32" spans="1:23" x14ac:dyDescent="0.3">
      <c r="R32" t="s">
        <v>32</v>
      </c>
      <c r="S32" s="1">
        <f>SUMIFS(Data!E:E,Data!A:A,'Data Prep'!$B$15,Data!C:C,R32,Data!B:B,$B$3)</f>
        <v>25364</v>
      </c>
      <c r="T32" s="1" vm="30">
        <v>760077</v>
      </c>
      <c r="U32" s="13">
        <f t="shared" si="1"/>
        <v>33.37030327190535</v>
      </c>
      <c r="V32" s="8">
        <f>AVERAGEIFS(Data!F:F,Data!A:A,'Data Prep'!$B$15,Data!B:B,'Data Prep'!$B$3,Data!C:C,R32)</f>
        <v>66729</v>
      </c>
      <c r="W32" s="15">
        <f t="shared" si="2"/>
        <v>-66729</v>
      </c>
    </row>
    <row r="33" spans="18:23" x14ac:dyDescent="0.3">
      <c r="R33" t="s">
        <v>33</v>
      </c>
      <c r="S33" s="1">
        <f>SUMIFS(Data!E:E,Data!A:A,'Data Prep'!$B$15,Data!C:C,R33,Data!B:B,$B$3)</f>
        <v>218531</v>
      </c>
      <c r="T33" s="1" vm="31">
        <v>11689442</v>
      </c>
      <c r="U33" s="13">
        <f t="shared" si="1"/>
        <v>18.694733247318393</v>
      </c>
      <c r="V33" s="8">
        <f>AVERAGEIFS(Data!F:F,Data!A:A,'Data Prep'!$B$15,Data!B:B,'Data Prep'!$B$3,Data!C:C,R33)</f>
        <v>65104</v>
      </c>
      <c r="W33" s="15">
        <f t="shared" si="2"/>
        <v>-65104</v>
      </c>
    </row>
    <row r="34" spans="18:23" x14ac:dyDescent="0.3">
      <c r="R34" t="s">
        <v>34</v>
      </c>
      <c r="S34" s="1">
        <f>SUMIFS(Data!E:E,Data!A:A,'Data Prep'!$B$15,Data!C:C,R34,Data!B:B,$B$3)</f>
        <v>78772</v>
      </c>
      <c r="T34" s="1" vm="32">
        <v>3943079</v>
      </c>
      <c r="U34" s="13">
        <f t="shared" si="1"/>
        <v>19.97728171309781</v>
      </c>
      <c r="V34" s="8">
        <f>AVERAGEIFS(Data!F:F,Data!A:A,'Data Prep'!$B$15,Data!B:B,'Data Prep'!$B$3,Data!C:C,R34)</f>
        <v>55099</v>
      </c>
      <c r="W34" s="15">
        <f t="shared" si="2"/>
        <v>-55099</v>
      </c>
    </row>
    <row r="35" spans="18:23" x14ac:dyDescent="0.3">
      <c r="R35" t="s">
        <v>35</v>
      </c>
      <c r="S35" s="1">
        <f>SUMIFS(Data!E:E,Data!A:A,'Data Prep'!$B$15,Data!C:C,R35,Data!B:B,$B$3)</f>
        <v>107568</v>
      </c>
      <c r="T35" s="1" vm="33">
        <v>4190713</v>
      </c>
      <c r="U35" s="13">
        <f t="shared" si="1"/>
        <v>25.668185819453633</v>
      </c>
      <c r="V35" s="8">
        <f>AVERAGEIFS(Data!F:F,Data!A:A,'Data Prep'!$B$15,Data!B:B,'Data Prep'!$B$3,Data!C:C,R35)</f>
        <v>66876</v>
      </c>
      <c r="W35" s="15">
        <f t="shared" si="2"/>
        <v>-66876</v>
      </c>
    </row>
    <row r="36" spans="18:23" x14ac:dyDescent="0.3">
      <c r="R36" t="s">
        <v>36</v>
      </c>
      <c r="S36" s="1">
        <f>SUMIFS(Data!E:E,Data!A:A,'Data Prep'!$B$15,Data!C:C,R36,Data!B:B,$B$3)</f>
        <v>241570</v>
      </c>
      <c r="T36" s="1" vm="34">
        <v>12807060</v>
      </c>
      <c r="U36" s="13">
        <f t="shared" si="1"/>
        <v>18.862252538834049</v>
      </c>
      <c r="V36" s="8">
        <f>AVERAGEIFS(Data!F:F,Data!A:A,'Data Prep'!$B$15,Data!B:B,'Data Prep'!$B$3,Data!C:C,R36)</f>
        <v>70639</v>
      </c>
      <c r="W36" s="15">
        <f t="shared" si="2"/>
        <v>-70639</v>
      </c>
    </row>
    <row r="37" spans="18:23" x14ac:dyDescent="0.3">
      <c r="R37" t="s">
        <v>37</v>
      </c>
      <c r="S37" s="1">
        <f>SUMIFS(Data!E:E,Data!A:A,'Data Prep'!$B$15,Data!C:C,R37,Data!B:B,$B$3)</f>
        <v>18924</v>
      </c>
      <c r="T37" s="1" vm="35">
        <v>1057315</v>
      </c>
      <c r="U37" s="13">
        <f t="shared" si="1"/>
        <v>17.898166582333552</v>
      </c>
      <c r="V37" s="8">
        <f>AVERAGEIFS(Data!F:F,Data!A:A,'Data Prep'!$B$15,Data!B:B,'Data Prep'!$B$3,Data!C:C,R37)</f>
        <v>66955</v>
      </c>
      <c r="W37" s="15">
        <f t="shared" si="2"/>
        <v>-66955</v>
      </c>
    </row>
    <row r="38" spans="18:23" x14ac:dyDescent="0.3">
      <c r="R38" t="s">
        <v>38</v>
      </c>
      <c r="S38" s="1">
        <f>SUMIFS(Data!E:E,Data!A:A,'Data Prep'!$B$15,Data!C:C,R38,Data!B:B,$B$3)</f>
        <v>103647</v>
      </c>
      <c r="T38" s="1" vm="36">
        <v>5084127</v>
      </c>
      <c r="U38" s="13">
        <f t="shared" si="1"/>
        <v>20.386390819898871</v>
      </c>
      <c r="V38" s="8">
        <f>AVERAGEIFS(Data!F:F,Data!A:A,'Data Prep'!$B$15,Data!B:B,'Data Prep'!$B$3,Data!C:C,R38)</f>
        <v>57906</v>
      </c>
      <c r="W38" s="15">
        <f t="shared" si="2"/>
        <v>-57906</v>
      </c>
    </row>
    <row r="39" spans="18:23" x14ac:dyDescent="0.3">
      <c r="R39" t="s">
        <v>39</v>
      </c>
      <c r="S39" s="1">
        <f>SUMIFS(Data!E:E,Data!A:A,'Data Prep'!$B$15,Data!C:C,R39,Data!B:B,$B$3)</f>
        <v>24410</v>
      </c>
      <c r="T39" s="1" vm="37">
        <v>882235</v>
      </c>
      <c r="U39" s="13">
        <f t="shared" si="1"/>
        <v>27.668365004788974</v>
      </c>
      <c r="V39" s="8">
        <f>AVERAGEIFS(Data!F:F,Data!A:A,'Data Prep'!$B$15,Data!B:B,'Data Prep'!$B$3,Data!C:C,R39)</f>
        <v>54005</v>
      </c>
      <c r="W39" s="15">
        <f t="shared" si="2"/>
        <v>-54005</v>
      </c>
    </row>
    <row r="40" spans="18:23" x14ac:dyDescent="0.3">
      <c r="R40" t="s">
        <v>40</v>
      </c>
      <c r="S40" s="1">
        <f>SUMIFS(Data!E:E,Data!A:A,'Data Prep'!$B$15,Data!C:C,R40,Data!B:B,$B$3)</f>
        <v>130050</v>
      </c>
      <c r="T40" s="1" vm="38">
        <v>6770010</v>
      </c>
      <c r="U40" s="13">
        <f t="shared" si="1"/>
        <v>19.209720517399532</v>
      </c>
      <c r="V40" s="8">
        <f>AVERAGEIFS(Data!F:F,Data!A:A,'Data Prep'!$B$15,Data!B:B,'Data Prep'!$B$3,Data!C:C,R40)</f>
        <v>62259</v>
      </c>
      <c r="W40" s="15">
        <f t="shared" si="2"/>
        <v>-62259</v>
      </c>
    </row>
    <row r="41" spans="18:23" x14ac:dyDescent="0.3">
      <c r="R41" t="s">
        <v>41</v>
      </c>
      <c r="S41" s="1">
        <f>SUMIFS(Data!E:E,Data!A:A,'Data Prep'!$B$15,Data!C:C,R41,Data!B:B,$B$3)</f>
        <v>737125</v>
      </c>
      <c r="T41" s="1" vm="39">
        <v>28701845</v>
      </c>
      <c r="U41" s="13">
        <f t="shared" si="1"/>
        <v>25.682146914248893</v>
      </c>
      <c r="V41" s="8">
        <f>AVERAGEIFS(Data!F:F,Data!A:A,'Data Prep'!$B$15,Data!B:B,'Data Prep'!$B$3,Data!C:C,R41)</f>
        <v>68929</v>
      </c>
      <c r="W41" s="15">
        <f t="shared" si="2"/>
        <v>-68929</v>
      </c>
    </row>
    <row r="42" spans="18:23" x14ac:dyDescent="0.3">
      <c r="R42" t="s">
        <v>42</v>
      </c>
      <c r="S42" s="1">
        <f>SUMIFS(Data!E:E,Data!A:A,'Data Prep'!$B$15,Data!C:C,R42,Data!B:B,$B$3)</f>
        <v>115416</v>
      </c>
      <c r="T42" s="1" vm="40">
        <v>3161105</v>
      </c>
      <c r="U42" s="13">
        <f t="shared" si="1"/>
        <v>36.511283237981651</v>
      </c>
      <c r="V42" s="8">
        <f>AVERAGEIFS(Data!F:F,Data!A:A,'Data Prep'!$B$15,Data!B:B,'Data Prep'!$B$3,Data!C:C,R42)</f>
        <v>57474</v>
      </c>
      <c r="W42" s="15">
        <f t="shared" si="2"/>
        <v>-57474</v>
      </c>
    </row>
    <row r="43" spans="18:23" x14ac:dyDescent="0.3">
      <c r="R43" t="s">
        <v>43</v>
      </c>
      <c r="S43" s="1">
        <f>SUMIFS(Data!E:E,Data!A:A,'Data Prep'!$B$15,Data!C:C,R43,Data!B:B,$B$3)</f>
        <v>14269</v>
      </c>
      <c r="T43" s="1" vm="41">
        <v>626299</v>
      </c>
      <c r="U43" s="13">
        <f t="shared" si="1"/>
        <v>22.783047713631987</v>
      </c>
      <c r="V43" s="8">
        <f>AVERAGEIFS(Data!F:F,Data!A:A,'Data Prep'!$B$15,Data!B:B,'Data Prep'!$B$3,Data!C:C,R43)</f>
        <v>55130</v>
      </c>
      <c r="W43" s="15">
        <f t="shared" si="2"/>
        <v>-55130</v>
      </c>
    </row>
    <row r="44" spans="18:23" x14ac:dyDescent="0.3">
      <c r="R44" t="s">
        <v>44</v>
      </c>
      <c r="S44" s="1">
        <f>SUMIFS(Data!E:E,Data!A:A,'Data Prep'!$B$15,Data!C:C,R44,Data!B:B,$B$3)</f>
        <v>201137</v>
      </c>
      <c r="T44" s="1" vm="42">
        <v>8517685</v>
      </c>
      <c r="U44" s="13">
        <f t="shared" si="1"/>
        <v>23.614045365612839</v>
      </c>
      <c r="V44" s="8">
        <f>AVERAGEIFS(Data!F:F,Data!A:A,'Data Prep'!$B$15,Data!B:B,'Data Prep'!$B$3,Data!C:C,R44)</f>
        <v>63521</v>
      </c>
      <c r="W44" s="15">
        <f t="shared" si="2"/>
        <v>-63521</v>
      </c>
    </row>
    <row r="45" spans="18:23" x14ac:dyDescent="0.3">
      <c r="R45" t="s">
        <v>45</v>
      </c>
      <c r="S45" s="1">
        <f>SUMIFS(Data!E:E,Data!A:A,'Data Prep'!$B$15,Data!C:C,R45,Data!B:B,$B$3)</f>
        <v>199964</v>
      </c>
      <c r="T45" s="1" vm="43">
        <v>7614893</v>
      </c>
      <c r="U45" s="13">
        <f t="shared" si="1"/>
        <v>26.259594192590757</v>
      </c>
      <c r="V45" s="8">
        <f>AVERAGEIFS(Data!F:F,Data!A:A,'Data Prep'!$B$15,Data!B:B,'Data Prep'!$B$3,Data!C:C,R45)</f>
        <v>69827</v>
      </c>
      <c r="W45" s="15">
        <f t="shared" si="2"/>
        <v>-69827</v>
      </c>
    </row>
    <row r="46" spans="18:23" x14ac:dyDescent="0.3">
      <c r="R46" t="s">
        <v>46</v>
      </c>
      <c r="S46" s="1">
        <f>SUMIFS(Data!E:E,Data!A:A,'Data Prep'!$B$15,Data!C:C,R46,Data!B:B,$B$3)</f>
        <v>29583</v>
      </c>
      <c r="T46" s="1" vm="44">
        <v>1805832</v>
      </c>
      <c r="U46" s="13">
        <f t="shared" si="1"/>
        <v>16.38192257087038</v>
      </c>
      <c r="V46" s="8">
        <f>AVERAGEIFS(Data!F:F,Data!A:A,'Data Prep'!$B$15,Data!B:B,'Data Prep'!$B$3,Data!C:C,R46)</f>
        <v>60489</v>
      </c>
      <c r="W46" s="15">
        <f t="shared" si="2"/>
        <v>-60489</v>
      </c>
    </row>
    <row r="47" spans="18:23" x14ac:dyDescent="0.3">
      <c r="R47" t="s">
        <v>47</v>
      </c>
      <c r="S47" s="1">
        <f>SUMIFS(Data!E:E,Data!A:A,'Data Prep'!$B$15,Data!C:C,R47,Data!B:B,$B$3)</f>
        <v>123846</v>
      </c>
      <c r="T47" s="1" vm="45">
        <v>5813568</v>
      </c>
      <c r="U47" s="13">
        <f t="shared" si="1"/>
        <v>21.302924469103999</v>
      </c>
      <c r="V47" s="8">
        <f>AVERAGEIFS(Data!F:F,Data!A:A,'Data Prep'!$B$15,Data!B:B,'Data Prep'!$B$3,Data!C:C,R47)</f>
        <v>66423</v>
      </c>
      <c r="W47" s="15">
        <f t="shared" si="2"/>
        <v>-66423</v>
      </c>
    </row>
    <row r="48" spans="18:23" x14ac:dyDescent="0.3">
      <c r="R48" t="s">
        <v>48</v>
      </c>
      <c r="S48" s="1">
        <f>SUMIFS(Data!E:E,Data!A:A,'Data Prep'!$B$15,Data!C:C,R48,Data!B:B,$B$3)</f>
        <v>21200</v>
      </c>
      <c r="T48" s="1" vm="46">
        <v>577737</v>
      </c>
      <c r="U48" s="13">
        <f t="shared" si="1"/>
        <v>36.694897505266233</v>
      </c>
      <c r="V48" s="8">
        <f>AVERAGEIFS(Data!F:F,Data!A:A,'Data Prep'!$B$15,Data!B:B,'Data Prep'!$B$3,Data!C:C,R48)</f>
        <v>56640</v>
      </c>
      <c r="W48" s="15">
        <f t="shared" si="2"/>
        <v>-56640</v>
      </c>
    </row>
  </sheetData>
  <sortState xmlns:xlrd2="http://schemas.microsoft.com/office/spreadsheetml/2017/richdata2" ref="I2:J12">
    <sortCondition descending="1" ref="J2:J12"/>
  </sortState>
  <mergeCells count="8">
    <mergeCell ref="A17:B17"/>
    <mergeCell ref="R1:W1"/>
    <mergeCell ref="D1:F1"/>
    <mergeCell ref="M1:O1"/>
    <mergeCell ref="A14:B14"/>
    <mergeCell ref="A1:B1"/>
    <mergeCell ref="I1:J1"/>
    <mergeCell ref="I15:J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8C53-FD85-410A-A1D2-578F7B8A7F79}">
  <dimension ref="A1:N35"/>
  <sheetViews>
    <sheetView showGridLines="0" showRowColHeaders="0" tabSelected="1" workbookViewId="0"/>
  </sheetViews>
  <sheetFormatPr defaultColWidth="0" defaultRowHeight="14.4" zeroHeight="1" x14ac:dyDescent="0.3"/>
  <cols>
    <col min="1" max="1" width="8.33203125" customWidth="1"/>
    <col min="2" max="2" width="30.88671875" bestFit="1" customWidth="1"/>
    <col min="3" max="3" width="8.88671875" customWidth="1"/>
    <col min="4" max="4" width="26.6640625" bestFit="1" customWidth="1"/>
    <col min="5" max="10" width="8.88671875" customWidth="1"/>
    <col min="11" max="11" width="26.6640625" bestFit="1" customWidth="1"/>
    <col min="12" max="13" width="8.88671875" customWidth="1"/>
    <col min="14" max="14" width="0.44140625" customWidth="1"/>
    <col min="15" max="16384" width="8.88671875" hidden="1"/>
  </cols>
  <sheetData>
    <row r="1" spans="1:2" x14ac:dyDescent="0.3">
      <c r="A1" s="18">
        <v>6</v>
      </c>
    </row>
    <row r="2" spans="1:2" x14ac:dyDescent="0.3">
      <c r="A2" s="18">
        <v>1</v>
      </c>
    </row>
    <row r="3" spans="1:2" x14ac:dyDescent="0.3"/>
    <row r="4" spans="1:2" x14ac:dyDescent="0.3"/>
    <row r="5" spans="1:2" ht="21" x14ac:dyDescent="0.4">
      <c r="B5" s="16" t="str" cm="1">
        <f t="array" ref="B5">INDEX('Data Prep'!D3:D12,11-Dashboard!A1)</f>
        <v>Construction</v>
      </c>
    </row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ht="2.4" customHeight="1" x14ac:dyDescent="0.3"/>
  </sheetData>
  <sheetProtection sheet="1" objects="1" scenarios="1"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1" r:id="rId4" name="Spinner 9">
              <controlPr defaultSize="0" autoPict="0">
                <anchor moveWithCells="1" siz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2</xdr:col>
                    <xdr:colOff>297180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5" name="Option Button 10">
              <controlPr defaultSize="0" autoFill="0" autoLine="0" autoPict="0">
                <anchor moveWithCells="1">
                  <from>
                    <xdr:col>7</xdr:col>
                    <xdr:colOff>243840</xdr:colOff>
                    <xdr:row>7</xdr:row>
                    <xdr:rowOff>76200</xdr:rowOff>
                  </from>
                  <to>
                    <xdr:col>10</xdr:col>
                    <xdr:colOff>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6" name="Option Button 11">
              <controlPr defaultSize="0" autoFill="0" autoLine="0" autoPict="0">
                <anchor moveWithCells="1">
                  <from>
                    <xdr:col>10</xdr:col>
                    <xdr:colOff>975360</xdr:colOff>
                    <xdr:row>7</xdr:row>
                    <xdr:rowOff>76200</xdr:rowOff>
                  </from>
                  <to>
                    <xdr:col>12</xdr:col>
                    <xdr:colOff>0</xdr:colOff>
                    <xdr:row>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 Menon</cp:lastModifiedBy>
  <dcterms:created xsi:type="dcterms:W3CDTF">2021-09-21T20:47:02Z</dcterms:created>
  <dcterms:modified xsi:type="dcterms:W3CDTF">2022-03-22T02:03:44Z</dcterms:modified>
</cp:coreProperties>
</file>