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OneDrive\Desktop\school\COMP-1701 Transforming Database\SQL\Assignment F\"/>
    </mc:Choice>
  </mc:AlternateContent>
  <xr:revisionPtr revIDLastSave="0" documentId="13_ncr:1_{17283ADE-855B-4032-8643-DB7733D731F7}" xr6:coauthVersionLast="47" xr6:coauthVersionMax="47" xr10:uidLastSave="{00000000-0000-0000-0000-000000000000}"/>
  <bookViews>
    <workbookView xWindow="-110" yWindow="-110" windowWidth="25820" windowHeight="13900" firstSheet="1" activeTab="7" xr2:uid="{5FFBDBB4-8183-43F0-96BA-EFB993764B9F}"/>
  </bookViews>
  <sheets>
    <sheet name="do_not_touch" sheetId="2" state="hidden" r:id="rId1"/>
    <sheet name="Original (2)" sheetId="31" r:id="rId2"/>
    <sheet name="Original" sheetId="1" r:id="rId3"/>
    <sheet name="Rules" sheetId="3" r:id="rId4"/>
    <sheet name="1NF Steps" sheetId="25" r:id="rId5"/>
    <sheet name="2NF Steps" sheetId="28" r:id="rId6"/>
    <sheet name="3NF Steps" sheetId="29" r:id="rId7"/>
    <sheet name="Time Anomaly" sheetId="30" r:id="rId8"/>
    <sheet name="WORKING" sheetId="17" r:id="rId9"/>
  </sheets>
  <definedNames>
    <definedName name="_xlnm._FilterDatabase" localSheetId="4" hidden="1">'1NF Steps'!$A$3:$P$3</definedName>
    <definedName name="_xlnm._FilterDatabase" localSheetId="5" hidden="1">'2NF Steps'!$A$3:$P$3</definedName>
    <definedName name="_xlnm._FilterDatabase" localSheetId="6" hidden="1">'3NF Steps'!$A$3:$P$3</definedName>
    <definedName name="_xlnm._FilterDatabase" localSheetId="2" hidden="1">Original!$A$2:$M$122</definedName>
    <definedName name="_xlnm._FilterDatabase" localSheetId="1" hidden="1">'Original (2)'!$B$2:$M$122</definedName>
    <definedName name="_xlnm._FilterDatabase" localSheetId="7" hidden="1">'Time Anomaly'!$A$3:$P$3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0" i="31" l="1"/>
  <c r="U5" i="30"/>
  <c r="P81" i="30"/>
  <c r="W52" i="30"/>
  <c r="U52" i="30"/>
  <c r="W51" i="30"/>
  <c r="U51" i="30"/>
  <c r="W50" i="30"/>
  <c r="U50" i="30"/>
  <c r="W49" i="30"/>
  <c r="U49" i="30"/>
  <c r="W48" i="30"/>
  <c r="U48" i="30"/>
  <c r="W47" i="30"/>
  <c r="U47" i="30"/>
  <c r="AN46" i="30"/>
  <c r="AM46" i="30"/>
  <c r="W46" i="30"/>
  <c r="U46" i="30"/>
  <c r="AN45" i="30"/>
  <c r="AM45" i="30"/>
  <c r="W45" i="30"/>
  <c r="U45" i="30"/>
  <c r="AN44" i="30"/>
  <c r="AM44" i="30"/>
  <c r="W44" i="30"/>
  <c r="U44" i="30"/>
  <c r="AN43" i="30"/>
  <c r="AM43" i="30"/>
  <c r="W43" i="30"/>
  <c r="U43" i="30"/>
  <c r="AN42" i="30"/>
  <c r="AM42" i="30"/>
  <c r="W42" i="30"/>
  <c r="U42" i="30"/>
  <c r="AN41" i="30"/>
  <c r="AM41" i="30"/>
  <c r="W41" i="30"/>
  <c r="U41" i="30"/>
  <c r="AN40" i="30"/>
  <c r="AM40" i="30"/>
  <c r="W40" i="30"/>
  <c r="U40" i="30"/>
  <c r="AN39" i="30"/>
  <c r="AM39" i="30"/>
  <c r="W39" i="30"/>
  <c r="U39" i="30"/>
  <c r="AN38" i="30"/>
  <c r="AM38" i="30"/>
  <c r="W38" i="30"/>
  <c r="U38" i="30"/>
  <c r="AN37" i="30"/>
  <c r="AM37" i="30"/>
  <c r="W37" i="30"/>
  <c r="U37" i="30"/>
  <c r="AN36" i="30"/>
  <c r="AM36" i="30"/>
  <c r="W36" i="30"/>
  <c r="U36" i="30"/>
  <c r="AN35" i="30"/>
  <c r="AM35" i="30"/>
  <c r="W35" i="30"/>
  <c r="U35" i="30"/>
  <c r="AN34" i="30"/>
  <c r="AM34" i="30"/>
  <c r="W34" i="30"/>
  <c r="U34" i="30"/>
  <c r="AN33" i="30"/>
  <c r="AM33" i="30"/>
  <c r="W33" i="30"/>
  <c r="U33" i="30"/>
  <c r="AN32" i="30"/>
  <c r="AM32" i="30"/>
  <c r="W32" i="30"/>
  <c r="U32" i="30"/>
  <c r="AN31" i="30"/>
  <c r="AM31" i="30"/>
  <c r="W31" i="30"/>
  <c r="U31" i="30"/>
  <c r="AN30" i="30"/>
  <c r="AM30" i="30"/>
  <c r="W30" i="30"/>
  <c r="U30" i="30"/>
  <c r="AN29" i="30"/>
  <c r="AM29" i="30"/>
  <c r="W29" i="30"/>
  <c r="U29" i="30"/>
  <c r="AN28" i="30"/>
  <c r="AM28" i="30"/>
  <c r="W28" i="30"/>
  <c r="U28" i="30"/>
  <c r="AN27" i="30"/>
  <c r="AM27" i="30"/>
  <c r="W27" i="30"/>
  <c r="U27" i="30"/>
  <c r="AN26" i="30"/>
  <c r="AM26" i="30"/>
  <c r="W26" i="30"/>
  <c r="U26" i="30"/>
  <c r="AN25" i="30"/>
  <c r="AM25" i="30"/>
  <c r="W25" i="30"/>
  <c r="U25" i="30"/>
  <c r="AN24" i="30"/>
  <c r="AM24" i="30"/>
  <c r="W24" i="30"/>
  <c r="U24" i="30"/>
  <c r="AN23" i="30"/>
  <c r="AM23" i="30"/>
  <c r="W23" i="30"/>
  <c r="U23" i="30"/>
  <c r="AN22" i="30"/>
  <c r="AM22" i="30"/>
  <c r="W22" i="30"/>
  <c r="U22" i="30"/>
  <c r="AN21" i="30"/>
  <c r="AM21" i="30"/>
  <c r="W21" i="30"/>
  <c r="U21" i="30"/>
  <c r="AN20" i="30"/>
  <c r="AM20" i="30"/>
  <c r="W20" i="30"/>
  <c r="U20" i="30"/>
  <c r="AN19" i="30"/>
  <c r="AM19" i="30"/>
  <c r="W19" i="30"/>
  <c r="U19" i="30"/>
  <c r="AN18" i="30"/>
  <c r="AM18" i="30"/>
  <c r="W18" i="30"/>
  <c r="U18" i="30"/>
  <c r="AN17" i="30"/>
  <c r="AM17" i="30"/>
  <c r="W17" i="30"/>
  <c r="U17" i="30"/>
  <c r="AN16" i="30"/>
  <c r="AM16" i="30"/>
  <c r="W16" i="30"/>
  <c r="U16" i="30"/>
  <c r="AN15" i="30"/>
  <c r="AM15" i="30"/>
  <c r="W15" i="30"/>
  <c r="U15" i="30"/>
  <c r="AN14" i="30"/>
  <c r="AM14" i="30"/>
  <c r="W14" i="30"/>
  <c r="U14" i="30"/>
  <c r="AN13" i="30"/>
  <c r="AM13" i="30"/>
  <c r="W13" i="30"/>
  <c r="U13" i="30"/>
  <c r="AN12" i="30"/>
  <c r="AM12" i="30"/>
  <c r="W12" i="30"/>
  <c r="U12" i="30"/>
  <c r="AN11" i="30"/>
  <c r="AM11" i="30"/>
  <c r="W11" i="30"/>
  <c r="U11" i="30"/>
  <c r="AN10" i="30"/>
  <c r="AM10" i="30"/>
  <c r="W10" i="30"/>
  <c r="U10" i="30"/>
  <c r="AN9" i="30"/>
  <c r="AM9" i="30"/>
  <c r="W9" i="30"/>
  <c r="U9" i="30"/>
  <c r="AN8" i="30"/>
  <c r="AM8" i="30"/>
  <c r="W8" i="30"/>
  <c r="U8" i="30"/>
  <c r="AN7" i="30"/>
  <c r="AM7" i="30"/>
  <c r="W7" i="30"/>
  <c r="U7" i="30"/>
  <c r="AN6" i="30"/>
  <c r="AM6" i="30"/>
  <c r="W6" i="30"/>
  <c r="U6" i="30"/>
  <c r="AN5" i="30"/>
  <c r="AM5" i="30"/>
  <c r="W5" i="30"/>
  <c r="AP44" i="29"/>
  <c r="AN6" i="29"/>
  <c r="AN7" i="29"/>
  <c r="AN8" i="29"/>
  <c r="AN9" i="29"/>
  <c r="AN10" i="29"/>
  <c r="AN11" i="29"/>
  <c r="AN12" i="29"/>
  <c r="AN13" i="29"/>
  <c r="AN14" i="29"/>
  <c r="AN15" i="29"/>
  <c r="AN16" i="29"/>
  <c r="AN17" i="29"/>
  <c r="AN18" i="29"/>
  <c r="AN19" i="29"/>
  <c r="AN20" i="29"/>
  <c r="AN21" i="29"/>
  <c r="AN22" i="29"/>
  <c r="AN23" i="29"/>
  <c r="AN24" i="29"/>
  <c r="AN25" i="29"/>
  <c r="AN26" i="29"/>
  <c r="AN27" i="29"/>
  <c r="AN28" i="29"/>
  <c r="AN29" i="29"/>
  <c r="AN30" i="29"/>
  <c r="AN31" i="29"/>
  <c r="AN32" i="29"/>
  <c r="AN33" i="29"/>
  <c r="AN34" i="29"/>
  <c r="AN35" i="29"/>
  <c r="AN36" i="29"/>
  <c r="AN37" i="29"/>
  <c r="AN38" i="29"/>
  <c r="AN39" i="29"/>
  <c r="AN40" i="29"/>
  <c r="AN41" i="29"/>
  <c r="AN42" i="29"/>
  <c r="AN43" i="29"/>
  <c r="AN44" i="29"/>
  <c r="AN45" i="29"/>
  <c r="AN46" i="29"/>
  <c r="AN5" i="29"/>
  <c r="AM6" i="29"/>
  <c r="AP6" i="29" s="1"/>
  <c r="AM7" i="29"/>
  <c r="AM8" i="29"/>
  <c r="AM9" i="29"/>
  <c r="AM10" i="29"/>
  <c r="AP10" i="29" s="1"/>
  <c r="AM11" i="29"/>
  <c r="AM12" i="29"/>
  <c r="AM13" i="29"/>
  <c r="AM14" i="29"/>
  <c r="AP14" i="29" s="1"/>
  <c r="AM15" i="29"/>
  <c r="AP15" i="29" s="1"/>
  <c r="AM16" i="29"/>
  <c r="AP16" i="29" s="1"/>
  <c r="AM17" i="29"/>
  <c r="AP17" i="29" s="1"/>
  <c r="AM18" i="29"/>
  <c r="AP18" i="29" s="1"/>
  <c r="AM19" i="29"/>
  <c r="AP19" i="29" s="1"/>
  <c r="AM20" i="29"/>
  <c r="AM21" i="29"/>
  <c r="AM22" i="29"/>
  <c r="AP22" i="29" s="1"/>
  <c r="AM23" i="29"/>
  <c r="AP23" i="29" s="1"/>
  <c r="AM24" i="29"/>
  <c r="AM25" i="29"/>
  <c r="AM26" i="29"/>
  <c r="AP26" i="29" s="1"/>
  <c r="AM27" i="29"/>
  <c r="AP27" i="29" s="1"/>
  <c r="AM28" i="29"/>
  <c r="AM29" i="29"/>
  <c r="AP29" i="29" s="1"/>
  <c r="AM30" i="29"/>
  <c r="AP30" i="29" s="1"/>
  <c r="AM31" i="29"/>
  <c r="AM32" i="29"/>
  <c r="AM33" i="29"/>
  <c r="AM34" i="29"/>
  <c r="AM35" i="29"/>
  <c r="AP35" i="29" s="1"/>
  <c r="AM36" i="29"/>
  <c r="AP36" i="29" s="1"/>
  <c r="AM37" i="29"/>
  <c r="AP37" i="29" s="1"/>
  <c r="AM38" i="29"/>
  <c r="AP38" i="29" s="1"/>
  <c r="AM39" i="29"/>
  <c r="AP39" i="29" s="1"/>
  <c r="AM40" i="29"/>
  <c r="AM41" i="29"/>
  <c r="AM42" i="29"/>
  <c r="AM43" i="29"/>
  <c r="AP43" i="29" s="1"/>
  <c r="AM44" i="29"/>
  <c r="AM45" i="29"/>
  <c r="AM46" i="29"/>
  <c r="AP46" i="29" s="1"/>
  <c r="AM5" i="29"/>
  <c r="AP5" i="29" s="1"/>
  <c r="U6" i="29"/>
  <c r="U7" i="29"/>
  <c r="U8" i="29"/>
  <c r="U9" i="29"/>
  <c r="U10" i="29"/>
  <c r="U11" i="29"/>
  <c r="U12" i="29"/>
  <c r="U13" i="29"/>
  <c r="U14" i="29"/>
  <c r="U15" i="29"/>
  <c r="U16" i="29"/>
  <c r="U17" i="29"/>
  <c r="U18" i="29"/>
  <c r="U19" i="29"/>
  <c r="U20" i="29"/>
  <c r="U21" i="29"/>
  <c r="U22" i="29"/>
  <c r="U23" i="29"/>
  <c r="U24" i="29"/>
  <c r="U25" i="29"/>
  <c r="U26" i="29"/>
  <c r="U27" i="29"/>
  <c r="U28" i="29"/>
  <c r="U29" i="29"/>
  <c r="U30" i="29"/>
  <c r="U31" i="29"/>
  <c r="U32" i="29"/>
  <c r="U33" i="29"/>
  <c r="U34" i="29"/>
  <c r="U35" i="29"/>
  <c r="U36" i="29"/>
  <c r="U37" i="29"/>
  <c r="U38" i="29"/>
  <c r="U39" i="29"/>
  <c r="U40" i="29"/>
  <c r="U41" i="29"/>
  <c r="U42" i="29"/>
  <c r="U43" i="29"/>
  <c r="U44" i="29"/>
  <c r="U45" i="29"/>
  <c r="U46" i="29"/>
  <c r="U47" i="29"/>
  <c r="U48" i="29"/>
  <c r="U49" i="29"/>
  <c r="U50" i="29"/>
  <c r="U51" i="29"/>
  <c r="U52" i="29"/>
  <c r="U5" i="29"/>
  <c r="W5" i="29"/>
  <c r="W6" i="29"/>
  <c r="W7" i="29"/>
  <c r="W8" i="29"/>
  <c r="W9" i="29"/>
  <c r="W10" i="29"/>
  <c r="W11" i="29"/>
  <c r="W12" i="29"/>
  <c r="W13" i="29"/>
  <c r="W14" i="29"/>
  <c r="W15" i="29"/>
  <c r="W16" i="29"/>
  <c r="W17" i="29"/>
  <c r="W18" i="29"/>
  <c r="W19" i="29"/>
  <c r="W20" i="29"/>
  <c r="W21" i="29"/>
  <c r="W22" i="29"/>
  <c r="W23" i="29"/>
  <c r="W24" i="29"/>
  <c r="W25" i="29"/>
  <c r="W26" i="29"/>
  <c r="W27" i="29"/>
  <c r="W28" i="29"/>
  <c r="W29" i="29"/>
  <c r="W30" i="29"/>
  <c r="W31" i="29"/>
  <c r="W32" i="29"/>
  <c r="W33" i="29"/>
  <c r="W34" i="29"/>
  <c r="W35" i="29"/>
  <c r="W36" i="29"/>
  <c r="W37" i="29"/>
  <c r="W38" i="29"/>
  <c r="W39" i="29"/>
  <c r="W40" i="29"/>
  <c r="W41" i="29"/>
  <c r="W42" i="29"/>
  <c r="W43" i="29"/>
  <c r="W44" i="29"/>
  <c r="W45" i="29"/>
  <c r="W46" i="29"/>
  <c r="W47" i="29"/>
  <c r="W48" i="29"/>
  <c r="W49" i="29"/>
  <c r="W50" i="29"/>
  <c r="W51" i="29"/>
  <c r="W52" i="29"/>
  <c r="P81" i="29"/>
  <c r="P81" i="28"/>
  <c r="P81" i="25"/>
  <c r="AP42" i="29" l="1"/>
  <c r="AP41" i="29"/>
  <c r="AP9" i="29"/>
  <c r="AP21" i="29"/>
  <c r="AP8" i="29"/>
  <c r="AP28" i="29"/>
  <c r="AP7" i="29"/>
  <c r="AP45" i="29"/>
  <c r="AP25" i="29"/>
  <c r="AP24" i="29"/>
  <c r="AP20" i="29"/>
  <c r="AP40" i="29"/>
  <c r="AP34" i="29"/>
  <c r="AP33" i="29"/>
  <c r="AP13" i="29"/>
  <c r="AP32" i="29"/>
  <c r="AP12" i="29"/>
  <c r="AP31" i="29"/>
  <c r="AP11" i="29"/>
  <c r="R4" i="17" l="1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AD4" i="17"/>
  <c r="AD5" i="17"/>
  <c r="AD6" i="17"/>
  <c r="AD7" i="17"/>
  <c r="AD8" i="17"/>
  <c r="AD9" i="17"/>
  <c r="AD10" i="17"/>
  <c r="AD11" i="17"/>
  <c r="AD12" i="17"/>
  <c r="AD13" i="17"/>
  <c r="AD14" i="17"/>
  <c r="AD15" i="17"/>
  <c r="AD16" i="17"/>
  <c r="AD17" i="17"/>
  <c r="AD18" i="17"/>
  <c r="AD19" i="17"/>
  <c r="AD20" i="17"/>
  <c r="AD21" i="17"/>
  <c r="AD22" i="17"/>
  <c r="AD23" i="17"/>
  <c r="AD24" i="17"/>
  <c r="AD25" i="17"/>
  <c r="AD26" i="17"/>
  <c r="AD27" i="17"/>
  <c r="AD28" i="17"/>
  <c r="AD29" i="17"/>
  <c r="AD30" i="17"/>
  <c r="AD31" i="17"/>
  <c r="AD32" i="17"/>
  <c r="AD33" i="17"/>
  <c r="AD34" i="17"/>
  <c r="AD35" i="17"/>
  <c r="AD36" i="17"/>
  <c r="AD37" i="17"/>
  <c r="AD38" i="17"/>
  <c r="AD39" i="17"/>
  <c r="AD40" i="17"/>
  <c r="AD41" i="17"/>
  <c r="AD42" i="17"/>
  <c r="AD43" i="17"/>
  <c r="AD44" i="17"/>
  <c r="AD45" i="17"/>
  <c r="AD46" i="17"/>
  <c r="AD47" i="17"/>
  <c r="AD48" i="17"/>
  <c r="AD49" i="17"/>
  <c r="AD50" i="17"/>
  <c r="AD51" i="17"/>
  <c r="AD52" i="17"/>
  <c r="AD53" i="17"/>
  <c r="AD54" i="17"/>
  <c r="AD55" i="17"/>
  <c r="AD56" i="17"/>
  <c r="AD57" i="17"/>
  <c r="AD58" i="17"/>
  <c r="AD59" i="17"/>
  <c r="AD60" i="17"/>
  <c r="AD61" i="17"/>
  <c r="AD62" i="17"/>
  <c r="AD63" i="17"/>
  <c r="AD64" i="17"/>
  <c r="K13" i="17"/>
  <c r="K23" i="17"/>
  <c r="K24" i="17"/>
  <c r="K33" i="17"/>
  <c r="K43" i="17"/>
  <c r="K44" i="17"/>
  <c r="J5" i="17"/>
  <c r="J6" i="17"/>
  <c r="J7" i="17"/>
  <c r="J8" i="17"/>
  <c r="J9" i="17"/>
  <c r="J10" i="17"/>
  <c r="J11" i="17"/>
  <c r="K11" i="17" s="1"/>
  <c r="J12" i="17"/>
  <c r="K12" i="17" s="1"/>
  <c r="J13" i="17"/>
  <c r="J14" i="17"/>
  <c r="J15" i="17"/>
  <c r="J16" i="17"/>
  <c r="J17" i="17"/>
  <c r="J18" i="17"/>
  <c r="J19" i="17"/>
  <c r="J20" i="17"/>
  <c r="J21" i="17"/>
  <c r="K21" i="17" s="1"/>
  <c r="J22" i="17"/>
  <c r="K22" i="17" s="1"/>
  <c r="J23" i="17"/>
  <c r="J24" i="17"/>
  <c r="J25" i="17"/>
  <c r="J26" i="17"/>
  <c r="J27" i="17"/>
  <c r="J28" i="17"/>
  <c r="J29" i="17"/>
  <c r="J30" i="17"/>
  <c r="J31" i="17"/>
  <c r="K31" i="17" s="1"/>
  <c r="J32" i="17"/>
  <c r="K32" i="17" s="1"/>
  <c r="J33" i="17"/>
  <c r="J34" i="17"/>
  <c r="J35" i="17"/>
  <c r="J36" i="17"/>
  <c r="J37" i="17"/>
  <c r="J38" i="17"/>
  <c r="J39" i="17"/>
  <c r="J40" i="17"/>
  <c r="J41" i="17"/>
  <c r="K41" i="17" s="1"/>
  <c r="J42" i="17"/>
  <c r="K42" i="17" s="1"/>
  <c r="J43" i="17"/>
  <c r="J44" i="17"/>
  <c r="J45" i="17"/>
  <c r="J4" i="17"/>
  <c r="I5" i="17"/>
  <c r="K5" i="17" s="1"/>
  <c r="I6" i="17"/>
  <c r="K6" i="17" s="1"/>
  <c r="I7" i="17"/>
  <c r="K7" i="17" s="1"/>
  <c r="I8" i="17"/>
  <c r="K8" i="17" s="1"/>
  <c r="I9" i="17"/>
  <c r="K9" i="17" s="1"/>
  <c r="I10" i="17"/>
  <c r="K10" i="17" s="1"/>
  <c r="I11" i="17"/>
  <c r="I12" i="17"/>
  <c r="I13" i="17"/>
  <c r="I14" i="17"/>
  <c r="K14" i="17" s="1"/>
  <c r="I15" i="17"/>
  <c r="K15" i="17" s="1"/>
  <c r="I16" i="17"/>
  <c r="K16" i="17" s="1"/>
  <c r="I17" i="17"/>
  <c r="K17" i="17" s="1"/>
  <c r="I18" i="17"/>
  <c r="K18" i="17" s="1"/>
  <c r="I19" i="17"/>
  <c r="K19" i="17" s="1"/>
  <c r="I20" i="17"/>
  <c r="K20" i="17" s="1"/>
  <c r="I21" i="17"/>
  <c r="I22" i="17"/>
  <c r="I23" i="17"/>
  <c r="I24" i="17"/>
  <c r="I25" i="17"/>
  <c r="K25" i="17" s="1"/>
  <c r="I26" i="17"/>
  <c r="K26" i="17" s="1"/>
  <c r="I27" i="17"/>
  <c r="K27" i="17" s="1"/>
  <c r="I28" i="17"/>
  <c r="K28" i="17" s="1"/>
  <c r="I29" i="17"/>
  <c r="K29" i="17" s="1"/>
  <c r="I30" i="17"/>
  <c r="K30" i="17" s="1"/>
  <c r="I31" i="17"/>
  <c r="I32" i="17"/>
  <c r="I33" i="17"/>
  <c r="I34" i="17"/>
  <c r="K34" i="17" s="1"/>
  <c r="I35" i="17"/>
  <c r="K35" i="17" s="1"/>
  <c r="I36" i="17"/>
  <c r="K36" i="17" s="1"/>
  <c r="I37" i="17"/>
  <c r="K37" i="17" s="1"/>
  <c r="I38" i="17"/>
  <c r="K38" i="17" s="1"/>
  <c r="I39" i="17"/>
  <c r="K39" i="17" s="1"/>
  <c r="I40" i="17"/>
  <c r="K40" i="17" s="1"/>
  <c r="I41" i="17"/>
  <c r="I42" i="17"/>
  <c r="I43" i="17"/>
  <c r="I44" i="17"/>
  <c r="I45" i="17"/>
  <c r="K45" i="17" s="1"/>
  <c r="I4" i="17"/>
  <c r="K4" i="17" s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O80" i="1" l="1"/>
</calcChain>
</file>

<file path=xl/sharedStrings.xml><?xml version="1.0" encoding="utf-8"?>
<sst xmlns="http://schemas.openxmlformats.org/spreadsheetml/2006/main" count="5900" uniqueCount="400">
  <si>
    <t>Boxstore Inc. Barista Express</t>
  </si>
  <si>
    <t>Coffee &amp; Tea</t>
  </si>
  <si>
    <t>1GQD0200001006</t>
  </si>
  <si>
    <t>Hitachi 20 ounce Blender</t>
  </si>
  <si>
    <t>Blender</t>
  </si>
  <si>
    <t>4MAR0120815001</t>
  </si>
  <si>
    <t>Microsoft 50" HDTV</t>
  </si>
  <si>
    <t>4KTV 55" &amp; Down</t>
  </si>
  <si>
    <t>2BRE1100066001</t>
  </si>
  <si>
    <t>2BRE11</t>
  </si>
  <si>
    <t>55" &amp; Down</t>
  </si>
  <si>
    <t>1GQD0200001012</t>
  </si>
  <si>
    <t>Hitachi Super Tablet</t>
  </si>
  <si>
    <t>Tablets</t>
  </si>
  <si>
    <t>7HYU0200041406</t>
  </si>
  <si>
    <t>Panasonic Barista Express</t>
  </si>
  <si>
    <t>7SPP0105618009</t>
  </si>
  <si>
    <t>7SPP01</t>
  </si>
  <si>
    <t>Panasonic Not-as Smartphone</t>
  </si>
  <si>
    <t>Smartphones</t>
  </si>
  <si>
    <t>7SPP0120983041</t>
  </si>
  <si>
    <t>7SPP0120983081</t>
  </si>
  <si>
    <t>Microsoft Really Smartphone</t>
  </si>
  <si>
    <t>2BRE0100008427</t>
  </si>
  <si>
    <t>Samsung Electronics Washer</t>
  </si>
  <si>
    <t>Washer</t>
  </si>
  <si>
    <t>3BRI3505804084</t>
  </si>
  <si>
    <t>2BRE0200008427</t>
  </si>
  <si>
    <t>Intel 20 ounce Blender</t>
  </si>
  <si>
    <t>2SUR1108413009</t>
  </si>
  <si>
    <t>2SUR11</t>
  </si>
  <si>
    <t>Intel Barista Express</t>
  </si>
  <si>
    <t>2SUR1103820009</t>
  </si>
  <si>
    <t>LG Electronics Really Smartphone</t>
  </si>
  <si>
    <t>2SUR1151463001</t>
  </si>
  <si>
    <t>Intel Really Smartphone</t>
  </si>
  <si>
    <t>2SUR1101100321</t>
  </si>
  <si>
    <t>Dell Technologies 20 ounce Blender</t>
  </si>
  <si>
    <t>3SKY0111164009</t>
  </si>
  <si>
    <t>3SKY01</t>
  </si>
  <si>
    <t>3SKY0142542001</t>
  </si>
  <si>
    <t>Boxstore Inc. Super Tablet</t>
  </si>
  <si>
    <t>1GQD0200008335</t>
  </si>
  <si>
    <t>Samsung Electronics Really Smartphone</t>
  </si>
  <si>
    <t>7DAE0400012490</t>
  </si>
  <si>
    <t>Dell Technologies Really Smartphone</t>
  </si>
  <si>
    <t>3TEC0350864001</t>
  </si>
  <si>
    <t>Hitachi Dryer</t>
  </si>
  <si>
    <t>Dryer</t>
  </si>
  <si>
    <t>7HAN0200008359</t>
  </si>
  <si>
    <t>Hitachi Really Smartphone</t>
  </si>
  <si>
    <t>7HAN0200013563</t>
  </si>
  <si>
    <t>3DAE0106096009</t>
  </si>
  <si>
    <t>Sony Super Tablet</t>
  </si>
  <si>
    <t>7SAK0100008355</t>
  </si>
  <si>
    <t>Hitachi Actually a Flipper</t>
  </si>
  <si>
    <t>4HEL0140184001</t>
  </si>
  <si>
    <t>Hitachi Barista Express</t>
  </si>
  <si>
    <t>4HEL0140182001</t>
  </si>
  <si>
    <t>Hitachi Mini Tablet</t>
  </si>
  <si>
    <t>4HEL0105850009</t>
  </si>
  <si>
    <t>LG Electronics Super Tablet</t>
  </si>
  <si>
    <t>2SUR1100011577</t>
  </si>
  <si>
    <t>Microsoft Super Tablet</t>
  </si>
  <si>
    <t>2SUR1100041491</t>
  </si>
  <si>
    <t>2BRE1000056014</t>
  </si>
  <si>
    <t>2BRE10</t>
  </si>
  <si>
    <t>2BRE0600013628</t>
  </si>
  <si>
    <t>4KTV 60" - 69"</t>
  </si>
  <si>
    <t>2SUR1100008335</t>
  </si>
  <si>
    <t>Microsoft Not-as Smartphone</t>
  </si>
  <si>
    <t>2BRE1200002124</t>
  </si>
  <si>
    <t>2BRE12</t>
  </si>
  <si>
    <t>3ADA0100008360</t>
  </si>
  <si>
    <t>Dell Technologies 65" HDTV</t>
  </si>
  <si>
    <t>3FPT0100051287</t>
  </si>
  <si>
    <t>3FPT0100051281</t>
  </si>
  <si>
    <t>3FPT0100051286</t>
  </si>
  <si>
    <t>LG Electronics Mini Tablet</t>
  </si>
  <si>
    <t>2SUR1100002136</t>
  </si>
  <si>
    <t>Dell Technologies Mini Tablet</t>
  </si>
  <si>
    <t>3OCE0108211010</t>
  </si>
  <si>
    <t>2SUR1100041398</t>
  </si>
  <si>
    <t>Samsung Electronics Super Tablet</t>
  </si>
  <si>
    <t>7DAE0400008335</t>
  </si>
  <si>
    <t>LG Electronics Not-as Smartphone</t>
  </si>
  <si>
    <t>2SUR1100002124</t>
  </si>
  <si>
    <t>7HYU0200008359</t>
  </si>
  <si>
    <t>7SMS0100041406</t>
  </si>
  <si>
    <t>7SMS0100008359</t>
  </si>
  <si>
    <t>Panasonic Super Tablet</t>
  </si>
  <si>
    <t>7SPP0100041406</t>
  </si>
  <si>
    <t>Intel Super Tablet</t>
  </si>
  <si>
    <t>2SUR1100008294</t>
  </si>
  <si>
    <t>Samsung Electronics Barista Express</t>
  </si>
  <si>
    <t>3BRI0300001012</t>
  </si>
  <si>
    <t>3BRI03</t>
  </si>
  <si>
    <t>2BRE0700013628</t>
  </si>
  <si>
    <t>Sony 50" HDTV</t>
  </si>
  <si>
    <t>6PRI0299999203</t>
  </si>
  <si>
    <t>Sony 75" HDTV</t>
  </si>
  <si>
    <t>8KTV 70" &amp; Up</t>
  </si>
  <si>
    <t>6PRI0299999197</t>
  </si>
  <si>
    <t>Apple Inc. Actually a Flipper</t>
  </si>
  <si>
    <t>4DAI0200002260</t>
  </si>
  <si>
    <t>4DAI02</t>
  </si>
  <si>
    <t>Samsung Electronics Mini Tablet</t>
  </si>
  <si>
    <t>3BRI0400002136</t>
  </si>
  <si>
    <t>Apple Inc. Mini Tablet</t>
  </si>
  <si>
    <t>4DAI0200002136</t>
  </si>
  <si>
    <t>4DAI0200002123</t>
  </si>
  <si>
    <t>7BOC0200002293</t>
  </si>
  <si>
    <t>2BRE13</t>
  </si>
  <si>
    <t>row</t>
  </si>
  <si>
    <t>order_no</t>
  </si>
  <si>
    <t>order_date</t>
  </si>
  <si>
    <t>man_id</t>
  </si>
  <si>
    <t>manufacturer item name</t>
  </si>
  <si>
    <t>Item Type</t>
  </si>
  <si>
    <t>Item Bar Code</t>
  </si>
  <si>
    <t>Item Model Number</t>
  </si>
  <si>
    <t>Serial Number</t>
  </si>
  <si>
    <t>G36954</t>
  </si>
  <si>
    <t>Item Qty</t>
  </si>
  <si>
    <t>4DAI03</t>
  </si>
  <si>
    <t>4DAI04</t>
  </si>
  <si>
    <t>4DAI05</t>
  </si>
  <si>
    <t>4DAI06</t>
  </si>
  <si>
    <t>4DAI07</t>
  </si>
  <si>
    <t>1GQD10</t>
  </si>
  <si>
    <t>1GQD11</t>
  </si>
  <si>
    <t>1GQD12</t>
  </si>
  <si>
    <t>1GQD13</t>
  </si>
  <si>
    <t>1GQD14</t>
  </si>
  <si>
    <t>1GQD15</t>
  </si>
  <si>
    <t>1GQD04</t>
  </si>
  <si>
    <t>1GQD16</t>
  </si>
  <si>
    <t>1GQD17</t>
  </si>
  <si>
    <t>3SKY02</t>
  </si>
  <si>
    <t>3SKY03</t>
  </si>
  <si>
    <t>3SKY04</t>
  </si>
  <si>
    <t>G36955</t>
  </si>
  <si>
    <t>2SUR12</t>
  </si>
  <si>
    <t>2SUR13</t>
  </si>
  <si>
    <t>2SUR14</t>
  </si>
  <si>
    <t>2SUR15</t>
  </si>
  <si>
    <t>2SUR16</t>
  </si>
  <si>
    <t>2SUR17</t>
  </si>
  <si>
    <t>2SUR18</t>
  </si>
  <si>
    <t>2SUR19</t>
  </si>
  <si>
    <t>2SUR20</t>
  </si>
  <si>
    <t>2SUR21</t>
  </si>
  <si>
    <t>2SUR22</t>
  </si>
  <si>
    <t>2SUR23</t>
  </si>
  <si>
    <t>2SUR24</t>
  </si>
  <si>
    <t>2SUR25</t>
  </si>
  <si>
    <t>2SUR26</t>
  </si>
  <si>
    <t>ESUR13</t>
  </si>
  <si>
    <t>ESUR14</t>
  </si>
  <si>
    <t>ESUR15</t>
  </si>
  <si>
    <t>ESUR16</t>
  </si>
  <si>
    <t>ESUR17</t>
  </si>
  <si>
    <t>ESUR18</t>
  </si>
  <si>
    <t>ESUR19</t>
  </si>
  <si>
    <t>ESUR21</t>
  </si>
  <si>
    <t>ESUR22</t>
  </si>
  <si>
    <t>ESUR25</t>
  </si>
  <si>
    <t>ESUR26</t>
  </si>
  <si>
    <t>ESUR27</t>
  </si>
  <si>
    <t>ESUR28</t>
  </si>
  <si>
    <t>ESUR29</t>
  </si>
  <si>
    <t>ESUR31</t>
  </si>
  <si>
    <t>ESUR33</t>
  </si>
  <si>
    <t>ESUR34</t>
  </si>
  <si>
    <t>2BRE18</t>
  </si>
  <si>
    <t>2BRE20</t>
  </si>
  <si>
    <t>2BRE21</t>
  </si>
  <si>
    <t>2BRE22</t>
  </si>
  <si>
    <t>2BRE23</t>
  </si>
  <si>
    <t>2BRE24</t>
  </si>
  <si>
    <t>2BRE25</t>
  </si>
  <si>
    <t>2BRE27</t>
  </si>
  <si>
    <t>2BRE34</t>
  </si>
  <si>
    <t>2BRE35</t>
  </si>
  <si>
    <t>7SPP02</t>
  </si>
  <si>
    <t>7SPP05</t>
  </si>
  <si>
    <t>7SPP06</t>
  </si>
  <si>
    <t>7SPP07</t>
  </si>
  <si>
    <t>7SPP08</t>
  </si>
  <si>
    <t>7SPP09</t>
  </si>
  <si>
    <t>7SPP10</t>
  </si>
  <si>
    <t>3BRI05</t>
  </si>
  <si>
    <t>3BRI09</t>
  </si>
  <si>
    <t>3BRI10</t>
  </si>
  <si>
    <t>3BRI11</t>
  </si>
  <si>
    <t>3BRI12</t>
  </si>
  <si>
    <t>3BRI13</t>
  </si>
  <si>
    <t>3BRI14</t>
  </si>
  <si>
    <t>3BRI15</t>
  </si>
  <si>
    <t>4SOD03</t>
  </si>
  <si>
    <t>4SOD04</t>
  </si>
  <si>
    <t>4SOD05</t>
  </si>
  <si>
    <t>4SOD06</t>
  </si>
  <si>
    <t>4SOD07</t>
  </si>
  <si>
    <t>4SOD08</t>
  </si>
  <si>
    <t>4SOD15</t>
  </si>
  <si>
    <t>4SOD17</t>
  </si>
  <si>
    <t>4SOD18</t>
  </si>
  <si>
    <t>4DAI08</t>
  </si>
  <si>
    <t>4DAI10</t>
  </si>
  <si>
    <t>3SKY05</t>
  </si>
  <si>
    <t>3SKY07</t>
  </si>
  <si>
    <t>3SKY09</t>
  </si>
  <si>
    <t>3SKY11</t>
  </si>
  <si>
    <t>3SKY12</t>
  </si>
  <si>
    <t>3SKY13</t>
  </si>
  <si>
    <t>G36958</t>
  </si>
  <si>
    <t>G36959</t>
  </si>
  <si>
    <t>G36960</t>
  </si>
  <si>
    <t>G36961</t>
  </si>
  <si>
    <t>G36964</t>
  </si>
  <si>
    <t>G36966</t>
  </si>
  <si>
    <t>G36967</t>
  </si>
  <si>
    <t>G36968</t>
  </si>
  <si>
    <t>G36972</t>
  </si>
  <si>
    <t>G36973</t>
  </si>
  <si>
    <t>G36975</t>
  </si>
  <si>
    <t>G36976</t>
  </si>
  <si>
    <t>G36977</t>
  </si>
  <si>
    <t>2SUR31</t>
  </si>
  <si>
    <t>2SUR36</t>
  </si>
  <si>
    <t>3SKYX1</t>
  </si>
  <si>
    <t>Grand Total</t>
  </si>
  <si>
    <t>Subtotal</t>
  </si>
  <si>
    <t>Item Price</t>
  </si>
  <si>
    <t>Tax GST</t>
  </si>
  <si>
    <t>Tax PST</t>
  </si>
  <si>
    <t>Tax Beg(in)</t>
  </si>
  <si>
    <t>Tax End</t>
  </si>
  <si>
    <t>4KTV - 55" &amp; Down</t>
  </si>
  <si>
    <t>8KTV - 70" &amp; Up</t>
  </si>
  <si>
    <t>4KTV - 60" - 69"</t>
  </si>
  <si>
    <t>Apple Inc. Actually a Flipper 2</t>
  </si>
  <si>
    <t>Dell Technologies 40 ounce Blender</t>
  </si>
  <si>
    <t>Rules</t>
  </si>
  <si>
    <t>Orders will have several items</t>
  </si>
  <si>
    <t>Same items can be in several orders</t>
  </si>
  <si>
    <t>Serial Number will differ by item manufacturer</t>
  </si>
  <si>
    <t>Note existing primary keys and create Surrogate Primary Keys for Dropdown (3NF) purposes</t>
  </si>
  <si>
    <t>All duplications should be removed (exception on Foreign Keys)</t>
  </si>
  <si>
    <t>Taxes PST 7% and GST 5% are a global entity with respect to the order</t>
  </si>
  <si>
    <t>Some records are purchases, replacements with refunds and refunds</t>
  </si>
  <si>
    <t>All tables should be normalized before we can begin to develop the SQL</t>
  </si>
  <si>
    <t>p_id</t>
  </si>
  <si>
    <t>item_id</t>
  </si>
  <si>
    <t>row_id</t>
  </si>
  <si>
    <t>man_item_name</t>
  </si>
  <si>
    <t>item_type</t>
  </si>
  <si>
    <t>item_modelno</t>
  </si>
  <si>
    <t>item_barcode</t>
  </si>
  <si>
    <t>item_qty</t>
  </si>
  <si>
    <t>item_price</t>
  </si>
  <si>
    <t>subtotal</t>
  </si>
  <si>
    <t>grandtotal</t>
  </si>
  <si>
    <t>Blenders</t>
  </si>
  <si>
    <t>Boxstore Inc. Barista Express II</t>
  </si>
  <si>
    <t>Washers</t>
  </si>
  <si>
    <t>Dryers</t>
  </si>
  <si>
    <t>LG Electronics Super Tablet X</t>
  </si>
  <si>
    <t>Microsoft 55" HDTV</t>
  </si>
  <si>
    <t>2BRE1000066014</t>
  </si>
  <si>
    <t>Microsoft Really Smartphone X</t>
  </si>
  <si>
    <t>ESUR32</t>
  </si>
  <si>
    <t>2BRE19</t>
  </si>
  <si>
    <t>Boxstore Inc. Super Tablet 1TB</t>
  </si>
  <si>
    <t>Dell Technologies 60" HDTV</t>
  </si>
  <si>
    <t>3DET0100051281</t>
  </si>
  <si>
    <t>Apple Inc. Tiny Tablet</t>
  </si>
  <si>
    <t>item_inv_serialno</t>
  </si>
  <si>
    <t>SurrogatePK</t>
  </si>
  <si>
    <t>Order Number</t>
  </si>
  <si>
    <t>Order Date</t>
  </si>
  <si>
    <t>Person</t>
  </si>
  <si>
    <t>Item ID</t>
  </si>
  <si>
    <t>Manufacturer ID</t>
  </si>
  <si>
    <t>Manufacturer Item Name</t>
  </si>
  <si>
    <t>Item Barcode</t>
  </si>
  <si>
    <t>Item Quantity</t>
  </si>
  <si>
    <t>Item Inv Serial No.</t>
  </si>
  <si>
    <t>Order Grand Total</t>
  </si>
  <si>
    <t>Order Subtotal</t>
  </si>
  <si>
    <t>You should be able to EXPLAIN what normalization level and step you have done and why it was done.</t>
  </si>
  <si>
    <t>Samsung Electronics</t>
  </si>
  <si>
    <t>Dell Technologies</t>
  </si>
  <si>
    <t>Hitachi</t>
  </si>
  <si>
    <t>Sony</t>
  </si>
  <si>
    <t>Panasonic</t>
  </si>
  <si>
    <t>LG Electronics</t>
  </si>
  <si>
    <t>Microsoft</t>
  </si>
  <si>
    <t>Intel</t>
  </si>
  <si>
    <t>Boxstore Inc</t>
  </si>
  <si>
    <t>Apple Inc</t>
  </si>
  <si>
    <t>Manufacturer Company Name</t>
  </si>
  <si>
    <t>man_company_name</t>
  </si>
  <si>
    <t>PK</t>
  </si>
  <si>
    <t>UK</t>
  </si>
  <si>
    <t>ORDER TABLE</t>
  </si>
  <si>
    <t>ORDER_subtotal</t>
  </si>
  <si>
    <t>ORDER_grandtotal</t>
  </si>
  <si>
    <t>Barista Express</t>
  </si>
  <si>
    <t>20 ounce Blender</t>
  </si>
  <si>
    <t>50" HDTV</t>
  </si>
  <si>
    <t>Barista Express II</t>
  </si>
  <si>
    <t>Super Tablet</t>
  </si>
  <si>
    <t>Not-as Smartphone</t>
  </si>
  <si>
    <t>Really Smartphone</t>
  </si>
  <si>
    <t>40 ounce Blender</t>
  </si>
  <si>
    <t>Actually a Flipper</t>
  </si>
  <si>
    <t>Mini Tablet</t>
  </si>
  <si>
    <t>Super Tablet X</t>
  </si>
  <si>
    <t>55" HDTV</t>
  </si>
  <si>
    <t>Really Smartphone X</t>
  </si>
  <si>
    <t>Super Tablet 1TB</t>
  </si>
  <si>
    <t>65" HDTV</t>
  </si>
  <si>
    <t>75" HDTV</t>
  </si>
  <si>
    <t>Tiny Tablet</t>
  </si>
  <si>
    <t>Actually a Flipper 2</t>
  </si>
  <si>
    <t xml:space="preserve">Boxstore Inc. </t>
  </si>
  <si>
    <t xml:space="preserve">Hitachi </t>
  </si>
  <si>
    <t xml:space="preserve">Microsoft </t>
  </si>
  <si>
    <t xml:space="preserve">Panasonic </t>
  </si>
  <si>
    <t xml:space="preserve">Samsung Electronics </t>
  </si>
  <si>
    <t xml:space="preserve">Intel </t>
  </si>
  <si>
    <t xml:space="preserve">LG Electronics </t>
  </si>
  <si>
    <t xml:space="preserve">Dell Technologies </t>
  </si>
  <si>
    <t xml:space="preserve">Sony </t>
  </si>
  <si>
    <t xml:space="preserve">Apple Inc. </t>
  </si>
  <si>
    <t>MANUFACTURER TABLE</t>
  </si>
  <si>
    <t>pst</t>
  </si>
  <si>
    <t>gst</t>
  </si>
  <si>
    <t>ITEM TABLE</t>
  </si>
  <si>
    <t xml:space="preserve"> Item Name</t>
  </si>
  <si>
    <t>item_name</t>
  </si>
  <si>
    <t>trans_type</t>
  </si>
  <si>
    <t>Inventory Total Quantity</t>
  </si>
  <si>
    <t>inv_total_qty</t>
  </si>
  <si>
    <t>order_id</t>
  </si>
  <si>
    <t>Purchase</t>
  </si>
  <si>
    <t>Replacement with Refund</t>
  </si>
  <si>
    <t>Refund</t>
  </si>
  <si>
    <t>Transaction Type ID</t>
  </si>
  <si>
    <t>tt_id</t>
  </si>
  <si>
    <t>Transaction Type</t>
  </si>
  <si>
    <t>Item Name</t>
  </si>
  <si>
    <t>PST</t>
  </si>
  <si>
    <t>GST</t>
  </si>
  <si>
    <t>Total Tax Calculation</t>
  </si>
  <si>
    <t>item_type_id</t>
  </si>
  <si>
    <t>Item Type ID</t>
  </si>
  <si>
    <t>TRANSACTION TYPE TABLE</t>
  </si>
  <si>
    <t>ITEM TYPE TABLE</t>
  </si>
  <si>
    <t>total_tax</t>
  </si>
  <si>
    <t>INVENTORY TABLE</t>
  </si>
  <si>
    <t>Inventory ID</t>
  </si>
  <si>
    <t>FK</t>
  </si>
  <si>
    <t>ORDER ITEM TABLE</t>
  </si>
  <si>
    <t>Order Item ID</t>
  </si>
  <si>
    <t>order_item _id</t>
  </si>
  <si>
    <t>ITEM NAME TABLE</t>
  </si>
  <si>
    <t>Item Name ID</t>
  </si>
  <si>
    <t>item_name_id</t>
  </si>
  <si>
    <t>price_id</t>
  </si>
  <si>
    <t>FK0</t>
  </si>
  <si>
    <t>FK1</t>
  </si>
  <si>
    <t>FK2</t>
  </si>
  <si>
    <t>ii_id</t>
  </si>
  <si>
    <t>later KF2</t>
  </si>
  <si>
    <t>Exchange - Returned</t>
  </si>
  <si>
    <t>Exchange - Replacement</t>
  </si>
  <si>
    <t>NULL</t>
  </si>
  <si>
    <t>ITEM INVENTORY TABLE</t>
  </si>
  <si>
    <t>later FK2</t>
  </si>
  <si>
    <t>TAX TABLE</t>
  </si>
  <si>
    <t>Tax ID</t>
  </si>
  <si>
    <t>tax_id</t>
  </si>
  <si>
    <t>Tax Type</t>
  </si>
  <si>
    <t>tax_type</t>
  </si>
  <si>
    <t>Tax Start</t>
  </si>
  <si>
    <t>tax_start_date</t>
  </si>
  <si>
    <t>tax_end_date</t>
  </si>
  <si>
    <t>PRICE TABLE</t>
  </si>
  <si>
    <t>Price ID</t>
  </si>
  <si>
    <t>Price Starts</t>
  </si>
  <si>
    <t>Price Ends</t>
  </si>
  <si>
    <t>price_start_date</t>
  </si>
  <si>
    <t>price_end_date</t>
  </si>
  <si>
    <t>Tax Percentage</t>
  </si>
  <si>
    <t>tax_percent</t>
  </si>
  <si>
    <t>later FK1</t>
  </si>
  <si>
    <t>oi_id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</si>
</sst>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000000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color theme="1"/>
      <name val="Calibri"/>
      <family val="2"/>
      <scheme val="minor"/>
    </font>
    <font>
      <strike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2" borderId="0" xfId="0" applyFill="1"/>
    <xf numFmtId="14" fontId="0" fillId="2" borderId="0" xfId="0" applyNumberFormat="1" applyFill="1"/>
    <xf numFmtId="49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49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2" borderId="0" xfId="0" applyNumberFormat="1" applyFill="1"/>
    <xf numFmtId="0" fontId="2" fillId="3" borderId="0" xfId="0" applyFont="1" applyFill="1"/>
    <xf numFmtId="164" fontId="2" fillId="3" borderId="0" xfId="0" applyNumberFormat="1" applyFont="1" applyFill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4" fillId="0" borderId="0" xfId="0" applyFont="1"/>
    <xf numFmtId="0" fontId="5" fillId="3" borderId="0" xfId="0" applyFont="1" applyFill="1"/>
    <xf numFmtId="0" fontId="5" fillId="2" borderId="0" xfId="0" applyFont="1" applyFill="1"/>
    <xf numFmtId="164" fontId="5" fillId="3" borderId="0" xfId="0" applyNumberFormat="1" applyFont="1" applyFill="1"/>
    <xf numFmtId="164" fontId="5" fillId="2" borderId="0" xfId="0" applyNumberFormat="1" applyFont="1" applyFill="1"/>
    <xf numFmtId="0" fontId="2" fillId="0" borderId="0" xfId="0" applyFont="1"/>
    <xf numFmtId="2" fontId="2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5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6" fillId="0" borderId="0" xfId="0" applyFont="1"/>
    <xf numFmtId="2" fontId="6" fillId="0" borderId="0" xfId="0" applyNumberFormat="1" applyFont="1"/>
    <xf numFmtId="2" fontId="2" fillId="0" borderId="1" xfId="0" applyNumberFormat="1" applyFont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4" borderId="1" xfId="0" applyNumberForma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0" xfId="0" applyFill="1"/>
    <xf numFmtId="0" fontId="0" fillId="0" borderId="4" xfId="0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65" fontId="6" fillId="0" borderId="0" xfId="0" applyNumberFormat="1" applyFont="1"/>
    <xf numFmtId="2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3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2" fontId="0" fillId="7" borderId="1" xfId="0" applyNumberForma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CECEA-F169-425E-8502-5FA68B5552FA}">
  <dimension ref="A1:Q119"/>
  <sheetViews>
    <sheetView zoomScale="145" zoomScaleNormal="145" workbookViewId="0">
      <pane ySplit="1" topLeftCell="A2" activePane="bottomLeft" state="frozen"/>
      <selection pane="bottomLeft" sqref="A1:XFD1048576"/>
    </sheetView>
  </sheetViews>
  <sheetFormatPr defaultRowHeight="14.5" x14ac:dyDescent="0.35"/>
  <cols>
    <col min="1" max="1" width="4.453125" bestFit="1" customWidth="1"/>
    <col min="3" max="3" width="10.54296875" customWidth="1"/>
    <col min="4" max="4" width="3" bestFit="1" customWidth="1"/>
    <col min="5" max="5" width="37.26953125" bestFit="1" customWidth="1"/>
    <col min="6" max="6" width="16.26953125" bestFit="1" customWidth="1"/>
    <col min="7" max="7" width="9" style="7" bestFit="1" customWidth="1"/>
    <col min="8" max="8" width="19.26953125" bestFit="1" customWidth="1"/>
    <col min="9" max="9" width="13.54296875" bestFit="1" customWidth="1"/>
    <col min="10" max="10" width="8.7265625" bestFit="1" customWidth="1"/>
    <col min="11" max="11" width="13.81640625" bestFit="1" customWidth="1"/>
    <col min="12" max="12" width="8.81640625" style="7" bestFit="1" customWidth="1"/>
    <col min="13" max="13" width="11.1796875" style="7" bestFit="1" customWidth="1"/>
    <col min="16" max="16" width="10.81640625" bestFit="1" customWidth="1"/>
  </cols>
  <sheetData>
    <row r="1" spans="1:17" x14ac:dyDescent="0.3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s="7" t="s">
        <v>234</v>
      </c>
      <c r="H1" t="s">
        <v>120</v>
      </c>
      <c r="I1" t="s">
        <v>119</v>
      </c>
      <c r="J1" t="s">
        <v>123</v>
      </c>
      <c r="K1" t="s">
        <v>121</v>
      </c>
      <c r="L1" s="7" t="s">
        <v>233</v>
      </c>
      <c r="M1" s="7" t="s">
        <v>232</v>
      </c>
      <c r="N1" t="s">
        <v>235</v>
      </c>
      <c r="O1" t="s">
        <v>236</v>
      </c>
      <c r="P1" t="s">
        <v>237</v>
      </c>
      <c r="Q1" t="s">
        <v>238</v>
      </c>
    </row>
    <row r="2" spans="1:17" s="4" customFormat="1" x14ac:dyDescent="0.35">
      <c r="A2" s="4">
        <v>110</v>
      </c>
      <c r="B2" s="4">
        <v>1003</v>
      </c>
      <c r="C2" s="5">
        <v>44209</v>
      </c>
      <c r="D2" s="4">
        <v>1</v>
      </c>
      <c r="E2" s="4" t="s">
        <v>0</v>
      </c>
      <c r="F2" s="4" t="s">
        <v>1</v>
      </c>
      <c r="G2" s="8">
        <v>100</v>
      </c>
      <c r="H2" s="10" t="s">
        <v>2</v>
      </c>
      <c r="I2" s="11">
        <v>1006</v>
      </c>
      <c r="J2" s="4">
        <v>1</v>
      </c>
      <c r="K2" s="6" t="s">
        <v>135</v>
      </c>
      <c r="L2" s="8">
        <v>100</v>
      </c>
      <c r="M2" s="8">
        <v>112</v>
      </c>
      <c r="N2" s="4">
        <v>0.05</v>
      </c>
      <c r="O2" s="4">
        <v>7.0000000000000007E-2</v>
      </c>
      <c r="P2" s="5"/>
    </row>
    <row r="3" spans="1:17" s="1" customFormat="1" x14ac:dyDescent="0.35">
      <c r="A3" s="1">
        <v>107</v>
      </c>
      <c r="B3" s="1">
        <v>1021</v>
      </c>
      <c r="C3" s="2">
        <v>44209</v>
      </c>
      <c r="D3" s="1">
        <v>5</v>
      </c>
      <c r="E3" s="1" t="s">
        <v>3</v>
      </c>
      <c r="F3" s="1" t="s">
        <v>4</v>
      </c>
      <c r="G3" s="9">
        <v>54.35</v>
      </c>
      <c r="H3" s="12" t="s">
        <v>5</v>
      </c>
      <c r="I3" s="13">
        <v>20815001</v>
      </c>
      <c r="J3" s="1">
        <v>2</v>
      </c>
      <c r="K3" s="3" t="s">
        <v>122</v>
      </c>
      <c r="L3" s="9">
        <v>108.7</v>
      </c>
      <c r="M3" s="9">
        <v>121.744</v>
      </c>
      <c r="N3" s="1">
        <v>0.05</v>
      </c>
      <c r="O3" s="1">
        <v>7.0000000000000007E-2</v>
      </c>
    </row>
    <row r="4" spans="1:17" s="1" customFormat="1" x14ac:dyDescent="0.35">
      <c r="A4" s="1">
        <v>13</v>
      </c>
      <c r="B4" s="1">
        <v>1021</v>
      </c>
      <c r="C4" s="2">
        <v>44209</v>
      </c>
      <c r="D4" s="1">
        <v>5</v>
      </c>
      <c r="E4" s="1" t="s">
        <v>3</v>
      </c>
      <c r="F4" s="1" t="s">
        <v>4</v>
      </c>
      <c r="G4" s="9">
        <v>54.35</v>
      </c>
      <c r="H4" s="12" t="s">
        <v>5</v>
      </c>
      <c r="I4" s="13">
        <v>20815001</v>
      </c>
      <c r="J4" s="1">
        <v>2</v>
      </c>
      <c r="K4" s="3" t="s">
        <v>141</v>
      </c>
      <c r="L4" s="9">
        <v>108.7</v>
      </c>
      <c r="M4" s="9">
        <v>121.744</v>
      </c>
      <c r="N4" s="1">
        <v>0.05</v>
      </c>
      <c r="O4" s="1">
        <v>7.0000000000000007E-2</v>
      </c>
    </row>
    <row r="5" spans="1:17" s="4" customFormat="1" x14ac:dyDescent="0.35">
      <c r="A5" s="4">
        <v>96</v>
      </c>
      <c r="B5" s="4">
        <v>1026</v>
      </c>
      <c r="C5" s="5">
        <v>44209</v>
      </c>
      <c r="D5" s="4">
        <v>10</v>
      </c>
      <c r="E5" s="4" t="s">
        <v>6</v>
      </c>
      <c r="F5" s="4" t="s">
        <v>7</v>
      </c>
      <c r="G5" s="8">
        <v>2100</v>
      </c>
      <c r="H5" s="10" t="s">
        <v>8</v>
      </c>
      <c r="I5" s="11">
        <v>66001</v>
      </c>
      <c r="J5" s="4">
        <v>2</v>
      </c>
      <c r="K5" s="6" t="s">
        <v>72</v>
      </c>
      <c r="L5" s="8">
        <v>4200</v>
      </c>
      <c r="M5" s="8">
        <v>4704</v>
      </c>
      <c r="N5" s="4">
        <v>0.05</v>
      </c>
      <c r="O5" s="4">
        <v>7.0000000000000007E-2</v>
      </c>
    </row>
    <row r="6" spans="1:17" s="4" customFormat="1" x14ac:dyDescent="0.35">
      <c r="A6" s="4">
        <v>2</v>
      </c>
      <c r="B6" s="4">
        <v>1026</v>
      </c>
      <c r="C6" s="5">
        <v>44209</v>
      </c>
      <c r="D6" s="4">
        <v>10</v>
      </c>
      <c r="E6" s="4" t="s">
        <v>6</v>
      </c>
      <c r="F6" s="4" t="s">
        <v>7</v>
      </c>
      <c r="G6" s="8">
        <v>2100</v>
      </c>
      <c r="H6" s="10" t="s">
        <v>8</v>
      </c>
      <c r="I6" s="11">
        <v>66001</v>
      </c>
      <c r="J6" s="4">
        <v>2</v>
      </c>
      <c r="K6" s="6" t="s">
        <v>112</v>
      </c>
      <c r="L6" s="8">
        <v>4200</v>
      </c>
      <c r="M6" s="8">
        <v>4704</v>
      </c>
      <c r="N6" s="4">
        <v>0.05</v>
      </c>
      <c r="O6" s="4">
        <v>7.0000000000000007E-2</v>
      </c>
    </row>
    <row r="7" spans="1:17" s="1" customFormat="1" x14ac:dyDescent="0.35">
      <c r="A7" s="1">
        <v>113</v>
      </c>
      <c r="B7" s="1">
        <v>1030</v>
      </c>
      <c r="C7" s="2">
        <v>44209</v>
      </c>
      <c r="D7" s="1">
        <v>1</v>
      </c>
      <c r="E7" s="1" t="s">
        <v>0</v>
      </c>
      <c r="F7" s="1" t="s">
        <v>1</v>
      </c>
      <c r="G7" s="9">
        <v>133.16999999999999</v>
      </c>
      <c r="H7" s="12" t="s">
        <v>11</v>
      </c>
      <c r="I7" s="13">
        <v>1012</v>
      </c>
      <c r="J7" s="1">
        <v>-1</v>
      </c>
      <c r="K7" s="3" t="s">
        <v>129</v>
      </c>
      <c r="L7" s="9">
        <v>0</v>
      </c>
      <c r="M7" s="9">
        <v>0</v>
      </c>
      <c r="N7" s="1">
        <v>0.05</v>
      </c>
      <c r="O7" s="1">
        <v>7.0000000000000007E-2</v>
      </c>
    </row>
    <row r="8" spans="1:17" s="1" customFormat="1" x14ac:dyDescent="0.35">
      <c r="A8" s="1">
        <v>19</v>
      </c>
      <c r="B8" s="1">
        <v>1030</v>
      </c>
      <c r="C8" s="2">
        <v>44209</v>
      </c>
      <c r="D8" s="1">
        <v>1</v>
      </c>
      <c r="E8" s="1" t="s">
        <v>0</v>
      </c>
      <c r="F8" s="1" t="s">
        <v>1</v>
      </c>
      <c r="G8" s="9">
        <v>133.16999999999999</v>
      </c>
      <c r="H8" s="12" t="s">
        <v>11</v>
      </c>
      <c r="I8" s="13">
        <v>1012</v>
      </c>
      <c r="J8" s="1">
        <v>1</v>
      </c>
      <c r="K8" s="3" t="s">
        <v>130</v>
      </c>
      <c r="L8" s="9">
        <v>0</v>
      </c>
      <c r="M8" s="9">
        <v>0</v>
      </c>
      <c r="N8" s="1">
        <v>0.05</v>
      </c>
      <c r="O8" s="1">
        <v>7.0000000000000007E-2</v>
      </c>
    </row>
    <row r="9" spans="1:17" s="4" customFormat="1" x14ac:dyDescent="0.35">
      <c r="A9" s="4">
        <v>171</v>
      </c>
      <c r="B9" s="4">
        <v>1031</v>
      </c>
      <c r="C9" s="5">
        <v>44210</v>
      </c>
      <c r="D9" s="4">
        <v>5</v>
      </c>
      <c r="E9" s="4" t="s">
        <v>12</v>
      </c>
      <c r="F9" s="4" t="s">
        <v>13</v>
      </c>
      <c r="G9" s="8">
        <v>1500</v>
      </c>
      <c r="H9" s="10" t="s">
        <v>14</v>
      </c>
      <c r="I9" s="11">
        <v>41406</v>
      </c>
      <c r="J9" s="4">
        <v>2</v>
      </c>
      <c r="K9" s="6" t="s">
        <v>227</v>
      </c>
      <c r="L9" s="8">
        <v>4731.4800000000014</v>
      </c>
      <c r="M9" s="8">
        <v>5299.2576000000017</v>
      </c>
      <c r="N9" s="4">
        <v>0.05</v>
      </c>
      <c r="O9" s="4">
        <v>7.0000000000000007E-2</v>
      </c>
    </row>
    <row r="10" spans="1:17" s="4" customFormat="1" x14ac:dyDescent="0.35">
      <c r="A10" s="4">
        <v>77</v>
      </c>
      <c r="B10" s="4">
        <v>1031</v>
      </c>
      <c r="C10" s="5">
        <v>44210</v>
      </c>
      <c r="D10" s="4">
        <v>5</v>
      </c>
      <c r="E10" s="4" t="s">
        <v>12</v>
      </c>
      <c r="F10" s="4" t="s">
        <v>13</v>
      </c>
      <c r="G10" s="8">
        <v>1500</v>
      </c>
      <c r="H10" s="10" t="s">
        <v>14</v>
      </c>
      <c r="I10" s="11">
        <v>41406</v>
      </c>
      <c r="J10" s="4">
        <v>2</v>
      </c>
      <c r="K10" s="6" t="s">
        <v>228</v>
      </c>
      <c r="L10" s="8">
        <v>4731.4800000000014</v>
      </c>
      <c r="M10" s="8">
        <v>5299.2576000000017</v>
      </c>
      <c r="N10" s="4">
        <v>0.05</v>
      </c>
      <c r="O10" s="4">
        <v>7.0000000000000007E-2</v>
      </c>
    </row>
    <row r="11" spans="1:17" s="4" customFormat="1" x14ac:dyDescent="0.35">
      <c r="A11" s="4">
        <v>118</v>
      </c>
      <c r="B11" s="4">
        <v>1031</v>
      </c>
      <c r="C11" s="5">
        <v>44210</v>
      </c>
      <c r="D11" s="4">
        <v>7</v>
      </c>
      <c r="E11" s="4" t="s">
        <v>15</v>
      </c>
      <c r="F11" s="4" t="s">
        <v>1</v>
      </c>
      <c r="G11" s="8">
        <v>199.8</v>
      </c>
      <c r="H11" s="10" t="s">
        <v>16</v>
      </c>
      <c r="I11" s="11">
        <v>5618009</v>
      </c>
      <c r="J11" s="4">
        <v>2</v>
      </c>
      <c r="K11" s="6" t="s">
        <v>17</v>
      </c>
      <c r="L11" s="8">
        <v>4731.4800000000014</v>
      </c>
      <c r="M11" s="8">
        <v>5299.2576000000017</v>
      </c>
      <c r="N11" s="4">
        <v>0.05</v>
      </c>
      <c r="O11" s="4">
        <v>7.0000000000000007E-2</v>
      </c>
    </row>
    <row r="12" spans="1:17" s="4" customFormat="1" x14ac:dyDescent="0.35">
      <c r="A12" s="4">
        <v>24</v>
      </c>
      <c r="B12" s="4">
        <v>1031</v>
      </c>
      <c r="C12" s="5">
        <v>44210</v>
      </c>
      <c r="D12" s="4">
        <v>7</v>
      </c>
      <c r="E12" s="4" t="s">
        <v>15</v>
      </c>
      <c r="F12" s="4" t="s">
        <v>1</v>
      </c>
      <c r="G12" s="8">
        <v>199.8</v>
      </c>
      <c r="H12" s="10" t="s">
        <v>16</v>
      </c>
      <c r="I12" s="11">
        <v>5618009</v>
      </c>
      <c r="J12" s="4">
        <v>2</v>
      </c>
      <c r="K12" s="6" t="s">
        <v>184</v>
      </c>
      <c r="L12" s="8">
        <v>4731.4800000000014</v>
      </c>
      <c r="M12" s="8">
        <v>5299.2576000000017</v>
      </c>
      <c r="N12" s="4">
        <v>0.05</v>
      </c>
      <c r="O12" s="4">
        <v>7.0000000000000007E-2</v>
      </c>
    </row>
    <row r="13" spans="1:17" s="4" customFormat="1" x14ac:dyDescent="0.35">
      <c r="A13" s="4">
        <v>144</v>
      </c>
      <c r="B13" s="4">
        <v>1031</v>
      </c>
      <c r="C13" s="5">
        <v>44210</v>
      </c>
      <c r="D13" s="4">
        <v>7</v>
      </c>
      <c r="E13" s="4" t="s">
        <v>18</v>
      </c>
      <c r="F13" s="4" t="s">
        <v>19</v>
      </c>
      <c r="G13" s="8">
        <v>332.97</v>
      </c>
      <c r="H13" s="10" t="s">
        <v>20</v>
      </c>
      <c r="I13" s="11">
        <v>20983041</v>
      </c>
      <c r="J13" s="4">
        <v>4</v>
      </c>
      <c r="K13" s="6" t="s">
        <v>185</v>
      </c>
      <c r="L13" s="8">
        <v>4731.4800000000014</v>
      </c>
      <c r="M13" s="8">
        <v>5299.2576000000017</v>
      </c>
      <c r="N13" s="4">
        <v>0.05</v>
      </c>
      <c r="O13" s="4">
        <v>7.0000000000000007E-2</v>
      </c>
    </row>
    <row r="14" spans="1:17" s="4" customFormat="1" x14ac:dyDescent="0.35">
      <c r="A14" s="4">
        <v>50</v>
      </c>
      <c r="B14" s="4">
        <v>1031</v>
      </c>
      <c r="C14" s="5">
        <v>44210</v>
      </c>
      <c r="D14" s="4">
        <v>7</v>
      </c>
      <c r="E14" s="4" t="s">
        <v>18</v>
      </c>
      <c r="F14" s="4" t="s">
        <v>19</v>
      </c>
      <c r="G14" s="8">
        <v>332.97</v>
      </c>
      <c r="H14" s="10" t="s">
        <v>20</v>
      </c>
      <c r="I14" s="11">
        <v>20983041</v>
      </c>
      <c r="J14" s="4">
        <v>4</v>
      </c>
      <c r="K14" s="6" t="s">
        <v>186</v>
      </c>
      <c r="L14" s="8">
        <v>4731.4800000000014</v>
      </c>
      <c r="M14" s="8">
        <v>5299.2576000000017</v>
      </c>
      <c r="N14" s="4">
        <v>0.05</v>
      </c>
      <c r="O14" s="4">
        <v>7.0000000000000007E-2</v>
      </c>
    </row>
    <row r="15" spans="1:17" s="4" customFormat="1" x14ac:dyDescent="0.35">
      <c r="A15" s="4">
        <v>145</v>
      </c>
      <c r="B15" s="4">
        <v>1031</v>
      </c>
      <c r="C15" s="5">
        <v>44210</v>
      </c>
      <c r="D15" s="4">
        <v>7</v>
      </c>
      <c r="E15" s="4" t="s">
        <v>18</v>
      </c>
      <c r="F15" s="4" t="s">
        <v>19</v>
      </c>
      <c r="G15" s="8">
        <v>332.97</v>
      </c>
      <c r="H15" s="10" t="s">
        <v>21</v>
      </c>
      <c r="I15" s="11">
        <v>20983081</v>
      </c>
      <c r="J15" s="4">
        <v>4</v>
      </c>
      <c r="K15" s="6" t="s">
        <v>187</v>
      </c>
      <c r="L15" s="8">
        <v>4731.4800000000014</v>
      </c>
      <c r="M15" s="8">
        <v>5299.2576000000017</v>
      </c>
      <c r="N15" s="4">
        <v>0.05</v>
      </c>
      <c r="O15" s="4">
        <v>7.0000000000000007E-2</v>
      </c>
    </row>
    <row r="16" spans="1:17" s="4" customFormat="1" x14ac:dyDescent="0.35">
      <c r="A16" s="4">
        <v>51</v>
      </c>
      <c r="B16" s="4">
        <v>1031</v>
      </c>
      <c r="C16" s="5">
        <v>44210</v>
      </c>
      <c r="D16" s="4">
        <v>7</v>
      </c>
      <c r="E16" s="4" t="s">
        <v>18</v>
      </c>
      <c r="F16" s="4" t="s">
        <v>19</v>
      </c>
      <c r="G16" s="8">
        <v>332.97</v>
      </c>
      <c r="H16" s="10" t="s">
        <v>21</v>
      </c>
      <c r="I16" s="11">
        <v>20983081</v>
      </c>
      <c r="J16" s="4">
        <v>4</v>
      </c>
      <c r="K16" s="6" t="s">
        <v>188</v>
      </c>
      <c r="L16" s="8">
        <v>4731.4800000000014</v>
      </c>
      <c r="M16" s="8">
        <v>5299.2576000000017</v>
      </c>
      <c r="N16" s="4">
        <v>0.05</v>
      </c>
      <c r="O16" s="4">
        <v>7.0000000000000007E-2</v>
      </c>
    </row>
    <row r="17" spans="1:15" s="1" customFormat="1" x14ac:dyDescent="0.35">
      <c r="A17" s="1">
        <v>61</v>
      </c>
      <c r="B17" s="1">
        <v>1033</v>
      </c>
      <c r="C17" s="2">
        <v>44210</v>
      </c>
      <c r="D17" s="1">
        <v>10</v>
      </c>
      <c r="E17" s="1" t="s">
        <v>22</v>
      </c>
      <c r="F17" s="1" t="s">
        <v>19</v>
      </c>
      <c r="G17" s="9">
        <v>1010</v>
      </c>
      <c r="H17" s="12" t="s">
        <v>23</v>
      </c>
      <c r="I17" s="13">
        <v>8427</v>
      </c>
      <c r="J17" s="1">
        <v>-1</v>
      </c>
      <c r="K17" s="3" t="s">
        <v>175</v>
      </c>
      <c r="L17" s="9">
        <v>0</v>
      </c>
      <c r="M17" s="9">
        <v>0</v>
      </c>
      <c r="N17" s="1">
        <v>0.05</v>
      </c>
      <c r="O17" s="1">
        <v>7.0000000000000007E-2</v>
      </c>
    </row>
    <row r="18" spans="1:15" s="1" customFormat="1" x14ac:dyDescent="0.35">
      <c r="A18" s="1">
        <v>155</v>
      </c>
      <c r="B18" s="1">
        <v>1033</v>
      </c>
      <c r="C18" s="2">
        <v>44210</v>
      </c>
      <c r="D18" s="1">
        <v>10</v>
      </c>
      <c r="E18" s="1" t="s">
        <v>22</v>
      </c>
      <c r="F18" s="1" t="s">
        <v>19</v>
      </c>
      <c r="G18" s="9">
        <v>1010</v>
      </c>
      <c r="H18" s="12" t="s">
        <v>23</v>
      </c>
      <c r="I18" s="13">
        <v>8427</v>
      </c>
      <c r="J18" s="1">
        <v>1</v>
      </c>
      <c r="K18" s="3" t="s">
        <v>176</v>
      </c>
      <c r="L18" s="9">
        <v>0</v>
      </c>
      <c r="M18" s="9">
        <v>0</v>
      </c>
      <c r="N18" s="1">
        <v>0.05</v>
      </c>
      <c r="O18" s="1">
        <v>7.0000000000000007E-2</v>
      </c>
    </row>
    <row r="19" spans="1:15" s="4" customFormat="1" x14ac:dyDescent="0.35">
      <c r="A19" s="4">
        <v>93</v>
      </c>
      <c r="B19" s="4">
        <v>1034</v>
      </c>
      <c r="C19" s="5">
        <v>44210</v>
      </c>
      <c r="D19" s="4">
        <v>3</v>
      </c>
      <c r="E19" s="4" t="s">
        <v>24</v>
      </c>
      <c r="F19" s="4" t="s">
        <v>25</v>
      </c>
      <c r="G19" s="8">
        <v>504.69</v>
      </c>
      <c r="H19" s="10" t="s">
        <v>26</v>
      </c>
      <c r="I19" s="11">
        <v>5804084</v>
      </c>
      <c r="J19" s="4">
        <v>2</v>
      </c>
      <c r="K19" s="6" t="s">
        <v>196</v>
      </c>
      <c r="L19" s="8">
        <v>1009.38</v>
      </c>
      <c r="M19" s="8">
        <v>1130.5056</v>
      </c>
      <c r="N19" s="4">
        <v>0.05</v>
      </c>
      <c r="O19" s="4">
        <v>7.0000000000000007E-2</v>
      </c>
    </row>
    <row r="20" spans="1:15" s="4" customFormat="1" x14ac:dyDescent="0.35">
      <c r="A20" s="4">
        <v>187</v>
      </c>
      <c r="B20" s="4">
        <v>1034</v>
      </c>
      <c r="C20" s="5">
        <v>44210</v>
      </c>
      <c r="D20" s="4">
        <v>3</v>
      </c>
      <c r="E20" s="4" t="s">
        <v>24</v>
      </c>
      <c r="F20" s="4" t="s">
        <v>25</v>
      </c>
      <c r="G20" s="8">
        <v>504.69</v>
      </c>
      <c r="H20" s="10" t="s">
        <v>26</v>
      </c>
      <c r="I20" s="11">
        <v>5804084</v>
      </c>
      <c r="J20" s="4">
        <v>2</v>
      </c>
      <c r="K20" s="6" t="s">
        <v>197</v>
      </c>
      <c r="L20" s="8">
        <v>1009.38</v>
      </c>
      <c r="M20" s="8">
        <v>1130.5056</v>
      </c>
      <c r="N20" s="4">
        <v>0.05</v>
      </c>
      <c r="O20" s="4">
        <v>7.0000000000000007E-2</v>
      </c>
    </row>
    <row r="21" spans="1:15" s="1" customFormat="1" x14ac:dyDescent="0.35">
      <c r="A21" s="1">
        <v>156</v>
      </c>
      <c r="B21" s="1">
        <v>1036</v>
      </c>
      <c r="C21" s="2">
        <v>44214</v>
      </c>
      <c r="D21" s="1">
        <v>10</v>
      </c>
      <c r="E21" s="1" t="s">
        <v>22</v>
      </c>
      <c r="F21" s="1" t="s">
        <v>19</v>
      </c>
      <c r="G21" s="9">
        <v>1010</v>
      </c>
      <c r="H21" s="12" t="s">
        <v>27</v>
      </c>
      <c r="I21" s="13">
        <v>8427</v>
      </c>
      <c r="J21" s="1">
        <v>2</v>
      </c>
      <c r="K21" s="3" t="s">
        <v>177</v>
      </c>
      <c r="L21" s="9">
        <v>2020</v>
      </c>
      <c r="M21" s="9">
        <v>2262.4</v>
      </c>
      <c r="N21" s="1">
        <v>0.05</v>
      </c>
      <c r="O21" s="1">
        <v>7.0000000000000007E-2</v>
      </c>
    </row>
    <row r="22" spans="1:15" s="1" customFormat="1" x14ac:dyDescent="0.35">
      <c r="A22" s="1">
        <v>62</v>
      </c>
      <c r="B22" s="1">
        <v>1036</v>
      </c>
      <c r="C22" s="2">
        <v>44214</v>
      </c>
      <c r="D22" s="1">
        <v>10</v>
      </c>
      <c r="E22" s="1" t="s">
        <v>22</v>
      </c>
      <c r="F22" s="1" t="s">
        <v>19</v>
      </c>
      <c r="G22" s="9">
        <v>1010</v>
      </c>
      <c r="H22" s="12" t="s">
        <v>27</v>
      </c>
      <c r="I22" s="13">
        <v>8427</v>
      </c>
      <c r="J22" s="1">
        <v>2</v>
      </c>
      <c r="K22" s="3" t="s">
        <v>178</v>
      </c>
      <c r="L22" s="9">
        <v>2020</v>
      </c>
      <c r="M22" s="9">
        <v>2262.4</v>
      </c>
      <c r="N22" s="1">
        <v>0.05</v>
      </c>
      <c r="O22" s="1">
        <v>7.0000000000000007E-2</v>
      </c>
    </row>
    <row r="23" spans="1:15" s="4" customFormat="1" x14ac:dyDescent="0.35">
      <c r="A23" s="4">
        <v>109</v>
      </c>
      <c r="B23" s="4">
        <v>1040</v>
      </c>
      <c r="C23" s="5">
        <v>44214</v>
      </c>
      <c r="D23" s="4">
        <v>8</v>
      </c>
      <c r="E23" s="4" t="s">
        <v>28</v>
      </c>
      <c r="F23" s="4" t="s">
        <v>4</v>
      </c>
      <c r="G23" s="8">
        <v>50.75</v>
      </c>
      <c r="H23" s="10" t="s">
        <v>29</v>
      </c>
      <c r="I23" s="11">
        <v>8413009</v>
      </c>
      <c r="J23" s="4">
        <v>2</v>
      </c>
      <c r="K23" s="6" t="s">
        <v>30</v>
      </c>
      <c r="L23" s="8">
        <v>1564.5</v>
      </c>
      <c r="M23" s="8">
        <v>1752.24</v>
      </c>
      <c r="N23" s="4">
        <v>0.05</v>
      </c>
      <c r="O23" s="4">
        <v>7.0000000000000007E-2</v>
      </c>
    </row>
    <row r="24" spans="1:15" s="4" customFormat="1" x14ac:dyDescent="0.35">
      <c r="A24" s="4">
        <v>15</v>
      </c>
      <c r="B24" s="4">
        <v>1040</v>
      </c>
      <c r="C24" s="5">
        <v>44214</v>
      </c>
      <c r="D24" s="4">
        <v>8</v>
      </c>
      <c r="E24" s="4" t="s">
        <v>28</v>
      </c>
      <c r="F24" s="4" t="s">
        <v>4</v>
      </c>
      <c r="G24" s="8">
        <v>50.75</v>
      </c>
      <c r="H24" s="10" t="s">
        <v>29</v>
      </c>
      <c r="I24" s="11">
        <v>8413009</v>
      </c>
      <c r="J24" s="4">
        <v>2</v>
      </c>
      <c r="K24" s="6" t="s">
        <v>142</v>
      </c>
      <c r="L24" s="8">
        <v>1564.5</v>
      </c>
      <c r="M24" s="8">
        <v>1752.24</v>
      </c>
      <c r="N24" s="4">
        <v>0.05</v>
      </c>
      <c r="O24" s="4">
        <v>7.0000000000000007E-2</v>
      </c>
    </row>
    <row r="25" spans="1:15" s="4" customFormat="1" x14ac:dyDescent="0.35">
      <c r="A25" s="4">
        <v>119</v>
      </c>
      <c r="B25" s="4">
        <v>1040</v>
      </c>
      <c r="C25" s="5">
        <v>44214</v>
      </c>
      <c r="D25" s="4">
        <v>8</v>
      </c>
      <c r="E25" s="4" t="s">
        <v>31</v>
      </c>
      <c r="F25" s="4" t="s">
        <v>1</v>
      </c>
      <c r="G25" s="8">
        <v>104.5</v>
      </c>
      <c r="H25" s="10" t="s">
        <v>32</v>
      </c>
      <c r="I25" s="11">
        <v>3820009</v>
      </c>
      <c r="J25" s="4">
        <v>14</v>
      </c>
      <c r="K25" s="6" t="s">
        <v>143</v>
      </c>
      <c r="L25" s="8">
        <v>1564.5</v>
      </c>
      <c r="M25" s="8">
        <v>1752.24</v>
      </c>
      <c r="N25" s="4">
        <v>0.05</v>
      </c>
      <c r="O25" s="4">
        <v>7.0000000000000007E-2</v>
      </c>
    </row>
    <row r="26" spans="1:15" s="4" customFormat="1" x14ac:dyDescent="0.35">
      <c r="A26" s="4">
        <v>25</v>
      </c>
      <c r="B26" s="4">
        <v>1040</v>
      </c>
      <c r="C26" s="5">
        <v>44214</v>
      </c>
      <c r="D26" s="4">
        <v>8</v>
      </c>
      <c r="E26" s="4" t="s">
        <v>31</v>
      </c>
      <c r="F26" s="4" t="s">
        <v>1</v>
      </c>
      <c r="G26" s="8">
        <v>104.5</v>
      </c>
      <c r="H26" s="10" t="s">
        <v>32</v>
      </c>
      <c r="I26" s="11">
        <v>3820009</v>
      </c>
      <c r="J26" s="4">
        <v>14</v>
      </c>
      <c r="K26" s="6" t="s">
        <v>144</v>
      </c>
      <c r="L26" s="8">
        <v>1564.5</v>
      </c>
      <c r="M26" s="8">
        <v>1752.24</v>
      </c>
      <c r="N26" s="4">
        <v>0.05</v>
      </c>
      <c r="O26" s="4">
        <v>7.0000000000000007E-2</v>
      </c>
    </row>
    <row r="27" spans="1:15" s="4" customFormat="1" x14ac:dyDescent="0.35">
      <c r="A27" s="4">
        <v>29</v>
      </c>
      <c r="B27" s="4">
        <v>1040</v>
      </c>
      <c r="C27" s="5">
        <v>44214</v>
      </c>
      <c r="D27" s="4">
        <v>8</v>
      </c>
      <c r="E27" s="4" t="s">
        <v>31</v>
      </c>
      <c r="F27" s="4" t="s">
        <v>1</v>
      </c>
      <c r="G27" s="8">
        <v>104.5</v>
      </c>
      <c r="H27" s="10" t="s">
        <v>32</v>
      </c>
      <c r="I27" s="11">
        <v>3820009</v>
      </c>
      <c r="J27" s="4">
        <v>14</v>
      </c>
      <c r="K27" s="6" t="s">
        <v>145</v>
      </c>
      <c r="L27" s="8">
        <v>1564.5</v>
      </c>
      <c r="M27" s="8">
        <v>1752.24</v>
      </c>
      <c r="N27" s="4">
        <v>0.05</v>
      </c>
      <c r="O27" s="4">
        <v>7.0000000000000007E-2</v>
      </c>
    </row>
    <row r="28" spans="1:15" s="4" customFormat="1" x14ac:dyDescent="0.35">
      <c r="A28" s="4">
        <v>123</v>
      </c>
      <c r="B28" s="4">
        <v>1040</v>
      </c>
      <c r="C28" s="5">
        <v>44214</v>
      </c>
      <c r="D28" s="4">
        <v>8</v>
      </c>
      <c r="E28" s="4" t="s">
        <v>31</v>
      </c>
      <c r="F28" s="4" t="s">
        <v>1</v>
      </c>
      <c r="G28" s="8">
        <v>104.5</v>
      </c>
      <c r="H28" s="10" t="s">
        <v>32</v>
      </c>
      <c r="I28" s="11">
        <v>3820009</v>
      </c>
      <c r="J28" s="4">
        <v>14</v>
      </c>
      <c r="K28" s="6" t="s">
        <v>146</v>
      </c>
      <c r="L28" s="8">
        <v>1564.5</v>
      </c>
      <c r="M28" s="8">
        <v>1752.24</v>
      </c>
      <c r="N28" s="4">
        <v>0.05</v>
      </c>
      <c r="O28" s="4">
        <v>7.0000000000000007E-2</v>
      </c>
    </row>
    <row r="29" spans="1:15" s="4" customFormat="1" x14ac:dyDescent="0.35">
      <c r="A29" s="4">
        <v>125</v>
      </c>
      <c r="B29" s="4">
        <v>1040</v>
      </c>
      <c r="C29" s="5">
        <v>44214</v>
      </c>
      <c r="D29" s="4">
        <v>8</v>
      </c>
      <c r="E29" s="4" t="s">
        <v>31</v>
      </c>
      <c r="F29" s="4" t="s">
        <v>1</v>
      </c>
      <c r="G29" s="8">
        <v>104.5</v>
      </c>
      <c r="H29" s="10" t="s">
        <v>32</v>
      </c>
      <c r="I29" s="11">
        <v>3820009</v>
      </c>
      <c r="J29" s="4">
        <v>14</v>
      </c>
      <c r="K29" s="6" t="s">
        <v>147</v>
      </c>
      <c r="L29" s="8">
        <v>1564.5</v>
      </c>
      <c r="M29" s="8">
        <v>1752.24</v>
      </c>
      <c r="N29" s="4">
        <v>0.05</v>
      </c>
      <c r="O29" s="4">
        <v>7.0000000000000007E-2</v>
      </c>
    </row>
    <row r="30" spans="1:15" s="4" customFormat="1" x14ac:dyDescent="0.35">
      <c r="A30" s="4">
        <v>31</v>
      </c>
      <c r="B30" s="4">
        <v>1040</v>
      </c>
      <c r="C30" s="5">
        <v>44214</v>
      </c>
      <c r="D30" s="4">
        <v>8</v>
      </c>
      <c r="E30" s="4" t="s">
        <v>31</v>
      </c>
      <c r="F30" s="4" t="s">
        <v>1</v>
      </c>
      <c r="G30" s="8">
        <v>104.5</v>
      </c>
      <c r="H30" s="10" t="s">
        <v>32</v>
      </c>
      <c r="I30" s="11">
        <v>3820009</v>
      </c>
      <c r="J30" s="4">
        <v>14</v>
      </c>
      <c r="K30" s="6" t="s">
        <v>148</v>
      </c>
      <c r="L30" s="8">
        <v>1564.5</v>
      </c>
      <c r="M30" s="8">
        <v>1752.24</v>
      </c>
      <c r="N30" s="4">
        <v>0.05</v>
      </c>
      <c r="O30" s="4">
        <v>7.0000000000000007E-2</v>
      </c>
    </row>
    <row r="31" spans="1:15" s="4" customFormat="1" x14ac:dyDescent="0.35">
      <c r="A31" s="4">
        <v>124</v>
      </c>
      <c r="B31" s="4">
        <v>1040</v>
      </c>
      <c r="C31" s="5">
        <v>44214</v>
      </c>
      <c r="D31" s="4">
        <v>8</v>
      </c>
      <c r="E31" s="4" t="s">
        <v>31</v>
      </c>
      <c r="F31" s="4" t="s">
        <v>1</v>
      </c>
      <c r="G31" s="8">
        <v>104.5</v>
      </c>
      <c r="H31" s="10" t="s">
        <v>32</v>
      </c>
      <c r="I31" s="11">
        <v>3820009</v>
      </c>
      <c r="J31" s="4">
        <v>14</v>
      </c>
      <c r="K31" s="6" t="s">
        <v>149</v>
      </c>
      <c r="L31" s="8">
        <v>1564.5</v>
      </c>
      <c r="M31" s="8">
        <v>1752.24</v>
      </c>
      <c r="N31" s="4">
        <v>0.05</v>
      </c>
      <c r="O31" s="4">
        <v>7.0000000000000007E-2</v>
      </c>
    </row>
    <row r="32" spans="1:15" s="4" customFormat="1" x14ac:dyDescent="0.35">
      <c r="A32" s="4">
        <v>30</v>
      </c>
      <c r="B32" s="4">
        <v>1040</v>
      </c>
      <c r="C32" s="5">
        <v>44214</v>
      </c>
      <c r="D32" s="4">
        <v>8</v>
      </c>
      <c r="E32" s="4" t="s">
        <v>31</v>
      </c>
      <c r="F32" s="4" t="s">
        <v>1</v>
      </c>
      <c r="G32" s="8">
        <v>104.5</v>
      </c>
      <c r="H32" s="10" t="s">
        <v>32</v>
      </c>
      <c r="I32" s="11">
        <v>3820009</v>
      </c>
      <c r="J32" s="4">
        <v>14</v>
      </c>
      <c r="K32" s="6" t="s">
        <v>150</v>
      </c>
      <c r="L32" s="8">
        <v>1564.5</v>
      </c>
      <c r="M32" s="8">
        <v>1752.24</v>
      </c>
      <c r="N32" s="4">
        <v>0.05</v>
      </c>
      <c r="O32" s="4">
        <v>7.0000000000000007E-2</v>
      </c>
    </row>
    <row r="33" spans="1:15" s="4" customFormat="1" x14ac:dyDescent="0.35">
      <c r="A33" s="4">
        <v>28</v>
      </c>
      <c r="B33" s="4">
        <v>1040</v>
      </c>
      <c r="C33" s="5">
        <v>44214</v>
      </c>
      <c r="D33" s="4">
        <v>8</v>
      </c>
      <c r="E33" s="4" t="s">
        <v>31</v>
      </c>
      <c r="F33" s="4" t="s">
        <v>1</v>
      </c>
      <c r="G33" s="8">
        <v>104.5</v>
      </c>
      <c r="H33" s="10" t="s">
        <v>32</v>
      </c>
      <c r="I33" s="11">
        <v>3820009</v>
      </c>
      <c r="J33" s="4">
        <v>14</v>
      </c>
      <c r="K33" s="6" t="s">
        <v>151</v>
      </c>
      <c r="L33" s="8">
        <v>1564.5</v>
      </c>
      <c r="M33" s="8">
        <v>1752.24</v>
      </c>
      <c r="N33" s="4">
        <v>0.05</v>
      </c>
      <c r="O33" s="4">
        <v>7.0000000000000007E-2</v>
      </c>
    </row>
    <row r="34" spans="1:15" s="4" customFormat="1" x14ac:dyDescent="0.35">
      <c r="A34" s="4">
        <v>122</v>
      </c>
      <c r="B34" s="4">
        <v>1040</v>
      </c>
      <c r="C34" s="5">
        <v>44214</v>
      </c>
      <c r="D34" s="4">
        <v>8</v>
      </c>
      <c r="E34" s="4" t="s">
        <v>31</v>
      </c>
      <c r="F34" s="4" t="s">
        <v>1</v>
      </c>
      <c r="G34" s="8">
        <v>104.5</v>
      </c>
      <c r="H34" s="10" t="s">
        <v>32</v>
      </c>
      <c r="I34" s="11">
        <v>3820009</v>
      </c>
      <c r="J34" s="4">
        <v>14</v>
      </c>
      <c r="K34" s="6" t="s">
        <v>152</v>
      </c>
      <c r="L34" s="8">
        <v>1564.5</v>
      </c>
      <c r="M34" s="8">
        <v>1752.24</v>
      </c>
      <c r="N34" s="4">
        <v>0.05</v>
      </c>
      <c r="O34" s="4">
        <v>7.0000000000000007E-2</v>
      </c>
    </row>
    <row r="35" spans="1:15" s="4" customFormat="1" x14ac:dyDescent="0.35">
      <c r="A35" s="4">
        <v>120</v>
      </c>
      <c r="B35" s="4">
        <v>1040</v>
      </c>
      <c r="C35" s="5">
        <v>44214</v>
      </c>
      <c r="D35" s="4">
        <v>8</v>
      </c>
      <c r="E35" s="4" t="s">
        <v>31</v>
      </c>
      <c r="F35" s="4" t="s">
        <v>1</v>
      </c>
      <c r="G35" s="8">
        <v>104.5</v>
      </c>
      <c r="H35" s="10" t="s">
        <v>32</v>
      </c>
      <c r="I35" s="11">
        <v>3820009</v>
      </c>
      <c r="J35" s="4">
        <v>14</v>
      </c>
      <c r="K35" s="6" t="s">
        <v>153</v>
      </c>
      <c r="L35" s="8">
        <v>1564.5</v>
      </c>
      <c r="M35" s="8">
        <v>1752.24</v>
      </c>
      <c r="N35" s="4">
        <v>0.05</v>
      </c>
      <c r="O35" s="4">
        <v>7.0000000000000007E-2</v>
      </c>
    </row>
    <row r="36" spans="1:15" s="4" customFormat="1" x14ac:dyDescent="0.35">
      <c r="A36" s="4">
        <v>26</v>
      </c>
      <c r="B36" s="4">
        <v>1040</v>
      </c>
      <c r="C36" s="5">
        <v>44214</v>
      </c>
      <c r="D36" s="4">
        <v>8</v>
      </c>
      <c r="E36" s="4" t="s">
        <v>31</v>
      </c>
      <c r="F36" s="4" t="s">
        <v>1</v>
      </c>
      <c r="G36" s="8">
        <v>104.5</v>
      </c>
      <c r="H36" s="10" t="s">
        <v>32</v>
      </c>
      <c r="I36" s="11">
        <v>3820009</v>
      </c>
      <c r="J36" s="4">
        <v>14</v>
      </c>
      <c r="K36" s="6" t="s">
        <v>154</v>
      </c>
      <c r="L36" s="8">
        <v>1564.5</v>
      </c>
      <c r="M36" s="8">
        <v>1752.24</v>
      </c>
      <c r="N36" s="4">
        <v>0.05</v>
      </c>
      <c r="O36" s="4">
        <v>7.0000000000000007E-2</v>
      </c>
    </row>
    <row r="37" spans="1:15" s="4" customFormat="1" x14ac:dyDescent="0.35">
      <c r="A37" s="4">
        <v>121</v>
      </c>
      <c r="B37" s="4">
        <v>1040</v>
      </c>
      <c r="C37" s="5">
        <v>44214</v>
      </c>
      <c r="D37" s="4">
        <v>8</v>
      </c>
      <c r="E37" s="4" t="s">
        <v>31</v>
      </c>
      <c r="F37" s="4" t="s">
        <v>1</v>
      </c>
      <c r="G37" s="8">
        <v>104.5</v>
      </c>
      <c r="H37" s="10" t="s">
        <v>32</v>
      </c>
      <c r="I37" s="11">
        <v>3820009</v>
      </c>
      <c r="J37" s="4">
        <v>14</v>
      </c>
      <c r="K37" s="6" t="s">
        <v>155</v>
      </c>
      <c r="L37" s="8">
        <v>1564.5</v>
      </c>
      <c r="M37" s="8">
        <v>1752.24</v>
      </c>
      <c r="N37" s="4">
        <v>0.05</v>
      </c>
      <c r="O37" s="4">
        <v>7.0000000000000007E-2</v>
      </c>
    </row>
    <row r="38" spans="1:15" s="4" customFormat="1" x14ac:dyDescent="0.35">
      <c r="A38" s="4">
        <v>27</v>
      </c>
      <c r="B38" s="4">
        <v>1040</v>
      </c>
      <c r="C38" s="5">
        <v>44214</v>
      </c>
      <c r="D38" s="4">
        <v>8</v>
      </c>
      <c r="E38" s="4" t="s">
        <v>31</v>
      </c>
      <c r="F38" s="4" t="s">
        <v>1</v>
      </c>
      <c r="G38" s="8">
        <v>104.5</v>
      </c>
      <c r="H38" s="10" t="s">
        <v>32</v>
      </c>
      <c r="I38" s="11">
        <v>3820009</v>
      </c>
      <c r="J38" s="4">
        <v>14</v>
      </c>
      <c r="K38" s="6" t="s">
        <v>156</v>
      </c>
      <c r="L38" s="8">
        <v>1564.5</v>
      </c>
      <c r="M38" s="8">
        <v>1752.24</v>
      </c>
      <c r="N38" s="4">
        <v>0.05</v>
      </c>
      <c r="O38" s="4">
        <v>7.0000000000000007E-2</v>
      </c>
    </row>
    <row r="39" spans="1:15" s="1" customFormat="1" x14ac:dyDescent="0.35">
      <c r="A39" s="1">
        <v>151</v>
      </c>
      <c r="B39" s="1">
        <v>1042</v>
      </c>
      <c r="C39" s="2">
        <v>44214</v>
      </c>
      <c r="D39" s="1">
        <v>9</v>
      </c>
      <c r="E39" s="1" t="s">
        <v>33</v>
      </c>
      <c r="F39" s="1" t="s">
        <v>19</v>
      </c>
      <c r="G39" s="9">
        <v>1040</v>
      </c>
      <c r="H39" s="12" t="s">
        <v>34</v>
      </c>
      <c r="I39" s="13">
        <v>51463001</v>
      </c>
      <c r="J39" s="1">
        <v>1</v>
      </c>
      <c r="K39" s="3" t="s">
        <v>170</v>
      </c>
      <c r="L39" s="9">
        <v>1040</v>
      </c>
      <c r="M39" s="9">
        <v>1164.8</v>
      </c>
      <c r="N39" s="1">
        <v>0.05</v>
      </c>
      <c r="O39" s="1">
        <v>7.0000000000000007E-2</v>
      </c>
    </row>
    <row r="40" spans="1:15" s="4" customFormat="1" x14ac:dyDescent="0.35">
      <c r="A40" s="4">
        <v>148</v>
      </c>
      <c r="B40" s="4">
        <v>1043</v>
      </c>
      <c r="C40" s="5">
        <v>44214</v>
      </c>
      <c r="D40" s="4">
        <v>8</v>
      </c>
      <c r="E40" s="4" t="s">
        <v>35</v>
      </c>
      <c r="F40" s="4" t="s">
        <v>19</v>
      </c>
      <c r="G40" s="8">
        <v>1272</v>
      </c>
      <c r="H40" s="10" t="s">
        <v>36</v>
      </c>
      <c r="I40" s="11">
        <v>1100321</v>
      </c>
      <c r="J40" s="4">
        <v>1</v>
      </c>
      <c r="K40" s="6" t="s">
        <v>229</v>
      </c>
      <c r="L40" s="8">
        <v>1272</v>
      </c>
      <c r="M40" s="8">
        <v>1424.6399999999999</v>
      </c>
      <c r="N40" s="4">
        <v>0.05</v>
      </c>
      <c r="O40" s="4">
        <v>7.0000000000000007E-2</v>
      </c>
    </row>
    <row r="41" spans="1:15" s="1" customFormat="1" x14ac:dyDescent="0.35">
      <c r="A41" s="1">
        <v>105</v>
      </c>
      <c r="B41" s="1">
        <v>1044</v>
      </c>
      <c r="C41" s="2">
        <v>44214</v>
      </c>
      <c r="D41" s="1">
        <v>4</v>
      </c>
      <c r="E41" s="1" t="s">
        <v>37</v>
      </c>
      <c r="F41" s="1" t="s">
        <v>4</v>
      </c>
      <c r="G41" s="9">
        <v>69.53</v>
      </c>
      <c r="H41" s="12" t="s">
        <v>38</v>
      </c>
      <c r="I41" s="13">
        <v>11164009</v>
      </c>
      <c r="J41" s="1">
        <v>4</v>
      </c>
      <c r="K41" s="3" t="s">
        <v>39</v>
      </c>
      <c r="L41" s="9">
        <v>317.88</v>
      </c>
      <c r="M41" s="9">
        <v>356.0256</v>
      </c>
      <c r="N41" s="1">
        <v>0.05</v>
      </c>
      <c r="O41" s="1">
        <v>7.0000000000000007E-2</v>
      </c>
    </row>
    <row r="42" spans="1:15" s="1" customFormat="1" x14ac:dyDescent="0.35">
      <c r="A42" s="1">
        <v>11</v>
      </c>
      <c r="B42" s="1">
        <v>1044</v>
      </c>
      <c r="C42" s="2">
        <v>44214</v>
      </c>
      <c r="D42" s="1">
        <v>4</v>
      </c>
      <c r="E42" s="1" t="s">
        <v>37</v>
      </c>
      <c r="F42" s="1" t="s">
        <v>4</v>
      </c>
      <c r="G42" s="9">
        <v>69.53</v>
      </c>
      <c r="H42" s="12" t="s">
        <v>38</v>
      </c>
      <c r="I42" s="13">
        <v>11164009</v>
      </c>
      <c r="J42" s="1">
        <v>4</v>
      </c>
      <c r="K42" s="3" t="s">
        <v>138</v>
      </c>
      <c r="L42" s="9">
        <v>317.88</v>
      </c>
      <c r="M42" s="9">
        <v>356.0256</v>
      </c>
      <c r="N42" s="1">
        <v>0.05</v>
      </c>
      <c r="O42" s="1">
        <v>7.0000000000000007E-2</v>
      </c>
    </row>
    <row r="43" spans="1:15" s="1" customFormat="1" x14ac:dyDescent="0.35">
      <c r="A43" s="1">
        <v>106</v>
      </c>
      <c r="B43" s="1">
        <v>1044</v>
      </c>
      <c r="C43" s="2">
        <v>44214</v>
      </c>
      <c r="D43" s="1">
        <v>4</v>
      </c>
      <c r="E43" s="1" t="s">
        <v>37</v>
      </c>
      <c r="F43" s="1" t="s">
        <v>4</v>
      </c>
      <c r="G43" s="9">
        <v>89.41</v>
      </c>
      <c r="H43" s="12" t="s">
        <v>40</v>
      </c>
      <c r="I43" s="13">
        <v>42542001</v>
      </c>
      <c r="J43" s="1">
        <v>4</v>
      </c>
      <c r="K43" s="3" t="s">
        <v>139</v>
      </c>
      <c r="L43" s="9">
        <v>317.88</v>
      </c>
      <c r="M43" s="9">
        <v>356.0256</v>
      </c>
      <c r="N43" s="1">
        <v>0.05</v>
      </c>
      <c r="O43" s="1">
        <v>7.0000000000000007E-2</v>
      </c>
    </row>
    <row r="44" spans="1:15" s="1" customFormat="1" x14ac:dyDescent="0.35">
      <c r="A44" s="1">
        <v>12</v>
      </c>
      <c r="B44" s="1">
        <v>1044</v>
      </c>
      <c r="C44" s="2">
        <v>44214</v>
      </c>
      <c r="D44" s="1">
        <v>4</v>
      </c>
      <c r="E44" s="1" t="s">
        <v>37</v>
      </c>
      <c r="F44" s="1" t="s">
        <v>4</v>
      </c>
      <c r="G44" s="9">
        <v>89.41</v>
      </c>
      <c r="H44" s="12" t="s">
        <v>40</v>
      </c>
      <c r="I44" s="13">
        <v>42542001</v>
      </c>
      <c r="J44" s="1">
        <v>4</v>
      </c>
      <c r="K44" s="3" t="s">
        <v>140</v>
      </c>
      <c r="L44" s="9">
        <v>317.88</v>
      </c>
      <c r="M44" s="9">
        <v>356.0256</v>
      </c>
      <c r="N44" s="1">
        <v>0.05</v>
      </c>
      <c r="O44" s="1">
        <v>7.0000000000000007E-2</v>
      </c>
    </row>
    <row r="45" spans="1:15" s="4" customFormat="1" x14ac:dyDescent="0.35">
      <c r="A45" s="4">
        <v>161</v>
      </c>
      <c r="B45" s="4">
        <v>1046</v>
      </c>
      <c r="C45" s="5">
        <v>44214</v>
      </c>
      <c r="D45" s="4">
        <v>1</v>
      </c>
      <c r="E45" s="4" t="s">
        <v>41</v>
      </c>
      <c r="F45" s="4" t="s">
        <v>13</v>
      </c>
      <c r="G45" s="8">
        <v>1435</v>
      </c>
      <c r="H45" s="10" t="s">
        <v>42</v>
      </c>
      <c r="I45" s="11">
        <v>8335</v>
      </c>
      <c r="J45" s="4">
        <v>2</v>
      </c>
      <c r="K45" s="6" t="s">
        <v>131</v>
      </c>
      <c r="L45" s="8">
        <v>5370</v>
      </c>
      <c r="M45" s="8">
        <v>6014.4</v>
      </c>
      <c r="N45" s="4">
        <v>0.05</v>
      </c>
      <c r="O45" s="4">
        <v>7.0000000000000007E-2</v>
      </c>
    </row>
    <row r="46" spans="1:15" s="4" customFormat="1" x14ac:dyDescent="0.35">
      <c r="A46" s="4">
        <v>67</v>
      </c>
      <c r="B46" s="4">
        <v>1046</v>
      </c>
      <c r="C46" s="5">
        <v>44214</v>
      </c>
      <c r="D46" s="4">
        <v>1</v>
      </c>
      <c r="E46" s="4" t="s">
        <v>41</v>
      </c>
      <c r="F46" s="4" t="s">
        <v>13</v>
      </c>
      <c r="G46" s="8">
        <v>1435</v>
      </c>
      <c r="H46" s="10" t="s">
        <v>42</v>
      </c>
      <c r="I46" s="11">
        <v>8335</v>
      </c>
      <c r="J46" s="4">
        <v>2</v>
      </c>
      <c r="K46" s="6" t="s">
        <v>132</v>
      </c>
      <c r="L46" s="8">
        <v>5370</v>
      </c>
      <c r="M46" s="8">
        <v>6014.4</v>
      </c>
      <c r="N46" s="4">
        <v>0.05</v>
      </c>
      <c r="O46" s="4">
        <v>7.0000000000000007E-2</v>
      </c>
    </row>
    <row r="47" spans="1:15" s="4" customFormat="1" x14ac:dyDescent="0.35">
      <c r="A47" s="4">
        <v>137</v>
      </c>
      <c r="B47" s="4">
        <v>1046</v>
      </c>
      <c r="C47" s="5">
        <v>44214</v>
      </c>
      <c r="D47" s="4">
        <v>3</v>
      </c>
      <c r="E47" s="4" t="s">
        <v>43</v>
      </c>
      <c r="F47" s="4" t="s">
        <v>19</v>
      </c>
      <c r="G47" s="8">
        <v>1250</v>
      </c>
      <c r="H47" s="10" t="s">
        <v>44</v>
      </c>
      <c r="I47" s="11">
        <v>12490</v>
      </c>
      <c r="J47" s="4">
        <v>2</v>
      </c>
      <c r="K47" s="6" t="s">
        <v>192</v>
      </c>
      <c r="L47" s="8">
        <v>5370</v>
      </c>
      <c r="M47" s="8">
        <v>6014.4</v>
      </c>
      <c r="N47" s="4">
        <v>0.05</v>
      </c>
      <c r="O47" s="4">
        <v>7.0000000000000007E-2</v>
      </c>
    </row>
    <row r="48" spans="1:15" s="4" customFormat="1" x14ac:dyDescent="0.35">
      <c r="A48" s="4">
        <v>43</v>
      </c>
      <c r="B48" s="4">
        <v>1046</v>
      </c>
      <c r="C48" s="5">
        <v>44214</v>
      </c>
      <c r="D48" s="4">
        <v>3</v>
      </c>
      <c r="E48" s="4" t="s">
        <v>43</v>
      </c>
      <c r="F48" s="4" t="s">
        <v>19</v>
      </c>
      <c r="G48" s="8">
        <v>1250</v>
      </c>
      <c r="H48" s="10" t="s">
        <v>44</v>
      </c>
      <c r="I48" s="11">
        <v>12490</v>
      </c>
      <c r="J48" s="4">
        <v>2</v>
      </c>
      <c r="K48" s="6" t="s">
        <v>193</v>
      </c>
      <c r="L48" s="8">
        <v>5370</v>
      </c>
      <c r="M48" s="8">
        <v>6014.4</v>
      </c>
      <c r="N48" s="4">
        <v>0.05</v>
      </c>
      <c r="O48" s="4">
        <v>7.0000000000000007E-2</v>
      </c>
    </row>
    <row r="49" spans="1:15" s="1" customFormat="1" x14ac:dyDescent="0.35">
      <c r="A49" s="1">
        <v>138</v>
      </c>
      <c r="B49" s="1">
        <v>1048</v>
      </c>
      <c r="C49" s="2">
        <v>44214</v>
      </c>
      <c r="D49" s="1">
        <v>4</v>
      </c>
      <c r="E49" s="1" t="s">
        <v>45</v>
      </c>
      <c r="F49" s="1" t="s">
        <v>19</v>
      </c>
      <c r="G49" s="9">
        <v>1090.9100000000001</v>
      </c>
      <c r="H49" s="12" t="s">
        <v>46</v>
      </c>
      <c r="I49" s="13">
        <v>50864001</v>
      </c>
      <c r="J49" s="1">
        <v>1</v>
      </c>
      <c r="K49" s="3" t="s">
        <v>215</v>
      </c>
      <c r="L49" s="9">
        <v>1090.9100000000001</v>
      </c>
      <c r="M49" s="9">
        <v>1221.8192000000001</v>
      </c>
      <c r="N49" s="1">
        <v>0.05</v>
      </c>
      <c r="O49" s="1">
        <v>7.0000000000000007E-2</v>
      </c>
    </row>
    <row r="50" spans="1:15" s="4" customFormat="1" x14ac:dyDescent="0.35">
      <c r="A50" s="4">
        <v>126</v>
      </c>
      <c r="B50" s="4">
        <v>1049</v>
      </c>
      <c r="C50" s="5">
        <v>44214</v>
      </c>
      <c r="D50" s="4">
        <v>5</v>
      </c>
      <c r="E50" s="4" t="s">
        <v>47</v>
      </c>
      <c r="F50" s="4" t="s">
        <v>48</v>
      </c>
      <c r="G50" s="8">
        <v>710</v>
      </c>
      <c r="H50" s="10" t="s">
        <v>49</v>
      </c>
      <c r="I50" s="11">
        <v>8359</v>
      </c>
      <c r="J50" s="4">
        <v>1</v>
      </c>
      <c r="K50" s="6" t="s">
        <v>220</v>
      </c>
      <c r="L50" s="8">
        <v>1880</v>
      </c>
      <c r="M50" s="8">
        <v>2105.6</v>
      </c>
      <c r="N50" s="4">
        <v>0.05</v>
      </c>
      <c r="O50" s="4">
        <v>7.0000000000000007E-2</v>
      </c>
    </row>
    <row r="51" spans="1:15" s="4" customFormat="1" x14ac:dyDescent="0.35">
      <c r="A51" s="4">
        <v>46</v>
      </c>
      <c r="B51" s="4">
        <v>1049</v>
      </c>
      <c r="C51" s="5">
        <v>44214</v>
      </c>
      <c r="D51" s="4">
        <v>5</v>
      </c>
      <c r="E51" s="4" t="s">
        <v>50</v>
      </c>
      <c r="F51" s="4" t="s">
        <v>19</v>
      </c>
      <c r="G51" s="8">
        <v>1170</v>
      </c>
      <c r="H51" s="10" t="s">
        <v>51</v>
      </c>
      <c r="I51" s="11">
        <v>13563</v>
      </c>
      <c r="J51" s="4">
        <v>1</v>
      </c>
      <c r="K51" s="6" t="s">
        <v>226</v>
      </c>
      <c r="L51" s="8">
        <v>1880</v>
      </c>
      <c r="M51" s="8">
        <v>2105.6</v>
      </c>
      <c r="N51" s="4">
        <v>0.05</v>
      </c>
      <c r="O51" s="4">
        <v>7.0000000000000007E-2</v>
      </c>
    </row>
    <row r="52" spans="1:15" s="1" customFormat="1" x14ac:dyDescent="0.35">
      <c r="A52" s="1">
        <v>188</v>
      </c>
      <c r="B52" s="1">
        <v>1051</v>
      </c>
      <c r="C52" s="2">
        <v>44214</v>
      </c>
      <c r="D52" s="1">
        <v>3</v>
      </c>
      <c r="E52" s="1" t="s">
        <v>24</v>
      </c>
      <c r="F52" s="1" t="s">
        <v>25</v>
      </c>
      <c r="G52" s="9">
        <v>553.95000000000005</v>
      </c>
      <c r="H52" s="12" t="s">
        <v>52</v>
      </c>
      <c r="I52" s="13">
        <v>6096009</v>
      </c>
      <c r="J52" s="1">
        <v>1</v>
      </c>
      <c r="K52" s="3" t="s">
        <v>198</v>
      </c>
      <c r="L52" s="9">
        <v>553.95000000000005</v>
      </c>
      <c r="M52" s="9">
        <v>620.42400000000009</v>
      </c>
      <c r="N52" s="1">
        <v>0.05</v>
      </c>
      <c r="O52" s="1">
        <v>7.0000000000000007E-2</v>
      </c>
    </row>
    <row r="53" spans="1:15" s="4" customFormat="1" x14ac:dyDescent="0.35">
      <c r="A53" s="4">
        <v>172</v>
      </c>
      <c r="B53" s="4">
        <v>1052</v>
      </c>
      <c r="C53" s="5">
        <v>44214</v>
      </c>
      <c r="D53" s="4">
        <v>6</v>
      </c>
      <c r="E53" s="4" t="s">
        <v>53</v>
      </c>
      <c r="F53" s="4" t="s">
        <v>13</v>
      </c>
      <c r="G53" s="8">
        <v>1435</v>
      </c>
      <c r="H53" s="10" t="s">
        <v>54</v>
      </c>
      <c r="I53" s="11">
        <v>8355</v>
      </c>
      <c r="J53" s="4">
        <v>1</v>
      </c>
      <c r="K53" s="6" t="s">
        <v>205</v>
      </c>
      <c r="L53" s="8">
        <v>1435</v>
      </c>
      <c r="M53" s="8">
        <v>1607.2</v>
      </c>
      <c r="N53" s="4">
        <v>0.05</v>
      </c>
      <c r="O53" s="4">
        <v>7.0000000000000007E-2</v>
      </c>
    </row>
    <row r="54" spans="1:15" s="1" customFormat="1" x14ac:dyDescent="0.35">
      <c r="A54" s="1">
        <v>139</v>
      </c>
      <c r="B54" s="1">
        <v>1054</v>
      </c>
      <c r="C54" s="2">
        <v>44214</v>
      </c>
      <c r="D54" s="1">
        <v>5</v>
      </c>
      <c r="E54" s="1" t="s">
        <v>55</v>
      </c>
      <c r="F54" s="1" t="s">
        <v>19</v>
      </c>
      <c r="G54" s="9">
        <v>226.07</v>
      </c>
      <c r="H54" s="12" t="s">
        <v>56</v>
      </c>
      <c r="I54" s="13">
        <v>40184001</v>
      </c>
      <c r="J54" s="1">
        <v>3</v>
      </c>
      <c r="K54" s="3" t="s">
        <v>216</v>
      </c>
      <c r="L54" s="9">
        <v>1747.3400000000001</v>
      </c>
      <c r="M54" s="9">
        <v>1957.0208000000002</v>
      </c>
      <c r="N54" s="1">
        <v>0.05</v>
      </c>
      <c r="O54" s="1">
        <v>7.0000000000000007E-2</v>
      </c>
    </row>
    <row r="55" spans="1:15" s="1" customFormat="1" x14ac:dyDescent="0.35">
      <c r="A55" s="1">
        <v>45</v>
      </c>
      <c r="B55" s="1">
        <v>1054</v>
      </c>
      <c r="C55" s="2">
        <v>44214</v>
      </c>
      <c r="D55" s="1">
        <v>5</v>
      </c>
      <c r="E55" s="1" t="s">
        <v>55</v>
      </c>
      <c r="F55" s="1" t="s">
        <v>19</v>
      </c>
      <c r="G55" s="9">
        <v>226.07</v>
      </c>
      <c r="H55" s="12" t="s">
        <v>56</v>
      </c>
      <c r="I55" s="13">
        <v>40184001</v>
      </c>
      <c r="J55" s="1">
        <v>3</v>
      </c>
      <c r="K55" s="3" t="s">
        <v>217</v>
      </c>
      <c r="L55" s="9">
        <v>1747.3400000000001</v>
      </c>
      <c r="M55" s="9">
        <v>1957.0208000000002</v>
      </c>
      <c r="N55" s="1">
        <v>0.05</v>
      </c>
      <c r="O55" s="1">
        <v>7.0000000000000007E-2</v>
      </c>
    </row>
    <row r="56" spans="1:15" s="1" customFormat="1" x14ac:dyDescent="0.35">
      <c r="A56" s="1">
        <v>117</v>
      </c>
      <c r="B56" s="1">
        <v>1054</v>
      </c>
      <c r="C56" s="2">
        <v>44214</v>
      </c>
      <c r="D56" s="1">
        <v>5</v>
      </c>
      <c r="E56" s="1" t="s">
        <v>55</v>
      </c>
      <c r="F56" s="1" t="s">
        <v>19</v>
      </c>
      <c r="G56" s="9">
        <v>226.07</v>
      </c>
      <c r="H56" s="12" t="s">
        <v>56</v>
      </c>
      <c r="I56" s="13">
        <v>40184001</v>
      </c>
      <c r="J56" s="1">
        <v>3</v>
      </c>
      <c r="K56" s="3" t="s">
        <v>218</v>
      </c>
      <c r="L56" s="9">
        <v>1747.3400000000001</v>
      </c>
      <c r="M56" s="9">
        <v>1957.0208000000002</v>
      </c>
      <c r="N56" s="1">
        <v>0.05</v>
      </c>
      <c r="O56" s="1">
        <v>7.0000000000000007E-2</v>
      </c>
    </row>
    <row r="57" spans="1:15" s="1" customFormat="1" x14ac:dyDescent="0.35">
      <c r="A57" s="1">
        <v>23</v>
      </c>
      <c r="B57" s="1">
        <v>1054</v>
      </c>
      <c r="C57" s="2">
        <v>44214</v>
      </c>
      <c r="D57" s="1">
        <v>5</v>
      </c>
      <c r="E57" s="1" t="s">
        <v>57</v>
      </c>
      <c r="F57" s="1" t="s">
        <v>1</v>
      </c>
      <c r="G57" s="9">
        <v>172.63</v>
      </c>
      <c r="H57" s="12" t="s">
        <v>58</v>
      </c>
      <c r="I57" s="13">
        <v>40182001</v>
      </c>
      <c r="J57" s="1">
        <v>1</v>
      </c>
      <c r="K57" s="3" t="s">
        <v>219</v>
      </c>
      <c r="L57" s="9">
        <v>1747.3400000000001</v>
      </c>
      <c r="M57" s="9">
        <v>1957.0208000000002</v>
      </c>
      <c r="N57" s="1">
        <v>0.05</v>
      </c>
      <c r="O57" s="1">
        <v>7.0000000000000007E-2</v>
      </c>
    </row>
    <row r="58" spans="1:15" s="1" customFormat="1" x14ac:dyDescent="0.35">
      <c r="A58" s="1">
        <v>170</v>
      </c>
      <c r="B58" s="1">
        <v>1054</v>
      </c>
      <c r="C58" s="2">
        <v>44214</v>
      </c>
      <c r="D58" s="1">
        <v>5</v>
      </c>
      <c r="E58" s="1" t="s">
        <v>59</v>
      </c>
      <c r="F58" s="1" t="s">
        <v>13</v>
      </c>
      <c r="G58" s="9">
        <v>448.25</v>
      </c>
      <c r="H58" s="12" t="s">
        <v>60</v>
      </c>
      <c r="I58" s="13">
        <v>5850009</v>
      </c>
      <c r="J58" s="1">
        <v>2</v>
      </c>
      <c r="K58" s="3" t="s">
        <v>224</v>
      </c>
      <c r="L58" s="9">
        <v>1747.3400000000001</v>
      </c>
      <c r="M58" s="9">
        <v>1957.0208000000002</v>
      </c>
      <c r="N58" s="1">
        <v>0.05</v>
      </c>
      <c r="O58" s="1">
        <v>7.0000000000000007E-2</v>
      </c>
    </row>
    <row r="59" spans="1:15" s="1" customFormat="1" x14ac:dyDescent="0.35">
      <c r="A59" s="1">
        <v>76</v>
      </c>
      <c r="B59" s="1">
        <v>1054</v>
      </c>
      <c r="C59" s="2">
        <v>44214</v>
      </c>
      <c r="D59" s="1">
        <v>5</v>
      </c>
      <c r="E59" s="1" t="s">
        <v>59</v>
      </c>
      <c r="F59" s="1" t="s">
        <v>13</v>
      </c>
      <c r="G59" s="9">
        <v>448.25</v>
      </c>
      <c r="H59" s="12" t="s">
        <v>60</v>
      </c>
      <c r="I59" s="13">
        <v>5850009</v>
      </c>
      <c r="J59" s="1">
        <v>2</v>
      </c>
      <c r="K59" s="3" t="s">
        <v>225</v>
      </c>
      <c r="L59" s="9">
        <v>1747.3400000000001</v>
      </c>
      <c r="M59" s="9">
        <v>1957.0208000000002</v>
      </c>
      <c r="N59" s="1">
        <v>0.05</v>
      </c>
      <c r="O59" s="1">
        <v>7.0000000000000007E-2</v>
      </c>
    </row>
    <row r="60" spans="1:15" s="4" customFormat="1" x14ac:dyDescent="0.35">
      <c r="A60" s="4">
        <v>184</v>
      </c>
      <c r="B60" s="4">
        <v>1056</v>
      </c>
      <c r="C60" s="5">
        <v>44214</v>
      </c>
      <c r="D60" s="4">
        <v>9</v>
      </c>
      <c r="E60" s="4" t="s">
        <v>61</v>
      </c>
      <c r="F60" s="4" t="s">
        <v>13</v>
      </c>
      <c r="G60" s="8">
        <v>1842</v>
      </c>
      <c r="H60" s="10" t="s">
        <v>62</v>
      </c>
      <c r="I60" s="11">
        <v>11577</v>
      </c>
      <c r="J60" s="4">
        <v>2</v>
      </c>
      <c r="K60" s="6" t="s">
        <v>172</v>
      </c>
      <c r="L60" s="8">
        <v>7666</v>
      </c>
      <c r="M60" s="8">
        <v>8585.92</v>
      </c>
      <c r="N60" s="4">
        <v>0.05</v>
      </c>
      <c r="O60" s="4">
        <v>7.0000000000000007E-2</v>
      </c>
    </row>
    <row r="61" spans="1:15" s="4" customFormat="1" x14ac:dyDescent="0.35">
      <c r="A61" s="4">
        <v>90</v>
      </c>
      <c r="B61" s="4">
        <v>1056</v>
      </c>
      <c r="C61" s="5">
        <v>44214</v>
      </c>
      <c r="D61" s="4">
        <v>9</v>
      </c>
      <c r="E61" s="4" t="s">
        <v>61</v>
      </c>
      <c r="F61" s="4" t="s">
        <v>13</v>
      </c>
      <c r="G61" s="8">
        <v>1842</v>
      </c>
      <c r="H61" s="10" t="s">
        <v>62</v>
      </c>
      <c r="I61" s="11">
        <v>11577</v>
      </c>
      <c r="J61" s="4">
        <v>2</v>
      </c>
      <c r="K61" s="6" t="s">
        <v>173</v>
      </c>
      <c r="L61" s="8">
        <v>7666</v>
      </c>
      <c r="M61" s="8">
        <v>8585.92</v>
      </c>
      <c r="N61" s="4">
        <v>0.05</v>
      </c>
      <c r="O61" s="4">
        <v>7.0000000000000007E-2</v>
      </c>
    </row>
    <row r="62" spans="1:15" s="4" customFormat="1" x14ac:dyDescent="0.35">
      <c r="A62" s="4">
        <v>185</v>
      </c>
      <c r="B62" s="4">
        <v>1056</v>
      </c>
      <c r="C62" s="5">
        <v>44214</v>
      </c>
      <c r="D62" s="4">
        <v>10</v>
      </c>
      <c r="E62" s="4" t="s">
        <v>63</v>
      </c>
      <c r="F62" s="4" t="s">
        <v>13</v>
      </c>
      <c r="G62" s="8">
        <v>1991</v>
      </c>
      <c r="H62" s="10" t="s">
        <v>64</v>
      </c>
      <c r="I62" s="11">
        <v>41491</v>
      </c>
      <c r="J62" s="4">
        <v>2</v>
      </c>
      <c r="K62" s="6" t="s">
        <v>182</v>
      </c>
      <c r="L62" s="8">
        <v>7666</v>
      </c>
      <c r="M62" s="8">
        <v>8585.92</v>
      </c>
      <c r="N62" s="4">
        <v>0.05</v>
      </c>
      <c r="O62" s="4">
        <v>7.0000000000000007E-2</v>
      </c>
    </row>
    <row r="63" spans="1:15" s="4" customFormat="1" x14ac:dyDescent="0.35">
      <c r="A63" s="4">
        <v>91</v>
      </c>
      <c r="B63" s="4">
        <v>1056</v>
      </c>
      <c r="C63" s="5">
        <v>44214</v>
      </c>
      <c r="D63" s="4">
        <v>10</v>
      </c>
      <c r="E63" s="4" t="s">
        <v>63</v>
      </c>
      <c r="F63" s="4" t="s">
        <v>13</v>
      </c>
      <c r="G63" s="8">
        <v>1991</v>
      </c>
      <c r="H63" s="10" t="s">
        <v>64</v>
      </c>
      <c r="I63" s="11">
        <v>41491</v>
      </c>
      <c r="J63" s="4">
        <v>2</v>
      </c>
      <c r="K63" s="6" t="s">
        <v>183</v>
      </c>
      <c r="L63" s="8">
        <v>7666</v>
      </c>
      <c r="M63" s="8">
        <v>8585.92</v>
      </c>
      <c r="N63" s="4">
        <v>0.05</v>
      </c>
      <c r="O63" s="4">
        <v>7.0000000000000007E-2</v>
      </c>
    </row>
    <row r="64" spans="1:15" s="1" customFormat="1" x14ac:dyDescent="0.35">
      <c r="A64" s="1">
        <v>97</v>
      </c>
      <c r="B64" s="1">
        <v>1057</v>
      </c>
      <c r="C64" s="2">
        <v>44214</v>
      </c>
      <c r="D64" s="1">
        <v>10</v>
      </c>
      <c r="E64" s="1" t="s">
        <v>6</v>
      </c>
      <c r="F64" s="1" t="s">
        <v>7</v>
      </c>
      <c r="G64" s="9">
        <v>2605</v>
      </c>
      <c r="H64" s="12" t="s">
        <v>65</v>
      </c>
      <c r="I64" s="13">
        <v>56014</v>
      </c>
      <c r="J64" s="1">
        <v>2</v>
      </c>
      <c r="K64" s="3" t="s">
        <v>66</v>
      </c>
      <c r="L64" s="9">
        <v>5210</v>
      </c>
      <c r="M64" s="9">
        <v>5835.2</v>
      </c>
      <c r="N64" s="1">
        <v>0.05</v>
      </c>
      <c r="O64" s="1">
        <v>7.0000000000000007E-2</v>
      </c>
    </row>
    <row r="65" spans="1:15" s="1" customFormat="1" x14ac:dyDescent="0.35">
      <c r="A65" s="1">
        <v>3</v>
      </c>
      <c r="B65" s="1">
        <v>1057</v>
      </c>
      <c r="C65" s="2">
        <v>44214</v>
      </c>
      <c r="D65" s="1">
        <v>10</v>
      </c>
      <c r="E65" s="1" t="s">
        <v>6</v>
      </c>
      <c r="F65" s="1" t="s">
        <v>10</v>
      </c>
      <c r="G65" s="9">
        <v>2605</v>
      </c>
      <c r="H65" s="12" t="s">
        <v>65</v>
      </c>
      <c r="I65" s="13">
        <v>56014</v>
      </c>
      <c r="J65" s="1">
        <v>2</v>
      </c>
      <c r="K65" s="3" t="s">
        <v>9</v>
      </c>
      <c r="L65" s="9">
        <v>5210</v>
      </c>
      <c r="M65" s="9">
        <v>5835.2</v>
      </c>
      <c r="N65" s="1">
        <v>0.05</v>
      </c>
      <c r="O65" s="1">
        <v>7.0000000000000007E-2</v>
      </c>
    </row>
    <row r="66" spans="1:15" s="4" customFormat="1" x14ac:dyDescent="0.35">
      <c r="A66" s="4">
        <v>158</v>
      </c>
      <c r="B66" s="4">
        <v>1058</v>
      </c>
      <c r="C66" s="5">
        <v>44214</v>
      </c>
      <c r="D66" s="4">
        <v>10</v>
      </c>
      <c r="E66" s="4" t="s">
        <v>22</v>
      </c>
      <c r="F66" s="4" t="s">
        <v>19</v>
      </c>
      <c r="G66" s="8">
        <v>1350</v>
      </c>
      <c r="H66" s="10" t="s">
        <v>67</v>
      </c>
      <c r="I66" s="11">
        <v>13628</v>
      </c>
      <c r="J66" s="4">
        <v>2</v>
      </c>
      <c r="K66" s="6" t="s">
        <v>179</v>
      </c>
      <c r="L66" s="8">
        <v>2700</v>
      </c>
      <c r="M66" s="8">
        <v>3024</v>
      </c>
      <c r="N66" s="4">
        <v>0.05</v>
      </c>
      <c r="O66" s="4">
        <v>7.0000000000000007E-2</v>
      </c>
    </row>
    <row r="67" spans="1:15" s="4" customFormat="1" x14ac:dyDescent="0.35">
      <c r="A67" s="4">
        <v>64</v>
      </c>
      <c r="B67" s="4">
        <v>1058</v>
      </c>
      <c r="C67" s="5">
        <v>44214</v>
      </c>
      <c r="D67" s="4">
        <v>10</v>
      </c>
      <c r="E67" s="4" t="s">
        <v>22</v>
      </c>
      <c r="F67" s="4" t="s">
        <v>19</v>
      </c>
      <c r="G67" s="8">
        <v>1350</v>
      </c>
      <c r="H67" s="10" t="s">
        <v>67</v>
      </c>
      <c r="I67" s="11">
        <v>13628</v>
      </c>
      <c r="J67" s="4">
        <v>2</v>
      </c>
      <c r="K67" s="6" t="s">
        <v>180</v>
      </c>
      <c r="L67" s="8">
        <v>-2870</v>
      </c>
      <c r="M67" s="8">
        <v>-3214.4</v>
      </c>
      <c r="N67" s="4">
        <v>0.05</v>
      </c>
      <c r="O67" s="4">
        <v>7.0000000000000007E-2</v>
      </c>
    </row>
    <row r="68" spans="1:15" s="1" customFormat="1" x14ac:dyDescent="0.35">
      <c r="A68" s="1">
        <v>183</v>
      </c>
      <c r="B68" s="1">
        <v>1064</v>
      </c>
      <c r="C68" s="2">
        <v>44215</v>
      </c>
      <c r="D68" s="1">
        <v>9</v>
      </c>
      <c r="E68" s="1" t="s">
        <v>61</v>
      </c>
      <c r="F68" s="1" t="s">
        <v>13</v>
      </c>
      <c r="G68" s="9">
        <v>1435</v>
      </c>
      <c r="H68" s="12" t="s">
        <v>69</v>
      </c>
      <c r="I68" s="13">
        <v>8335</v>
      </c>
      <c r="J68" s="1">
        <v>-2</v>
      </c>
      <c r="K68" s="3" t="s">
        <v>171</v>
      </c>
      <c r="L68" s="9">
        <v>-2870</v>
      </c>
      <c r="M68" s="9">
        <v>-3214.4</v>
      </c>
      <c r="N68" s="1">
        <v>0.05</v>
      </c>
      <c r="O68" s="1">
        <v>7.0000000000000007E-2</v>
      </c>
    </row>
    <row r="69" spans="1:15" s="4" customFormat="1" x14ac:dyDescent="0.35">
      <c r="A69" s="4">
        <v>153</v>
      </c>
      <c r="B69" s="4">
        <v>1089</v>
      </c>
      <c r="C69" s="5">
        <v>44251</v>
      </c>
      <c r="D69" s="4">
        <v>10</v>
      </c>
      <c r="E69" s="4" t="s">
        <v>70</v>
      </c>
      <c r="F69" s="4" t="s">
        <v>19</v>
      </c>
      <c r="G69" s="8">
        <v>358.74</v>
      </c>
      <c r="H69" s="10" t="s">
        <v>71</v>
      </c>
      <c r="I69" s="11">
        <v>2124</v>
      </c>
      <c r="J69" s="4">
        <v>-2</v>
      </c>
      <c r="K69" s="6" t="s">
        <v>174</v>
      </c>
      <c r="L69" s="8">
        <v>-717.48</v>
      </c>
      <c r="M69" s="8">
        <v>-803.57760000000007</v>
      </c>
      <c r="N69" s="4">
        <v>0.05</v>
      </c>
      <c r="O69" s="4">
        <v>7.0000000000000007E-2</v>
      </c>
    </row>
    <row r="70" spans="1:15" s="1" customFormat="1" x14ac:dyDescent="0.35">
      <c r="A70" s="1">
        <v>162</v>
      </c>
      <c r="B70" s="1">
        <v>1090</v>
      </c>
      <c r="C70" s="2">
        <v>44251</v>
      </c>
      <c r="D70" s="1">
        <v>1</v>
      </c>
      <c r="E70" s="1" t="s">
        <v>41</v>
      </c>
      <c r="F70" s="1" t="s">
        <v>13</v>
      </c>
      <c r="G70" s="9">
        <v>2000</v>
      </c>
      <c r="H70" s="12" t="s">
        <v>73</v>
      </c>
      <c r="I70" s="13">
        <v>8360</v>
      </c>
      <c r="J70" s="1">
        <v>4</v>
      </c>
      <c r="K70" s="3" t="s">
        <v>133</v>
      </c>
      <c r="L70" s="9">
        <v>8000</v>
      </c>
      <c r="M70" s="9">
        <v>8960</v>
      </c>
      <c r="N70" s="1">
        <v>0.05</v>
      </c>
      <c r="O70" s="1">
        <v>7.0000000000000007E-2</v>
      </c>
    </row>
    <row r="71" spans="1:15" s="1" customFormat="1" x14ac:dyDescent="0.35">
      <c r="A71" s="1">
        <v>68</v>
      </c>
      <c r="B71" s="1">
        <v>1090</v>
      </c>
      <c r="C71" s="2">
        <v>44251</v>
      </c>
      <c r="D71" s="1">
        <v>1</v>
      </c>
      <c r="E71" s="1" t="s">
        <v>41</v>
      </c>
      <c r="F71" s="1" t="s">
        <v>13</v>
      </c>
      <c r="G71" s="9">
        <v>2000</v>
      </c>
      <c r="H71" s="12" t="s">
        <v>73</v>
      </c>
      <c r="I71" s="13">
        <v>8360</v>
      </c>
      <c r="J71" s="1">
        <v>4</v>
      </c>
      <c r="K71" s="3" t="s">
        <v>134</v>
      </c>
      <c r="L71" s="9">
        <v>8000</v>
      </c>
      <c r="M71" s="9">
        <v>8960</v>
      </c>
      <c r="N71" s="1">
        <v>0.05</v>
      </c>
      <c r="O71" s="1">
        <v>7.0000000000000007E-2</v>
      </c>
    </row>
    <row r="72" spans="1:15" s="1" customFormat="1" x14ac:dyDescent="0.35">
      <c r="A72" s="1">
        <v>92</v>
      </c>
      <c r="B72" s="1">
        <v>1090</v>
      </c>
      <c r="C72" s="2">
        <v>44251</v>
      </c>
      <c r="D72" s="1">
        <v>1</v>
      </c>
      <c r="E72" s="1" t="s">
        <v>41</v>
      </c>
      <c r="F72" s="1" t="s">
        <v>13</v>
      </c>
      <c r="G72" s="9">
        <v>2000</v>
      </c>
      <c r="H72" s="12" t="s">
        <v>73</v>
      </c>
      <c r="I72" s="13">
        <v>8360</v>
      </c>
      <c r="J72" s="1">
        <v>4</v>
      </c>
      <c r="K72" s="3" t="s">
        <v>136</v>
      </c>
      <c r="L72" s="9">
        <v>8000</v>
      </c>
      <c r="M72" s="9">
        <v>8960</v>
      </c>
      <c r="N72" s="1">
        <v>0.05</v>
      </c>
      <c r="O72" s="1">
        <v>7.0000000000000007E-2</v>
      </c>
    </row>
    <row r="73" spans="1:15" s="1" customFormat="1" x14ac:dyDescent="0.35">
      <c r="A73" s="1">
        <v>186</v>
      </c>
      <c r="B73" s="1">
        <v>1090</v>
      </c>
      <c r="C73" s="2">
        <v>44251</v>
      </c>
      <c r="D73" s="1">
        <v>1</v>
      </c>
      <c r="E73" s="1" t="s">
        <v>41</v>
      </c>
      <c r="F73" s="1" t="s">
        <v>13</v>
      </c>
      <c r="G73" s="9">
        <v>2000</v>
      </c>
      <c r="H73" s="12" t="s">
        <v>73</v>
      </c>
      <c r="I73" s="13">
        <v>8360</v>
      </c>
      <c r="J73" s="1">
        <v>4</v>
      </c>
      <c r="K73" s="3" t="s">
        <v>137</v>
      </c>
      <c r="L73" s="9">
        <v>8000</v>
      </c>
      <c r="M73" s="9">
        <v>8960</v>
      </c>
      <c r="N73" s="1">
        <v>0.05</v>
      </c>
      <c r="O73" s="1">
        <v>7.0000000000000007E-2</v>
      </c>
    </row>
    <row r="74" spans="1:15" s="4" customFormat="1" x14ac:dyDescent="0.35">
      <c r="A74" s="4">
        <v>99</v>
      </c>
      <c r="B74" s="4">
        <v>1091</v>
      </c>
      <c r="C74" s="5">
        <v>44244</v>
      </c>
      <c r="D74" s="4">
        <v>4</v>
      </c>
      <c r="E74" s="4" t="s">
        <v>74</v>
      </c>
      <c r="F74" s="4" t="s">
        <v>68</v>
      </c>
      <c r="G74" s="8">
        <v>6665.33</v>
      </c>
      <c r="H74" s="10" t="s">
        <v>76</v>
      </c>
      <c r="I74" s="11">
        <v>51281</v>
      </c>
      <c r="J74" s="4">
        <v>3</v>
      </c>
      <c r="K74" s="6" t="s">
        <v>210</v>
      </c>
      <c r="L74" s="8">
        <v>19995.989999999998</v>
      </c>
      <c r="M74" s="8">
        <v>22395.5088</v>
      </c>
      <c r="N74" s="4">
        <v>0.05</v>
      </c>
      <c r="O74" s="4">
        <v>7.0000000000000007E-2</v>
      </c>
    </row>
    <row r="75" spans="1:15" s="4" customFormat="1" x14ac:dyDescent="0.35">
      <c r="A75" s="4">
        <v>100</v>
      </c>
      <c r="B75" s="4">
        <v>1091</v>
      </c>
      <c r="C75" s="5">
        <v>44244</v>
      </c>
      <c r="D75" s="4">
        <v>4</v>
      </c>
      <c r="E75" s="4" t="s">
        <v>74</v>
      </c>
      <c r="F75" s="4" t="s">
        <v>68</v>
      </c>
      <c r="G75" s="8">
        <v>6665.33</v>
      </c>
      <c r="H75" s="10" t="s">
        <v>77</v>
      </c>
      <c r="I75" s="11">
        <v>51286</v>
      </c>
      <c r="J75" s="4">
        <v>3</v>
      </c>
      <c r="K75" s="6" t="s">
        <v>211</v>
      </c>
      <c r="L75" s="8">
        <v>19995.989999999998</v>
      </c>
      <c r="M75" s="8">
        <v>22395.5088</v>
      </c>
      <c r="N75" s="4">
        <v>0.05</v>
      </c>
      <c r="O75" s="4">
        <v>7.0000000000000007E-2</v>
      </c>
    </row>
    <row r="76" spans="1:15" s="4" customFormat="1" x14ac:dyDescent="0.35">
      <c r="A76" s="4">
        <v>98</v>
      </c>
      <c r="B76" s="4">
        <v>1091</v>
      </c>
      <c r="C76" s="5">
        <v>44244</v>
      </c>
      <c r="D76" s="4">
        <v>4</v>
      </c>
      <c r="E76" s="4" t="s">
        <v>74</v>
      </c>
      <c r="F76" s="4" t="s">
        <v>68</v>
      </c>
      <c r="G76" s="8">
        <v>6065.33</v>
      </c>
      <c r="H76" s="10" t="s">
        <v>75</v>
      </c>
      <c r="I76" s="11">
        <v>51287</v>
      </c>
      <c r="J76" s="4">
        <v>3</v>
      </c>
      <c r="K76" s="6" t="s">
        <v>212</v>
      </c>
      <c r="L76" s="8">
        <v>19995.989999999998</v>
      </c>
      <c r="M76" s="8">
        <v>22395.5088</v>
      </c>
      <c r="N76" s="4">
        <v>0.05</v>
      </c>
      <c r="O76" s="4">
        <v>7.0000000000000007E-2</v>
      </c>
    </row>
    <row r="77" spans="1:15" s="1" customFormat="1" x14ac:dyDescent="0.35">
      <c r="A77" s="1">
        <v>177</v>
      </c>
      <c r="B77" s="1">
        <v>1102</v>
      </c>
      <c r="C77" s="2">
        <v>44253</v>
      </c>
      <c r="D77" s="1">
        <v>9</v>
      </c>
      <c r="E77" s="1" t="s">
        <v>78</v>
      </c>
      <c r="F77" s="1" t="s">
        <v>13</v>
      </c>
      <c r="G77" s="9">
        <v>374.63</v>
      </c>
      <c r="H77" s="12" t="s">
        <v>79</v>
      </c>
      <c r="I77" s="13">
        <v>2136</v>
      </c>
      <c r="J77" s="1">
        <v>6</v>
      </c>
      <c r="K77" s="3" t="s">
        <v>157</v>
      </c>
      <c r="L77" s="9">
        <v>2247.7800000000002</v>
      </c>
      <c r="M77" s="9">
        <v>2517.5136000000002</v>
      </c>
      <c r="N77" s="1">
        <v>0.05</v>
      </c>
      <c r="O77" s="1">
        <v>7.0000000000000007E-2</v>
      </c>
    </row>
    <row r="78" spans="1:15" s="1" customFormat="1" x14ac:dyDescent="0.35">
      <c r="A78" s="1">
        <v>83</v>
      </c>
      <c r="B78" s="1">
        <v>1102</v>
      </c>
      <c r="C78" s="2">
        <v>44253</v>
      </c>
      <c r="D78" s="1">
        <v>9</v>
      </c>
      <c r="E78" s="1" t="s">
        <v>78</v>
      </c>
      <c r="F78" s="1" t="s">
        <v>13</v>
      </c>
      <c r="G78" s="9">
        <v>374.63</v>
      </c>
      <c r="H78" s="12" t="s">
        <v>79</v>
      </c>
      <c r="I78" s="13">
        <v>2136</v>
      </c>
      <c r="J78" s="1">
        <v>6</v>
      </c>
      <c r="K78" s="3" t="s">
        <v>158</v>
      </c>
      <c r="L78" s="9">
        <v>2247.7800000000002</v>
      </c>
      <c r="M78" s="9">
        <v>2517.5136000000002</v>
      </c>
      <c r="N78" s="1">
        <v>0.05</v>
      </c>
      <c r="O78" s="1">
        <v>7.0000000000000007E-2</v>
      </c>
    </row>
    <row r="79" spans="1:15" s="1" customFormat="1" x14ac:dyDescent="0.35">
      <c r="A79" s="1">
        <v>179</v>
      </c>
      <c r="B79" s="1">
        <v>1102</v>
      </c>
      <c r="C79" s="2">
        <v>44253</v>
      </c>
      <c r="D79" s="1">
        <v>9</v>
      </c>
      <c r="E79" s="1" t="s">
        <v>78</v>
      </c>
      <c r="F79" s="1" t="s">
        <v>13</v>
      </c>
      <c r="G79" s="9">
        <v>374.63</v>
      </c>
      <c r="H79" s="12" t="s">
        <v>79</v>
      </c>
      <c r="I79" s="13">
        <v>2137</v>
      </c>
      <c r="J79" s="1">
        <v>6</v>
      </c>
      <c r="K79" s="3" t="s">
        <v>161</v>
      </c>
      <c r="L79" s="9">
        <v>2247.7800000000002</v>
      </c>
      <c r="M79" s="9">
        <v>2517.5136000000002</v>
      </c>
      <c r="N79" s="1">
        <v>0.05</v>
      </c>
      <c r="O79" s="1">
        <v>7.0000000000000007E-2</v>
      </c>
    </row>
    <row r="80" spans="1:15" s="1" customFormat="1" x14ac:dyDescent="0.35">
      <c r="A80" s="1">
        <v>85</v>
      </c>
      <c r="B80" s="1">
        <v>1102</v>
      </c>
      <c r="C80" s="2">
        <v>44253</v>
      </c>
      <c r="D80" s="1">
        <v>9</v>
      </c>
      <c r="E80" s="1" t="s">
        <v>78</v>
      </c>
      <c r="F80" s="1" t="s">
        <v>13</v>
      </c>
      <c r="G80" s="9">
        <v>374.63</v>
      </c>
      <c r="H80" s="12" t="s">
        <v>79</v>
      </c>
      <c r="I80" s="13">
        <v>2137</v>
      </c>
      <c r="J80" s="1">
        <v>6</v>
      </c>
      <c r="K80" s="3" t="s">
        <v>162</v>
      </c>
      <c r="L80" s="9">
        <v>2247.7800000000002</v>
      </c>
      <c r="M80" s="9">
        <v>2517.5136000000002</v>
      </c>
      <c r="N80" s="1">
        <v>0.05</v>
      </c>
      <c r="O80" s="1">
        <v>7.0000000000000007E-2</v>
      </c>
    </row>
    <row r="81" spans="1:15" s="1" customFormat="1" x14ac:dyDescent="0.35">
      <c r="A81" s="1">
        <v>181</v>
      </c>
      <c r="B81" s="1">
        <v>1102</v>
      </c>
      <c r="C81" s="2">
        <v>44253</v>
      </c>
      <c r="D81" s="1">
        <v>9</v>
      </c>
      <c r="E81" s="1" t="s">
        <v>78</v>
      </c>
      <c r="F81" s="1" t="s">
        <v>13</v>
      </c>
      <c r="G81" s="9">
        <v>374.63</v>
      </c>
      <c r="H81" s="12" t="s">
        <v>79</v>
      </c>
      <c r="I81" s="13">
        <v>2143</v>
      </c>
      <c r="J81" s="1">
        <v>6</v>
      </c>
      <c r="K81" s="3" t="s">
        <v>164</v>
      </c>
      <c r="L81" s="9">
        <v>2247.7800000000002</v>
      </c>
      <c r="M81" s="9">
        <v>2517.5136000000002</v>
      </c>
      <c r="N81" s="1">
        <v>0.05</v>
      </c>
      <c r="O81" s="1">
        <v>7.0000000000000007E-2</v>
      </c>
    </row>
    <row r="82" spans="1:15" s="1" customFormat="1" x14ac:dyDescent="0.35">
      <c r="A82" s="1">
        <v>87</v>
      </c>
      <c r="B82" s="1">
        <v>1102</v>
      </c>
      <c r="C82" s="2">
        <v>44253</v>
      </c>
      <c r="D82" s="1">
        <v>9</v>
      </c>
      <c r="E82" s="1" t="s">
        <v>78</v>
      </c>
      <c r="F82" s="1" t="s">
        <v>13</v>
      </c>
      <c r="G82" s="9">
        <v>374.63</v>
      </c>
      <c r="H82" s="12" t="s">
        <v>79</v>
      </c>
      <c r="I82" s="13">
        <v>2143</v>
      </c>
      <c r="J82" s="1">
        <v>6</v>
      </c>
      <c r="K82" s="3" t="s">
        <v>165</v>
      </c>
      <c r="L82" s="9"/>
      <c r="M82" s="9">
        <v>0</v>
      </c>
      <c r="N82" s="1">
        <v>0.05</v>
      </c>
      <c r="O82" s="1">
        <v>7.0000000000000007E-2</v>
      </c>
    </row>
    <row r="83" spans="1:15" s="4" customFormat="1" x14ac:dyDescent="0.35">
      <c r="A83" s="4">
        <v>168</v>
      </c>
      <c r="B83" s="4">
        <v>1105</v>
      </c>
      <c r="C83" s="5">
        <v>44253</v>
      </c>
      <c r="D83" s="4">
        <v>4</v>
      </c>
      <c r="E83" s="4" t="s">
        <v>80</v>
      </c>
      <c r="F83" s="4" t="s">
        <v>13</v>
      </c>
      <c r="G83" s="8">
        <v>499.5</v>
      </c>
      <c r="H83" s="10" t="s">
        <v>81</v>
      </c>
      <c r="I83" s="11">
        <v>8211010</v>
      </c>
      <c r="J83" s="4">
        <v>3</v>
      </c>
      <c r="K83" s="6" t="s">
        <v>231</v>
      </c>
      <c r="L83" s="8">
        <v>1498.5</v>
      </c>
      <c r="M83" s="8">
        <v>1678.32</v>
      </c>
      <c r="N83" s="4">
        <v>0.05</v>
      </c>
      <c r="O83" s="4">
        <v>7.0000000000000007E-2</v>
      </c>
    </row>
    <row r="84" spans="1:15" s="4" customFormat="1" x14ac:dyDescent="0.35">
      <c r="A84" s="4">
        <v>74</v>
      </c>
      <c r="B84" s="4">
        <v>1105</v>
      </c>
      <c r="C84" s="5">
        <v>44253</v>
      </c>
      <c r="D84" s="4">
        <v>4</v>
      </c>
      <c r="E84" s="4" t="s">
        <v>80</v>
      </c>
      <c r="F84" s="4" t="s">
        <v>13</v>
      </c>
      <c r="G84" s="8">
        <v>499.5</v>
      </c>
      <c r="H84" s="10" t="s">
        <v>81</v>
      </c>
      <c r="I84" s="11">
        <v>8211010</v>
      </c>
      <c r="J84" s="4">
        <v>3</v>
      </c>
      <c r="K84" s="6" t="s">
        <v>213</v>
      </c>
      <c r="L84" s="8">
        <v>1498.5</v>
      </c>
      <c r="M84" s="8">
        <v>1678.32</v>
      </c>
      <c r="N84" s="4">
        <v>0.05</v>
      </c>
      <c r="O84" s="4">
        <v>7.0000000000000007E-2</v>
      </c>
    </row>
    <row r="85" spans="1:15" s="4" customFormat="1" x14ac:dyDescent="0.35">
      <c r="A85" s="4">
        <v>74</v>
      </c>
      <c r="B85" s="4">
        <v>1105</v>
      </c>
      <c r="C85" s="5">
        <v>44253</v>
      </c>
      <c r="D85" s="4">
        <v>4</v>
      </c>
      <c r="E85" s="4" t="s">
        <v>80</v>
      </c>
      <c r="F85" s="4" t="s">
        <v>13</v>
      </c>
      <c r="G85" s="8">
        <v>499.5</v>
      </c>
      <c r="H85" s="10" t="s">
        <v>81</v>
      </c>
      <c r="I85" s="11">
        <v>8211010</v>
      </c>
      <c r="J85" s="4">
        <v>3</v>
      </c>
      <c r="K85" s="6" t="s">
        <v>214</v>
      </c>
      <c r="L85" s="8">
        <v>1498.5</v>
      </c>
      <c r="M85" s="8">
        <v>1678.32</v>
      </c>
      <c r="N85" s="4">
        <v>0.05</v>
      </c>
      <c r="O85" s="4">
        <v>7.0000000000000007E-2</v>
      </c>
    </row>
    <row r="86" spans="1:15" s="1" customFormat="1" x14ac:dyDescent="0.35">
      <c r="A86" s="1">
        <v>178</v>
      </c>
      <c r="B86" s="1">
        <v>1107</v>
      </c>
      <c r="C86" s="2">
        <v>44260</v>
      </c>
      <c r="D86" s="1">
        <v>9</v>
      </c>
      <c r="E86" s="1" t="s">
        <v>78</v>
      </c>
      <c r="F86" s="1" t="s">
        <v>13</v>
      </c>
      <c r="G86" s="9">
        <v>374.63</v>
      </c>
      <c r="H86" s="12" t="s">
        <v>79</v>
      </c>
      <c r="I86" s="13">
        <v>2136</v>
      </c>
      <c r="J86" s="1">
        <v>3</v>
      </c>
      <c r="K86" s="3" t="s">
        <v>159</v>
      </c>
      <c r="L86" s="9">
        <v>1123.8899999999999</v>
      </c>
      <c r="M86" s="9">
        <v>1258.7567999999999</v>
      </c>
      <c r="N86" s="1">
        <v>0.05</v>
      </c>
      <c r="O86" s="1">
        <v>7.0000000000000007E-2</v>
      </c>
    </row>
    <row r="87" spans="1:15" s="1" customFormat="1" x14ac:dyDescent="0.35">
      <c r="A87" s="1">
        <v>84</v>
      </c>
      <c r="B87" s="1">
        <v>1107</v>
      </c>
      <c r="C87" s="2">
        <v>44260</v>
      </c>
      <c r="D87" s="1">
        <v>9</v>
      </c>
      <c r="E87" s="1" t="s">
        <v>78</v>
      </c>
      <c r="F87" s="1" t="s">
        <v>13</v>
      </c>
      <c r="G87" s="9">
        <v>374.63</v>
      </c>
      <c r="H87" s="12" t="s">
        <v>79</v>
      </c>
      <c r="I87" s="13">
        <v>2136</v>
      </c>
      <c r="J87" s="1">
        <v>3</v>
      </c>
      <c r="K87" s="3" t="s">
        <v>160</v>
      </c>
      <c r="L87" s="9">
        <v>2400</v>
      </c>
      <c r="M87" s="9">
        <v>2688</v>
      </c>
      <c r="N87" s="1">
        <v>0.05</v>
      </c>
      <c r="O87" s="1">
        <v>7.0000000000000007E-2</v>
      </c>
    </row>
    <row r="88" spans="1:15" s="1" customFormat="1" x14ac:dyDescent="0.35">
      <c r="A88" s="1">
        <v>180</v>
      </c>
      <c r="B88" s="1">
        <v>1107</v>
      </c>
      <c r="C88" s="2">
        <v>44260</v>
      </c>
      <c r="D88" s="1">
        <v>9</v>
      </c>
      <c r="E88" s="1" t="s">
        <v>78</v>
      </c>
      <c r="F88" s="1" t="s">
        <v>13</v>
      </c>
      <c r="G88" s="9">
        <v>374.63</v>
      </c>
      <c r="H88" s="12" t="s">
        <v>79</v>
      </c>
      <c r="I88" s="13">
        <v>2137</v>
      </c>
      <c r="J88" s="1">
        <v>3</v>
      </c>
      <c r="K88" s="3" t="s">
        <v>163</v>
      </c>
      <c r="L88" s="9">
        <v>2400</v>
      </c>
      <c r="M88" s="9">
        <v>2688</v>
      </c>
      <c r="N88" s="1">
        <v>0.05</v>
      </c>
      <c r="O88" s="1">
        <v>7.0000000000000007E-2</v>
      </c>
    </row>
    <row r="89" spans="1:15" s="4" customFormat="1" x14ac:dyDescent="0.35">
      <c r="A89" s="4">
        <v>152</v>
      </c>
      <c r="B89" s="4">
        <v>1111</v>
      </c>
      <c r="C89" s="5">
        <v>44253</v>
      </c>
      <c r="D89" s="4">
        <v>9</v>
      </c>
      <c r="E89" s="4" t="s">
        <v>33</v>
      </c>
      <c r="F89" s="4" t="s">
        <v>19</v>
      </c>
      <c r="G89" s="8">
        <v>1200</v>
      </c>
      <c r="H89" s="10" t="s">
        <v>82</v>
      </c>
      <c r="I89" s="11">
        <v>41398</v>
      </c>
      <c r="J89" s="4">
        <v>2</v>
      </c>
      <c r="K89" s="6" t="s">
        <v>168</v>
      </c>
      <c r="L89" s="8">
        <v>2400</v>
      </c>
      <c r="M89" s="8">
        <v>2688</v>
      </c>
      <c r="N89" s="4">
        <v>0.05</v>
      </c>
      <c r="O89" s="4">
        <v>7.0000000000000007E-2</v>
      </c>
    </row>
    <row r="90" spans="1:15" s="4" customFormat="1" x14ac:dyDescent="0.35">
      <c r="A90" s="4">
        <v>58</v>
      </c>
      <c r="B90" s="4">
        <v>1111</v>
      </c>
      <c r="C90" s="5">
        <v>44253</v>
      </c>
      <c r="D90" s="4">
        <v>9</v>
      </c>
      <c r="E90" s="4" t="s">
        <v>33</v>
      </c>
      <c r="F90" s="4" t="s">
        <v>19</v>
      </c>
      <c r="G90" s="8">
        <v>1200</v>
      </c>
      <c r="H90" s="10" t="s">
        <v>82</v>
      </c>
      <c r="I90" s="11">
        <v>41398</v>
      </c>
      <c r="J90" s="4">
        <v>2</v>
      </c>
      <c r="K90" s="6" t="s">
        <v>169</v>
      </c>
      <c r="L90" s="8">
        <v>2400</v>
      </c>
      <c r="M90" s="8">
        <v>2688</v>
      </c>
      <c r="N90" s="4">
        <v>0.05</v>
      </c>
      <c r="O90" s="4">
        <v>7.0000000000000007E-2</v>
      </c>
    </row>
    <row r="91" spans="1:15" s="4" customFormat="1" x14ac:dyDescent="0.35">
      <c r="A91" s="4">
        <v>167</v>
      </c>
      <c r="B91" s="4">
        <v>1111</v>
      </c>
      <c r="C91" s="5">
        <v>44253</v>
      </c>
      <c r="D91" s="4">
        <v>3</v>
      </c>
      <c r="E91" s="4" t="s">
        <v>83</v>
      </c>
      <c r="F91" s="4" t="s">
        <v>13</v>
      </c>
      <c r="G91" s="8">
        <v>1435</v>
      </c>
      <c r="H91" s="10" t="s">
        <v>84</v>
      </c>
      <c r="I91" s="11">
        <v>8335</v>
      </c>
      <c r="J91" s="4">
        <v>-1</v>
      </c>
      <c r="K91" s="6" t="s">
        <v>194</v>
      </c>
      <c r="L91" s="8">
        <v>2400</v>
      </c>
      <c r="M91" s="8">
        <v>2688</v>
      </c>
      <c r="N91" s="4">
        <v>0.05</v>
      </c>
      <c r="O91" s="4">
        <v>7.0000000000000007E-2</v>
      </c>
    </row>
    <row r="92" spans="1:15" s="4" customFormat="1" x14ac:dyDescent="0.35">
      <c r="A92" s="4">
        <v>73</v>
      </c>
      <c r="B92" s="4">
        <v>1111</v>
      </c>
      <c r="C92" s="5">
        <v>44253</v>
      </c>
      <c r="D92" s="4">
        <v>3</v>
      </c>
      <c r="E92" s="4" t="s">
        <v>83</v>
      </c>
      <c r="F92" s="4" t="s">
        <v>13</v>
      </c>
      <c r="G92" s="8">
        <v>1435</v>
      </c>
      <c r="H92" s="10" t="s">
        <v>84</v>
      </c>
      <c r="I92" s="11">
        <v>8335</v>
      </c>
      <c r="J92" s="4">
        <v>1</v>
      </c>
      <c r="K92" s="6" t="s">
        <v>195</v>
      </c>
      <c r="L92" s="8">
        <v>2400</v>
      </c>
      <c r="M92" s="8">
        <v>2688</v>
      </c>
      <c r="N92" s="4">
        <v>0.05</v>
      </c>
      <c r="O92" s="4">
        <v>7.0000000000000007E-2</v>
      </c>
    </row>
    <row r="93" spans="1:15" s="1" customFormat="1" x14ac:dyDescent="0.35">
      <c r="A93" s="1">
        <v>150</v>
      </c>
      <c r="B93" s="1">
        <v>1114</v>
      </c>
      <c r="C93" s="2">
        <v>44263</v>
      </c>
      <c r="D93" s="1">
        <v>9</v>
      </c>
      <c r="E93" s="1" t="s">
        <v>85</v>
      </c>
      <c r="F93" s="1" t="s">
        <v>19</v>
      </c>
      <c r="G93" s="9">
        <v>358.74</v>
      </c>
      <c r="H93" s="12" t="s">
        <v>86</v>
      </c>
      <c r="I93" s="13">
        <v>2124</v>
      </c>
      <c r="J93" s="1">
        <v>2</v>
      </c>
      <c r="K93" s="3" t="s">
        <v>166</v>
      </c>
      <c r="L93" s="9">
        <v>717.48</v>
      </c>
      <c r="M93" s="9">
        <v>803.57760000000007</v>
      </c>
      <c r="N93" s="1">
        <v>0.05</v>
      </c>
      <c r="O93" s="1">
        <v>7.0000000000000007E-2</v>
      </c>
    </row>
    <row r="94" spans="1:15" s="1" customFormat="1" x14ac:dyDescent="0.35">
      <c r="A94" s="1">
        <v>56</v>
      </c>
      <c r="B94" s="1">
        <v>1114</v>
      </c>
      <c r="C94" s="2">
        <v>44263</v>
      </c>
      <c r="D94" s="1">
        <v>9</v>
      </c>
      <c r="E94" s="1" t="s">
        <v>85</v>
      </c>
      <c r="F94" s="1" t="s">
        <v>19</v>
      </c>
      <c r="G94" s="9">
        <v>358.74</v>
      </c>
      <c r="H94" s="12" t="s">
        <v>86</v>
      </c>
      <c r="I94" s="13">
        <v>2124</v>
      </c>
      <c r="J94" s="1">
        <v>2</v>
      </c>
      <c r="K94" s="3" t="s">
        <v>167</v>
      </c>
      <c r="L94" s="9">
        <v>717.48</v>
      </c>
      <c r="M94" s="9">
        <v>803.57760000000007</v>
      </c>
      <c r="N94" s="1">
        <v>0.05</v>
      </c>
      <c r="O94" s="1">
        <v>7.0000000000000007E-2</v>
      </c>
    </row>
    <row r="95" spans="1:15" s="4" customFormat="1" x14ac:dyDescent="0.35">
      <c r="A95" s="4">
        <v>127</v>
      </c>
      <c r="B95" s="4">
        <v>1117</v>
      </c>
      <c r="C95" s="5">
        <v>44259</v>
      </c>
      <c r="D95" s="4">
        <v>5</v>
      </c>
      <c r="E95" s="4" t="s">
        <v>47</v>
      </c>
      <c r="F95" s="4" t="s">
        <v>48</v>
      </c>
      <c r="G95" s="8">
        <v>710</v>
      </c>
      <c r="H95" s="10" t="s">
        <v>87</v>
      </c>
      <c r="I95" s="11">
        <v>8359</v>
      </c>
      <c r="J95" s="4">
        <v>-1</v>
      </c>
      <c r="K95" s="6" t="s">
        <v>221</v>
      </c>
      <c r="L95" s="8">
        <v>3000</v>
      </c>
      <c r="M95" s="8">
        <v>3360</v>
      </c>
      <c r="N95" s="4">
        <v>0.05</v>
      </c>
      <c r="O95" s="4">
        <v>7.0000000000000007E-2</v>
      </c>
    </row>
    <row r="96" spans="1:15" s="4" customFormat="1" x14ac:dyDescent="0.35">
      <c r="A96" s="4">
        <v>33</v>
      </c>
      <c r="B96" s="4">
        <v>1117</v>
      </c>
      <c r="C96" s="5">
        <v>44259</v>
      </c>
      <c r="D96" s="4">
        <v>5</v>
      </c>
      <c r="E96" s="4" t="s">
        <v>47</v>
      </c>
      <c r="F96" s="4" t="s">
        <v>48</v>
      </c>
      <c r="G96" s="8">
        <v>710</v>
      </c>
      <c r="H96" s="10" t="s">
        <v>87</v>
      </c>
      <c r="I96" s="11">
        <v>8359</v>
      </c>
      <c r="J96" s="4">
        <v>1</v>
      </c>
      <c r="K96" s="6" t="s">
        <v>222</v>
      </c>
      <c r="L96" s="8">
        <v>3000</v>
      </c>
      <c r="M96" s="8">
        <v>3360</v>
      </c>
      <c r="N96" s="4">
        <v>0.05</v>
      </c>
      <c r="O96" s="4">
        <v>7.0000000000000007E-2</v>
      </c>
    </row>
    <row r="97" spans="1:15" s="4" customFormat="1" x14ac:dyDescent="0.35">
      <c r="A97" s="4">
        <v>173</v>
      </c>
      <c r="B97" s="4">
        <v>1117</v>
      </c>
      <c r="C97" s="5">
        <v>44259</v>
      </c>
      <c r="D97" s="4">
        <v>6</v>
      </c>
      <c r="E97" s="4" t="s">
        <v>53</v>
      </c>
      <c r="F97" s="4" t="s">
        <v>13</v>
      </c>
      <c r="G97" s="8">
        <v>1500</v>
      </c>
      <c r="H97" s="10" t="s">
        <v>88</v>
      </c>
      <c r="I97" s="11">
        <v>41406</v>
      </c>
      <c r="J97" s="4">
        <v>2</v>
      </c>
      <c r="K97" s="6" t="s">
        <v>206</v>
      </c>
      <c r="L97" s="8">
        <v>3000</v>
      </c>
      <c r="M97" s="8">
        <v>3360</v>
      </c>
      <c r="N97" s="4">
        <v>0.05</v>
      </c>
      <c r="O97" s="4">
        <v>7.0000000000000007E-2</v>
      </c>
    </row>
    <row r="98" spans="1:15" s="4" customFormat="1" x14ac:dyDescent="0.35">
      <c r="A98" s="4">
        <v>79</v>
      </c>
      <c r="B98" s="4">
        <v>1117</v>
      </c>
      <c r="C98" s="5">
        <v>44259</v>
      </c>
      <c r="D98" s="4">
        <v>6</v>
      </c>
      <c r="E98" s="4" t="s">
        <v>53</v>
      </c>
      <c r="F98" s="4" t="s">
        <v>13</v>
      </c>
      <c r="G98" s="8">
        <v>1500</v>
      </c>
      <c r="H98" s="10" t="s">
        <v>88</v>
      </c>
      <c r="I98" s="11">
        <v>41406</v>
      </c>
      <c r="J98" s="4">
        <v>2</v>
      </c>
      <c r="K98" s="6" t="s">
        <v>207</v>
      </c>
      <c r="L98" s="8">
        <v>3000</v>
      </c>
      <c r="M98" s="8">
        <v>3360</v>
      </c>
      <c r="N98" s="4">
        <v>0.05</v>
      </c>
      <c r="O98" s="4">
        <v>7.0000000000000007E-2</v>
      </c>
    </row>
    <row r="99" spans="1:15" s="1" customFormat="1" x14ac:dyDescent="0.35">
      <c r="A99" s="1">
        <v>128</v>
      </c>
      <c r="B99" s="1">
        <v>1119</v>
      </c>
      <c r="C99" s="2">
        <v>44259</v>
      </c>
      <c r="D99" s="1">
        <v>5</v>
      </c>
      <c r="E99" s="1" t="s">
        <v>47</v>
      </c>
      <c r="F99" s="1" t="s">
        <v>48</v>
      </c>
      <c r="G99" s="9">
        <v>710</v>
      </c>
      <c r="H99" s="12" t="s">
        <v>89</v>
      </c>
      <c r="I99" s="13">
        <v>8359</v>
      </c>
      <c r="J99" s="1">
        <v>1</v>
      </c>
      <c r="K99" s="3" t="s">
        <v>223</v>
      </c>
      <c r="L99" s="9">
        <v>3710</v>
      </c>
      <c r="M99" s="9">
        <v>4155.2</v>
      </c>
      <c r="N99" s="1">
        <v>0.05</v>
      </c>
      <c r="O99" s="1">
        <v>7.0000000000000007E-2</v>
      </c>
    </row>
    <row r="100" spans="1:15" s="1" customFormat="1" x14ac:dyDescent="0.35">
      <c r="A100" s="1">
        <v>174</v>
      </c>
      <c r="B100" s="1">
        <v>1119</v>
      </c>
      <c r="C100" s="2">
        <v>44259</v>
      </c>
      <c r="D100" s="1">
        <v>7</v>
      </c>
      <c r="E100" s="1" t="s">
        <v>90</v>
      </c>
      <c r="F100" s="1" t="s">
        <v>13</v>
      </c>
      <c r="G100" s="9">
        <v>1500</v>
      </c>
      <c r="H100" s="12" t="s">
        <v>91</v>
      </c>
      <c r="I100" s="13">
        <v>41406</v>
      </c>
      <c r="J100" s="1">
        <v>2</v>
      </c>
      <c r="K100" s="3" t="s">
        <v>189</v>
      </c>
      <c r="L100" s="9">
        <v>3710</v>
      </c>
      <c r="M100" s="9">
        <v>4155.2</v>
      </c>
      <c r="N100" s="1">
        <v>0.05</v>
      </c>
      <c r="O100" s="1">
        <v>7.0000000000000007E-2</v>
      </c>
    </row>
    <row r="101" spans="1:15" s="1" customFormat="1" x14ac:dyDescent="0.35">
      <c r="A101" s="1">
        <v>80</v>
      </c>
      <c r="B101" s="1">
        <v>1119</v>
      </c>
      <c r="C101" s="2">
        <v>44259</v>
      </c>
      <c r="D101" s="1">
        <v>7</v>
      </c>
      <c r="E101" s="1" t="s">
        <v>90</v>
      </c>
      <c r="F101" s="1" t="s">
        <v>13</v>
      </c>
      <c r="G101" s="9">
        <v>1500</v>
      </c>
      <c r="H101" s="12" t="s">
        <v>91</v>
      </c>
      <c r="I101" s="13">
        <v>41406</v>
      </c>
      <c r="J101" s="1">
        <v>2</v>
      </c>
      <c r="K101" s="3" t="s">
        <v>190</v>
      </c>
      <c r="L101" s="9">
        <v>3710</v>
      </c>
      <c r="M101" s="9">
        <v>4155.2</v>
      </c>
      <c r="N101" s="1">
        <v>0.05</v>
      </c>
      <c r="O101" s="1">
        <v>7.0000000000000007E-2</v>
      </c>
    </row>
    <row r="102" spans="1:15" s="4" customFormat="1" x14ac:dyDescent="0.35">
      <c r="A102" s="4">
        <v>82</v>
      </c>
      <c r="B102" s="4">
        <v>1150</v>
      </c>
      <c r="C102" s="5">
        <v>44313</v>
      </c>
      <c r="D102" s="4">
        <v>8</v>
      </c>
      <c r="E102" s="4" t="s">
        <v>92</v>
      </c>
      <c r="F102" s="4" t="s">
        <v>13</v>
      </c>
      <c r="G102" s="8">
        <v>1414.11</v>
      </c>
      <c r="H102" s="10" t="s">
        <v>93</v>
      </c>
      <c r="I102" s="11">
        <v>8294</v>
      </c>
      <c r="J102" s="4">
        <v>1</v>
      </c>
      <c r="K102" s="6" t="s">
        <v>230</v>
      </c>
      <c r="L102" s="8">
        <v>1414.11</v>
      </c>
      <c r="M102" s="8">
        <v>1583.8031999999998</v>
      </c>
      <c r="N102" s="4">
        <v>0.05</v>
      </c>
      <c r="O102" s="4">
        <v>7.0000000000000007E-2</v>
      </c>
    </row>
    <row r="103" spans="1:15" s="1" customFormat="1" x14ac:dyDescent="0.35">
      <c r="A103" s="1">
        <v>115</v>
      </c>
      <c r="B103" s="1">
        <v>1151</v>
      </c>
      <c r="C103" s="2">
        <v>44314</v>
      </c>
      <c r="D103" s="1">
        <v>3</v>
      </c>
      <c r="E103" s="1" t="s">
        <v>94</v>
      </c>
      <c r="F103" s="1" t="s">
        <v>1</v>
      </c>
      <c r="G103" s="9">
        <v>133.16999999999999</v>
      </c>
      <c r="H103" s="12" t="s">
        <v>95</v>
      </c>
      <c r="I103" s="13">
        <v>1012</v>
      </c>
      <c r="J103" s="1">
        <v>1</v>
      </c>
      <c r="K103" s="3" t="s">
        <v>96</v>
      </c>
      <c r="L103" s="9">
        <v>133.16999999999999</v>
      </c>
      <c r="M103" s="9">
        <v>149.15039999999999</v>
      </c>
      <c r="N103" s="1">
        <v>0.05</v>
      </c>
      <c r="O103" s="1">
        <v>7.0000000000000007E-2</v>
      </c>
    </row>
    <row r="104" spans="1:15" s="4" customFormat="1" x14ac:dyDescent="0.35">
      <c r="A104" s="4">
        <v>65</v>
      </c>
      <c r="B104" s="4">
        <v>1157</v>
      </c>
      <c r="C104" s="5">
        <v>44333</v>
      </c>
      <c r="D104" s="4">
        <v>10</v>
      </c>
      <c r="E104" s="4" t="s">
        <v>22</v>
      </c>
      <c r="F104" s="4" t="s">
        <v>19</v>
      </c>
      <c r="G104" s="8">
        <v>1350</v>
      </c>
      <c r="H104" s="10" t="s">
        <v>97</v>
      </c>
      <c r="I104" s="11">
        <v>13628</v>
      </c>
      <c r="J104" s="4">
        <v>1</v>
      </c>
      <c r="K104" s="6" t="s">
        <v>181</v>
      </c>
      <c r="L104" s="8">
        <v>1350</v>
      </c>
      <c r="M104" s="8">
        <v>1512</v>
      </c>
      <c r="N104" s="4">
        <v>0.05</v>
      </c>
      <c r="O104" s="4">
        <v>7.0000000000000007E-2</v>
      </c>
    </row>
    <row r="105" spans="1:15" s="1" customFormat="1" x14ac:dyDescent="0.35">
      <c r="A105" s="1">
        <v>95</v>
      </c>
      <c r="B105" s="1">
        <v>1160</v>
      </c>
      <c r="C105" s="2">
        <v>44334</v>
      </c>
      <c r="D105" s="1">
        <v>6</v>
      </c>
      <c r="E105" s="1" t="s">
        <v>98</v>
      </c>
      <c r="F105" s="1" t="s">
        <v>7</v>
      </c>
      <c r="G105" s="9">
        <v>2100</v>
      </c>
      <c r="H105" s="12" t="s">
        <v>99</v>
      </c>
      <c r="I105" s="13">
        <v>99999203</v>
      </c>
      <c r="J105" s="1">
        <v>2</v>
      </c>
      <c r="K105" s="3" t="s">
        <v>199</v>
      </c>
      <c r="L105" s="9">
        <v>84253.32</v>
      </c>
      <c r="M105" s="9">
        <v>94363.718400000012</v>
      </c>
      <c r="N105" s="1">
        <v>0.05</v>
      </c>
      <c r="O105" s="1">
        <v>7.0000000000000007E-2</v>
      </c>
    </row>
    <row r="106" spans="1:15" s="1" customFormat="1" x14ac:dyDescent="0.35">
      <c r="A106" s="1">
        <v>1</v>
      </c>
      <c r="B106" s="1">
        <v>1160</v>
      </c>
      <c r="C106" s="2">
        <v>44334</v>
      </c>
      <c r="D106" s="1">
        <v>6</v>
      </c>
      <c r="E106" s="1" t="s">
        <v>98</v>
      </c>
      <c r="F106" s="1" t="s">
        <v>7</v>
      </c>
      <c r="G106" s="9">
        <v>2100</v>
      </c>
      <c r="H106" s="12" t="s">
        <v>99</v>
      </c>
      <c r="I106" s="13">
        <v>99999203</v>
      </c>
      <c r="J106" s="1">
        <v>2</v>
      </c>
      <c r="K106" s="3" t="s">
        <v>200</v>
      </c>
      <c r="L106" s="9">
        <v>84253.32</v>
      </c>
      <c r="M106" s="9">
        <v>94363.718400000012</v>
      </c>
      <c r="N106" s="1">
        <v>0.05</v>
      </c>
      <c r="O106" s="1">
        <v>7.0000000000000007E-2</v>
      </c>
    </row>
    <row r="107" spans="1:15" s="1" customFormat="1" x14ac:dyDescent="0.35">
      <c r="A107" s="1">
        <v>103</v>
      </c>
      <c r="B107" s="1">
        <v>1160</v>
      </c>
      <c r="C107" s="2">
        <v>44334</v>
      </c>
      <c r="D107" s="1">
        <v>6</v>
      </c>
      <c r="E107" s="1" t="s">
        <v>100</v>
      </c>
      <c r="F107" s="1" t="s">
        <v>101</v>
      </c>
      <c r="G107" s="9">
        <v>20013.330000000002</v>
      </c>
      <c r="H107" s="12" t="s">
        <v>102</v>
      </c>
      <c r="I107" s="13">
        <v>99999197</v>
      </c>
      <c r="J107" s="1">
        <v>4</v>
      </c>
      <c r="K107" s="3" t="s">
        <v>201</v>
      </c>
      <c r="L107" s="9">
        <v>84253.32</v>
      </c>
      <c r="M107" s="9">
        <v>94363.718400000012</v>
      </c>
      <c r="N107" s="1">
        <v>0.05</v>
      </c>
      <c r="O107" s="1">
        <v>7.0000000000000007E-2</v>
      </c>
    </row>
    <row r="108" spans="1:15" s="1" customFormat="1" x14ac:dyDescent="0.35">
      <c r="A108" s="1">
        <v>9</v>
      </c>
      <c r="B108" s="1">
        <v>1160</v>
      </c>
      <c r="C108" s="2">
        <v>44334</v>
      </c>
      <c r="D108" s="1">
        <v>6</v>
      </c>
      <c r="E108" s="1" t="s">
        <v>100</v>
      </c>
      <c r="F108" s="1" t="s">
        <v>101</v>
      </c>
      <c r="G108" s="9">
        <v>20013.330000000002</v>
      </c>
      <c r="H108" s="12" t="s">
        <v>102</v>
      </c>
      <c r="I108" s="13">
        <v>99999197</v>
      </c>
      <c r="J108" s="1">
        <v>4</v>
      </c>
      <c r="K108" s="3" t="s">
        <v>202</v>
      </c>
      <c r="L108" s="9">
        <v>84253.32</v>
      </c>
      <c r="M108" s="9">
        <v>94363.718400000012</v>
      </c>
      <c r="N108" s="1">
        <v>0.05</v>
      </c>
      <c r="O108" s="1">
        <v>7.0000000000000007E-2</v>
      </c>
    </row>
    <row r="109" spans="1:15" s="1" customFormat="1" x14ac:dyDescent="0.35">
      <c r="A109" s="1">
        <v>104</v>
      </c>
      <c r="B109" s="1">
        <v>1160</v>
      </c>
      <c r="C109" s="2">
        <v>44334</v>
      </c>
      <c r="D109" s="1">
        <v>6</v>
      </c>
      <c r="E109" s="1" t="s">
        <v>100</v>
      </c>
      <c r="F109" s="1" t="s">
        <v>101</v>
      </c>
      <c r="G109" s="9">
        <v>20013.330000000002</v>
      </c>
      <c r="H109" s="12" t="s">
        <v>102</v>
      </c>
      <c r="I109" s="13">
        <v>99999198</v>
      </c>
      <c r="J109" s="1">
        <v>4</v>
      </c>
      <c r="K109" s="3" t="s">
        <v>203</v>
      </c>
      <c r="L109" s="9">
        <v>84253.32</v>
      </c>
      <c r="M109" s="9">
        <v>94363.718400000012</v>
      </c>
      <c r="N109" s="1">
        <v>0.05</v>
      </c>
      <c r="O109" s="1">
        <v>7.0000000000000007E-2</v>
      </c>
    </row>
    <row r="110" spans="1:15" s="1" customFormat="1" x14ac:dyDescent="0.35">
      <c r="A110" s="1">
        <v>10</v>
      </c>
      <c r="B110" s="1">
        <v>1160</v>
      </c>
      <c r="C110" s="2">
        <v>44334</v>
      </c>
      <c r="D110" s="1">
        <v>6</v>
      </c>
      <c r="E110" s="1" t="s">
        <v>100</v>
      </c>
      <c r="F110" s="1" t="s">
        <v>101</v>
      </c>
      <c r="G110" s="9">
        <v>20013.330000000002</v>
      </c>
      <c r="H110" s="12" t="s">
        <v>102</v>
      </c>
      <c r="I110" s="13">
        <v>99999198</v>
      </c>
      <c r="J110" s="1">
        <v>4</v>
      </c>
      <c r="K110" s="3" t="s">
        <v>204</v>
      </c>
      <c r="L110" s="9">
        <v>84253.32</v>
      </c>
      <c r="M110" s="9">
        <v>94363.718400000012</v>
      </c>
      <c r="N110" s="1">
        <v>0.05</v>
      </c>
      <c r="O110" s="1">
        <v>7.0000000000000007E-2</v>
      </c>
    </row>
    <row r="111" spans="1:15" s="4" customFormat="1" x14ac:dyDescent="0.35">
      <c r="A111" s="4">
        <v>135</v>
      </c>
      <c r="B111" s="4">
        <v>1168</v>
      </c>
      <c r="C111" s="5">
        <v>44334</v>
      </c>
      <c r="D111" s="4">
        <v>2</v>
      </c>
      <c r="E111" s="4" t="s">
        <v>103</v>
      </c>
      <c r="F111" s="4" t="s">
        <v>19</v>
      </c>
      <c r="G111" s="8">
        <v>264.74</v>
      </c>
      <c r="H111" s="10" t="s">
        <v>104</v>
      </c>
      <c r="I111" s="11">
        <v>2260</v>
      </c>
      <c r="J111" s="4">
        <v>2</v>
      </c>
      <c r="K111" s="6" t="s">
        <v>105</v>
      </c>
      <c r="L111" s="8">
        <v>529.48</v>
      </c>
      <c r="M111" s="8">
        <v>593.01760000000013</v>
      </c>
      <c r="N111" s="4">
        <v>0.05</v>
      </c>
      <c r="O111" s="4">
        <v>7.0000000000000007E-2</v>
      </c>
    </row>
    <row r="112" spans="1:15" s="4" customFormat="1" x14ac:dyDescent="0.35">
      <c r="A112" s="4">
        <v>41</v>
      </c>
      <c r="B112" s="4">
        <v>1168</v>
      </c>
      <c r="C112" s="5">
        <v>44334</v>
      </c>
      <c r="D112" s="4">
        <v>2</v>
      </c>
      <c r="E112" s="4" t="s">
        <v>103</v>
      </c>
      <c r="F112" s="4" t="s">
        <v>19</v>
      </c>
      <c r="G112" s="8">
        <v>264.74</v>
      </c>
      <c r="H112" s="10" t="s">
        <v>104</v>
      </c>
      <c r="I112" s="11">
        <v>2260</v>
      </c>
      <c r="J112" s="4">
        <v>2</v>
      </c>
      <c r="K112" s="6" t="s">
        <v>124</v>
      </c>
      <c r="L112" s="8">
        <v>529.48</v>
      </c>
      <c r="M112" s="8">
        <v>593.01760000000013</v>
      </c>
      <c r="N112" s="4">
        <v>0.05</v>
      </c>
      <c r="O112" s="4">
        <v>7.0000000000000007E-2</v>
      </c>
    </row>
    <row r="113" spans="1:15" s="1" customFormat="1" x14ac:dyDescent="0.35">
      <c r="A113" s="1">
        <v>166</v>
      </c>
      <c r="B113" s="1">
        <v>1169</v>
      </c>
      <c r="C113" s="2">
        <v>44334</v>
      </c>
      <c r="D113" s="1">
        <v>3</v>
      </c>
      <c r="E113" s="1" t="s">
        <v>106</v>
      </c>
      <c r="F113" s="1" t="s">
        <v>13</v>
      </c>
      <c r="G113" s="9">
        <v>374.63</v>
      </c>
      <c r="H113" s="12" t="s">
        <v>107</v>
      </c>
      <c r="I113" s="13">
        <v>2136</v>
      </c>
      <c r="J113" s="1">
        <v>1</v>
      </c>
      <c r="K113" s="3" t="s">
        <v>191</v>
      </c>
      <c r="L113" s="9">
        <v>374.63</v>
      </c>
      <c r="M113" s="9">
        <v>419.5856</v>
      </c>
      <c r="N113" s="1">
        <v>0.05</v>
      </c>
      <c r="O113" s="1">
        <v>7.0000000000000007E-2</v>
      </c>
    </row>
    <row r="114" spans="1:15" s="4" customFormat="1" x14ac:dyDescent="0.35">
      <c r="A114" s="4">
        <v>163</v>
      </c>
      <c r="B114" s="4">
        <v>1170</v>
      </c>
      <c r="C114" s="5">
        <v>44334</v>
      </c>
      <c r="D114" s="4">
        <v>2</v>
      </c>
      <c r="E114" s="4" t="s">
        <v>108</v>
      </c>
      <c r="F114" s="4" t="s">
        <v>13</v>
      </c>
      <c r="G114" s="8">
        <v>374.63</v>
      </c>
      <c r="H114" s="10" t="s">
        <v>109</v>
      </c>
      <c r="I114" s="11">
        <v>2136</v>
      </c>
      <c r="J114" s="4">
        <v>1</v>
      </c>
      <c r="K114" s="6" t="s">
        <v>209</v>
      </c>
      <c r="L114" s="8">
        <v>374.63</v>
      </c>
      <c r="M114" s="8">
        <v>419.5856</v>
      </c>
      <c r="N114" s="4">
        <v>0.05</v>
      </c>
      <c r="O114" s="4">
        <v>7.0000000000000007E-2</v>
      </c>
    </row>
    <row r="115" spans="1:15" s="1" customFormat="1" x14ac:dyDescent="0.35">
      <c r="A115" s="1">
        <v>165</v>
      </c>
      <c r="B115" s="1">
        <v>1171</v>
      </c>
      <c r="C115" s="2">
        <v>44334</v>
      </c>
      <c r="D115" s="1">
        <v>2</v>
      </c>
      <c r="E115" s="1" t="s">
        <v>108</v>
      </c>
      <c r="F115" s="1" t="s">
        <v>13</v>
      </c>
      <c r="G115" s="9">
        <v>424.58</v>
      </c>
      <c r="H115" s="12" t="s">
        <v>110</v>
      </c>
      <c r="I115" s="13">
        <v>2123</v>
      </c>
      <c r="J115" s="1">
        <v>1</v>
      </c>
      <c r="K115" s="3" t="s">
        <v>208</v>
      </c>
      <c r="L115" s="9">
        <v>424.58</v>
      </c>
      <c r="M115" s="9">
        <v>475.52959999999996</v>
      </c>
      <c r="N115" s="1">
        <v>0.05</v>
      </c>
      <c r="O115" s="1">
        <v>7.0000000000000007E-2</v>
      </c>
    </row>
    <row r="116" spans="1:15" s="4" customFormat="1" x14ac:dyDescent="0.35">
      <c r="A116" s="4">
        <v>134</v>
      </c>
      <c r="B116" s="4">
        <v>1173</v>
      </c>
      <c r="C116" s="5">
        <v>44334</v>
      </c>
      <c r="D116" s="4">
        <v>2</v>
      </c>
      <c r="E116" s="4" t="s">
        <v>103</v>
      </c>
      <c r="F116" s="4" t="s">
        <v>19</v>
      </c>
      <c r="G116" s="8">
        <v>207.79</v>
      </c>
      <c r="H116" s="10" t="s">
        <v>111</v>
      </c>
      <c r="I116" s="11">
        <v>2293</v>
      </c>
      <c r="J116" s="4">
        <v>4</v>
      </c>
      <c r="K116" s="6" t="s">
        <v>125</v>
      </c>
      <c r="L116" s="8">
        <v>831.16</v>
      </c>
      <c r="M116" s="8">
        <v>930.89919999999995</v>
      </c>
      <c r="N116" s="4">
        <v>0.05</v>
      </c>
      <c r="O116" s="4">
        <v>7.0000000000000007E-2</v>
      </c>
    </row>
    <row r="117" spans="1:15" s="4" customFormat="1" x14ac:dyDescent="0.35">
      <c r="A117" s="4">
        <v>40</v>
      </c>
      <c r="B117" s="4">
        <v>1173</v>
      </c>
      <c r="C117" s="5">
        <v>44334</v>
      </c>
      <c r="D117" s="4">
        <v>2</v>
      </c>
      <c r="E117" s="4" t="s">
        <v>103</v>
      </c>
      <c r="F117" s="4" t="s">
        <v>19</v>
      </c>
      <c r="G117" s="8">
        <v>207.79</v>
      </c>
      <c r="H117" s="10" t="s">
        <v>111</v>
      </c>
      <c r="I117" s="11">
        <v>2293</v>
      </c>
      <c r="J117" s="4">
        <v>4</v>
      </c>
      <c r="K117" s="6" t="s">
        <v>126</v>
      </c>
      <c r="L117" s="8">
        <v>831.16</v>
      </c>
      <c r="M117" s="8">
        <v>930.89919999999995</v>
      </c>
      <c r="N117" s="4">
        <v>0.05</v>
      </c>
      <c r="O117" s="4">
        <v>7.0000000000000007E-2</v>
      </c>
    </row>
    <row r="118" spans="1:15" s="4" customFormat="1" x14ac:dyDescent="0.35">
      <c r="A118" s="4">
        <v>114</v>
      </c>
      <c r="B118" s="4">
        <v>1173</v>
      </c>
      <c r="C118" s="5">
        <v>44334</v>
      </c>
      <c r="D118" s="4">
        <v>2</v>
      </c>
      <c r="E118" s="4" t="s">
        <v>103</v>
      </c>
      <c r="F118" s="4" t="s">
        <v>19</v>
      </c>
      <c r="G118" s="8">
        <v>207.79</v>
      </c>
      <c r="H118" s="10" t="s">
        <v>111</v>
      </c>
      <c r="I118" s="11">
        <v>2293</v>
      </c>
      <c r="J118" s="4">
        <v>4</v>
      </c>
      <c r="K118" s="6" t="s">
        <v>127</v>
      </c>
      <c r="L118" s="8">
        <v>831.16</v>
      </c>
      <c r="M118" s="8">
        <v>930.89919999999995</v>
      </c>
      <c r="N118" s="4">
        <v>0.05</v>
      </c>
      <c r="O118" s="4">
        <v>7.0000000000000007E-2</v>
      </c>
    </row>
    <row r="119" spans="1:15" s="4" customFormat="1" x14ac:dyDescent="0.35">
      <c r="A119" s="4">
        <v>20</v>
      </c>
      <c r="B119" s="4">
        <v>1173</v>
      </c>
      <c r="C119" s="5">
        <v>44334</v>
      </c>
      <c r="D119" s="4">
        <v>2</v>
      </c>
      <c r="E119" s="4" t="s">
        <v>103</v>
      </c>
      <c r="F119" s="4" t="s">
        <v>19</v>
      </c>
      <c r="G119" s="8">
        <v>207.79</v>
      </c>
      <c r="H119" s="10" t="s">
        <v>111</v>
      </c>
      <c r="I119" s="11">
        <v>2293</v>
      </c>
      <c r="J119" s="4">
        <v>4</v>
      </c>
      <c r="K119" s="6" t="s">
        <v>128</v>
      </c>
      <c r="L119" s="8">
        <v>831.16</v>
      </c>
      <c r="M119" s="8">
        <v>930.89919999999995</v>
      </c>
      <c r="N119" s="4">
        <v>0.05</v>
      </c>
      <c r="O119" s="4">
        <v>7.0000000000000007E-2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817B5-BF22-4F6E-AC66-C9D24F92741C}">
  <dimension ref="A1:O122"/>
  <sheetViews>
    <sheetView zoomScaleNormal="100" workbookViewId="0">
      <pane ySplit="2" topLeftCell="A3" activePane="bottomLeft" state="frozen"/>
      <selection pane="bottomLeft" activeCell="B18" sqref="B18"/>
    </sheetView>
  </sheetViews>
  <sheetFormatPr defaultColWidth="9.1796875" defaultRowHeight="14.5" x14ac:dyDescent="0.35"/>
  <cols>
    <col min="1" max="1" width="18" bestFit="1" customWidth="1"/>
    <col min="2" max="2" width="10.6328125" bestFit="1" customWidth="1"/>
    <col min="3" max="3" width="12.08984375" bestFit="1" customWidth="1"/>
    <col min="4" max="4" width="12.6328125" bestFit="1" customWidth="1"/>
    <col min="5" max="5" width="6.81640625" hidden="1" customWidth="1"/>
    <col min="6" max="6" width="9.54296875" bestFit="1" customWidth="1"/>
    <col min="7" max="7" width="14.1796875" hidden="1" customWidth="1"/>
    <col min="8" max="8" width="28.36328125" hidden="1" customWidth="1"/>
    <col min="9" max="9" width="13.54296875" hidden="1" customWidth="1"/>
    <col min="10" max="10" width="15.36328125" style="7" hidden="1" customWidth="1"/>
    <col min="11" max="11" width="14.7265625" hidden="1" customWidth="1"/>
    <col min="12" max="12" width="12.08984375" bestFit="1" customWidth="1"/>
    <col min="13" max="13" width="11.7265625" bestFit="1" customWidth="1"/>
    <col min="14" max="14" width="14.54296875" style="7" bestFit="1" customWidth="1"/>
    <col min="15" max="15" width="16.6328125" style="7" bestFit="1" customWidth="1"/>
  </cols>
  <sheetData>
    <row r="1" spans="1:15" x14ac:dyDescent="0.35">
      <c r="A1" s="20" t="s">
        <v>288</v>
      </c>
      <c r="B1" s="20" t="s">
        <v>279</v>
      </c>
      <c r="C1" s="20" t="s">
        <v>280</v>
      </c>
      <c r="D1" s="20" t="s">
        <v>281</v>
      </c>
      <c r="E1" s="20" t="s">
        <v>282</v>
      </c>
      <c r="F1" s="20" t="s">
        <v>283</v>
      </c>
      <c r="G1" s="20" t="s">
        <v>284</v>
      </c>
      <c r="H1" s="22" t="s">
        <v>285</v>
      </c>
      <c r="I1" s="22" t="s">
        <v>118</v>
      </c>
      <c r="J1" s="23" t="s">
        <v>120</v>
      </c>
      <c r="K1" s="22" t="s">
        <v>286</v>
      </c>
      <c r="L1" s="20" t="s">
        <v>234</v>
      </c>
      <c r="M1" s="20" t="s">
        <v>287</v>
      </c>
      <c r="N1" s="21" t="s">
        <v>290</v>
      </c>
      <c r="O1" s="21" t="s">
        <v>289</v>
      </c>
    </row>
    <row r="2" spans="1:15" x14ac:dyDescent="0.35">
      <c r="A2" t="s">
        <v>278</v>
      </c>
      <c r="B2" t="s">
        <v>399</v>
      </c>
      <c r="C2" t="s">
        <v>114</v>
      </c>
      <c r="D2" t="s">
        <v>115</v>
      </c>
      <c r="E2" t="s">
        <v>253</v>
      </c>
      <c r="F2" t="s">
        <v>254</v>
      </c>
      <c r="G2" t="s">
        <v>116</v>
      </c>
      <c r="H2" t="s">
        <v>256</v>
      </c>
      <c r="I2" t="s">
        <v>257</v>
      </c>
      <c r="J2" t="s">
        <v>258</v>
      </c>
      <c r="K2" t="s">
        <v>259</v>
      </c>
      <c r="L2" t="s">
        <v>261</v>
      </c>
      <c r="M2" t="s">
        <v>260</v>
      </c>
      <c r="N2" s="7" t="s">
        <v>307</v>
      </c>
      <c r="O2" s="7" t="s">
        <v>308</v>
      </c>
    </row>
    <row r="3" spans="1:15" x14ac:dyDescent="0.35">
      <c r="A3" s="4" t="s">
        <v>135</v>
      </c>
      <c r="B3" s="4">
        <v>1</v>
      </c>
      <c r="C3" s="4">
        <v>1003</v>
      </c>
      <c r="D3" s="5">
        <v>44209</v>
      </c>
      <c r="E3" s="4">
        <v>100</v>
      </c>
      <c r="F3" s="4">
        <v>5</v>
      </c>
      <c r="G3" s="4">
        <v>1</v>
      </c>
      <c r="H3" s="16" t="s">
        <v>0</v>
      </c>
      <c r="I3" s="16" t="s">
        <v>1</v>
      </c>
      <c r="J3" s="16" t="s">
        <v>2</v>
      </c>
      <c r="K3" s="18">
        <v>1006</v>
      </c>
      <c r="L3" s="8">
        <v>100</v>
      </c>
      <c r="M3" s="4">
        <v>1</v>
      </c>
      <c r="N3" s="8">
        <v>100</v>
      </c>
      <c r="O3" s="8">
        <v>112</v>
      </c>
    </row>
    <row r="4" spans="1:15" x14ac:dyDescent="0.35">
      <c r="A4" s="1" t="s">
        <v>122</v>
      </c>
      <c r="B4" s="1">
        <v>2</v>
      </c>
      <c r="C4" s="1">
        <v>1021</v>
      </c>
      <c r="D4" s="2">
        <v>44209</v>
      </c>
      <c r="E4" s="1">
        <v>200</v>
      </c>
      <c r="F4" s="1">
        <v>15</v>
      </c>
      <c r="G4" s="1">
        <v>5</v>
      </c>
      <c r="H4" s="17" t="s">
        <v>3</v>
      </c>
      <c r="I4" s="17" t="s">
        <v>264</v>
      </c>
      <c r="J4" s="17" t="s">
        <v>5</v>
      </c>
      <c r="K4" s="19">
        <v>20815001</v>
      </c>
      <c r="L4" s="9">
        <v>54.35</v>
      </c>
      <c r="M4" s="1">
        <v>2</v>
      </c>
      <c r="N4" s="9">
        <v>108.7</v>
      </c>
      <c r="O4" s="9">
        <v>121.744</v>
      </c>
    </row>
    <row r="5" spans="1:15" x14ac:dyDescent="0.35">
      <c r="A5" s="1" t="s">
        <v>141</v>
      </c>
      <c r="B5" s="1">
        <v>2</v>
      </c>
      <c r="C5" s="1">
        <v>1021</v>
      </c>
      <c r="D5" s="2">
        <v>44209</v>
      </c>
      <c r="E5" s="1">
        <v>200</v>
      </c>
      <c r="F5" s="1">
        <v>15</v>
      </c>
      <c r="G5" s="1">
        <v>5</v>
      </c>
      <c r="H5" s="17" t="s">
        <v>3</v>
      </c>
      <c r="I5" s="17" t="s">
        <v>264</v>
      </c>
      <c r="J5" s="17" t="s">
        <v>5</v>
      </c>
      <c r="K5" s="19">
        <v>20815001</v>
      </c>
      <c r="L5" s="9">
        <v>54.35</v>
      </c>
      <c r="M5" s="1">
        <v>2</v>
      </c>
      <c r="N5" s="9">
        <v>108.7</v>
      </c>
      <c r="O5" s="9">
        <v>121.744</v>
      </c>
    </row>
    <row r="6" spans="1:15" x14ac:dyDescent="0.35">
      <c r="A6" s="4" t="s">
        <v>72</v>
      </c>
      <c r="B6" s="4">
        <v>4</v>
      </c>
      <c r="C6" s="4">
        <v>1026</v>
      </c>
      <c r="D6" s="5">
        <v>44209</v>
      </c>
      <c r="E6" s="4">
        <v>300</v>
      </c>
      <c r="F6" s="4">
        <v>32</v>
      </c>
      <c r="G6" s="4">
        <v>10</v>
      </c>
      <c r="H6" s="16" t="s">
        <v>6</v>
      </c>
      <c r="I6" s="16" t="s">
        <v>239</v>
      </c>
      <c r="J6" s="16" t="s">
        <v>65</v>
      </c>
      <c r="K6" s="18">
        <v>66001</v>
      </c>
      <c r="L6" s="8">
        <v>2100</v>
      </c>
      <c r="M6" s="4">
        <v>2</v>
      </c>
      <c r="N6" s="8">
        <v>4200</v>
      </c>
      <c r="O6" s="8">
        <v>4704</v>
      </c>
    </row>
    <row r="7" spans="1:15" x14ac:dyDescent="0.35">
      <c r="A7" s="4" t="s">
        <v>112</v>
      </c>
      <c r="B7" s="4">
        <v>4</v>
      </c>
      <c r="C7" s="4">
        <v>1026</v>
      </c>
      <c r="D7" s="5">
        <v>44209</v>
      </c>
      <c r="E7" s="4">
        <v>300</v>
      </c>
      <c r="F7" s="4">
        <v>32</v>
      </c>
      <c r="G7" s="4">
        <v>10</v>
      </c>
      <c r="H7" s="16" t="s">
        <v>6</v>
      </c>
      <c r="I7" s="16" t="s">
        <v>239</v>
      </c>
      <c r="J7" s="16" t="s">
        <v>65</v>
      </c>
      <c r="K7" s="18">
        <v>66001</v>
      </c>
      <c r="L7" s="8">
        <v>2100</v>
      </c>
      <c r="M7" s="4">
        <v>2</v>
      </c>
      <c r="N7" s="8">
        <v>4200</v>
      </c>
      <c r="O7" s="8">
        <v>4704</v>
      </c>
    </row>
    <row r="8" spans="1:15" x14ac:dyDescent="0.35">
      <c r="A8" s="1" t="s">
        <v>129</v>
      </c>
      <c r="B8" s="1">
        <v>6</v>
      </c>
      <c r="C8" s="1">
        <v>1030</v>
      </c>
      <c r="D8" s="2">
        <v>44209</v>
      </c>
      <c r="E8" s="1">
        <v>400</v>
      </c>
      <c r="F8" s="1">
        <v>6</v>
      </c>
      <c r="G8" s="1">
        <v>1</v>
      </c>
      <c r="H8" s="17" t="s">
        <v>265</v>
      </c>
      <c r="I8" s="17" t="s">
        <v>1</v>
      </c>
      <c r="J8" s="17" t="s">
        <v>11</v>
      </c>
      <c r="K8" s="19">
        <v>1012</v>
      </c>
      <c r="L8" s="9">
        <v>133.16999999999999</v>
      </c>
      <c r="M8" s="1">
        <v>-1</v>
      </c>
      <c r="N8" s="9">
        <v>0</v>
      </c>
      <c r="O8" s="9">
        <v>0</v>
      </c>
    </row>
    <row r="9" spans="1:15" x14ac:dyDescent="0.35">
      <c r="A9" s="1" t="s">
        <v>130</v>
      </c>
      <c r="B9" s="1">
        <v>7</v>
      </c>
      <c r="C9" s="1">
        <v>1030</v>
      </c>
      <c r="D9" s="2">
        <v>44209</v>
      </c>
      <c r="E9" s="1">
        <v>400</v>
      </c>
      <c r="F9" s="1">
        <v>6</v>
      </c>
      <c r="G9" s="1">
        <v>1</v>
      </c>
      <c r="H9" s="17" t="s">
        <v>265</v>
      </c>
      <c r="I9" s="17" t="s">
        <v>1</v>
      </c>
      <c r="J9" s="17" t="s">
        <v>11</v>
      </c>
      <c r="K9" s="19">
        <v>1012</v>
      </c>
      <c r="L9" s="9">
        <v>133.16999999999999</v>
      </c>
      <c r="M9" s="1">
        <v>1</v>
      </c>
      <c r="N9" s="9">
        <v>0</v>
      </c>
      <c r="O9" s="9">
        <v>0</v>
      </c>
    </row>
    <row r="10" spans="1:15" x14ac:dyDescent="0.35">
      <c r="A10" s="4" t="s">
        <v>227</v>
      </c>
      <c r="B10" s="4">
        <v>8</v>
      </c>
      <c r="C10" s="4">
        <v>1031</v>
      </c>
      <c r="D10" s="5">
        <v>44210</v>
      </c>
      <c r="E10" s="4">
        <v>500</v>
      </c>
      <c r="F10" s="4">
        <v>21</v>
      </c>
      <c r="G10" s="4">
        <v>5</v>
      </c>
      <c r="H10" s="16" t="s">
        <v>12</v>
      </c>
      <c r="I10" s="16" t="s">
        <v>13</v>
      </c>
      <c r="J10" s="16" t="s">
        <v>14</v>
      </c>
      <c r="K10" s="18">
        <v>41406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5" x14ac:dyDescent="0.35">
      <c r="A11" s="4" t="s">
        <v>228</v>
      </c>
      <c r="B11" s="4">
        <v>8</v>
      </c>
      <c r="C11" s="4">
        <v>1031</v>
      </c>
      <c r="D11" s="5">
        <v>44210</v>
      </c>
      <c r="E11" s="4">
        <v>500</v>
      </c>
      <c r="F11" s="4">
        <v>21</v>
      </c>
      <c r="G11" s="4">
        <v>5</v>
      </c>
      <c r="H11" s="16" t="s">
        <v>12</v>
      </c>
      <c r="I11" s="16" t="s">
        <v>13</v>
      </c>
      <c r="J11" s="16" t="s">
        <v>14</v>
      </c>
      <c r="K11" s="18">
        <v>41406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5" x14ac:dyDescent="0.35">
      <c r="A12" s="4" t="s">
        <v>17</v>
      </c>
      <c r="B12" s="4">
        <v>10</v>
      </c>
      <c r="C12" s="4">
        <v>1031</v>
      </c>
      <c r="D12" s="5">
        <v>44210</v>
      </c>
      <c r="E12" s="4">
        <v>500</v>
      </c>
      <c r="F12" s="4">
        <v>37</v>
      </c>
      <c r="G12" s="4">
        <v>7</v>
      </c>
      <c r="H12" s="16" t="s">
        <v>15</v>
      </c>
      <c r="I12" s="16" t="s">
        <v>1</v>
      </c>
      <c r="J12" s="16" t="s">
        <v>16</v>
      </c>
      <c r="K12" s="18">
        <v>5618009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5" x14ac:dyDescent="0.35">
      <c r="A13" s="4" t="s">
        <v>184</v>
      </c>
      <c r="B13" s="4">
        <v>10</v>
      </c>
      <c r="C13" s="4">
        <v>1031</v>
      </c>
      <c r="D13" s="5">
        <v>44210</v>
      </c>
      <c r="E13" s="4">
        <v>500</v>
      </c>
      <c r="F13" s="4">
        <v>37</v>
      </c>
      <c r="G13" s="4">
        <v>7</v>
      </c>
      <c r="H13" s="16" t="s">
        <v>15</v>
      </c>
      <c r="I13" s="16" t="s">
        <v>1</v>
      </c>
      <c r="J13" s="16" t="s">
        <v>16</v>
      </c>
      <c r="K13" s="18">
        <v>5618009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5" x14ac:dyDescent="0.35">
      <c r="A14" s="4" t="s">
        <v>185</v>
      </c>
      <c r="B14" s="4">
        <v>12</v>
      </c>
      <c r="C14" s="4">
        <v>1031</v>
      </c>
      <c r="D14" s="5">
        <v>44210</v>
      </c>
      <c r="E14" s="4">
        <v>500</v>
      </c>
      <c r="F14" s="4">
        <v>38</v>
      </c>
      <c r="G14" s="4">
        <v>7</v>
      </c>
      <c r="H14" s="16" t="s">
        <v>18</v>
      </c>
      <c r="I14" s="16" t="s">
        <v>19</v>
      </c>
      <c r="J14" s="16" t="s">
        <v>20</v>
      </c>
      <c r="K14" s="18">
        <v>20983041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5" x14ac:dyDescent="0.35">
      <c r="A15" s="4" t="s">
        <v>186</v>
      </c>
      <c r="B15" s="4">
        <v>12</v>
      </c>
      <c r="C15" s="4">
        <v>1031</v>
      </c>
      <c r="D15" s="5">
        <v>44210</v>
      </c>
      <c r="E15" s="4">
        <v>500</v>
      </c>
      <c r="F15" s="4">
        <v>38</v>
      </c>
      <c r="G15" s="4">
        <v>7</v>
      </c>
      <c r="H15" s="16" t="s">
        <v>18</v>
      </c>
      <c r="I15" s="16" t="s">
        <v>19</v>
      </c>
      <c r="J15" s="16" t="s">
        <v>20</v>
      </c>
      <c r="K15" s="18">
        <v>20983041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5" x14ac:dyDescent="0.35">
      <c r="A16" s="4" t="s">
        <v>187</v>
      </c>
      <c r="B16" s="4">
        <v>12</v>
      </c>
      <c r="C16" s="4">
        <v>1031</v>
      </c>
      <c r="D16" s="5">
        <v>44210</v>
      </c>
      <c r="E16" s="4">
        <v>500</v>
      </c>
      <c r="F16" s="4">
        <v>38</v>
      </c>
      <c r="G16" s="4">
        <v>7</v>
      </c>
      <c r="H16" s="16" t="s">
        <v>18</v>
      </c>
      <c r="I16" s="16" t="s">
        <v>19</v>
      </c>
      <c r="J16" s="16" t="s">
        <v>20</v>
      </c>
      <c r="K16" s="18">
        <v>20983041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 x14ac:dyDescent="0.35">
      <c r="A17" s="4" t="s">
        <v>188</v>
      </c>
      <c r="B17" s="4">
        <v>12</v>
      </c>
      <c r="C17" s="4">
        <v>1031</v>
      </c>
      <c r="D17" s="5">
        <v>44210</v>
      </c>
      <c r="E17" s="4">
        <v>500</v>
      </c>
      <c r="F17" s="4">
        <v>38</v>
      </c>
      <c r="G17" s="4">
        <v>7</v>
      </c>
      <c r="H17" s="16" t="s">
        <v>18</v>
      </c>
      <c r="I17" s="16" t="s">
        <v>19</v>
      </c>
      <c r="J17" s="16" t="s">
        <v>20</v>
      </c>
      <c r="K17" s="18">
        <v>20983041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 x14ac:dyDescent="0.35">
      <c r="A18" s="1" t="s">
        <v>175</v>
      </c>
      <c r="B18" s="1">
        <v>16</v>
      </c>
      <c r="C18" s="1">
        <v>1033</v>
      </c>
      <c r="D18" s="2">
        <v>44210</v>
      </c>
      <c r="E18" s="1">
        <v>600</v>
      </c>
      <c r="F18" s="1">
        <v>34</v>
      </c>
      <c r="G18" s="1">
        <v>10</v>
      </c>
      <c r="H18" s="17" t="s">
        <v>22</v>
      </c>
      <c r="I18" s="17" t="s">
        <v>19</v>
      </c>
      <c r="J18" s="17" t="s">
        <v>23</v>
      </c>
      <c r="K18" s="19">
        <v>8427</v>
      </c>
      <c r="L18" s="9">
        <v>1010</v>
      </c>
      <c r="M18" s="1">
        <v>-1</v>
      </c>
      <c r="N18" s="9">
        <v>0</v>
      </c>
      <c r="O18" s="9">
        <v>0</v>
      </c>
    </row>
    <row r="19" spans="1:15" x14ac:dyDescent="0.35">
      <c r="A19" s="1" t="s">
        <v>176</v>
      </c>
      <c r="B19" s="1">
        <v>17</v>
      </c>
      <c r="C19" s="1">
        <v>1033</v>
      </c>
      <c r="D19" s="2">
        <v>44210</v>
      </c>
      <c r="E19" s="1">
        <v>600</v>
      </c>
      <c r="F19" s="1">
        <v>34</v>
      </c>
      <c r="G19" s="1">
        <v>10</v>
      </c>
      <c r="H19" s="17" t="s">
        <v>22</v>
      </c>
      <c r="I19" s="17" t="s">
        <v>19</v>
      </c>
      <c r="J19" s="17" t="s">
        <v>23</v>
      </c>
      <c r="K19" s="19">
        <v>8427</v>
      </c>
      <c r="L19" s="9">
        <v>1010</v>
      </c>
      <c r="M19" s="1">
        <v>1</v>
      </c>
      <c r="N19" s="9">
        <v>0</v>
      </c>
      <c r="O19" s="9">
        <v>0</v>
      </c>
    </row>
    <row r="20" spans="1:15" x14ac:dyDescent="0.35">
      <c r="A20" s="4" t="s">
        <v>196</v>
      </c>
      <c r="B20" s="4">
        <v>18</v>
      </c>
      <c r="C20" s="4">
        <v>1034</v>
      </c>
      <c r="D20" s="5">
        <v>44210</v>
      </c>
      <c r="E20" s="4">
        <v>700</v>
      </c>
      <c r="F20" s="4">
        <v>44</v>
      </c>
      <c r="G20" s="4">
        <v>3</v>
      </c>
      <c r="H20" s="16" t="s">
        <v>24</v>
      </c>
      <c r="I20" s="16" t="s">
        <v>266</v>
      </c>
      <c r="J20" s="16" t="s">
        <v>26</v>
      </c>
      <c r="K20" s="18">
        <v>5804084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 x14ac:dyDescent="0.35">
      <c r="A21" s="4" t="s">
        <v>197</v>
      </c>
      <c r="B21" s="4">
        <v>19</v>
      </c>
      <c r="C21" s="4">
        <v>1034</v>
      </c>
      <c r="D21" s="5">
        <v>44210</v>
      </c>
      <c r="E21" s="4">
        <v>700</v>
      </c>
      <c r="F21" s="4">
        <v>44</v>
      </c>
      <c r="G21" s="4">
        <v>3</v>
      </c>
      <c r="H21" s="16" t="s">
        <v>24</v>
      </c>
      <c r="I21" s="16" t="s">
        <v>266</v>
      </c>
      <c r="J21" s="16" t="s">
        <v>26</v>
      </c>
      <c r="K21" s="18">
        <v>5804084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 x14ac:dyDescent="0.35">
      <c r="A22" s="1" t="s">
        <v>177</v>
      </c>
      <c r="B22" s="1">
        <v>20</v>
      </c>
      <c r="C22" s="1">
        <v>1036</v>
      </c>
      <c r="D22" s="2">
        <v>44214</v>
      </c>
      <c r="E22" s="1">
        <v>800</v>
      </c>
      <c r="F22" s="1">
        <v>34</v>
      </c>
      <c r="G22" s="1">
        <v>10</v>
      </c>
      <c r="H22" s="17" t="s">
        <v>22</v>
      </c>
      <c r="I22" s="17" t="s">
        <v>19</v>
      </c>
      <c r="J22" s="17" t="s">
        <v>23</v>
      </c>
      <c r="K22" s="19">
        <v>8427</v>
      </c>
      <c r="L22" s="9">
        <v>1010</v>
      </c>
      <c r="M22" s="1">
        <v>2</v>
      </c>
      <c r="N22" s="9">
        <v>2020</v>
      </c>
      <c r="O22" s="9">
        <v>2262.4</v>
      </c>
    </row>
    <row r="23" spans="1:15" x14ac:dyDescent="0.35">
      <c r="A23" s="1" t="s">
        <v>178</v>
      </c>
      <c r="B23" s="1">
        <v>21</v>
      </c>
      <c r="C23" s="1">
        <v>1036</v>
      </c>
      <c r="D23" s="2">
        <v>44214</v>
      </c>
      <c r="E23" s="1">
        <v>800</v>
      </c>
      <c r="F23" s="1">
        <v>34</v>
      </c>
      <c r="G23" s="1">
        <v>10</v>
      </c>
      <c r="H23" s="17" t="s">
        <v>22</v>
      </c>
      <c r="I23" s="17" t="s">
        <v>19</v>
      </c>
      <c r="J23" s="17" t="s">
        <v>23</v>
      </c>
      <c r="K23" s="19">
        <v>8427</v>
      </c>
      <c r="L23" s="9">
        <v>1010</v>
      </c>
      <c r="M23" s="1">
        <v>2</v>
      </c>
      <c r="N23" s="9">
        <v>2020</v>
      </c>
      <c r="O23" s="9">
        <v>2262.4</v>
      </c>
    </row>
    <row r="24" spans="1:15" x14ac:dyDescent="0.35">
      <c r="A24" s="4" t="s">
        <v>30</v>
      </c>
      <c r="B24" s="4">
        <v>22</v>
      </c>
      <c r="C24" s="4">
        <v>1040</v>
      </c>
      <c r="D24" s="5">
        <v>44214</v>
      </c>
      <c r="E24" s="4">
        <v>900</v>
      </c>
      <c r="F24" s="4">
        <v>22</v>
      </c>
      <c r="G24" s="4">
        <v>8</v>
      </c>
      <c r="H24" s="16" t="s">
        <v>28</v>
      </c>
      <c r="I24" s="16" t="s">
        <v>264</v>
      </c>
      <c r="J24" s="16" t="s">
        <v>29</v>
      </c>
      <c r="K24" s="18">
        <v>8413009</v>
      </c>
      <c r="L24" s="8">
        <v>50.75</v>
      </c>
      <c r="M24" s="4">
        <v>2</v>
      </c>
      <c r="N24" s="8">
        <v>1564.5</v>
      </c>
      <c r="O24" s="8">
        <v>1752.24</v>
      </c>
    </row>
    <row r="25" spans="1:15" x14ac:dyDescent="0.35">
      <c r="A25" s="4" t="s">
        <v>142</v>
      </c>
      <c r="B25" s="4">
        <v>23</v>
      </c>
      <c r="C25" s="4">
        <v>1040</v>
      </c>
      <c r="D25" s="5">
        <v>44214</v>
      </c>
      <c r="E25" s="4">
        <v>900</v>
      </c>
      <c r="F25" s="4">
        <v>22</v>
      </c>
      <c r="G25" s="4">
        <v>8</v>
      </c>
      <c r="H25" s="16" t="s">
        <v>28</v>
      </c>
      <c r="I25" s="16" t="s">
        <v>264</v>
      </c>
      <c r="J25" s="16" t="s">
        <v>29</v>
      </c>
      <c r="K25" s="18">
        <v>8413009</v>
      </c>
      <c r="L25" s="8">
        <v>50.75</v>
      </c>
      <c r="M25" s="4">
        <v>2</v>
      </c>
      <c r="N25" s="8">
        <v>1564.5</v>
      </c>
      <c r="O25" s="8">
        <v>1752.24</v>
      </c>
    </row>
    <row r="26" spans="1:15" x14ac:dyDescent="0.35">
      <c r="A26" s="4" t="s">
        <v>143</v>
      </c>
      <c r="B26" s="4">
        <v>24</v>
      </c>
      <c r="C26" s="4">
        <v>1040</v>
      </c>
      <c r="D26" s="5">
        <v>44214</v>
      </c>
      <c r="E26" s="4">
        <v>900</v>
      </c>
      <c r="F26" s="4">
        <v>23</v>
      </c>
      <c r="G26" s="4">
        <v>8</v>
      </c>
      <c r="H26" s="16" t="s">
        <v>31</v>
      </c>
      <c r="I26" s="16" t="s">
        <v>1</v>
      </c>
      <c r="J26" s="16" t="s">
        <v>32</v>
      </c>
      <c r="K26" s="18">
        <v>3820009</v>
      </c>
      <c r="L26" s="8">
        <v>104.5</v>
      </c>
      <c r="M26" s="4">
        <v>14</v>
      </c>
      <c r="N26" s="8">
        <v>1564.5</v>
      </c>
      <c r="O26" s="8">
        <v>1752.24</v>
      </c>
    </row>
    <row r="27" spans="1:15" x14ac:dyDescent="0.35">
      <c r="A27" s="4" t="s">
        <v>144</v>
      </c>
      <c r="B27" s="4">
        <v>25</v>
      </c>
      <c r="C27" s="4">
        <v>1040</v>
      </c>
      <c r="D27" s="5">
        <v>44214</v>
      </c>
      <c r="E27" s="4">
        <v>900</v>
      </c>
      <c r="F27" s="4">
        <v>23</v>
      </c>
      <c r="G27" s="4">
        <v>8</v>
      </c>
      <c r="H27" s="16" t="s">
        <v>31</v>
      </c>
      <c r="I27" s="16" t="s">
        <v>1</v>
      </c>
      <c r="J27" s="16" t="s">
        <v>32</v>
      </c>
      <c r="K27" s="18">
        <v>3820009</v>
      </c>
      <c r="L27" s="8">
        <v>104.5</v>
      </c>
      <c r="M27" s="4">
        <v>14</v>
      </c>
      <c r="N27" s="8">
        <v>1564.5</v>
      </c>
      <c r="O27" s="8">
        <v>1752.24</v>
      </c>
    </row>
    <row r="28" spans="1:15" x14ac:dyDescent="0.35">
      <c r="A28" s="4" t="s">
        <v>145</v>
      </c>
      <c r="B28" s="4">
        <v>26</v>
      </c>
      <c r="C28" s="4">
        <v>1040</v>
      </c>
      <c r="D28" s="5">
        <v>44214</v>
      </c>
      <c r="E28" s="4">
        <v>900</v>
      </c>
      <c r="F28" s="4">
        <v>23</v>
      </c>
      <c r="G28" s="4">
        <v>8</v>
      </c>
      <c r="H28" s="16" t="s">
        <v>31</v>
      </c>
      <c r="I28" s="16" t="s">
        <v>1</v>
      </c>
      <c r="J28" s="16" t="s">
        <v>32</v>
      </c>
      <c r="K28" s="18">
        <v>3820009</v>
      </c>
      <c r="L28" s="8">
        <v>104.5</v>
      </c>
      <c r="M28" s="4">
        <v>14</v>
      </c>
      <c r="N28" s="8">
        <v>1564.5</v>
      </c>
      <c r="O28" s="8">
        <v>1752.24</v>
      </c>
    </row>
    <row r="29" spans="1:15" x14ac:dyDescent="0.35">
      <c r="A29" s="4" t="s">
        <v>146</v>
      </c>
      <c r="B29" s="4">
        <v>27</v>
      </c>
      <c r="C29" s="4">
        <v>1040</v>
      </c>
      <c r="D29" s="5">
        <v>44214</v>
      </c>
      <c r="E29" s="4">
        <v>900</v>
      </c>
      <c r="F29" s="4">
        <v>23</v>
      </c>
      <c r="G29" s="4">
        <v>8</v>
      </c>
      <c r="H29" s="16" t="s">
        <v>31</v>
      </c>
      <c r="I29" s="16" t="s">
        <v>1</v>
      </c>
      <c r="J29" s="16" t="s">
        <v>32</v>
      </c>
      <c r="K29" s="18">
        <v>3820009</v>
      </c>
      <c r="L29" s="8">
        <v>104.5</v>
      </c>
      <c r="M29" s="4">
        <v>14</v>
      </c>
      <c r="N29" s="8">
        <v>1564.5</v>
      </c>
      <c r="O29" s="8">
        <v>1752.24</v>
      </c>
    </row>
    <row r="30" spans="1:15" x14ac:dyDescent="0.35">
      <c r="A30" s="4" t="s">
        <v>147</v>
      </c>
      <c r="B30" s="4">
        <v>28</v>
      </c>
      <c r="C30" s="4">
        <v>1040</v>
      </c>
      <c r="D30" s="5">
        <v>44214</v>
      </c>
      <c r="E30" s="4">
        <v>900</v>
      </c>
      <c r="F30" s="4">
        <v>23</v>
      </c>
      <c r="G30" s="4">
        <v>8</v>
      </c>
      <c r="H30" s="16" t="s">
        <v>31</v>
      </c>
      <c r="I30" s="16" t="s">
        <v>1</v>
      </c>
      <c r="J30" s="16" t="s">
        <v>32</v>
      </c>
      <c r="K30" s="18">
        <v>3820009</v>
      </c>
      <c r="L30" s="8">
        <v>104.5</v>
      </c>
      <c r="M30" s="4">
        <v>14</v>
      </c>
      <c r="N30" s="8">
        <v>1564.5</v>
      </c>
      <c r="O30" s="8">
        <v>1752.24</v>
      </c>
    </row>
    <row r="31" spans="1:15" x14ac:dyDescent="0.35">
      <c r="A31" s="4" t="s">
        <v>148</v>
      </c>
      <c r="B31" s="4">
        <v>29</v>
      </c>
      <c r="C31" s="4">
        <v>1040</v>
      </c>
      <c r="D31" s="5">
        <v>44214</v>
      </c>
      <c r="E31" s="4">
        <v>900</v>
      </c>
      <c r="F31" s="4">
        <v>23</v>
      </c>
      <c r="G31" s="4">
        <v>8</v>
      </c>
      <c r="H31" s="16" t="s">
        <v>31</v>
      </c>
      <c r="I31" s="16" t="s">
        <v>1</v>
      </c>
      <c r="J31" s="16" t="s">
        <v>32</v>
      </c>
      <c r="K31" s="18">
        <v>3820009</v>
      </c>
      <c r="L31" s="8">
        <v>104.5</v>
      </c>
      <c r="M31" s="4">
        <v>14</v>
      </c>
      <c r="N31" s="8">
        <v>1564.5</v>
      </c>
      <c r="O31" s="8">
        <v>1752.24</v>
      </c>
    </row>
    <row r="32" spans="1:15" x14ac:dyDescent="0.35">
      <c r="A32" s="4" t="s">
        <v>149</v>
      </c>
      <c r="B32" s="4">
        <v>30</v>
      </c>
      <c r="C32" s="4">
        <v>1040</v>
      </c>
      <c r="D32" s="5">
        <v>44214</v>
      </c>
      <c r="E32" s="4">
        <v>900</v>
      </c>
      <c r="F32" s="4">
        <v>23</v>
      </c>
      <c r="G32" s="4">
        <v>8</v>
      </c>
      <c r="H32" s="16" t="s">
        <v>31</v>
      </c>
      <c r="I32" s="16" t="s">
        <v>1</v>
      </c>
      <c r="J32" s="16" t="s">
        <v>32</v>
      </c>
      <c r="K32" s="18">
        <v>3820009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 x14ac:dyDescent="0.35">
      <c r="A33" s="4" t="s">
        <v>150</v>
      </c>
      <c r="B33" s="4">
        <v>31</v>
      </c>
      <c r="C33" s="4">
        <v>1040</v>
      </c>
      <c r="D33" s="5">
        <v>44214</v>
      </c>
      <c r="E33" s="4">
        <v>900</v>
      </c>
      <c r="F33" s="4">
        <v>23</v>
      </c>
      <c r="G33" s="4">
        <v>8</v>
      </c>
      <c r="H33" s="16" t="s">
        <v>31</v>
      </c>
      <c r="I33" s="16" t="s">
        <v>1</v>
      </c>
      <c r="J33" s="16" t="s">
        <v>32</v>
      </c>
      <c r="K33" s="18">
        <v>3820009</v>
      </c>
      <c r="L33" s="8">
        <v>104.5</v>
      </c>
      <c r="M33" s="4">
        <v>14</v>
      </c>
      <c r="N33" s="8">
        <v>1564.5</v>
      </c>
      <c r="O33" s="8">
        <v>1752.24</v>
      </c>
    </row>
    <row r="34" spans="1:15" x14ac:dyDescent="0.35">
      <c r="A34" s="4" t="s">
        <v>151</v>
      </c>
      <c r="B34" s="4">
        <v>32</v>
      </c>
      <c r="C34" s="4">
        <v>1040</v>
      </c>
      <c r="D34" s="5">
        <v>44214</v>
      </c>
      <c r="E34" s="4">
        <v>900</v>
      </c>
      <c r="F34" s="4">
        <v>23</v>
      </c>
      <c r="G34" s="4">
        <v>8</v>
      </c>
      <c r="H34" s="16" t="s">
        <v>31</v>
      </c>
      <c r="I34" s="16" t="s">
        <v>1</v>
      </c>
      <c r="J34" s="16" t="s">
        <v>32</v>
      </c>
      <c r="K34" s="18">
        <v>3820009</v>
      </c>
      <c r="L34" s="8">
        <v>104.5</v>
      </c>
      <c r="M34" s="4">
        <v>14</v>
      </c>
      <c r="N34" s="8">
        <v>1564.5</v>
      </c>
      <c r="O34" s="8">
        <v>1752.24</v>
      </c>
    </row>
    <row r="35" spans="1:15" x14ac:dyDescent="0.35">
      <c r="A35" s="4" t="s">
        <v>152</v>
      </c>
      <c r="B35" s="4">
        <v>33</v>
      </c>
      <c r="C35" s="4">
        <v>1040</v>
      </c>
      <c r="D35" s="5">
        <v>44214</v>
      </c>
      <c r="E35" s="4">
        <v>900</v>
      </c>
      <c r="F35" s="4">
        <v>23</v>
      </c>
      <c r="G35" s="4">
        <v>8</v>
      </c>
      <c r="H35" s="16" t="s">
        <v>31</v>
      </c>
      <c r="I35" s="16" t="s">
        <v>1</v>
      </c>
      <c r="J35" s="16" t="s">
        <v>32</v>
      </c>
      <c r="K35" s="18">
        <v>3820009</v>
      </c>
      <c r="L35" s="8">
        <v>104.5</v>
      </c>
      <c r="M35" s="4">
        <v>14</v>
      </c>
      <c r="N35" s="8">
        <v>1564.5</v>
      </c>
      <c r="O35" s="8">
        <v>1752.24</v>
      </c>
    </row>
    <row r="36" spans="1:15" x14ac:dyDescent="0.35">
      <c r="A36" s="4" t="s">
        <v>153</v>
      </c>
      <c r="B36" s="4">
        <v>34</v>
      </c>
      <c r="C36" s="4">
        <v>1040</v>
      </c>
      <c r="D36" s="5">
        <v>44214</v>
      </c>
      <c r="E36" s="4">
        <v>900</v>
      </c>
      <c r="F36" s="4">
        <v>23</v>
      </c>
      <c r="G36" s="4">
        <v>8</v>
      </c>
      <c r="H36" s="16" t="s">
        <v>31</v>
      </c>
      <c r="I36" s="16" t="s">
        <v>1</v>
      </c>
      <c r="J36" s="16" t="s">
        <v>32</v>
      </c>
      <c r="K36" s="18">
        <v>3820009</v>
      </c>
      <c r="L36" s="8">
        <v>104.5</v>
      </c>
      <c r="M36" s="4">
        <v>14</v>
      </c>
      <c r="N36" s="8">
        <v>1564.5</v>
      </c>
      <c r="O36" s="8">
        <v>1752.24</v>
      </c>
    </row>
    <row r="37" spans="1:15" x14ac:dyDescent="0.35">
      <c r="A37" s="4" t="s">
        <v>154</v>
      </c>
      <c r="B37" s="4">
        <v>35</v>
      </c>
      <c r="C37" s="4">
        <v>1040</v>
      </c>
      <c r="D37" s="5">
        <v>44214</v>
      </c>
      <c r="E37" s="4">
        <v>900</v>
      </c>
      <c r="F37" s="4">
        <v>23</v>
      </c>
      <c r="G37" s="4">
        <v>8</v>
      </c>
      <c r="H37" s="16" t="s">
        <v>31</v>
      </c>
      <c r="I37" s="16" t="s">
        <v>1</v>
      </c>
      <c r="J37" s="16" t="s">
        <v>32</v>
      </c>
      <c r="K37" s="18">
        <v>3820009</v>
      </c>
      <c r="L37" s="8">
        <v>104.5</v>
      </c>
      <c r="M37" s="4">
        <v>14</v>
      </c>
      <c r="N37" s="8">
        <v>1564.5</v>
      </c>
      <c r="O37" s="8">
        <v>1752.24</v>
      </c>
    </row>
    <row r="38" spans="1:15" x14ac:dyDescent="0.35">
      <c r="A38" s="4" t="s">
        <v>155</v>
      </c>
      <c r="B38" s="4">
        <v>36</v>
      </c>
      <c r="C38" s="4">
        <v>1040</v>
      </c>
      <c r="D38" s="5">
        <v>44214</v>
      </c>
      <c r="E38" s="4">
        <v>900</v>
      </c>
      <c r="F38" s="4">
        <v>23</v>
      </c>
      <c r="G38" s="4">
        <v>8</v>
      </c>
      <c r="H38" s="16" t="s">
        <v>31</v>
      </c>
      <c r="I38" s="16" t="s">
        <v>1</v>
      </c>
      <c r="J38" s="16" t="s">
        <v>32</v>
      </c>
      <c r="K38" s="18">
        <v>3820009</v>
      </c>
      <c r="L38" s="8">
        <v>104.5</v>
      </c>
      <c r="M38" s="4">
        <v>14</v>
      </c>
      <c r="N38" s="8">
        <v>1564.5</v>
      </c>
      <c r="O38" s="8">
        <v>1752.24</v>
      </c>
    </row>
    <row r="39" spans="1:15" x14ac:dyDescent="0.35">
      <c r="A39" s="4" t="s">
        <v>156</v>
      </c>
      <c r="B39" s="4">
        <v>37</v>
      </c>
      <c r="C39" s="4">
        <v>1040</v>
      </c>
      <c r="D39" s="5">
        <v>44214</v>
      </c>
      <c r="E39" s="4">
        <v>900</v>
      </c>
      <c r="F39" s="4">
        <v>23</v>
      </c>
      <c r="G39" s="4">
        <v>8</v>
      </c>
      <c r="H39" s="16" t="s">
        <v>31</v>
      </c>
      <c r="I39" s="16" t="s">
        <v>1</v>
      </c>
      <c r="J39" s="16" t="s">
        <v>32</v>
      </c>
      <c r="K39" s="18">
        <v>3820009</v>
      </c>
      <c r="L39" s="8">
        <v>104.5</v>
      </c>
      <c r="M39" s="4">
        <v>14</v>
      </c>
      <c r="N39" s="8">
        <v>1564.5</v>
      </c>
      <c r="O39" s="8">
        <v>1752.24</v>
      </c>
    </row>
    <row r="40" spans="1:15" x14ac:dyDescent="0.35">
      <c r="A40" s="1" t="s">
        <v>170</v>
      </c>
      <c r="B40" s="1">
        <v>38</v>
      </c>
      <c r="C40" s="1">
        <v>1042</v>
      </c>
      <c r="D40" s="2">
        <v>44214</v>
      </c>
      <c r="E40" s="1">
        <v>1000</v>
      </c>
      <c r="F40" s="1">
        <v>28</v>
      </c>
      <c r="G40" s="1">
        <v>9</v>
      </c>
      <c r="H40" s="17" t="s">
        <v>33</v>
      </c>
      <c r="I40" s="17" t="s">
        <v>19</v>
      </c>
      <c r="J40" s="17" t="s">
        <v>82</v>
      </c>
      <c r="K40" s="19">
        <v>41398</v>
      </c>
      <c r="L40" s="9">
        <v>1040</v>
      </c>
      <c r="M40" s="1">
        <v>1</v>
      </c>
      <c r="N40" s="9">
        <v>1040</v>
      </c>
      <c r="O40" s="9">
        <v>1164.8</v>
      </c>
    </row>
    <row r="41" spans="1:15" x14ac:dyDescent="0.35">
      <c r="A41" s="4" t="s">
        <v>229</v>
      </c>
      <c r="B41" s="4">
        <v>39</v>
      </c>
      <c r="C41" s="4">
        <v>1043</v>
      </c>
      <c r="D41" s="5">
        <v>44214</v>
      </c>
      <c r="E41" s="4">
        <v>1100</v>
      </c>
      <c r="F41" s="4">
        <v>24</v>
      </c>
      <c r="G41" s="4">
        <v>8</v>
      </c>
      <c r="H41" s="16" t="s">
        <v>35</v>
      </c>
      <c r="I41" s="16" t="s">
        <v>19</v>
      </c>
      <c r="J41" s="16" t="s">
        <v>36</v>
      </c>
      <c r="K41" s="18">
        <v>1100321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 x14ac:dyDescent="0.35">
      <c r="A42" s="1" t="s">
        <v>39</v>
      </c>
      <c r="B42" s="1">
        <v>40</v>
      </c>
      <c r="C42" s="1">
        <v>1044</v>
      </c>
      <c r="D42" s="2">
        <v>44214</v>
      </c>
      <c r="E42" s="1">
        <v>1200</v>
      </c>
      <c r="F42" s="1">
        <v>9</v>
      </c>
      <c r="G42" s="1">
        <v>4</v>
      </c>
      <c r="H42" s="17" t="s">
        <v>37</v>
      </c>
      <c r="I42" s="17" t="s">
        <v>264</v>
      </c>
      <c r="J42" s="17" t="s">
        <v>38</v>
      </c>
      <c r="K42" s="19">
        <v>11164009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 x14ac:dyDescent="0.35">
      <c r="A43" s="1" t="s">
        <v>138</v>
      </c>
      <c r="B43" s="1">
        <v>41</v>
      </c>
      <c r="C43" s="1">
        <v>1044</v>
      </c>
      <c r="D43" s="2">
        <v>44214</v>
      </c>
      <c r="E43" s="1">
        <v>1200</v>
      </c>
      <c r="F43" s="1">
        <v>9</v>
      </c>
      <c r="G43" s="1">
        <v>4</v>
      </c>
      <c r="H43" s="17" t="s">
        <v>37</v>
      </c>
      <c r="I43" s="17" t="s">
        <v>264</v>
      </c>
      <c r="J43" s="17" t="s">
        <v>38</v>
      </c>
      <c r="K43" s="19">
        <v>11164009</v>
      </c>
      <c r="L43" s="9">
        <v>69.53</v>
      </c>
      <c r="M43" s="1">
        <v>4</v>
      </c>
      <c r="N43" s="9">
        <v>317.88</v>
      </c>
      <c r="O43" s="9">
        <v>356.0256</v>
      </c>
    </row>
    <row r="44" spans="1:15" x14ac:dyDescent="0.35">
      <c r="A44" s="1" t="s">
        <v>139</v>
      </c>
      <c r="B44" s="1">
        <v>42</v>
      </c>
      <c r="C44" s="1">
        <v>1044</v>
      </c>
      <c r="D44" s="2">
        <v>44214</v>
      </c>
      <c r="E44" s="1">
        <v>1200</v>
      </c>
      <c r="F44" s="1">
        <v>10</v>
      </c>
      <c r="G44" s="1">
        <v>4</v>
      </c>
      <c r="H44" s="17" t="s">
        <v>243</v>
      </c>
      <c r="I44" s="17" t="s">
        <v>264</v>
      </c>
      <c r="J44" s="17" t="s">
        <v>40</v>
      </c>
      <c r="K44" s="19">
        <v>42542001</v>
      </c>
      <c r="L44" s="9">
        <v>89.41</v>
      </c>
      <c r="M44" s="1">
        <v>4</v>
      </c>
      <c r="N44" s="9">
        <v>317.88</v>
      </c>
      <c r="O44" s="9">
        <v>356.0256</v>
      </c>
    </row>
    <row r="45" spans="1:15" x14ac:dyDescent="0.35">
      <c r="A45" s="1" t="s">
        <v>140</v>
      </c>
      <c r="B45" s="1">
        <v>43</v>
      </c>
      <c r="C45" s="1">
        <v>1044</v>
      </c>
      <c r="D45" s="2">
        <v>44214</v>
      </c>
      <c r="E45" s="1">
        <v>1200</v>
      </c>
      <c r="F45" s="1">
        <v>10</v>
      </c>
      <c r="G45" s="1">
        <v>4</v>
      </c>
      <c r="H45" s="17" t="s">
        <v>243</v>
      </c>
      <c r="I45" s="17" t="s">
        <v>264</v>
      </c>
      <c r="J45" s="17" t="s">
        <v>40</v>
      </c>
      <c r="K45" s="19">
        <v>42542001</v>
      </c>
      <c r="L45" s="9">
        <v>89.41</v>
      </c>
      <c r="M45" s="1">
        <v>4</v>
      </c>
      <c r="N45" s="9">
        <v>317.88</v>
      </c>
      <c r="O45" s="9">
        <v>356.0256</v>
      </c>
    </row>
    <row r="46" spans="1:15" x14ac:dyDescent="0.35">
      <c r="A46" s="4" t="s">
        <v>131</v>
      </c>
      <c r="B46" s="4">
        <v>44</v>
      </c>
      <c r="C46" s="4">
        <v>1046</v>
      </c>
      <c r="D46" s="5">
        <v>44214</v>
      </c>
      <c r="E46" s="4">
        <v>1300</v>
      </c>
      <c r="F46" s="4">
        <v>7</v>
      </c>
      <c r="G46" s="4">
        <v>1</v>
      </c>
      <c r="H46" s="16" t="s">
        <v>41</v>
      </c>
      <c r="I46" s="16" t="s">
        <v>13</v>
      </c>
      <c r="J46" s="16" t="s">
        <v>42</v>
      </c>
      <c r="K46" s="18">
        <v>8335</v>
      </c>
      <c r="L46" s="8">
        <v>1435</v>
      </c>
      <c r="M46" s="4">
        <v>2</v>
      </c>
      <c r="N46" s="8">
        <v>5370</v>
      </c>
      <c r="O46" s="8">
        <v>6014.4</v>
      </c>
    </row>
    <row r="47" spans="1:15" x14ac:dyDescent="0.35">
      <c r="A47" s="4" t="s">
        <v>132</v>
      </c>
      <c r="B47" s="4">
        <v>45</v>
      </c>
      <c r="C47" s="4">
        <v>1046</v>
      </c>
      <c r="D47" s="5">
        <v>44214</v>
      </c>
      <c r="E47" s="4">
        <v>1300</v>
      </c>
      <c r="F47" s="4">
        <v>7</v>
      </c>
      <c r="G47" s="4">
        <v>1</v>
      </c>
      <c r="H47" s="16" t="s">
        <v>41</v>
      </c>
      <c r="I47" s="16" t="s">
        <v>13</v>
      </c>
      <c r="J47" s="16" t="s">
        <v>42</v>
      </c>
      <c r="K47" s="18">
        <v>8335</v>
      </c>
      <c r="L47" s="8">
        <v>1435</v>
      </c>
      <c r="M47" s="4">
        <v>2</v>
      </c>
      <c r="N47" s="8">
        <v>5370</v>
      </c>
      <c r="O47" s="8">
        <v>6014.4</v>
      </c>
    </row>
    <row r="48" spans="1:15" x14ac:dyDescent="0.35">
      <c r="A48" s="4" t="s">
        <v>192</v>
      </c>
      <c r="B48" s="4">
        <v>46</v>
      </c>
      <c r="C48" s="4">
        <v>1046</v>
      </c>
      <c r="D48" s="5">
        <v>44214</v>
      </c>
      <c r="E48" s="4">
        <v>1300</v>
      </c>
      <c r="F48" s="4">
        <v>42</v>
      </c>
      <c r="G48" s="4">
        <v>3</v>
      </c>
      <c r="H48" s="16" t="s">
        <v>43</v>
      </c>
      <c r="I48" s="16" t="s">
        <v>19</v>
      </c>
      <c r="J48" s="16" t="s">
        <v>44</v>
      </c>
      <c r="K48" s="18">
        <v>12490</v>
      </c>
      <c r="L48" s="8">
        <v>1250</v>
      </c>
      <c r="M48" s="4">
        <v>2</v>
      </c>
      <c r="N48" s="8">
        <v>5370</v>
      </c>
      <c r="O48" s="8">
        <v>6014.4</v>
      </c>
    </row>
    <row r="49" spans="1:15" x14ac:dyDescent="0.35">
      <c r="A49" s="4" t="s">
        <v>193</v>
      </c>
      <c r="B49" s="4">
        <v>47</v>
      </c>
      <c r="C49" s="4">
        <v>1046</v>
      </c>
      <c r="D49" s="5">
        <v>44214</v>
      </c>
      <c r="E49" s="4">
        <v>1300</v>
      </c>
      <c r="F49" s="4">
        <v>42</v>
      </c>
      <c r="G49" s="4">
        <v>3</v>
      </c>
      <c r="H49" s="16" t="s">
        <v>43</v>
      </c>
      <c r="I49" s="16" t="s">
        <v>19</v>
      </c>
      <c r="J49" s="16" t="s">
        <v>44</v>
      </c>
      <c r="K49" s="18">
        <v>12490</v>
      </c>
      <c r="L49" s="8">
        <v>1250</v>
      </c>
      <c r="M49" s="4">
        <v>2</v>
      </c>
      <c r="N49" s="8">
        <v>5370</v>
      </c>
      <c r="O49" s="8">
        <v>6014.4</v>
      </c>
    </row>
    <row r="50" spans="1:15" x14ac:dyDescent="0.35">
      <c r="A50" s="1" t="s">
        <v>215</v>
      </c>
      <c r="B50" s="1">
        <v>48</v>
      </c>
      <c r="C50" s="1">
        <v>1048</v>
      </c>
      <c r="D50" s="2">
        <v>44214</v>
      </c>
      <c r="E50" s="1">
        <v>1400</v>
      </c>
      <c r="F50" s="1">
        <v>14</v>
      </c>
      <c r="G50" s="1">
        <v>4</v>
      </c>
      <c r="H50" s="17" t="s">
        <v>45</v>
      </c>
      <c r="I50" s="17" t="s">
        <v>19</v>
      </c>
      <c r="J50" s="17" t="s">
        <v>46</v>
      </c>
      <c r="K50" s="19">
        <v>50864001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 x14ac:dyDescent="0.35">
      <c r="A51" s="4" t="s">
        <v>220</v>
      </c>
      <c r="B51" s="4">
        <v>49</v>
      </c>
      <c r="C51" s="4">
        <v>1049</v>
      </c>
      <c r="D51" s="5">
        <v>44214</v>
      </c>
      <c r="E51" s="4">
        <v>1500</v>
      </c>
      <c r="F51" s="4">
        <v>18</v>
      </c>
      <c r="G51" s="4">
        <v>5</v>
      </c>
      <c r="H51" s="16" t="s">
        <v>47</v>
      </c>
      <c r="I51" s="16" t="s">
        <v>267</v>
      </c>
      <c r="J51" s="16" t="s">
        <v>87</v>
      </c>
      <c r="K51" s="18">
        <v>8359</v>
      </c>
      <c r="L51" s="8">
        <v>710</v>
      </c>
      <c r="M51" s="4">
        <v>1</v>
      </c>
      <c r="N51" s="8">
        <v>1880</v>
      </c>
      <c r="O51" s="8">
        <v>2105.6</v>
      </c>
    </row>
    <row r="52" spans="1:15" x14ac:dyDescent="0.35">
      <c r="A52" s="4" t="s">
        <v>226</v>
      </c>
      <c r="B52" s="4">
        <v>50</v>
      </c>
      <c r="C52" s="4">
        <v>1049</v>
      </c>
      <c r="D52" s="5">
        <v>44214</v>
      </c>
      <c r="E52" s="4">
        <v>1500</v>
      </c>
      <c r="F52" s="4">
        <v>20</v>
      </c>
      <c r="G52" s="4">
        <v>5</v>
      </c>
      <c r="H52" s="16" t="s">
        <v>50</v>
      </c>
      <c r="I52" s="16" t="s">
        <v>19</v>
      </c>
      <c r="J52" s="16" t="s">
        <v>51</v>
      </c>
      <c r="K52" s="18">
        <v>13563</v>
      </c>
      <c r="L52" s="8">
        <v>1170</v>
      </c>
      <c r="M52" s="4">
        <v>1</v>
      </c>
      <c r="N52" s="8">
        <v>1880</v>
      </c>
      <c r="O52" s="8">
        <v>2105.6</v>
      </c>
    </row>
    <row r="53" spans="1:15" x14ac:dyDescent="0.35">
      <c r="A53" s="1" t="s">
        <v>198</v>
      </c>
      <c r="B53" s="1">
        <v>51</v>
      </c>
      <c r="C53" s="1">
        <v>1051</v>
      </c>
      <c r="D53" s="2">
        <v>44214</v>
      </c>
      <c r="E53" s="1">
        <v>1600</v>
      </c>
      <c r="F53" s="1">
        <v>45</v>
      </c>
      <c r="G53" s="1">
        <v>3</v>
      </c>
      <c r="H53" s="17" t="s">
        <v>24</v>
      </c>
      <c r="I53" s="17" t="s">
        <v>266</v>
      </c>
      <c r="J53" s="17" t="s">
        <v>26</v>
      </c>
      <c r="K53" s="19">
        <v>5804084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 x14ac:dyDescent="0.35">
      <c r="A54" s="4" t="s">
        <v>205</v>
      </c>
      <c r="B54" s="4">
        <v>52</v>
      </c>
      <c r="C54" s="4">
        <v>1052</v>
      </c>
      <c r="D54" s="5">
        <v>44214</v>
      </c>
      <c r="E54" s="4">
        <v>1700</v>
      </c>
      <c r="F54" s="4">
        <v>48</v>
      </c>
      <c r="G54" s="4">
        <v>6</v>
      </c>
      <c r="H54" s="16" t="s">
        <v>53</v>
      </c>
      <c r="I54" s="16" t="s">
        <v>13</v>
      </c>
      <c r="J54" s="16" t="s">
        <v>88</v>
      </c>
      <c r="K54" s="18">
        <v>8355</v>
      </c>
      <c r="L54" s="8">
        <v>1435</v>
      </c>
      <c r="M54" s="4">
        <v>1</v>
      </c>
      <c r="N54" s="8">
        <v>1435</v>
      </c>
      <c r="O54" s="8">
        <v>1607.2</v>
      </c>
    </row>
    <row r="55" spans="1:15" x14ac:dyDescent="0.35">
      <c r="A55" s="1" t="s">
        <v>216</v>
      </c>
      <c r="B55" s="1">
        <v>53</v>
      </c>
      <c r="C55" s="1">
        <v>1054</v>
      </c>
      <c r="D55" s="2">
        <v>44214</v>
      </c>
      <c r="E55" s="1">
        <v>1800</v>
      </c>
      <c r="F55" s="1">
        <v>16</v>
      </c>
      <c r="G55" s="1">
        <v>5</v>
      </c>
      <c r="H55" s="17" t="s">
        <v>55</v>
      </c>
      <c r="I55" s="17" t="s">
        <v>19</v>
      </c>
      <c r="J55" s="17" t="s">
        <v>56</v>
      </c>
      <c r="K55" s="19">
        <v>40184001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 x14ac:dyDescent="0.35">
      <c r="A56" s="1" t="s">
        <v>217</v>
      </c>
      <c r="B56" s="1">
        <v>54</v>
      </c>
      <c r="C56" s="1">
        <v>1054</v>
      </c>
      <c r="D56" s="2">
        <v>44214</v>
      </c>
      <c r="E56" s="1">
        <v>1800</v>
      </c>
      <c r="F56" s="1">
        <v>16</v>
      </c>
      <c r="G56" s="1">
        <v>5</v>
      </c>
      <c r="H56" s="17" t="s">
        <v>55</v>
      </c>
      <c r="I56" s="17" t="s">
        <v>19</v>
      </c>
      <c r="J56" s="17" t="s">
        <v>56</v>
      </c>
      <c r="K56" s="19">
        <v>40184001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 x14ac:dyDescent="0.35">
      <c r="A57" s="1" t="s">
        <v>218</v>
      </c>
      <c r="B57" s="1">
        <v>55</v>
      </c>
      <c r="C57" s="1">
        <v>1054</v>
      </c>
      <c r="D57" s="2">
        <v>44214</v>
      </c>
      <c r="E57" s="1">
        <v>1800</v>
      </c>
      <c r="F57" s="1">
        <v>16</v>
      </c>
      <c r="G57" s="1">
        <v>5</v>
      </c>
      <c r="H57" s="17" t="s">
        <v>55</v>
      </c>
      <c r="I57" s="17" t="s">
        <v>19</v>
      </c>
      <c r="J57" s="17" t="s">
        <v>56</v>
      </c>
      <c r="K57" s="19">
        <v>40184001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 x14ac:dyDescent="0.35">
      <c r="A58" s="1" t="s">
        <v>219</v>
      </c>
      <c r="B58" s="1">
        <v>56</v>
      </c>
      <c r="C58" s="1">
        <v>1054</v>
      </c>
      <c r="D58" s="2">
        <v>44214</v>
      </c>
      <c r="E58" s="1">
        <v>1800</v>
      </c>
      <c r="F58" s="1">
        <v>17</v>
      </c>
      <c r="G58" s="1">
        <v>5</v>
      </c>
      <c r="H58" s="17" t="s">
        <v>57</v>
      </c>
      <c r="I58" s="17" t="s">
        <v>1</v>
      </c>
      <c r="J58" s="17" t="s">
        <v>58</v>
      </c>
      <c r="K58" s="19">
        <v>40182001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 x14ac:dyDescent="0.35">
      <c r="A59" s="1" t="s">
        <v>224</v>
      </c>
      <c r="B59" s="1">
        <v>57</v>
      </c>
      <c r="C59" s="1">
        <v>1054</v>
      </c>
      <c r="D59" s="2">
        <v>44214</v>
      </c>
      <c r="E59" s="1">
        <v>1800</v>
      </c>
      <c r="F59" s="1">
        <v>19</v>
      </c>
      <c r="G59" s="1">
        <v>5</v>
      </c>
      <c r="H59" s="17" t="s">
        <v>59</v>
      </c>
      <c r="I59" s="17" t="s">
        <v>13</v>
      </c>
      <c r="J59" s="17" t="s">
        <v>60</v>
      </c>
      <c r="K59" s="19">
        <v>5850009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 x14ac:dyDescent="0.35">
      <c r="A60" s="1" t="s">
        <v>225</v>
      </c>
      <c r="B60" s="1">
        <v>58</v>
      </c>
      <c r="C60" s="1">
        <v>1054</v>
      </c>
      <c r="D60" s="2">
        <v>44214</v>
      </c>
      <c r="E60" s="1">
        <v>1800</v>
      </c>
      <c r="F60" s="1">
        <v>19</v>
      </c>
      <c r="G60" s="1">
        <v>5</v>
      </c>
      <c r="H60" s="17" t="s">
        <v>59</v>
      </c>
      <c r="I60" s="17" t="s">
        <v>13</v>
      </c>
      <c r="J60" s="17" t="s">
        <v>60</v>
      </c>
      <c r="K60" s="19">
        <v>5850009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 x14ac:dyDescent="0.35">
      <c r="A61" s="4" t="s">
        <v>172</v>
      </c>
      <c r="B61" s="4">
        <v>59</v>
      </c>
      <c r="C61" s="4">
        <v>1056</v>
      </c>
      <c r="D61" s="5">
        <v>44214</v>
      </c>
      <c r="E61" s="4">
        <v>1900</v>
      </c>
      <c r="F61" s="4">
        <v>30</v>
      </c>
      <c r="G61" s="4">
        <v>9</v>
      </c>
      <c r="H61" s="16" t="s">
        <v>268</v>
      </c>
      <c r="I61" s="16" t="s">
        <v>13</v>
      </c>
      <c r="J61" s="16" t="s">
        <v>62</v>
      </c>
      <c r="K61" s="18">
        <v>11577</v>
      </c>
      <c r="L61" s="8">
        <v>1842</v>
      </c>
      <c r="M61" s="4">
        <v>2</v>
      </c>
      <c r="N61" s="8">
        <v>7666</v>
      </c>
      <c r="O61" s="8">
        <v>8585.92</v>
      </c>
    </row>
    <row r="62" spans="1:15" x14ac:dyDescent="0.35">
      <c r="A62" s="4" t="s">
        <v>173</v>
      </c>
      <c r="B62" s="4">
        <v>60</v>
      </c>
      <c r="C62" s="4">
        <v>1056</v>
      </c>
      <c r="D62" s="5">
        <v>44214</v>
      </c>
      <c r="E62" s="4">
        <v>1900</v>
      </c>
      <c r="F62" s="4">
        <v>30</v>
      </c>
      <c r="G62" s="4">
        <v>9</v>
      </c>
      <c r="H62" s="16" t="s">
        <v>268</v>
      </c>
      <c r="I62" s="16" t="s">
        <v>13</v>
      </c>
      <c r="J62" s="16" t="s">
        <v>62</v>
      </c>
      <c r="K62" s="18">
        <v>11577</v>
      </c>
      <c r="L62" s="8">
        <v>1842</v>
      </c>
      <c r="M62" s="4">
        <v>2</v>
      </c>
      <c r="N62" s="8">
        <v>7666</v>
      </c>
      <c r="O62" s="8">
        <v>8585.92</v>
      </c>
    </row>
    <row r="63" spans="1:15" x14ac:dyDescent="0.35">
      <c r="A63" s="4" t="s">
        <v>182</v>
      </c>
      <c r="B63" s="4">
        <v>61</v>
      </c>
      <c r="C63" s="4">
        <v>1056</v>
      </c>
      <c r="D63" s="5">
        <v>44214</v>
      </c>
      <c r="E63" s="4">
        <v>1900</v>
      </c>
      <c r="F63" s="4">
        <v>36</v>
      </c>
      <c r="G63" s="4">
        <v>10</v>
      </c>
      <c r="H63" s="16" t="s">
        <v>63</v>
      </c>
      <c r="I63" s="16" t="s">
        <v>13</v>
      </c>
      <c r="J63" s="16" t="s">
        <v>64</v>
      </c>
      <c r="K63" s="18">
        <v>41491</v>
      </c>
      <c r="L63" s="8">
        <v>1991</v>
      </c>
      <c r="M63" s="4">
        <v>2</v>
      </c>
      <c r="N63" s="8">
        <v>7666</v>
      </c>
      <c r="O63" s="8">
        <v>8585.92</v>
      </c>
    </row>
    <row r="64" spans="1:15" x14ac:dyDescent="0.35">
      <c r="A64" s="4" t="s">
        <v>183</v>
      </c>
      <c r="B64" s="4">
        <v>62</v>
      </c>
      <c r="C64" s="4">
        <v>1056</v>
      </c>
      <c r="D64" s="5">
        <v>44214</v>
      </c>
      <c r="E64" s="4">
        <v>1900</v>
      </c>
      <c r="F64" s="4">
        <v>36</v>
      </c>
      <c r="G64" s="4">
        <v>10</v>
      </c>
      <c r="H64" s="16" t="s">
        <v>63</v>
      </c>
      <c r="I64" s="16" t="s">
        <v>13</v>
      </c>
      <c r="J64" s="16" t="s">
        <v>64</v>
      </c>
      <c r="K64" s="18">
        <v>41491</v>
      </c>
      <c r="L64" s="8">
        <v>1991</v>
      </c>
      <c r="M64" s="4">
        <v>2</v>
      </c>
      <c r="N64" s="8">
        <v>7666</v>
      </c>
      <c r="O64" s="8">
        <v>8585.92</v>
      </c>
    </row>
    <row r="65" spans="1:15" x14ac:dyDescent="0.35">
      <c r="A65" s="1" t="s">
        <v>66</v>
      </c>
      <c r="B65" s="1">
        <v>63</v>
      </c>
      <c r="C65" s="1">
        <v>1057</v>
      </c>
      <c r="D65" s="2">
        <v>44214</v>
      </c>
      <c r="E65" s="1">
        <v>2000</v>
      </c>
      <c r="F65" s="1">
        <v>31</v>
      </c>
      <c r="G65" s="1">
        <v>10</v>
      </c>
      <c r="H65" s="17" t="s">
        <v>269</v>
      </c>
      <c r="I65" s="17" t="s">
        <v>239</v>
      </c>
      <c r="J65" s="17" t="s">
        <v>270</v>
      </c>
      <c r="K65" s="19">
        <v>56014</v>
      </c>
      <c r="L65" s="9">
        <v>2605</v>
      </c>
      <c r="M65" s="1">
        <v>2</v>
      </c>
      <c r="N65" s="9">
        <v>5210</v>
      </c>
      <c r="O65" s="9">
        <v>5835.2</v>
      </c>
    </row>
    <row r="66" spans="1:15" x14ac:dyDescent="0.35">
      <c r="A66" s="1" t="s">
        <v>9</v>
      </c>
      <c r="B66" s="1">
        <v>64</v>
      </c>
      <c r="C66" s="1">
        <v>1057</v>
      </c>
      <c r="D66" s="2">
        <v>44214</v>
      </c>
      <c r="E66" s="1">
        <v>2000</v>
      </c>
      <c r="F66" s="1">
        <v>31</v>
      </c>
      <c r="G66" s="1">
        <v>10</v>
      </c>
      <c r="H66" s="17" t="s">
        <v>269</v>
      </c>
      <c r="I66" s="17" t="s">
        <v>239</v>
      </c>
      <c r="J66" s="17" t="s">
        <v>270</v>
      </c>
      <c r="K66" s="19">
        <v>56014</v>
      </c>
      <c r="L66" s="9">
        <v>2605</v>
      </c>
      <c r="M66" s="1">
        <v>2</v>
      </c>
      <c r="N66" s="9">
        <v>5210</v>
      </c>
      <c r="O66" s="9">
        <v>5835.2</v>
      </c>
    </row>
    <row r="67" spans="1:15" x14ac:dyDescent="0.35">
      <c r="A67" s="4" t="s">
        <v>179</v>
      </c>
      <c r="B67" s="4">
        <v>65</v>
      </c>
      <c r="C67" s="4">
        <v>1058</v>
      </c>
      <c r="D67" s="5">
        <v>44214</v>
      </c>
      <c r="E67" s="4">
        <v>2100</v>
      </c>
      <c r="F67" s="4">
        <v>35</v>
      </c>
      <c r="G67" s="4">
        <v>10</v>
      </c>
      <c r="H67" s="16" t="s">
        <v>271</v>
      </c>
      <c r="I67" s="16" t="s">
        <v>19</v>
      </c>
      <c r="J67" s="16" t="s">
        <v>67</v>
      </c>
      <c r="K67" s="18">
        <v>13628</v>
      </c>
      <c r="L67" s="8">
        <v>1350</v>
      </c>
      <c r="M67" s="4">
        <v>1</v>
      </c>
      <c r="N67" s="8">
        <v>0</v>
      </c>
      <c r="O67" s="8">
        <v>0</v>
      </c>
    </row>
    <row r="68" spans="1:15" x14ac:dyDescent="0.35">
      <c r="A68" s="4" t="s">
        <v>180</v>
      </c>
      <c r="B68" s="4">
        <v>66</v>
      </c>
      <c r="C68" s="4">
        <v>1058</v>
      </c>
      <c r="D68" s="5">
        <v>44214</v>
      </c>
      <c r="E68" s="4">
        <v>2100</v>
      </c>
      <c r="F68" s="4">
        <v>35</v>
      </c>
      <c r="G68" s="4">
        <v>10</v>
      </c>
      <c r="H68" s="16" t="s">
        <v>271</v>
      </c>
      <c r="I68" s="16" t="s">
        <v>19</v>
      </c>
      <c r="J68" s="16" t="s">
        <v>67</v>
      </c>
      <c r="K68" s="18">
        <v>13628</v>
      </c>
      <c r="L68" s="8">
        <v>1350</v>
      </c>
      <c r="M68" s="4">
        <v>-1</v>
      </c>
      <c r="N68" s="8">
        <v>0</v>
      </c>
      <c r="O68" s="8">
        <v>0</v>
      </c>
    </row>
    <row r="69" spans="1:15" x14ac:dyDescent="0.35">
      <c r="A69" s="1" t="s">
        <v>171</v>
      </c>
      <c r="B69" s="1">
        <v>67</v>
      </c>
      <c r="C69" s="1">
        <v>1064</v>
      </c>
      <c r="D69" s="2">
        <v>44215</v>
      </c>
      <c r="E69" s="1">
        <v>2200</v>
      </c>
      <c r="F69" s="1">
        <v>29</v>
      </c>
      <c r="G69" s="1">
        <v>9</v>
      </c>
      <c r="H69" s="17" t="s">
        <v>61</v>
      </c>
      <c r="I69" s="17" t="s">
        <v>13</v>
      </c>
      <c r="J69" s="17" t="s">
        <v>69</v>
      </c>
      <c r="K69" s="19">
        <v>8335</v>
      </c>
      <c r="L69" s="9">
        <v>1435</v>
      </c>
      <c r="M69" s="1">
        <v>-2</v>
      </c>
      <c r="N69" s="9">
        <v>-2870</v>
      </c>
      <c r="O69" s="9">
        <v>-3214.4</v>
      </c>
    </row>
    <row r="70" spans="1:15" x14ac:dyDescent="0.35">
      <c r="A70" s="1" t="s">
        <v>272</v>
      </c>
      <c r="B70" s="1">
        <v>68</v>
      </c>
      <c r="C70" s="1">
        <v>1064</v>
      </c>
      <c r="D70" s="2">
        <v>44215</v>
      </c>
      <c r="E70" s="1">
        <v>2200</v>
      </c>
      <c r="F70" s="1">
        <v>29</v>
      </c>
      <c r="G70" s="1">
        <v>9</v>
      </c>
      <c r="H70" s="17" t="s">
        <v>61</v>
      </c>
      <c r="I70" s="17" t="s">
        <v>13</v>
      </c>
      <c r="J70" s="17" t="s">
        <v>69</v>
      </c>
      <c r="K70" s="19">
        <v>8335</v>
      </c>
      <c r="L70" s="9">
        <v>1435</v>
      </c>
      <c r="M70" s="1">
        <v>-2</v>
      </c>
      <c r="N70" s="9">
        <v>-2870</v>
      </c>
      <c r="O70" s="9">
        <v>-3214.4</v>
      </c>
    </row>
    <row r="71" spans="1:15" x14ac:dyDescent="0.35">
      <c r="A71" s="4" t="s">
        <v>174</v>
      </c>
      <c r="B71" s="4">
        <v>69</v>
      </c>
      <c r="C71" s="4">
        <v>1089</v>
      </c>
      <c r="D71" s="5">
        <v>44251</v>
      </c>
      <c r="E71" s="4">
        <v>2300</v>
      </c>
      <c r="F71" s="4">
        <v>33</v>
      </c>
      <c r="G71" s="4">
        <v>10</v>
      </c>
      <c r="H71" s="16" t="s">
        <v>70</v>
      </c>
      <c r="I71" s="16" t="s">
        <v>19</v>
      </c>
      <c r="J71" s="16" t="s">
        <v>71</v>
      </c>
      <c r="K71" s="18">
        <v>2124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 x14ac:dyDescent="0.35">
      <c r="A72" s="4" t="s">
        <v>273</v>
      </c>
      <c r="B72" s="4">
        <v>70</v>
      </c>
      <c r="C72" s="4">
        <v>1089</v>
      </c>
      <c r="D72" s="5">
        <v>44251</v>
      </c>
      <c r="E72" s="4">
        <v>2300</v>
      </c>
      <c r="F72" s="4">
        <v>33</v>
      </c>
      <c r="G72" s="4">
        <v>10</v>
      </c>
      <c r="H72" s="16" t="s">
        <v>70</v>
      </c>
      <c r="I72" s="16" t="s">
        <v>19</v>
      </c>
      <c r="J72" s="16" t="s">
        <v>71</v>
      </c>
      <c r="K72" s="18">
        <v>2124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 x14ac:dyDescent="0.35">
      <c r="A73" s="1" t="s">
        <v>133</v>
      </c>
      <c r="B73" s="1">
        <v>71</v>
      </c>
      <c r="C73" s="1">
        <v>1090</v>
      </c>
      <c r="D73" s="2">
        <v>44251</v>
      </c>
      <c r="E73" s="1">
        <v>2400</v>
      </c>
      <c r="F73" s="1">
        <v>8</v>
      </c>
      <c r="G73" s="1">
        <v>1</v>
      </c>
      <c r="H73" s="17" t="s">
        <v>274</v>
      </c>
      <c r="I73" s="17" t="s">
        <v>13</v>
      </c>
      <c r="J73" s="17" t="s">
        <v>73</v>
      </c>
      <c r="K73" s="19">
        <v>8360</v>
      </c>
      <c r="L73" s="9">
        <v>2000</v>
      </c>
      <c r="M73" s="1">
        <v>4</v>
      </c>
      <c r="N73" s="9">
        <v>8000</v>
      </c>
      <c r="O73" s="9">
        <v>8960</v>
      </c>
    </row>
    <row r="74" spans="1:15" x14ac:dyDescent="0.35">
      <c r="A74" s="1" t="s">
        <v>134</v>
      </c>
      <c r="B74" s="1">
        <v>72</v>
      </c>
      <c r="C74" s="1">
        <v>1090</v>
      </c>
      <c r="D74" s="2">
        <v>44251</v>
      </c>
      <c r="E74" s="1">
        <v>2400</v>
      </c>
      <c r="F74" s="1">
        <v>8</v>
      </c>
      <c r="G74" s="1">
        <v>1</v>
      </c>
      <c r="H74" s="17" t="s">
        <v>274</v>
      </c>
      <c r="I74" s="17" t="s">
        <v>13</v>
      </c>
      <c r="J74" s="17" t="s">
        <v>73</v>
      </c>
      <c r="K74" s="19">
        <v>8360</v>
      </c>
      <c r="L74" s="9">
        <v>2000</v>
      </c>
      <c r="M74" s="1">
        <v>4</v>
      </c>
      <c r="N74" s="9">
        <v>8000</v>
      </c>
      <c r="O74" s="9">
        <v>8960</v>
      </c>
    </row>
    <row r="75" spans="1:15" x14ac:dyDescent="0.35">
      <c r="A75" s="1" t="s">
        <v>136</v>
      </c>
      <c r="B75" s="1">
        <v>73</v>
      </c>
      <c r="C75" s="1">
        <v>1090</v>
      </c>
      <c r="D75" s="2">
        <v>44251</v>
      </c>
      <c r="E75" s="1">
        <v>2400</v>
      </c>
      <c r="F75" s="1">
        <v>8</v>
      </c>
      <c r="G75" s="1">
        <v>1</v>
      </c>
      <c r="H75" s="17" t="s">
        <v>274</v>
      </c>
      <c r="I75" s="17" t="s">
        <v>13</v>
      </c>
      <c r="J75" s="17" t="s">
        <v>73</v>
      </c>
      <c r="K75" s="19">
        <v>8360</v>
      </c>
      <c r="L75" s="9">
        <v>2000</v>
      </c>
      <c r="M75" s="1">
        <v>4</v>
      </c>
      <c r="N75" s="9">
        <v>8000</v>
      </c>
      <c r="O75" s="9">
        <v>8960</v>
      </c>
    </row>
    <row r="76" spans="1:15" x14ac:dyDescent="0.35">
      <c r="A76" s="1" t="s">
        <v>137</v>
      </c>
      <c r="B76" s="1">
        <v>74</v>
      </c>
      <c r="C76" s="1">
        <v>1090</v>
      </c>
      <c r="D76" s="2">
        <v>44251</v>
      </c>
      <c r="E76" s="1">
        <v>2400</v>
      </c>
      <c r="F76" s="1">
        <v>8</v>
      </c>
      <c r="G76" s="1">
        <v>1</v>
      </c>
      <c r="H76" s="17" t="s">
        <v>274</v>
      </c>
      <c r="I76" s="17" t="s">
        <v>13</v>
      </c>
      <c r="J76" s="17" t="s">
        <v>73</v>
      </c>
      <c r="K76" s="19">
        <v>8360</v>
      </c>
      <c r="L76" s="9">
        <v>2000</v>
      </c>
      <c r="M76" s="1">
        <v>4</v>
      </c>
      <c r="N76" s="9">
        <v>8000</v>
      </c>
      <c r="O76" s="9">
        <v>8960</v>
      </c>
    </row>
    <row r="77" spans="1:15" x14ac:dyDescent="0.35">
      <c r="A77" s="4" t="s">
        <v>210</v>
      </c>
      <c r="B77" s="4">
        <v>75</v>
      </c>
      <c r="C77" s="4">
        <v>1091</v>
      </c>
      <c r="D77" s="5">
        <v>44244</v>
      </c>
      <c r="E77" s="4">
        <v>2500</v>
      </c>
      <c r="F77" s="4">
        <v>11</v>
      </c>
      <c r="G77" s="4">
        <v>4</v>
      </c>
      <c r="H77" s="16" t="s">
        <v>74</v>
      </c>
      <c r="I77" s="16" t="s">
        <v>241</v>
      </c>
      <c r="J77" s="16" t="s">
        <v>76</v>
      </c>
      <c r="K77" s="18">
        <v>51281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 x14ac:dyDescent="0.35">
      <c r="A78" s="4" t="s">
        <v>211</v>
      </c>
      <c r="B78" s="4">
        <v>76</v>
      </c>
      <c r="C78" s="4">
        <v>1091</v>
      </c>
      <c r="D78" s="5">
        <v>44244</v>
      </c>
      <c r="E78" s="4">
        <v>2500</v>
      </c>
      <c r="F78" s="4">
        <v>11</v>
      </c>
      <c r="G78" s="4">
        <v>4</v>
      </c>
      <c r="H78" s="16" t="s">
        <v>74</v>
      </c>
      <c r="I78" s="16" t="s">
        <v>241</v>
      </c>
      <c r="J78" s="16" t="s">
        <v>76</v>
      </c>
      <c r="K78" s="18">
        <v>51281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 x14ac:dyDescent="0.35">
      <c r="A79" s="4" t="s">
        <v>212</v>
      </c>
      <c r="B79" s="4">
        <v>77</v>
      </c>
      <c r="C79" s="4">
        <v>1091</v>
      </c>
      <c r="D79" s="5">
        <v>44244</v>
      </c>
      <c r="E79" s="4">
        <v>2500</v>
      </c>
      <c r="F79" s="4">
        <v>12</v>
      </c>
      <c r="G79" s="4">
        <v>4</v>
      </c>
      <c r="H79" s="16" t="s">
        <v>275</v>
      </c>
      <c r="I79" s="16" t="s">
        <v>241</v>
      </c>
      <c r="J79" s="16" t="s">
        <v>276</v>
      </c>
      <c r="K79" s="18">
        <v>51287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 x14ac:dyDescent="0.35">
      <c r="A80" s="1" t="s">
        <v>157</v>
      </c>
      <c r="B80" s="1">
        <v>78</v>
      </c>
      <c r="C80" s="1">
        <v>1102</v>
      </c>
      <c r="D80" s="2">
        <v>44253</v>
      </c>
      <c r="E80" s="1">
        <v>2600</v>
      </c>
      <c r="F80" s="1">
        <v>26</v>
      </c>
      <c r="G80" s="1">
        <v>9</v>
      </c>
      <c r="H80" s="17" t="s">
        <v>78</v>
      </c>
      <c r="I80" s="17" t="s">
        <v>13</v>
      </c>
      <c r="J80" s="17" t="s">
        <v>79</v>
      </c>
      <c r="K80" s="19">
        <v>2136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 x14ac:dyDescent="0.35">
      <c r="A81" s="1" t="s">
        <v>158</v>
      </c>
      <c r="B81" s="1">
        <v>79</v>
      </c>
      <c r="C81" s="1">
        <v>1102</v>
      </c>
      <c r="D81" s="2">
        <v>44253</v>
      </c>
      <c r="E81" s="1">
        <v>2600</v>
      </c>
      <c r="F81" s="1">
        <v>26</v>
      </c>
      <c r="G81" s="1">
        <v>9</v>
      </c>
      <c r="H81" s="17" t="s">
        <v>78</v>
      </c>
      <c r="I81" s="17" t="s">
        <v>13</v>
      </c>
      <c r="J81" s="17" t="s">
        <v>79</v>
      </c>
      <c r="K81" s="19">
        <v>2136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 x14ac:dyDescent="0.35">
      <c r="A82" s="1" t="s">
        <v>161</v>
      </c>
      <c r="B82" s="1">
        <v>80</v>
      </c>
      <c r="C82" s="1">
        <v>1102</v>
      </c>
      <c r="D82" s="2">
        <v>44253</v>
      </c>
      <c r="E82" s="1">
        <v>2600</v>
      </c>
      <c r="F82" s="1">
        <v>26</v>
      </c>
      <c r="G82" s="1">
        <v>9</v>
      </c>
      <c r="H82" s="17" t="s">
        <v>78</v>
      </c>
      <c r="I82" s="17" t="s">
        <v>13</v>
      </c>
      <c r="J82" s="17" t="s">
        <v>79</v>
      </c>
      <c r="K82" s="19">
        <v>2136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 x14ac:dyDescent="0.35">
      <c r="A83" s="1" t="s">
        <v>162</v>
      </c>
      <c r="B83" s="1">
        <v>81</v>
      </c>
      <c r="C83" s="1">
        <v>1102</v>
      </c>
      <c r="D83" s="2">
        <v>44253</v>
      </c>
      <c r="E83" s="1">
        <v>2600</v>
      </c>
      <c r="F83" s="1">
        <v>26</v>
      </c>
      <c r="G83" s="1">
        <v>9</v>
      </c>
      <c r="H83" s="17" t="s">
        <v>78</v>
      </c>
      <c r="I83" s="17" t="s">
        <v>13</v>
      </c>
      <c r="J83" s="17" t="s">
        <v>79</v>
      </c>
      <c r="K83" s="19">
        <v>2136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 x14ac:dyDescent="0.35">
      <c r="A84" s="1" t="s">
        <v>164</v>
      </c>
      <c r="B84" s="1">
        <v>82</v>
      </c>
      <c r="C84" s="1">
        <v>1102</v>
      </c>
      <c r="D84" s="2">
        <v>44253</v>
      </c>
      <c r="E84" s="1">
        <v>2600</v>
      </c>
      <c r="F84" s="1">
        <v>26</v>
      </c>
      <c r="G84" s="1">
        <v>9</v>
      </c>
      <c r="H84" s="17" t="s">
        <v>78</v>
      </c>
      <c r="I84" s="17" t="s">
        <v>13</v>
      </c>
      <c r="J84" s="17" t="s">
        <v>79</v>
      </c>
      <c r="K84" s="19">
        <v>2136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 x14ac:dyDescent="0.35">
      <c r="A85" s="1" t="s">
        <v>165</v>
      </c>
      <c r="B85" s="1">
        <v>83</v>
      </c>
      <c r="C85" s="1">
        <v>1102</v>
      </c>
      <c r="D85" s="2">
        <v>44253</v>
      </c>
      <c r="E85" s="1">
        <v>2600</v>
      </c>
      <c r="F85" s="1">
        <v>26</v>
      </c>
      <c r="G85" s="1">
        <v>9</v>
      </c>
      <c r="H85" s="17" t="s">
        <v>78</v>
      </c>
      <c r="I85" s="17" t="s">
        <v>13</v>
      </c>
      <c r="J85" s="17" t="s">
        <v>79</v>
      </c>
      <c r="K85" s="19">
        <v>2136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 x14ac:dyDescent="0.35">
      <c r="A86" s="4" t="s">
        <v>231</v>
      </c>
      <c r="B86" s="4">
        <v>84</v>
      </c>
      <c r="C86" s="4">
        <v>1105</v>
      </c>
      <c r="D86" s="5">
        <v>44253</v>
      </c>
      <c r="E86" s="4">
        <v>2700</v>
      </c>
      <c r="F86" s="4">
        <v>13</v>
      </c>
      <c r="G86" s="4">
        <v>4</v>
      </c>
      <c r="H86" s="16" t="s">
        <v>80</v>
      </c>
      <c r="I86" s="16" t="s">
        <v>13</v>
      </c>
      <c r="J86" s="16" t="s">
        <v>81</v>
      </c>
      <c r="K86" s="18">
        <v>8211010</v>
      </c>
      <c r="L86" s="8">
        <v>499.5</v>
      </c>
      <c r="M86" s="4">
        <v>3</v>
      </c>
      <c r="N86" s="8">
        <v>1498.5</v>
      </c>
      <c r="O86" s="8">
        <v>1678.32</v>
      </c>
    </row>
    <row r="87" spans="1:15" x14ac:dyDescent="0.35">
      <c r="A87" s="4" t="s">
        <v>213</v>
      </c>
      <c r="B87" s="4">
        <v>85</v>
      </c>
      <c r="C87" s="4">
        <v>1105</v>
      </c>
      <c r="D87" s="5">
        <v>44253</v>
      </c>
      <c r="E87" s="4">
        <v>2700</v>
      </c>
      <c r="F87" s="4">
        <v>13</v>
      </c>
      <c r="G87" s="4">
        <v>4</v>
      </c>
      <c r="H87" s="16" t="s">
        <v>80</v>
      </c>
      <c r="I87" s="16" t="s">
        <v>13</v>
      </c>
      <c r="J87" s="16" t="s">
        <v>81</v>
      </c>
      <c r="K87" s="18">
        <v>8211010</v>
      </c>
      <c r="L87" s="8">
        <v>499.5</v>
      </c>
      <c r="M87" s="4">
        <v>3</v>
      </c>
      <c r="N87" s="8">
        <v>1498.5</v>
      </c>
      <c r="O87" s="8">
        <v>1678.32</v>
      </c>
    </row>
    <row r="88" spans="1:15" x14ac:dyDescent="0.35">
      <c r="A88" s="4" t="s">
        <v>214</v>
      </c>
      <c r="B88" s="4">
        <v>86</v>
      </c>
      <c r="C88" s="4">
        <v>1105</v>
      </c>
      <c r="D88" s="5">
        <v>44253</v>
      </c>
      <c r="E88" s="4">
        <v>2700</v>
      </c>
      <c r="F88" s="4">
        <v>13</v>
      </c>
      <c r="G88" s="4">
        <v>4</v>
      </c>
      <c r="H88" s="16" t="s">
        <v>80</v>
      </c>
      <c r="I88" s="16" t="s">
        <v>13</v>
      </c>
      <c r="J88" s="16" t="s">
        <v>81</v>
      </c>
      <c r="K88" s="18">
        <v>8211010</v>
      </c>
      <c r="L88" s="8">
        <v>499.5</v>
      </c>
      <c r="M88" s="4">
        <v>3</v>
      </c>
      <c r="N88" s="8">
        <v>1498.5</v>
      </c>
      <c r="O88" s="8">
        <v>1678.32</v>
      </c>
    </row>
    <row r="89" spans="1:15" x14ac:dyDescent="0.35">
      <c r="A89" s="1" t="s">
        <v>159</v>
      </c>
      <c r="B89" s="1">
        <v>87</v>
      </c>
      <c r="C89" s="1">
        <v>1107</v>
      </c>
      <c r="D89" s="2">
        <v>44260</v>
      </c>
      <c r="E89" s="1">
        <v>2800</v>
      </c>
      <c r="F89" s="1">
        <v>26</v>
      </c>
      <c r="G89" s="1">
        <v>9</v>
      </c>
      <c r="H89" s="17" t="s">
        <v>78</v>
      </c>
      <c r="I89" s="17" t="s">
        <v>13</v>
      </c>
      <c r="J89" s="17" t="s">
        <v>79</v>
      </c>
      <c r="K89" s="19">
        <v>2136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 x14ac:dyDescent="0.35">
      <c r="A90" s="1" t="s">
        <v>160</v>
      </c>
      <c r="B90" s="1">
        <v>88</v>
      </c>
      <c r="C90" s="1">
        <v>1107</v>
      </c>
      <c r="D90" s="2">
        <v>44260</v>
      </c>
      <c r="E90" s="1">
        <v>2800</v>
      </c>
      <c r="F90" s="1">
        <v>26</v>
      </c>
      <c r="G90" s="1">
        <v>9</v>
      </c>
      <c r="H90" s="17" t="s">
        <v>78</v>
      </c>
      <c r="I90" s="17" t="s">
        <v>13</v>
      </c>
      <c r="J90" s="17" t="s">
        <v>79</v>
      </c>
      <c r="K90" s="19">
        <v>2136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 x14ac:dyDescent="0.35">
      <c r="A91" s="1" t="s">
        <v>163</v>
      </c>
      <c r="B91" s="1">
        <v>89</v>
      </c>
      <c r="C91" s="1">
        <v>1107</v>
      </c>
      <c r="D91" s="2">
        <v>44260</v>
      </c>
      <c r="E91" s="1">
        <v>2800</v>
      </c>
      <c r="F91" s="1">
        <v>26</v>
      </c>
      <c r="G91" s="1">
        <v>9</v>
      </c>
      <c r="H91" s="17" t="s">
        <v>78</v>
      </c>
      <c r="I91" s="17" t="s">
        <v>13</v>
      </c>
      <c r="J91" s="17" t="s">
        <v>79</v>
      </c>
      <c r="K91" s="19">
        <v>2136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 x14ac:dyDescent="0.35">
      <c r="A92" s="4" t="s">
        <v>168</v>
      </c>
      <c r="B92" s="4">
        <v>90</v>
      </c>
      <c r="C92" s="4">
        <v>1111</v>
      </c>
      <c r="D92" s="5">
        <v>44253</v>
      </c>
      <c r="E92" s="4">
        <v>2900</v>
      </c>
      <c r="F92" s="4">
        <v>28</v>
      </c>
      <c r="G92" s="4">
        <v>9</v>
      </c>
      <c r="H92" s="16" t="s">
        <v>33</v>
      </c>
      <c r="I92" s="16" t="s">
        <v>19</v>
      </c>
      <c r="J92" s="16" t="s">
        <v>82</v>
      </c>
      <c r="K92" s="18">
        <v>41398</v>
      </c>
      <c r="L92" s="8">
        <v>1200</v>
      </c>
      <c r="M92" s="4">
        <v>2</v>
      </c>
      <c r="N92" s="8">
        <v>2400</v>
      </c>
      <c r="O92" s="8">
        <v>2688</v>
      </c>
    </row>
    <row r="93" spans="1:15" x14ac:dyDescent="0.35">
      <c r="A93" s="4" t="s">
        <v>169</v>
      </c>
      <c r="B93" s="4">
        <v>91</v>
      </c>
      <c r="C93" s="4">
        <v>1111</v>
      </c>
      <c r="D93" s="5">
        <v>44253</v>
      </c>
      <c r="E93" s="4">
        <v>2900</v>
      </c>
      <c r="F93" s="4">
        <v>28</v>
      </c>
      <c r="G93" s="4">
        <v>9</v>
      </c>
      <c r="H93" s="16" t="s">
        <v>33</v>
      </c>
      <c r="I93" s="16" t="s">
        <v>19</v>
      </c>
      <c r="J93" s="16" t="s">
        <v>82</v>
      </c>
      <c r="K93" s="18">
        <v>41398</v>
      </c>
      <c r="L93" s="8">
        <v>1200</v>
      </c>
      <c r="M93" s="4">
        <v>2</v>
      </c>
      <c r="N93" s="8">
        <v>2400</v>
      </c>
      <c r="O93" s="8">
        <v>2688</v>
      </c>
    </row>
    <row r="94" spans="1:15" x14ac:dyDescent="0.35">
      <c r="A94" s="4" t="s">
        <v>194</v>
      </c>
      <c r="B94" s="4">
        <v>92</v>
      </c>
      <c r="C94" s="4">
        <v>1111</v>
      </c>
      <c r="D94" s="5">
        <v>44253</v>
      </c>
      <c r="E94" s="4">
        <v>2900</v>
      </c>
      <c r="F94" s="4">
        <v>43</v>
      </c>
      <c r="G94" s="4">
        <v>3</v>
      </c>
      <c r="H94" s="16" t="s">
        <v>83</v>
      </c>
      <c r="I94" s="16" t="s">
        <v>13</v>
      </c>
      <c r="J94" s="16" t="s">
        <v>84</v>
      </c>
      <c r="K94" s="18">
        <v>8335</v>
      </c>
      <c r="L94" s="8">
        <v>1435</v>
      </c>
      <c r="M94" s="4">
        <v>-1</v>
      </c>
      <c r="N94" s="8">
        <v>2400</v>
      </c>
      <c r="O94" s="8">
        <v>2688</v>
      </c>
    </row>
    <row r="95" spans="1:15" x14ac:dyDescent="0.35">
      <c r="A95" s="4" t="s">
        <v>195</v>
      </c>
      <c r="B95" s="4">
        <v>93</v>
      </c>
      <c r="C95" s="4">
        <v>1111</v>
      </c>
      <c r="D95" s="5">
        <v>44253</v>
      </c>
      <c r="E95" s="4">
        <v>2900</v>
      </c>
      <c r="F95" s="4">
        <v>43</v>
      </c>
      <c r="G95" s="4">
        <v>3</v>
      </c>
      <c r="H95" s="16" t="s">
        <v>83</v>
      </c>
      <c r="I95" s="16" t="s">
        <v>13</v>
      </c>
      <c r="J95" s="16" t="s">
        <v>84</v>
      </c>
      <c r="K95" s="18">
        <v>8335</v>
      </c>
      <c r="L95" s="8">
        <v>1435</v>
      </c>
      <c r="M95" s="4">
        <v>1</v>
      </c>
      <c r="N95" s="8">
        <v>2400</v>
      </c>
      <c r="O95" s="8">
        <v>2688</v>
      </c>
    </row>
    <row r="96" spans="1:15" x14ac:dyDescent="0.35">
      <c r="A96" s="1" t="s">
        <v>166</v>
      </c>
      <c r="B96" s="1">
        <v>94</v>
      </c>
      <c r="C96" s="1">
        <v>1114</v>
      </c>
      <c r="D96" s="2">
        <v>44263</v>
      </c>
      <c r="E96" s="1">
        <v>3000</v>
      </c>
      <c r="F96" s="1">
        <v>27</v>
      </c>
      <c r="G96" s="1">
        <v>9</v>
      </c>
      <c r="H96" s="17" t="s">
        <v>85</v>
      </c>
      <c r="I96" s="17" t="s">
        <v>19</v>
      </c>
      <c r="J96" s="17" t="s">
        <v>86</v>
      </c>
      <c r="K96" s="19">
        <v>2124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 x14ac:dyDescent="0.35">
      <c r="A97" s="1" t="s">
        <v>167</v>
      </c>
      <c r="B97" s="1">
        <v>95</v>
      </c>
      <c r="C97" s="1">
        <v>1114</v>
      </c>
      <c r="D97" s="2">
        <v>44263</v>
      </c>
      <c r="E97" s="1">
        <v>3000</v>
      </c>
      <c r="F97" s="1">
        <v>27</v>
      </c>
      <c r="G97" s="1">
        <v>9</v>
      </c>
      <c r="H97" s="17" t="s">
        <v>85</v>
      </c>
      <c r="I97" s="17" t="s">
        <v>19</v>
      </c>
      <c r="J97" s="17" t="s">
        <v>86</v>
      </c>
      <c r="K97" s="19">
        <v>2124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 x14ac:dyDescent="0.35">
      <c r="A98" s="4" t="s">
        <v>221</v>
      </c>
      <c r="B98" s="4">
        <v>96</v>
      </c>
      <c r="C98" s="4">
        <v>1117</v>
      </c>
      <c r="D98" s="5">
        <v>44259</v>
      </c>
      <c r="E98" s="4">
        <v>3100</v>
      </c>
      <c r="F98" s="4">
        <v>18</v>
      </c>
      <c r="G98" s="4">
        <v>5</v>
      </c>
      <c r="H98" s="16" t="s">
        <v>47</v>
      </c>
      <c r="I98" s="16" t="s">
        <v>267</v>
      </c>
      <c r="J98" s="16" t="s">
        <v>87</v>
      </c>
      <c r="K98" s="18">
        <v>8359</v>
      </c>
      <c r="L98" s="8">
        <v>710</v>
      </c>
      <c r="M98" s="4">
        <v>-1</v>
      </c>
      <c r="N98" s="8">
        <v>3000</v>
      </c>
      <c r="O98" s="8">
        <v>3360</v>
      </c>
    </row>
    <row r="99" spans="1:15" x14ac:dyDescent="0.35">
      <c r="A99" s="4" t="s">
        <v>222</v>
      </c>
      <c r="B99" s="4">
        <v>97</v>
      </c>
      <c r="C99" s="4">
        <v>1117</v>
      </c>
      <c r="D99" s="5">
        <v>44259</v>
      </c>
      <c r="E99" s="4">
        <v>3100</v>
      </c>
      <c r="F99" s="4">
        <v>18</v>
      </c>
      <c r="G99" s="4">
        <v>5</v>
      </c>
      <c r="H99" s="16" t="s">
        <v>47</v>
      </c>
      <c r="I99" s="16" t="s">
        <v>267</v>
      </c>
      <c r="J99" s="16" t="s">
        <v>87</v>
      </c>
      <c r="K99" s="18">
        <v>8359</v>
      </c>
      <c r="L99" s="8">
        <v>710</v>
      </c>
      <c r="M99" s="4">
        <v>1</v>
      </c>
      <c r="N99" s="8">
        <v>3000</v>
      </c>
      <c r="O99" s="8">
        <v>3360</v>
      </c>
    </row>
    <row r="100" spans="1:15" x14ac:dyDescent="0.35">
      <c r="A100" s="4" t="s">
        <v>206</v>
      </c>
      <c r="B100" s="4">
        <v>98</v>
      </c>
      <c r="C100" s="4">
        <v>1117</v>
      </c>
      <c r="D100" s="5">
        <v>44259</v>
      </c>
      <c r="E100" s="4">
        <v>3100</v>
      </c>
      <c r="F100" s="4">
        <v>48</v>
      </c>
      <c r="G100" s="4">
        <v>6</v>
      </c>
      <c r="H100" s="16" t="s">
        <v>53</v>
      </c>
      <c r="I100" s="16" t="s">
        <v>13</v>
      </c>
      <c r="J100" s="16" t="s">
        <v>88</v>
      </c>
      <c r="K100" s="18">
        <v>8355</v>
      </c>
      <c r="L100" s="8">
        <v>1500</v>
      </c>
      <c r="M100" s="4">
        <v>2</v>
      </c>
      <c r="N100" s="8">
        <v>3000</v>
      </c>
      <c r="O100" s="8">
        <v>3360</v>
      </c>
    </row>
    <row r="101" spans="1:15" x14ac:dyDescent="0.35">
      <c r="A101" s="4" t="s">
        <v>207</v>
      </c>
      <c r="B101" s="4">
        <v>99</v>
      </c>
      <c r="C101" s="4">
        <v>1117</v>
      </c>
      <c r="D101" s="5">
        <v>44259</v>
      </c>
      <c r="E101" s="4">
        <v>3100</v>
      </c>
      <c r="F101" s="4">
        <v>48</v>
      </c>
      <c r="G101" s="4">
        <v>6</v>
      </c>
      <c r="H101" s="16" t="s">
        <v>53</v>
      </c>
      <c r="I101" s="16" t="s">
        <v>13</v>
      </c>
      <c r="J101" s="16" t="s">
        <v>88</v>
      </c>
      <c r="K101" s="18">
        <v>8355</v>
      </c>
      <c r="L101" s="8">
        <v>1500</v>
      </c>
      <c r="M101" s="4">
        <v>2</v>
      </c>
      <c r="N101" s="8">
        <v>3000</v>
      </c>
      <c r="O101" s="8">
        <v>3360</v>
      </c>
    </row>
    <row r="102" spans="1:15" x14ac:dyDescent="0.35">
      <c r="A102" s="1" t="s">
        <v>223</v>
      </c>
      <c r="B102" s="1">
        <v>100</v>
      </c>
      <c r="C102" s="1">
        <v>1119</v>
      </c>
      <c r="D102" s="2">
        <v>44259</v>
      </c>
      <c r="E102" s="1">
        <v>3200</v>
      </c>
      <c r="F102" s="1">
        <v>18</v>
      </c>
      <c r="G102" s="1">
        <v>5</v>
      </c>
      <c r="H102" s="17" t="s">
        <v>47</v>
      </c>
      <c r="I102" s="17" t="s">
        <v>267</v>
      </c>
      <c r="J102" s="17" t="s">
        <v>87</v>
      </c>
      <c r="K102" s="19">
        <v>8359</v>
      </c>
      <c r="L102" s="9">
        <v>710</v>
      </c>
      <c r="M102" s="1">
        <v>1</v>
      </c>
      <c r="N102" s="9">
        <v>3710</v>
      </c>
      <c r="O102" s="9">
        <v>4155.2</v>
      </c>
    </row>
    <row r="103" spans="1:15" x14ac:dyDescent="0.35">
      <c r="A103" s="1" t="s">
        <v>189</v>
      </c>
      <c r="B103" s="1">
        <v>101</v>
      </c>
      <c r="C103" s="1">
        <v>1119</v>
      </c>
      <c r="D103" s="2">
        <v>44259</v>
      </c>
      <c r="E103" s="1">
        <v>3200</v>
      </c>
      <c r="F103" s="1">
        <v>39</v>
      </c>
      <c r="G103" s="1">
        <v>7</v>
      </c>
      <c r="H103" s="17" t="s">
        <v>90</v>
      </c>
      <c r="I103" s="17" t="s">
        <v>13</v>
      </c>
      <c r="J103" s="17" t="s">
        <v>91</v>
      </c>
      <c r="K103" s="19">
        <v>41406</v>
      </c>
      <c r="L103" s="9">
        <v>1500</v>
      </c>
      <c r="M103" s="1">
        <v>2</v>
      </c>
      <c r="N103" s="9">
        <v>3710</v>
      </c>
      <c r="O103" s="9">
        <v>4155.2</v>
      </c>
    </row>
    <row r="104" spans="1:15" x14ac:dyDescent="0.35">
      <c r="A104" s="1" t="s">
        <v>190</v>
      </c>
      <c r="B104" s="1">
        <v>102</v>
      </c>
      <c r="C104" s="1">
        <v>1119</v>
      </c>
      <c r="D104" s="2">
        <v>44259</v>
      </c>
      <c r="E104" s="1">
        <v>3200</v>
      </c>
      <c r="F104" s="1">
        <v>39</v>
      </c>
      <c r="G104" s="1">
        <v>7</v>
      </c>
      <c r="H104" s="17" t="s">
        <v>90</v>
      </c>
      <c r="I104" s="17" t="s">
        <v>13</v>
      </c>
      <c r="J104" s="17" t="s">
        <v>91</v>
      </c>
      <c r="K104" s="19">
        <v>41406</v>
      </c>
      <c r="L104" s="9">
        <v>1500</v>
      </c>
      <c r="M104" s="1">
        <v>2</v>
      </c>
      <c r="N104" s="9">
        <v>3710</v>
      </c>
      <c r="O104" s="9">
        <v>4155.2</v>
      </c>
    </row>
    <row r="105" spans="1:15" x14ac:dyDescent="0.35">
      <c r="A105" s="4" t="s">
        <v>230</v>
      </c>
      <c r="B105" s="4">
        <v>103</v>
      </c>
      <c r="C105" s="4">
        <v>1150</v>
      </c>
      <c r="D105" s="5">
        <v>44313</v>
      </c>
      <c r="E105" s="4">
        <v>3300</v>
      </c>
      <c r="F105" s="4">
        <v>25</v>
      </c>
      <c r="G105" s="4">
        <v>8</v>
      </c>
      <c r="H105" s="16" t="s">
        <v>92</v>
      </c>
      <c r="I105" s="16" t="s">
        <v>13</v>
      </c>
      <c r="J105" s="16" t="s">
        <v>93</v>
      </c>
      <c r="K105" s="18">
        <v>8294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 x14ac:dyDescent="0.35">
      <c r="A106" s="1" t="s">
        <v>96</v>
      </c>
      <c r="B106" s="1">
        <v>104</v>
      </c>
      <c r="C106" s="1">
        <v>1151</v>
      </c>
      <c r="D106" s="2">
        <v>44314</v>
      </c>
      <c r="E106" s="1">
        <v>3400</v>
      </c>
      <c r="F106" s="1">
        <v>40</v>
      </c>
      <c r="G106" s="1">
        <v>3</v>
      </c>
      <c r="H106" s="17" t="s">
        <v>94</v>
      </c>
      <c r="I106" s="17" t="s">
        <v>1</v>
      </c>
      <c r="J106" s="17" t="s">
        <v>95</v>
      </c>
      <c r="K106" s="19">
        <v>1012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 x14ac:dyDescent="0.35">
      <c r="A107" s="4" t="s">
        <v>181</v>
      </c>
      <c r="B107" s="4">
        <v>105</v>
      </c>
      <c r="C107" s="4">
        <v>1157</v>
      </c>
      <c r="D107" s="5">
        <v>44333</v>
      </c>
      <c r="E107" s="4">
        <v>3500</v>
      </c>
      <c r="F107" s="4">
        <v>35</v>
      </c>
      <c r="G107" s="4">
        <v>10</v>
      </c>
      <c r="H107" s="16" t="s">
        <v>271</v>
      </c>
      <c r="I107" s="16" t="s">
        <v>19</v>
      </c>
      <c r="J107" s="16" t="s">
        <v>67</v>
      </c>
      <c r="K107" s="18">
        <v>13628</v>
      </c>
      <c r="L107" s="8">
        <v>1350</v>
      </c>
      <c r="M107" s="4">
        <v>1</v>
      </c>
      <c r="N107" s="8">
        <v>1350</v>
      </c>
      <c r="O107" s="8">
        <v>1512</v>
      </c>
    </row>
    <row r="108" spans="1:15" x14ac:dyDescent="0.35">
      <c r="A108" s="1" t="s">
        <v>199</v>
      </c>
      <c r="B108" s="1">
        <v>106</v>
      </c>
      <c r="C108" s="1">
        <v>1160</v>
      </c>
      <c r="D108" s="2">
        <v>44334</v>
      </c>
      <c r="E108" s="1">
        <v>3600</v>
      </c>
      <c r="F108" s="1">
        <v>46</v>
      </c>
      <c r="G108" s="1">
        <v>6</v>
      </c>
      <c r="H108" s="17" t="s">
        <v>98</v>
      </c>
      <c r="I108" s="17" t="s">
        <v>239</v>
      </c>
      <c r="J108" s="17" t="s">
        <v>99</v>
      </c>
      <c r="K108" s="19">
        <v>99999203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 x14ac:dyDescent="0.35">
      <c r="A109" s="1" t="s">
        <v>200</v>
      </c>
      <c r="B109" s="1">
        <v>107</v>
      </c>
      <c r="C109" s="1">
        <v>1160</v>
      </c>
      <c r="D109" s="2">
        <v>44334</v>
      </c>
      <c r="E109" s="1">
        <v>3600</v>
      </c>
      <c r="F109" s="1">
        <v>46</v>
      </c>
      <c r="G109" s="1">
        <v>6</v>
      </c>
      <c r="H109" s="17" t="s">
        <v>98</v>
      </c>
      <c r="I109" s="17" t="s">
        <v>239</v>
      </c>
      <c r="J109" s="17" t="s">
        <v>99</v>
      </c>
      <c r="K109" s="19">
        <v>99999203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 x14ac:dyDescent="0.35">
      <c r="A110" s="1" t="s">
        <v>201</v>
      </c>
      <c r="B110" s="1">
        <v>108</v>
      </c>
      <c r="C110" s="1">
        <v>1160</v>
      </c>
      <c r="D110" s="2">
        <v>44334</v>
      </c>
      <c r="E110" s="1">
        <v>3600</v>
      </c>
      <c r="F110" s="1">
        <v>47</v>
      </c>
      <c r="G110" s="1">
        <v>6</v>
      </c>
      <c r="H110" s="17" t="s">
        <v>100</v>
      </c>
      <c r="I110" s="17" t="s">
        <v>240</v>
      </c>
      <c r="J110" s="17" t="s">
        <v>102</v>
      </c>
      <c r="K110" s="19">
        <v>99999197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 x14ac:dyDescent="0.35">
      <c r="A111" s="1" t="s">
        <v>202</v>
      </c>
      <c r="B111" s="1">
        <v>109</v>
      </c>
      <c r="C111" s="1">
        <v>1160</v>
      </c>
      <c r="D111" s="2">
        <v>44334</v>
      </c>
      <c r="E111" s="1">
        <v>3600</v>
      </c>
      <c r="F111" s="1">
        <v>47</v>
      </c>
      <c r="G111" s="1">
        <v>6</v>
      </c>
      <c r="H111" s="17" t="s">
        <v>100</v>
      </c>
      <c r="I111" s="17" t="s">
        <v>240</v>
      </c>
      <c r="J111" s="17" t="s">
        <v>102</v>
      </c>
      <c r="K111" s="19">
        <v>99999197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 x14ac:dyDescent="0.35">
      <c r="A112" s="1" t="s">
        <v>203</v>
      </c>
      <c r="B112" s="1">
        <v>110</v>
      </c>
      <c r="C112" s="1">
        <v>1160</v>
      </c>
      <c r="D112" s="2">
        <v>44334</v>
      </c>
      <c r="E112" s="1">
        <v>3600</v>
      </c>
      <c r="F112" s="1">
        <v>47</v>
      </c>
      <c r="G112" s="1">
        <v>6</v>
      </c>
      <c r="H112" s="17" t="s">
        <v>100</v>
      </c>
      <c r="I112" s="17" t="s">
        <v>240</v>
      </c>
      <c r="J112" s="17" t="s">
        <v>102</v>
      </c>
      <c r="K112" s="19">
        <v>99999197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 x14ac:dyDescent="0.35">
      <c r="A113" s="1" t="s">
        <v>204</v>
      </c>
      <c r="B113" s="1">
        <v>111</v>
      </c>
      <c r="C113" s="1">
        <v>1160</v>
      </c>
      <c r="D113" s="2">
        <v>44334</v>
      </c>
      <c r="E113" s="1">
        <v>3600</v>
      </c>
      <c r="F113" s="1">
        <v>47</v>
      </c>
      <c r="G113" s="1">
        <v>6</v>
      </c>
      <c r="H113" s="17" t="s">
        <v>100</v>
      </c>
      <c r="I113" s="17" t="s">
        <v>240</v>
      </c>
      <c r="J113" s="17" t="s">
        <v>102</v>
      </c>
      <c r="K113" s="19">
        <v>99999197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 x14ac:dyDescent="0.35">
      <c r="A114" s="4" t="s">
        <v>105</v>
      </c>
      <c r="B114" s="4">
        <v>112</v>
      </c>
      <c r="C114" s="4">
        <v>1168</v>
      </c>
      <c r="D114" s="5">
        <v>44334</v>
      </c>
      <c r="E114" s="4">
        <v>3700</v>
      </c>
      <c r="F114" s="4">
        <v>1</v>
      </c>
      <c r="G114" s="4">
        <v>2</v>
      </c>
      <c r="H114" s="16" t="s">
        <v>103</v>
      </c>
      <c r="I114" s="16" t="s">
        <v>19</v>
      </c>
      <c r="J114" s="16" t="s">
        <v>104</v>
      </c>
      <c r="K114" s="18">
        <v>2260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 x14ac:dyDescent="0.35">
      <c r="A115" s="4" t="s">
        <v>124</v>
      </c>
      <c r="B115" s="4">
        <v>113</v>
      </c>
      <c r="C115" s="4">
        <v>1168</v>
      </c>
      <c r="D115" s="5">
        <v>44334</v>
      </c>
      <c r="E115" s="4">
        <v>3700</v>
      </c>
      <c r="F115" s="4">
        <v>1</v>
      </c>
      <c r="G115" s="4">
        <v>2</v>
      </c>
      <c r="H115" s="16" t="s">
        <v>103</v>
      </c>
      <c r="I115" s="16" t="s">
        <v>19</v>
      </c>
      <c r="J115" s="16" t="s">
        <v>104</v>
      </c>
      <c r="K115" s="18">
        <v>2260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 x14ac:dyDescent="0.35">
      <c r="A116" s="1" t="s">
        <v>191</v>
      </c>
      <c r="B116" s="1">
        <v>114</v>
      </c>
      <c r="C116" s="1">
        <v>1169</v>
      </c>
      <c r="D116" s="2">
        <v>44334</v>
      </c>
      <c r="E116" s="1">
        <v>3800</v>
      </c>
      <c r="F116" s="1">
        <v>41</v>
      </c>
      <c r="G116" s="1">
        <v>3</v>
      </c>
      <c r="H116" s="17" t="s">
        <v>106</v>
      </c>
      <c r="I116" s="17" t="s">
        <v>13</v>
      </c>
      <c r="J116" s="17" t="s">
        <v>107</v>
      </c>
      <c r="K116" s="19">
        <v>2136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 x14ac:dyDescent="0.35">
      <c r="A117" s="4" t="s">
        <v>209</v>
      </c>
      <c r="B117" s="4">
        <v>115</v>
      </c>
      <c r="C117" s="4">
        <v>1170</v>
      </c>
      <c r="D117" s="5">
        <v>44334</v>
      </c>
      <c r="E117" s="4">
        <v>3900</v>
      </c>
      <c r="F117" s="4">
        <v>4</v>
      </c>
      <c r="G117" s="4">
        <v>2</v>
      </c>
      <c r="H117" s="16" t="s">
        <v>277</v>
      </c>
      <c r="I117" s="16" t="s">
        <v>13</v>
      </c>
      <c r="J117" s="16" t="s">
        <v>109</v>
      </c>
      <c r="K117" s="18">
        <v>2136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 x14ac:dyDescent="0.35">
      <c r="A118" s="1" t="s">
        <v>208</v>
      </c>
      <c r="B118" s="1">
        <v>116</v>
      </c>
      <c r="C118" s="1">
        <v>1171</v>
      </c>
      <c r="D118" s="2">
        <v>44334</v>
      </c>
      <c r="E118" s="1">
        <v>4000</v>
      </c>
      <c r="F118" s="1">
        <v>3</v>
      </c>
      <c r="G118" s="1">
        <v>2</v>
      </c>
      <c r="H118" s="17" t="s">
        <v>108</v>
      </c>
      <c r="I118" s="17" t="s">
        <v>13</v>
      </c>
      <c r="J118" s="17" t="s">
        <v>110</v>
      </c>
      <c r="K118" s="19">
        <v>2123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 x14ac:dyDescent="0.35">
      <c r="A119" s="4" t="s">
        <v>125</v>
      </c>
      <c r="B119" s="4">
        <v>117</v>
      </c>
      <c r="C119" s="4">
        <v>1173</v>
      </c>
      <c r="D119" s="5">
        <v>44334</v>
      </c>
      <c r="E119" s="4">
        <v>4100</v>
      </c>
      <c r="F119" s="4">
        <v>2</v>
      </c>
      <c r="G119" s="4">
        <v>2</v>
      </c>
      <c r="H119" s="16" t="s">
        <v>242</v>
      </c>
      <c r="I119" s="16" t="s">
        <v>19</v>
      </c>
      <c r="J119" s="16" t="s">
        <v>111</v>
      </c>
      <c r="K119" s="18">
        <v>2293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 x14ac:dyDescent="0.35">
      <c r="A120" s="4" t="s">
        <v>126</v>
      </c>
      <c r="B120" s="4">
        <v>118</v>
      </c>
      <c r="C120" s="4">
        <v>1173</v>
      </c>
      <c r="D120" s="5">
        <v>44334</v>
      </c>
      <c r="E120" s="4">
        <v>4100</v>
      </c>
      <c r="F120" s="4">
        <v>2</v>
      </c>
      <c r="G120" s="4">
        <v>2</v>
      </c>
      <c r="H120" s="16" t="s">
        <v>242</v>
      </c>
      <c r="I120" s="16" t="s">
        <v>19</v>
      </c>
      <c r="J120" s="16" t="s">
        <v>111</v>
      </c>
      <c r="K120" s="18">
        <v>2293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 x14ac:dyDescent="0.35">
      <c r="A121" s="4" t="s">
        <v>127</v>
      </c>
      <c r="B121" s="4">
        <v>119</v>
      </c>
      <c r="C121" s="4">
        <v>1173</v>
      </c>
      <c r="D121" s="5">
        <v>44334</v>
      </c>
      <c r="E121" s="4">
        <v>4100</v>
      </c>
      <c r="F121" s="4">
        <v>2</v>
      </c>
      <c r="G121" s="4">
        <v>2</v>
      </c>
      <c r="H121" s="16" t="s">
        <v>242</v>
      </c>
      <c r="I121" s="16" t="s">
        <v>19</v>
      </c>
      <c r="J121" s="16" t="s">
        <v>111</v>
      </c>
      <c r="K121" s="18">
        <v>2293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 x14ac:dyDescent="0.35">
      <c r="A122" s="4" t="s">
        <v>128</v>
      </c>
      <c r="B122" s="4">
        <v>120</v>
      </c>
      <c r="C122" s="4">
        <v>1173</v>
      </c>
      <c r="D122" s="5">
        <v>44334</v>
      </c>
      <c r="E122" s="4">
        <v>4100</v>
      </c>
      <c r="F122" s="4">
        <v>2</v>
      </c>
      <c r="G122" s="4">
        <v>2</v>
      </c>
      <c r="H122" s="16" t="s">
        <v>242</v>
      </c>
      <c r="I122" s="16" t="s">
        <v>19</v>
      </c>
      <c r="J122" s="16" t="s">
        <v>111</v>
      </c>
      <c r="K122" s="18">
        <v>2293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autoFilter ref="B2:M122" xr:uid="{25EB766A-7385-41B7-919F-3BC23902920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766A-7385-41B7-919F-3BC239029209}">
  <dimension ref="A1:O122"/>
  <sheetViews>
    <sheetView zoomScaleNormal="100" workbookViewId="0">
      <pane ySplit="2" topLeftCell="A93" activePane="bottomLeft" state="frozen"/>
      <selection pane="bottomLeft" activeCell="G113" sqref="G113"/>
    </sheetView>
  </sheetViews>
  <sheetFormatPr defaultColWidth="9.1796875" defaultRowHeight="14.5" x14ac:dyDescent="0.35"/>
  <cols>
    <col min="1" max="1" width="10.6328125" bestFit="1" customWidth="1"/>
    <col min="2" max="2" width="12.08984375" bestFit="1" customWidth="1"/>
    <col min="3" max="3" width="12.6328125" bestFit="1" customWidth="1"/>
    <col min="4" max="4" width="6.81640625" bestFit="1" customWidth="1"/>
    <col min="5" max="5" width="9.54296875" bestFit="1" customWidth="1"/>
    <col min="6" max="6" width="14.1796875" bestFit="1" customWidth="1"/>
    <col min="7" max="7" width="28.36328125" bestFit="1" customWidth="1"/>
    <col min="8" max="8" width="13.54296875" bestFit="1" customWidth="1"/>
    <col min="9" max="9" width="15.36328125" style="7" customWidth="1"/>
    <col min="10" max="10" width="14.7265625" bestFit="1" customWidth="1"/>
    <col min="11" max="11" width="18" bestFit="1" customWidth="1"/>
    <col min="12" max="12" width="12.08984375" bestFit="1" customWidth="1"/>
    <col min="13" max="13" width="11.7265625" bestFit="1" customWidth="1"/>
    <col min="14" max="14" width="14.54296875" style="7" bestFit="1" customWidth="1"/>
    <col min="15" max="15" width="16.6328125" style="7" bestFit="1" customWidth="1"/>
  </cols>
  <sheetData>
    <row r="1" spans="1:15" x14ac:dyDescent="0.35">
      <c r="A1" s="20" t="s">
        <v>279</v>
      </c>
      <c r="B1" s="20" t="s">
        <v>280</v>
      </c>
      <c r="C1" s="20" t="s">
        <v>281</v>
      </c>
      <c r="D1" s="20" t="s">
        <v>282</v>
      </c>
      <c r="E1" s="20" t="s">
        <v>283</v>
      </c>
      <c r="F1" s="20" t="s">
        <v>284</v>
      </c>
      <c r="G1" s="22" t="s">
        <v>285</v>
      </c>
      <c r="H1" s="22" t="s">
        <v>118</v>
      </c>
      <c r="I1" s="23" t="s">
        <v>120</v>
      </c>
      <c r="J1" s="22" t="s">
        <v>286</v>
      </c>
      <c r="K1" s="20" t="s">
        <v>288</v>
      </c>
      <c r="L1" s="20" t="s">
        <v>234</v>
      </c>
      <c r="M1" s="20" t="s">
        <v>287</v>
      </c>
      <c r="N1" s="21" t="s">
        <v>290</v>
      </c>
      <c r="O1" s="21" t="s">
        <v>289</v>
      </c>
    </row>
    <row r="2" spans="1:15" x14ac:dyDescent="0.35">
      <c r="A2" t="s">
        <v>255</v>
      </c>
      <c r="B2" t="s">
        <v>114</v>
      </c>
      <c r="C2" t="s">
        <v>115</v>
      </c>
      <c r="D2" t="s">
        <v>253</v>
      </c>
      <c r="E2" t="s">
        <v>254</v>
      </c>
      <c r="F2" t="s">
        <v>116</v>
      </c>
      <c r="G2" t="s">
        <v>256</v>
      </c>
      <c r="H2" t="s">
        <v>257</v>
      </c>
      <c r="I2" t="s">
        <v>258</v>
      </c>
      <c r="J2" t="s">
        <v>259</v>
      </c>
      <c r="K2" t="s">
        <v>278</v>
      </c>
      <c r="L2" t="s">
        <v>261</v>
      </c>
      <c r="M2" t="s">
        <v>260</v>
      </c>
      <c r="N2" s="7" t="s">
        <v>307</v>
      </c>
      <c r="O2" s="7" t="s">
        <v>308</v>
      </c>
    </row>
    <row r="3" spans="1:15" x14ac:dyDescent="0.35">
      <c r="A3" s="4">
        <v>1</v>
      </c>
      <c r="B3" s="4">
        <v>1003</v>
      </c>
      <c r="C3" s="5">
        <v>44209</v>
      </c>
      <c r="D3" s="4">
        <v>100</v>
      </c>
      <c r="E3" s="4">
        <v>5</v>
      </c>
      <c r="F3" s="4">
        <v>1</v>
      </c>
      <c r="G3" s="16" t="s">
        <v>0</v>
      </c>
      <c r="H3" s="16" t="s">
        <v>1</v>
      </c>
      <c r="I3" s="16" t="s">
        <v>2</v>
      </c>
      <c r="J3" s="18">
        <v>1006</v>
      </c>
      <c r="K3" s="4" t="s">
        <v>135</v>
      </c>
      <c r="L3" s="8">
        <v>100</v>
      </c>
      <c r="M3" s="4">
        <v>1</v>
      </c>
      <c r="N3" s="8">
        <v>100</v>
      </c>
      <c r="O3" s="8">
        <v>112</v>
      </c>
    </row>
    <row r="4" spans="1:15" x14ac:dyDescent="0.35">
      <c r="A4" s="1">
        <v>2</v>
      </c>
      <c r="B4" s="1">
        <v>1021</v>
      </c>
      <c r="C4" s="2">
        <v>44209</v>
      </c>
      <c r="D4" s="1">
        <v>200</v>
      </c>
      <c r="E4" s="1">
        <v>15</v>
      </c>
      <c r="F4" s="1">
        <v>5</v>
      </c>
      <c r="G4" s="17" t="s">
        <v>3</v>
      </c>
      <c r="H4" s="17" t="s">
        <v>264</v>
      </c>
      <c r="I4" s="17" t="s">
        <v>5</v>
      </c>
      <c r="J4" s="19">
        <v>20815001</v>
      </c>
      <c r="K4" s="1" t="s">
        <v>122</v>
      </c>
      <c r="L4" s="9">
        <v>54.35</v>
      </c>
      <c r="M4" s="1">
        <v>2</v>
      </c>
      <c r="N4" s="9">
        <v>108.7</v>
      </c>
      <c r="O4" s="9">
        <v>121.744</v>
      </c>
    </row>
    <row r="5" spans="1:15" x14ac:dyDescent="0.35">
      <c r="A5" s="1">
        <v>3</v>
      </c>
      <c r="B5" s="1">
        <v>1021</v>
      </c>
      <c r="C5" s="2">
        <v>44209</v>
      </c>
      <c r="D5" s="1">
        <v>200</v>
      </c>
      <c r="E5" s="1">
        <v>15</v>
      </c>
      <c r="F5" s="1">
        <v>5</v>
      </c>
      <c r="G5" s="17" t="s">
        <v>3</v>
      </c>
      <c r="H5" s="17" t="s">
        <v>264</v>
      </c>
      <c r="I5" s="17" t="s">
        <v>5</v>
      </c>
      <c r="J5" s="19">
        <v>20815001</v>
      </c>
      <c r="K5" s="1" t="s">
        <v>141</v>
      </c>
      <c r="L5" s="9">
        <v>54.35</v>
      </c>
      <c r="M5" s="1">
        <v>2</v>
      </c>
      <c r="N5" s="9">
        <v>108.7</v>
      </c>
      <c r="O5" s="9">
        <v>121.744</v>
      </c>
    </row>
    <row r="6" spans="1:15" x14ac:dyDescent="0.35">
      <c r="A6" s="4">
        <v>4</v>
      </c>
      <c r="B6" s="4">
        <v>1026</v>
      </c>
      <c r="C6" s="5">
        <v>44209</v>
      </c>
      <c r="D6" s="4">
        <v>300</v>
      </c>
      <c r="E6" s="4">
        <v>32</v>
      </c>
      <c r="F6" s="4">
        <v>10</v>
      </c>
      <c r="G6" s="16" t="s">
        <v>6</v>
      </c>
      <c r="H6" s="16" t="s">
        <v>239</v>
      </c>
      <c r="I6" s="16" t="s">
        <v>65</v>
      </c>
      <c r="J6" s="18">
        <v>66001</v>
      </c>
      <c r="K6" s="4" t="s">
        <v>72</v>
      </c>
      <c r="L6" s="8">
        <v>2100</v>
      </c>
      <c r="M6" s="4">
        <v>2</v>
      </c>
      <c r="N6" s="8">
        <v>4200</v>
      </c>
      <c r="O6" s="8">
        <v>4704</v>
      </c>
    </row>
    <row r="7" spans="1:15" x14ac:dyDescent="0.35">
      <c r="A7" s="4">
        <v>5</v>
      </c>
      <c r="B7" s="4">
        <v>1026</v>
      </c>
      <c r="C7" s="5">
        <v>44209</v>
      </c>
      <c r="D7" s="4">
        <v>300</v>
      </c>
      <c r="E7" s="4">
        <v>32</v>
      </c>
      <c r="F7" s="4">
        <v>10</v>
      </c>
      <c r="G7" s="16" t="s">
        <v>6</v>
      </c>
      <c r="H7" s="16" t="s">
        <v>239</v>
      </c>
      <c r="I7" s="16" t="s">
        <v>65</v>
      </c>
      <c r="J7" s="18">
        <v>66001</v>
      </c>
      <c r="K7" s="4" t="s">
        <v>112</v>
      </c>
      <c r="L7" s="8">
        <v>2100</v>
      </c>
      <c r="M7" s="4">
        <v>2</v>
      </c>
      <c r="N7" s="8">
        <v>4200</v>
      </c>
      <c r="O7" s="8">
        <v>4704</v>
      </c>
    </row>
    <row r="8" spans="1:15" x14ac:dyDescent="0.35">
      <c r="A8" s="1">
        <v>6</v>
      </c>
      <c r="B8" s="1">
        <v>1030</v>
      </c>
      <c r="C8" s="2">
        <v>44209</v>
      </c>
      <c r="D8" s="1">
        <v>400</v>
      </c>
      <c r="E8" s="1">
        <v>6</v>
      </c>
      <c r="F8" s="1">
        <v>1</v>
      </c>
      <c r="G8" s="17" t="s">
        <v>265</v>
      </c>
      <c r="H8" s="17" t="s">
        <v>1</v>
      </c>
      <c r="I8" s="17" t="s">
        <v>11</v>
      </c>
      <c r="J8" s="19">
        <v>1012</v>
      </c>
      <c r="K8" s="1" t="s">
        <v>129</v>
      </c>
      <c r="L8" s="9">
        <v>133.16999999999999</v>
      </c>
      <c r="M8" s="1">
        <v>-1</v>
      </c>
      <c r="N8" s="9">
        <v>0</v>
      </c>
      <c r="O8" s="9">
        <v>0</v>
      </c>
    </row>
    <row r="9" spans="1:15" x14ac:dyDescent="0.35">
      <c r="A9" s="1">
        <v>7</v>
      </c>
      <c r="B9" s="1">
        <v>1030</v>
      </c>
      <c r="C9" s="2">
        <v>44209</v>
      </c>
      <c r="D9" s="1">
        <v>400</v>
      </c>
      <c r="E9" s="1">
        <v>6</v>
      </c>
      <c r="F9" s="1">
        <v>1</v>
      </c>
      <c r="G9" s="17" t="s">
        <v>265</v>
      </c>
      <c r="H9" s="17" t="s">
        <v>1</v>
      </c>
      <c r="I9" s="17" t="s">
        <v>11</v>
      </c>
      <c r="J9" s="19">
        <v>1012</v>
      </c>
      <c r="K9" s="1" t="s">
        <v>130</v>
      </c>
      <c r="L9" s="9">
        <v>133.16999999999999</v>
      </c>
      <c r="M9" s="1">
        <v>1</v>
      </c>
      <c r="N9" s="9">
        <v>0</v>
      </c>
      <c r="O9" s="9">
        <v>0</v>
      </c>
    </row>
    <row r="10" spans="1:15" x14ac:dyDescent="0.35">
      <c r="A10" s="4">
        <v>8</v>
      </c>
      <c r="B10" s="4">
        <v>1031</v>
      </c>
      <c r="C10" s="5">
        <v>44210</v>
      </c>
      <c r="D10" s="4">
        <v>500</v>
      </c>
      <c r="E10" s="4">
        <v>21</v>
      </c>
      <c r="F10" s="4">
        <v>5</v>
      </c>
      <c r="G10" s="16" t="s">
        <v>12</v>
      </c>
      <c r="H10" s="16" t="s">
        <v>13</v>
      </c>
      <c r="I10" s="16" t="s">
        <v>14</v>
      </c>
      <c r="J10" s="18">
        <v>41406</v>
      </c>
      <c r="K10" s="4" t="s">
        <v>227</v>
      </c>
      <c r="L10" s="8">
        <v>1500</v>
      </c>
      <c r="M10" s="4">
        <v>2</v>
      </c>
      <c r="N10" s="8">
        <v>4731.4800000000014</v>
      </c>
      <c r="O10" s="8">
        <v>5299.2576000000017</v>
      </c>
    </row>
    <row r="11" spans="1:15" x14ac:dyDescent="0.35">
      <c r="A11" s="4">
        <v>9</v>
      </c>
      <c r="B11" s="4">
        <v>1031</v>
      </c>
      <c r="C11" s="5">
        <v>44210</v>
      </c>
      <c r="D11" s="4">
        <v>500</v>
      </c>
      <c r="E11" s="4">
        <v>21</v>
      </c>
      <c r="F11" s="4">
        <v>5</v>
      </c>
      <c r="G11" s="16" t="s">
        <v>12</v>
      </c>
      <c r="H11" s="16" t="s">
        <v>13</v>
      </c>
      <c r="I11" s="16" t="s">
        <v>14</v>
      </c>
      <c r="J11" s="18">
        <v>41406</v>
      </c>
      <c r="K11" s="4" t="s">
        <v>228</v>
      </c>
      <c r="L11" s="8">
        <v>1500</v>
      </c>
      <c r="M11" s="4">
        <v>2</v>
      </c>
      <c r="N11" s="8">
        <v>4731.4800000000014</v>
      </c>
      <c r="O11" s="8">
        <v>5299.2576000000017</v>
      </c>
    </row>
    <row r="12" spans="1:15" x14ac:dyDescent="0.35">
      <c r="A12" s="4">
        <v>10</v>
      </c>
      <c r="B12" s="4">
        <v>1031</v>
      </c>
      <c r="C12" s="5">
        <v>44210</v>
      </c>
      <c r="D12" s="4">
        <v>500</v>
      </c>
      <c r="E12" s="4">
        <v>37</v>
      </c>
      <c r="F12" s="4">
        <v>7</v>
      </c>
      <c r="G12" s="16" t="s">
        <v>15</v>
      </c>
      <c r="H12" s="16" t="s">
        <v>1</v>
      </c>
      <c r="I12" s="16" t="s">
        <v>16</v>
      </c>
      <c r="J12" s="18">
        <v>5618009</v>
      </c>
      <c r="K12" s="4" t="s">
        <v>17</v>
      </c>
      <c r="L12" s="8">
        <v>199.8</v>
      </c>
      <c r="M12" s="4">
        <v>2</v>
      </c>
      <c r="N12" s="8">
        <v>4731.4800000000014</v>
      </c>
      <c r="O12" s="8">
        <v>5299.2576000000017</v>
      </c>
    </row>
    <row r="13" spans="1:15" x14ac:dyDescent="0.35">
      <c r="A13" s="4">
        <v>11</v>
      </c>
      <c r="B13" s="4">
        <v>1031</v>
      </c>
      <c r="C13" s="5">
        <v>44210</v>
      </c>
      <c r="D13" s="4">
        <v>500</v>
      </c>
      <c r="E13" s="4">
        <v>37</v>
      </c>
      <c r="F13" s="4">
        <v>7</v>
      </c>
      <c r="G13" s="16" t="s">
        <v>15</v>
      </c>
      <c r="H13" s="16" t="s">
        <v>1</v>
      </c>
      <c r="I13" s="16" t="s">
        <v>16</v>
      </c>
      <c r="J13" s="18">
        <v>5618009</v>
      </c>
      <c r="K13" s="4" t="s">
        <v>184</v>
      </c>
      <c r="L13" s="8">
        <v>199.8</v>
      </c>
      <c r="M13" s="4">
        <v>2</v>
      </c>
      <c r="N13" s="8">
        <v>4731.4800000000014</v>
      </c>
      <c r="O13" s="8">
        <v>5299.2576000000017</v>
      </c>
    </row>
    <row r="14" spans="1:15" x14ac:dyDescent="0.35">
      <c r="A14" s="4">
        <v>12</v>
      </c>
      <c r="B14" s="4">
        <v>1031</v>
      </c>
      <c r="C14" s="5">
        <v>44210</v>
      </c>
      <c r="D14" s="4">
        <v>500</v>
      </c>
      <c r="E14" s="4">
        <v>38</v>
      </c>
      <c r="F14" s="4">
        <v>7</v>
      </c>
      <c r="G14" s="16" t="s">
        <v>18</v>
      </c>
      <c r="H14" s="16" t="s">
        <v>19</v>
      </c>
      <c r="I14" s="16" t="s">
        <v>20</v>
      </c>
      <c r="J14" s="18">
        <v>20983041</v>
      </c>
      <c r="K14" s="4" t="s">
        <v>185</v>
      </c>
      <c r="L14" s="8">
        <v>332.97</v>
      </c>
      <c r="M14" s="4">
        <v>4</v>
      </c>
      <c r="N14" s="8">
        <v>4731.4800000000014</v>
      </c>
      <c r="O14" s="8">
        <v>5299.2576000000017</v>
      </c>
    </row>
    <row r="15" spans="1:15" x14ac:dyDescent="0.35">
      <c r="A15" s="4">
        <v>13</v>
      </c>
      <c r="B15" s="4">
        <v>1031</v>
      </c>
      <c r="C15" s="5">
        <v>44210</v>
      </c>
      <c r="D15" s="4">
        <v>500</v>
      </c>
      <c r="E15" s="4">
        <v>38</v>
      </c>
      <c r="F15" s="4">
        <v>7</v>
      </c>
      <c r="G15" s="16" t="s">
        <v>18</v>
      </c>
      <c r="H15" s="16" t="s">
        <v>19</v>
      </c>
      <c r="I15" s="16" t="s">
        <v>20</v>
      </c>
      <c r="J15" s="18">
        <v>20983041</v>
      </c>
      <c r="K15" s="4" t="s">
        <v>186</v>
      </c>
      <c r="L15" s="8">
        <v>332.97</v>
      </c>
      <c r="M15" s="4">
        <v>4</v>
      </c>
      <c r="N15" s="8">
        <v>4731.4800000000014</v>
      </c>
      <c r="O15" s="8">
        <v>5299.2576000000017</v>
      </c>
    </row>
    <row r="16" spans="1:15" x14ac:dyDescent="0.35">
      <c r="A16" s="4">
        <v>14</v>
      </c>
      <c r="B16" s="4">
        <v>1031</v>
      </c>
      <c r="C16" s="5">
        <v>44210</v>
      </c>
      <c r="D16" s="4">
        <v>500</v>
      </c>
      <c r="E16" s="4">
        <v>38</v>
      </c>
      <c r="F16" s="4">
        <v>7</v>
      </c>
      <c r="G16" s="16" t="s">
        <v>18</v>
      </c>
      <c r="H16" s="16" t="s">
        <v>19</v>
      </c>
      <c r="I16" s="16" t="s">
        <v>20</v>
      </c>
      <c r="J16" s="18">
        <v>20983041</v>
      </c>
      <c r="K16" s="4" t="s">
        <v>187</v>
      </c>
      <c r="L16" s="8">
        <v>332.97</v>
      </c>
      <c r="M16" s="4">
        <v>4</v>
      </c>
      <c r="N16" s="8">
        <v>4731.4800000000014</v>
      </c>
      <c r="O16" s="8">
        <v>5299.2576000000017</v>
      </c>
    </row>
    <row r="17" spans="1:15" x14ac:dyDescent="0.35">
      <c r="A17" s="4">
        <v>15</v>
      </c>
      <c r="B17" s="4">
        <v>1031</v>
      </c>
      <c r="C17" s="5">
        <v>44210</v>
      </c>
      <c r="D17" s="4">
        <v>500</v>
      </c>
      <c r="E17" s="4">
        <v>38</v>
      </c>
      <c r="F17" s="4">
        <v>7</v>
      </c>
      <c r="G17" s="16" t="s">
        <v>18</v>
      </c>
      <c r="H17" s="16" t="s">
        <v>19</v>
      </c>
      <c r="I17" s="16" t="s">
        <v>20</v>
      </c>
      <c r="J17" s="18">
        <v>20983041</v>
      </c>
      <c r="K17" s="4" t="s">
        <v>188</v>
      </c>
      <c r="L17" s="8">
        <v>332.97</v>
      </c>
      <c r="M17" s="4">
        <v>4</v>
      </c>
      <c r="N17" s="8">
        <v>4731.4800000000014</v>
      </c>
      <c r="O17" s="8">
        <v>5299.2576000000017</v>
      </c>
    </row>
    <row r="18" spans="1:15" x14ac:dyDescent="0.35">
      <c r="A18" s="1">
        <v>16</v>
      </c>
      <c r="B18" s="1">
        <v>1033</v>
      </c>
      <c r="C18" s="2">
        <v>44210</v>
      </c>
      <c r="D18" s="1">
        <v>600</v>
      </c>
      <c r="E18" s="1">
        <v>34</v>
      </c>
      <c r="F18" s="1">
        <v>10</v>
      </c>
      <c r="G18" s="17" t="s">
        <v>22</v>
      </c>
      <c r="H18" s="17" t="s">
        <v>19</v>
      </c>
      <c r="I18" s="17" t="s">
        <v>23</v>
      </c>
      <c r="J18" s="19">
        <v>8427</v>
      </c>
      <c r="K18" s="1" t="s">
        <v>175</v>
      </c>
      <c r="L18" s="9">
        <v>1010</v>
      </c>
      <c r="M18" s="1">
        <v>-1</v>
      </c>
      <c r="N18" s="9">
        <v>0</v>
      </c>
      <c r="O18" s="9">
        <v>0</v>
      </c>
    </row>
    <row r="19" spans="1:15" x14ac:dyDescent="0.35">
      <c r="A19" s="1">
        <v>17</v>
      </c>
      <c r="B19" s="1">
        <v>1033</v>
      </c>
      <c r="C19" s="2">
        <v>44210</v>
      </c>
      <c r="D19" s="1">
        <v>600</v>
      </c>
      <c r="E19" s="1">
        <v>34</v>
      </c>
      <c r="F19" s="1">
        <v>10</v>
      </c>
      <c r="G19" s="17" t="s">
        <v>22</v>
      </c>
      <c r="H19" s="17" t="s">
        <v>19</v>
      </c>
      <c r="I19" s="17" t="s">
        <v>23</v>
      </c>
      <c r="J19" s="19">
        <v>8427</v>
      </c>
      <c r="K19" s="1" t="s">
        <v>176</v>
      </c>
      <c r="L19" s="9">
        <v>1010</v>
      </c>
      <c r="M19" s="1">
        <v>1</v>
      </c>
      <c r="N19" s="9">
        <v>0</v>
      </c>
      <c r="O19" s="9">
        <v>0</v>
      </c>
    </row>
    <row r="20" spans="1:15" x14ac:dyDescent="0.35">
      <c r="A20" s="4">
        <v>18</v>
      </c>
      <c r="B20" s="4">
        <v>1034</v>
      </c>
      <c r="C20" s="5">
        <v>44210</v>
      </c>
      <c r="D20" s="4">
        <v>700</v>
      </c>
      <c r="E20" s="4">
        <v>44</v>
      </c>
      <c r="F20" s="4">
        <v>3</v>
      </c>
      <c r="G20" s="16" t="s">
        <v>24</v>
      </c>
      <c r="H20" s="16" t="s">
        <v>266</v>
      </c>
      <c r="I20" s="16" t="s">
        <v>26</v>
      </c>
      <c r="J20" s="18">
        <v>5804084</v>
      </c>
      <c r="K20" s="4" t="s">
        <v>196</v>
      </c>
      <c r="L20" s="8">
        <v>504.69</v>
      </c>
      <c r="M20" s="4">
        <v>2</v>
      </c>
      <c r="N20" s="8">
        <v>1009.38</v>
      </c>
      <c r="O20" s="8">
        <v>1130.5056</v>
      </c>
    </row>
    <row r="21" spans="1:15" x14ac:dyDescent="0.35">
      <c r="A21" s="4">
        <v>19</v>
      </c>
      <c r="B21" s="4">
        <v>1034</v>
      </c>
      <c r="C21" s="5">
        <v>44210</v>
      </c>
      <c r="D21" s="4">
        <v>700</v>
      </c>
      <c r="E21" s="4">
        <v>44</v>
      </c>
      <c r="F21" s="4">
        <v>3</v>
      </c>
      <c r="G21" s="16" t="s">
        <v>24</v>
      </c>
      <c r="H21" s="16" t="s">
        <v>266</v>
      </c>
      <c r="I21" s="16" t="s">
        <v>26</v>
      </c>
      <c r="J21" s="18">
        <v>5804084</v>
      </c>
      <c r="K21" s="4" t="s">
        <v>197</v>
      </c>
      <c r="L21" s="8">
        <v>504.69</v>
      </c>
      <c r="M21" s="4">
        <v>2</v>
      </c>
      <c r="N21" s="8">
        <v>1009.38</v>
      </c>
      <c r="O21" s="8">
        <v>1130.5056</v>
      </c>
    </row>
    <row r="22" spans="1:15" x14ac:dyDescent="0.35">
      <c r="A22" s="1">
        <v>20</v>
      </c>
      <c r="B22" s="1">
        <v>1036</v>
      </c>
      <c r="C22" s="2">
        <v>44214</v>
      </c>
      <c r="D22" s="1">
        <v>800</v>
      </c>
      <c r="E22" s="1">
        <v>34</v>
      </c>
      <c r="F22" s="1">
        <v>10</v>
      </c>
      <c r="G22" s="17" t="s">
        <v>22</v>
      </c>
      <c r="H22" s="17" t="s">
        <v>19</v>
      </c>
      <c r="I22" s="17" t="s">
        <v>23</v>
      </c>
      <c r="J22" s="19">
        <v>8427</v>
      </c>
      <c r="K22" s="1" t="s">
        <v>177</v>
      </c>
      <c r="L22" s="9">
        <v>1010</v>
      </c>
      <c r="M22" s="1">
        <v>2</v>
      </c>
      <c r="N22" s="9">
        <v>2020</v>
      </c>
      <c r="O22" s="9">
        <v>2262.4</v>
      </c>
    </row>
    <row r="23" spans="1:15" x14ac:dyDescent="0.35">
      <c r="A23" s="1">
        <v>21</v>
      </c>
      <c r="B23" s="1">
        <v>1036</v>
      </c>
      <c r="C23" s="2">
        <v>44214</v>
      </c>
      <c r="D23" s="1">
        <v>800</v>
      </c>
      <c r="E23" s="1">
        <v>34</v>
      </c>
      <c r="F23" s="1">
        <v>10</v>
      </c>
      <c r="G23" s="17" t="s">
        <v>22</v>
      </c>
      <c r="H23" s="17" t="s">
        <v>19</v>
      </c>
      <c r="I23" s="17" t="s">
        <v>23</v>
      </c>
      <c r="J23" s="19">
        <v>8427</v>
      </c>
      <c r="K23" s="1" t="s">
        <v>178</v>
      </c>
      <c r="L23" s="9">
        <v>1010</v>
      </c>
      <c r="M23" s="1">
        <v>2</v>
      </c>
      <c r="N23" s="9">
        <v>2020</v>
      </c>
      <c r="O23" s="9">
        <v>2262.4</v>
      </c>
    </row>
    <row r="24" spans="1:15" x14ac:dyDescent="0.35">
      <c r="A24" s="4">
        <v>22</v>
      </c>
      <c r="B24" s="4">
        <v>1040</v>
      </c>
      <c r="C24" s="5">
        <v>44214</v>
      </c>
      <c r="D24" s="4">
        <v>900</v>
      </c>
      <c r="E24" s="4">
        <v>22</v>
      </c>
      <c r="F24" s="4">
        <v>8</v>
      </c>
      <c r="G24" s="16" t="s">
        <v>28</v>
      </c>
      <c r="H24" s="16" t="s">
        <v>264</v>
      </c>
      <c r="I24" s="16" t="s">
        <v>29</v>
      </c>
      <c r="J24" s="18">
        <v>8413009</v>
      </c>
      <c r="K24" s="4" t="s">
        <v>30</v>
      </c>
      <c r="L24" s="8">
        <v>50.75</v>
      </c>
      <c r="M24" s="4">
        <v>2</v>
      </c>
      <c r="N24" s="8">
        <v>1564.5</v>
      </c>
      <c r="O24" s="8">
        <v>1752.24</v>
      </c>
    </row>
    <row r="25" spans="1:15" x14ac:dyDescent="0.35">
      <c r="A25" s="4">
        <v>23</v>
      </c>
      <c r="B25" s="4">
        <v>1040</v>
      </c>
      <c r="C25" s="5">
        <v>44214</v>
      </c>
      <c r="D25" s="4">
        <v>900</v>
      </c>
      <c r="E25" s="4">
        <v>22</v>
      </c>
      <c r="F25" s="4">
        <v>8</v>
      </c>
      <c r="G25" s="16" t="s">
        <v>28</v>
      </c>
      <c r="H25" s="16" t="s">
        <v>264</v>
      </c>
      <c r="I25" s="16" t="s">
        <v>29</v>
      </c>
      <c r="J25" s="18">
        <v>8413009</v>
      </c>
      <c r="K25" s="4" t="s">
        <v>142</v>
      </c>
      <c r="L25" s="8">
        <v>50.75</v>
      </c>
      <c r="M25" s="4">
        <v>2</v>
      </c>
      <c r="N25" s="8">
        <v>1564.5</v>
      </c>
      <c r="O25" s="8">
        <v>1752.24</v>
      </c>
    </row>
    <row r="26" spans="1:15" x14ac:dyDescent="0.35">
      <c r="A26" s="4">
        <v>24</v>
      </c>
      <c r="B26" s="4">
        <v>1040</v>
      </c>
      <c r="C26" s="5">
        <v>44214</v>
      </c>
      <c r="D26" s="4">
        <v>900</v>
      </c>
      <c r="E26" s="4">
        <v>23</v>
      </c>
      <c r="F26" s="4">
        <v>8</v>
      </c>
      <c r="G26" s="16" t="s">
        <v>31</v>
      </c>
      <c r="H26" s="16" t="s">
        <v>1</v>
      </c>
      <c r="I26" s="16" t="s">
        <v>32</v>
      </c>
      <c r="J26" s="18">
        <v>3820009</v>
      </c>
      <c r="K26" s="4" t="s">
        <v>143</v>
      </c>
      <c r="L26" s="8">
        <v>104.5</v>
      </c>
      <c r="M26" s="4">
        <v>14</v>
      </c>
      <c r="N26" s="8">
        <v>1564.5</v>
      </c>
      <c r="O26" s="8">
        <v>1752.24</v>
      </c>
    </row>
    <row r="27" spans="1:15" x14ac:dyDescent="0.35">
      <c r="A27" s="4">
        <v>25</v>
      </c>
      <c r="B27" s="4">
        <v>1040</v>
      </c>
      <c r="C27" s="5">
        <v>44214</v>
      </c>
      <c r="D27" s="4">
        <v>900</v>
      </c>
      <c r="E27" s="4">
        <v>23</v>
      </c>
      <c r="F27" s="4">
        <v>8</v>
      </c>
      <c r="G27" s="16" t="s">
        <v>31</v>
      </c>
      <c r="H27" s="16" t="s">
        <v>1</v>
      </c>
      <c r="I27" s="16" t="s">
        <v>32</v>
      </c>
      <c r="J27" s="18">
        <v>3820009</v>
      </c>
      <c r="K27" s="4" t="s">
        <v>144</v>
      </c>
      <c r="L27" s="8">
        <v>104.5</v>
      </c>
      <c r="M27" s="4">
        <v>14</v>
      </c>
      <c r="N27" s="8">
        <v>1564.5</v>
      </c>
      <c r="O27" s="8">
        <v>1752.24</v>
      </c>
    </row>
    <row r="28" spans="1:15" x14ac:dyDescent="0.35">
      <c r="A28" s="4">
        <v>26</v>
      </c>
      <c r="B28" s="4">
        <v>1040</v>
      </c>
      <c r="C28" s="5">
        <v>44214</v>
      </c>
      <c r="D28" s="4">
        <v>900</v>
      </c>
      <c r="E28" s="4">
        <v>23</v>
      </c>
      <c r="F28" s="4">
        <v>8</v>
      </c>
      <c r="G28" s="16" t="s">
        <v>31</v>
      </c>
      <c r="H28" s="16" t="s">
        <v>1</v>
      </c>
      <c r="I28" s="16" t="s">
        <v>32</v>
      </c>
      <c r="J28" s="18">
        <v>3820009</v>
      </c>
      <c r="K28" s="4" t="s">
        <v>145</v>
      </c>
      <c r="L28" s="8">
        <v>104.5</v>
      </c>
      <c r="M28" s="4">
        <v>14</v>
      </c>
      <c r="N28" s="8">
        <v>1564.5</v>
      </c>
      <c r="O28" s="8">
        <v>1752.24</v>
      </c>
    </row>
    <row r="29" spans="1:15" x14ac:dyDescent="0.35">
      <c r="A29" s="4">
        <v>27</v>
      </c>
      <c r="B29" s="4">
        <v>1040</v>
      </c>
      <c r="C29" s="5">
        <v>44214</v>
      </c>
      <c r="D29" s="4">
        <v>900</v>
      </c>
      <c r="E29" s="4">
        <v>23</v>
      </c>
      <c r="F29" s="4">
        <v>8</v>
      </c>
      <c r="G29" s="16" t="s">
        <v>31</v>
      </c>
      <c r="H29" s="16" t="s">
        <v>1</v>
      </c>
      <c r="I29" s="16" t="s">
        <v>32</v>
      </c>
      <c r="J29" s="18">
        <v>3820009</v>
      </c>
      <c r="K29" s="4" t="s">
        <v>146</v>
      </c>
      <c r="L29" s="8">
        <v>104.5</v>
      </c>
      <c r="M29" s="4">
        <v>14</v>
      </c>
      <c r="N29" s="8">
        <v>1564.5</v>
      </c>
      <c r="O29" s="8">
        <v>1752.24</v>
      </c>
    </row>
    <row r="30" spans="1:15" x14ac:dyDescent="0.35">
      <c r="A30" s="4">
        <v>28</v>
      </c>
      <c r="B30" s="4">
        <v>1040</v>
      </c>
      <c r="C30" s="5">
        <v>44214</v>
      </c>
      <c r="D30" s="4">
        <v>900</v>
      </c>
      <c r="E30" s="4">
        <v>23</v>
      </c>
      <c r="F30" s="4">
        <v>8</v>
      </c>
      <c r="G30" s="16" t="s">
        <v>31</v>
      </c>
      <c r="H30" s="16" t="s">
        <v>1</v>
      </c>
      <c r="I30" s="16" t="s">
        <v>32</v>
      </c>
      <c r="J30" s="18">
        <v>3820009</v>
      </c>
      <c r="K30" s="4" t="s">
        <v>147</v>
      </c>
      <c r="L30" s="8">
        <v>104.5</v>
      </c>
      <c r="M30" s="4">
        <v>14</v>
      </c>
      <c r="N30" s="8">
        <v>1564.5</v>
      </c>
      <c r="O30" s="8">
        <v>1752.24</v>
      </c>
    </row>
    <row r="31" spans="1:15" x14ac:dyDescent="0.35">
      <c r="A31" s="4">
        <v>29</v>
      </c>
      <c r="B31" s="4">
        <v>1040</v>
      </c>
      <c r="C31" s="5">
        <v>44214</v>
      </c>
      <c r="D31" s="4">
        <v>900</v>
      </c>
      <c r="E31" s="4">
        <v>23</v>
      </c>
      <c r="F31" s="4">
        <v>8</v>
      </c>
      <c r="G31" s="16" t="s">
        <v>31</v>
      </c>
      <c r="H31" s="16" t="s">
        <v>1</v>
      </c>
      <c r="I31" s="16" t="s">
        <v>32</v>
      </c>
      <c r="J31" s="18">
        <v>3820009</v>
      </c>
      <c r="K31" s="4" t="s">
        <v>148</v>
      </c>
      <c r="L31" s="8">
        <v>104.5</v>
      </c>
      <c r="M31" s="4">
        <v>14</v>
      </c>
      <c r="N31" s="8">
        <v>1564.5</v>
      </c>
      <c r="O31" s="8">
        <v>1752.24</v>
      </c>
    </row>
    <row r="32" spans="1:15" x14ac:dyDescent="0.35">
      <c r="A32" s="4">
        <v>30</v>
      </c>
      <c r="B32" s="4">
        <v>1040</v>
      </c>
      <c r="C32" s="5">
        <v>44214</v>
      </c>
      <c r="D32" s="4">
        <v>900</v>
      </c>
      <c r="E32" s="4">
        <v>23</v>
      </c>
      <c r="F32" s="4">
        <v>8</v>
      </c>
      <c r="G32" s="16" t="s">
        <v>31</v>
      </c>
      <c r="H32" s="16" t="s">
        <v>1</v>
      </c>
      <c r="I32" s="16" t="s">
        <v>32</v>
      </c>
      <c r="J32" s="18">
        <v>3820009</v>
      </c>
      <c r="K32" s="4" t="s">
        <v>149</v>
      </c>
      <c r="L32" s="8">
        <v>104.5</v>
      </c>
      <c r="M32" s="4">
        <v>14</v>
      </c>
      <c r="N32" s="8">
        <v>1564.5</v>
      </c>
      <c r="O32" s="8">
        <v>1752.24</v>
      </c>
    </row>
    <row r="33" spans="1:15" x14ac:dyDescent="0.35">
      <c r="A33" s="4">
        <v>31</v>
      </c>
      <c r="B33" s="4">
        <v>1040</v>
      </c>
      <c r="C33" s="5">
        <v>44214</v>
      </c>
      <c r="D33" s="4">
        <v>900</v>
      </c>
      <c r="E33" s="4">
        <v>23</v>
      </c>
      <c r="F33" s="4">
        <v>8</v>
      </c>
      <c r="G33" s="16" t="s">
        <v>31</v>
      </c>
      <c r="H33" s="16" t="s">
        <v>1</v>
      </c>
      <c r="I33" s="16" t="s">
        <v>32</v>
      </c>
      <c r="J33" s="18">
        <v>3820009</v>
      </c>
      <c r="K33" s="4" t="s">
        <v>150</v>
      </c>
      <c r="L33" s="8">
        <v>104.5</v>
      </c>
      <c r="M33" s="4">
        <v>14</v>
      </c>
      <c r="N33" s="8">
        <v>1564.5</v>
      </c>
      <c r="O33" s="8">
        <v>1752.24</v>
      </c>
    </row>
    <row r="34" spans="1:15" x14ac:dyDescent="0.35">
      <c r="A34" s="4">
        <v>32</v>
      </c>
      <c r="B34" s="4">
        <v>1040</v>
      </c>
      <c r="C34" s="5">
        <v>44214</v>
      </c>
      <c r="D34" s="4">
        <v>900</v>
      </c>
      <c r="E34" s="4">
        <v>23</v>
      </c>
      <c r="F34" s="4">
        <v>8</v>
      </c>
      <c r="G34" s="16" t="s">
        <v>31</v>
      </c>
      <c r="H34" s="16" t="s">
        <v>1</v>
      </c>
      <c r="I34" s="16" t="s">
        <v>32</v>
      </c>
      <c r="J34" s="18">
        <v>3820009</v>
      </c>
      <c r="K34" s="4" t="s">
        <v>151</v>
      </c>
      <c r="L34" s="8">
        <v>104.5</v>
      </c>
      <c r="M34" s="4">
        <v>14</v>
      </c>
      <c r="N34" s="8">
        <v>1564.5</v>
      </c>
      <c r="O34" s="8">
        <v>1752.24</v>
      </c>
    </row>
    <row r="35" spans="1:15" x14ac:dyDescent="0.35">
      <c r="A35" s="4">
        <v>33</v>
      </c>
      <c r="B35" s="4">
        <v>1040</v>
      </c>
      <c r="C35" s="5">
        <v>44214</v>
      </c>
      <c r="D35" s="4">
        <v>900</v>
      </c>
      <c r="E35" s="4">
        <v>23</v>
      </c>
      <c r="F35" s="4">
        <v>8</v>
      </c>
      <c r="G35" s="16" t="s">
        <v>31</v>
      </c>
      <c r="H35" s="16" t="s">
        <v>1</v>
      </c>
      <c r="I35" s="16" t="s">
        <v>32</v>
      </c>
      <c r="J35" s="18">
        <v>3820009</v>
      </c>
      <c r="K35" s="4" t="s">
        <v>152</v>
      </c>
      <c r="L35" s="8">
        <v>104.5</v>
      </c>
      <c r="M35" s="4">
        <v>14</v>
      </c>
      <c r="N35" s="8">
        <v>1564.5</v>
      </c>
      <c r="O35" s="8">
        <v>1752.24</v>
      </c>
    </row>
    <row r="36" spans="1:15" x14ac:dyDescent="0.35">
      <c r="A36" s="4">
        <v>34</v>
      </c>
      <c r="B36" s="4">
        <v>1040</v>
      </c>
      <c r="C36" s="5">
        <v>44214</v>
      </c>
      <c r="D36" s="4">
        <v>900</v>
      </c>
      <c r="E36" s="4">
        <v>23</v>
      </c>
      <c r="F36" s="4">
        <v>8</v>
      </c>
      <c r="G36" s="16" t="s">
        <v>31</v>
      </c>
      <c r="H36" s="16" t="s">
        <v>1</v>
      </c>
      <c r="I36" s="16" t="s">
        <v>32</v>
      </c>
      <c r="J36" s="18">
        <v>3820009</v>
      </c>
      <c r="K36" s="4" t="s">
        <v>153</v>
      </c>
      <c r="L36" s="8">
        <v>104.5</v>
      </c>
      <c r="M36" s="4">
        <v>14</v>
      </c>
      <c r="N36" s="8">
        <v>1564.5</v>
      </c>
      <c r="O36" s="8">
        <v>1752.24</v>
      </c>
    </row>
    <row r="37" spans="1:15" x14ac:dyDescent="0.35">
      <c r="A37" s="4">
        <v>35</v>
      </c>
      <c r="B37" s="4">
        <v>1040</v>
      </c>
      <c r="C37" s="5">
        <v>44214</v>
      </c>
      <c r="D37" s="4">
        <v>900</v>
      </c>
      <c r="E37" s="4">
        <v>23</v>
      </c>
      <c r="F37" s="4">
        <v>8</v>
      </c>
      <c r="G37" s="16" t="s">
        <v>31</v>
      </c>
      <c r="H37" s="16" t="s">
        <v>1</v>
      </c>
      <c r="I37" s="16" t="s">
        <v>32</v>
      </c>
      <c r="J37" s="18">
        <v>3820009</v>
      </c>
      <c r="K37" s="4" t="s">
        <v>154</v>
      </c>
      <c r="L37" s="8">
        <v>104.5</v>
      </c>
      <c r="M37" s="4">
        <v>14</v>
      </c>
      <c r="N37" s="8">
        <v>1564.5</v>
      </c>
      <c r="O37" s="8">
        <v>1752.24</v>
      </c>
    </row>
    <row r="38" spans="1:15" x14ac:dyDescent="0.35">
      <c r="A38" s="4">
        <v>36</v>
      </c>
      <c r="B38" s="4">
        <v>1040</v>
      </c>
      <c r="C38" s="5">
        <v>44214</v>
      </c>
      <c r="D38" s="4">
        <v>900</v>
      </c>
      <c r="E38" s="4">
        <v>23</v>
      </c>
      <c r="F38" s="4">
        <v>8</v>
      </c>
      <c r="G38" s="16" t="s">
        <v>31</v>
      </c>
      <c r="H38" s="16" t="s">
        <v>1</v>
      </c>
      <c r="I38" s="16" t="s">
        <v>32</v>
      </c>
      <c r="J38" s="18">
        <v>3820009</v>
      </c>
      <c r="K38" s="4" t="s">
        <v>155</v>
      </c>
      <c r="L38" s="8">
        <v>104.5</v>
      </c>
      <c r="M38" s="4">
        <v>14</v>
      </c>
      <c r="N38" s="8">
        <v>1564.5</v>
      </c>
      <c r="O38" s="8">
        <v>1752.24</v>
      </c>
    </row>
    <row r="39" spans="1:15" x14ac:dyDescent="0.35">
      <c r="A39" s="4">
        <v>37</v>
      </c>
      <c r="B39" s="4">
        <v>1040</v>
      </c>
      <c r="C39" s="5">
        <v>44214</v>
      </c>
      <c r="D39" s="4">
        <v>900</v>
      </c>
      <c r="E39" s="4">
        <v>23</v>
      </c>
      <c r="F39" s="4">
        <v>8</v>
      </c>
      <c r="G39" s="16" t="s">
        <v>31</v>
      </c>
      <c r="H39" s="16" t="s">
        <v>1</v>
      </c>
      <c r="I39" s="16" t="s">
        <v>32</v>
      </c>
      <c r="J39" s="18">
        <v>3820009</v>
      </c>
      <c r="K39" s="4" t="s">
        <v>156</v>
      </c>
      <c r="L39" s="8">
        <v>104.5</v>
      </c>
      <c r="M39" s="4">
        <v>14</v>
      </c>
      <c r="N39" s="8">
        <v>1564.5</v>
      </c>
      <c r="O39" s="8">
        <v>1752.24</v>
      </c>
    </row>
    <row r="40" spans="1:15" x14ac:dyDescent="0.35">
      <c r="A40" s="1">
        <v>38</v>
      </c>
      <c r="B40" s="1">
        <v>1042</v>
      </c>
      <c r="C40" s="2">
        <v>44214</v>
      </c>
      <c r="D40" s="1">
        <v>1000</v>
      </c>
      <c r="E40" s="1">
        <v>28</v>
      </c>
      <c r="F40" s="1">
        <v>9</v>
      </c>
      <c r="G40" s="17" t="s">
        <v>33</v>
      </c>
      <c r="H40" s="17" t="s">
        <v>19</v>
      </c>
      <c r="I40" s="17" t="s">
        <v>82</v>
      </c>
      <c r="J40" s="19">
        <v>41398</v>
      </c>
      <c r="K40" s="1" t="s">
        <v>170</v>
      </c>
      <c r="L40" s="9">
        <v>1040</v>
      </c>
      <c r="M40" s="1">
        <v>1</v>
      </c>
      <c r="N40" s="9">
        <v>1040</v>
      </c>
      <c r="O40" s="9">
        <v>1164.8</v>
      </c>
    </row>
    <row r="41" spans="1:15" x14ac:dyDescent="0.35">
      <c r="A41" s="4">
        <v>39</v>
      </c>
      <c r="B41" s="4">
        <v>1043</v>
      </c>
      <c r="C41" s="5">
        <v>44214</v>
      </c>
      <c r="D41" s="4">
        <v>1100</v>
      </c>
      <c r="E41" s="4">
        <v>24</v>
      </c>
      <c r="F41" s="4">
        <v>8</v>
      </c>
      <c r="G41" s="16" t="s">
        <v>35</v>
      </c>
      <c r="H41" s="16" t="s">
        <v>19</v>
      </c>
      <c r="I41" s="16" t="s">
        <v>36</v>
      </c>
      <c r="J41" s="18">
        <v>1100321</v>
      </c>
      <c r="K41" s="4" t="s">
        <v>229</v>
      </c>
      <c r="L41" s="8">
        <v>1272</v>
      </c>
      <c r="M41" s="4">
        <v>1</v>
      </c>
      <c r="N41" s="8">
        <v>1272</v>
      </c>
      <c r="O41" s="8">
        <v>1424.6399999999999</v>
      </c>
    </row>
    <row r="42" spans="1:15" x14ac:dyDescent="0.35">
      <c r="A42" s="1">
        <v>40</v>
      </c>
      <c r="B42" s="1">
        <v>1044</v>
      </c>
      <c r="C42" s="2">
        <v>44214</v>
      </c>
      <c r="D42" s="1">
        <v>1200</v>
      </c>
      <c r="E42" s="1">
        <v>9</v>
      </c>
      <c r="F42" s="1">
        <v>4</v>
      </c>
      <c r="G42" s="17" t="s">
        <v>37</v>
      </c>
      <c r="H42" s="17" t="s">
        <v>264</v>
      </c>
      <c r="I42" s="17" t="s">
        <v>38</v>
      </c>
      <c r="J42" s="19">
        <v>11164009</v>
      </c>
      <c r="K42" s="1" t="s">
        <v>39</v>
      </c>
      <c r="L42" s="9">
        <v>69.53</v>
      </c>
      <c r="M42" s="1">
        <v>4</v>
      </c>
      <c r="N42" s="9">
        <v>317.88</v>
      </c>
      <c r="O42" s="9">
        <v>356.0256</v>
      </c>
    </row>
    <row r="43" spans="1:15" x14ac:dyDescent="0.35">
      <c r="A43" s="1">
        <v>41</v>
      </c>
      <c r="B43" s="1">
        <v>1044</v>
      </c>
      <c r="C43" s="2">
        <v>44214</v>
      </c>
      <c r="D43" s="1">
        <v>1200</v>
      </c>
      <c r="E43" s="1">
        <v>9</v>
      </c>
      <c r="F43" s="1">
        <v>4</v>
      </c>
      <c r="G43" s="17" t="s">
        <v>37</v>
      </c>
      <c r="H43" s="17" t="s">
        <v>264</v>
      </c>
      <c r="I43" s="17" t="s">
        <v>38</v>
      </c>
      <c r="J43" s="19">
        <v>11164009</v>
      </c>
      <c r="K43" s="1" t="s">
        <v>138</v>
      </c>
      <c r="L43" s="9">
        <v>69.53</v>
      </c>
      <c r="M43" s="1">
        <v>4</v>
      </c>
      <c r="N43" s="9">
        <v>317.88</v>
      </c>
      <c r="O43" s="9">
        <v>356.0256</v>
      </c>
    </row>
    <row r="44" spans="1:15" x14ac:dyDescent="0.35">
      <c r="A44" s="1">
        <v>42</v>
      </c>
      <c r="B44" s="1">
        <v>1044</v>
      </c>
      <c r="C44" s="2">
        <v>44214</v>
      </c>
      <c r="D44" s="1">
        <v>1200</v>
      </c>
      <c r="E44" s="1">
        <v>10</v>
      </c>
      <c r="F44" s="1">
        <v>4</v>
      </c>
      <c r="G44" s="17" t="s">
        <v>243</v>
      </c>
      <c r="H44" s="17" t="s">
        <v>264</v>
      </c>
      <c r="I44" s="17" t="s">
        <v>40</v>
      </c>
      <c r="J44" s="19">
        <v>42542001</v>
      </c>
      <c r="K44" s="1" t="s">
        <v>139</v>
      </c>
      <c r="L44" s="9">
        <v>89.41</v>
      </c>
      <c r="M44" s="1">
        <v>4</v>
      </c>
      <c r="N44" s="9">
        <v>317.88</v>
      </c>
      <c r="O44" s="9">
        <v>356.0256</v>
      </c>
    </row>
    <row r="45" spans="1:15" x14ac:dyDescent="0.35">
      <c r="A45" s="1">
        <v>43</v>
      </c>
      <c r="B45" s="1">
        <v>1044</v>
      </c>
      <c r="C45" s="2">
        <v>44214</v>
      </c>
      <c r="D45" s="1">
        <v>1200</v>
      </c>
      <c r="E45" s="1">
        <v>10</v>
      </c>
      <c r="F45" s="1">
        <v>4</v>
      </c>
      <c r="G45" s="17" t="s">
        <v>243</v>
      </c>
      <c r="H45" s="17" t="s">
        <v>264</v>
      </c>
      <c r="I45" s="17" t="s">
        <v>40</v>
      </c>
      <c r="J45" s="19">
        <v>42542001</v>
      </c>
      <c r="K45" s="1" t="s">
        <v>140</v>
      </c>
      <c r="L45" s="9">
        <v>89.41</v>
      </c>
      <c r="M45" s="1">
        <v>4</v>
      </c>
      <c r="N45" s="9">
        <v>317.88</v>
      </c>
      <c r="O45" s="9">
        <v>356.0256</v>
      </c>
    </row>
    <row r="46" spans="1:15" x14ac:dyDescent="0.35">
      <c r="A46" s="4">
        <v>44</v>
      </c>
      <c r="B46" s="4">
        <v>1046</v>
      </c>
      <c r="C46" s="5">
        <v>44214</v>
      </c>
      <c r="D46" s="4">
        <v>1300</v>
      </c>
      <c r="E46" s="4">
        <v>7</v>
      </c>
      <c r="F46" s="4">
        <v>1</v>
      </c>
      <c r="G46" s="16" t="s">
        <v>41</v>
      </c>
      <c r="H46" s="16" t="s">
        <v>13</v>
      </c>
      <c r="I46" s="16" t="s">
        <v>42</v>
      </c>
      <c r="J46" s="18">
        <v>8335</v>
      </c>
      <c r="K46" s="4" t="s">
        <v>131</v>
      </c>
      <c r="L46" s="8">
        <v>1435</v>
      </c>
      <c r="M46" s="4">
        <v>2</v>
      </c>
      <c r="N46" s="8">
        <v>5370</v>
      </c>
      <c r="O46" s="8">
        <v>6014.4</v>
      </c>
    </row>
    <row r="47" spans="1:15" x14ac:dyDescent="0.35">
      <c r="A47" s="4">
        <v>45</v>
      </c>
      <c r="B47" s="4">
        <v>1046</v>
      </c>
      <c r="C47" s="5">
        <v>44214</v>
      </c>
      <c r="D47" s="4">
        <v>1300</v>
      </c>
      <c r="E47" s="4">
        <v>7</v>
      </c>
      <c r="F47" s="4">
        <v>1</v>
      </c>
      <c r="G47" s="16" t="s">
        <v>41</v>
      </c>
      <c r="H47" s="16" t="s">
        <v>13</v>
      </c>
      <c r="I47" s="16" t="s">
        <v>42</v>
      </c>
      <c r="J47" s="18">
        <v>8335</v>
      </c>
      <c r="K47" s="4" t="s">
        <v>132</v>
      </c>
      <c r="L47" s="8">
        <v>1435</v>
      </c>
      <c r="M47" s="4">
        <v>2</v>
      </c>
      <c r="N47" s="8">
        <v>5370</v>
      </c>
      <c r="O47" s="8">
        <v>6014.4</v>
      </c>
    </row>
    <row r="48" spans="1:15" x14ac:dyDescent="0.35">
      <c r="A48" s="4">
        <v>46</v>
      </c>
      <c r="B48" s="4">
        <v>1046</v>
      </c>
      <c r="C48" s="5">
        <v>44214</v>
      </c>
      <c r="D48" s="4">
        <v>1300</v>
      </c>
      <c r="E48" s="4">
        <v>42</v>
      </c>
      <c r="F48" s="4">
        <v>3</v>
      </c>
      <c r="G48" s="16" t="s">
        <v>43</v>
      </c>
      <c r="H48" s="16" t="s">
        <v>19</v>
      </c>
      <c r="I48" s="16" t="s">
        <v>44</v>
      </c>
      <c r="J48" s="18">
        <v>12490</v>
      </c>
      <c r="K48" s="4" t="s">
        <v>192</v>
      </c>
      <c r="L48" s="8">
        <v>1250</v>
      </c>
      <c r="M48" s="4">
        <v>2</v>
      </c>
      <c r="N48" s="8">
        <v>5370</v>
      </c>
      <c r="O48" s="8">
        <v>6014.4</v>
      </c>
    </row>
    <row r="49" spans="1:15" x14ac:dyDescent="0.35">
      <c r="A49" s="4">
        <v>47</v>
      </c>
      <c r="B49" s="4">
        <v>1046</v>
      </c>
      <c r="C49" s="5">
        <v>44214</v>
      </c>
      <c r="D49" s="4">
        <v>1300</v>
      </c>
      <c r="E49" s="4">
        <v>42</v>
      </c>
      <c r="F49" s="4">
        <v>3</v>
      </c>
      <c r="G49" s="16" t="s">
        <v>43</v>
      </c>
      <c r="H49" s="16" t="s">
        <v>19</v>
      </c>
      <c r="I49" s="16" t="s">
        <v>44</v>
      </c>
      <c r="J49" s="18">
        <v>12490</v>
      </c>
      <c r="K49" s="4" t="s">
        <v>193</v>
      </c>
      <c r="L49" s="8">
        <v>1250</v>
      </c>
      <c r="M49" s="4">
        <v>2</v>
      </c>
      <c r="N49" s="8">
        <v>5370</v>
      </c>
      <c r="O49" s="8">
        <v>6014.4</v>
      </c>
    </row>
    <row r="50" spans="1:15" x14ac:dyDescent="0.35">
      <c r="A50" s="1">
        <v>48</v>
      </c>
      <c r="B50" s="1">
        <v>1048</v>
      </c>
      <c r="C50" s="2">
        <v>44214</v>
      </c>
      <c r="D50" s="1">
        <v>1400</v>
      </c>
      <c r="E50" s="1">
        <v>14</v>
      </c>
      <c r="F50" s="1">
        <v>4</v>
      </c>
      <c r="G50" s="17" t="s">
        <v>45</v>
      </c>
      <c r="H50" s="17" t="s">
        <v>19</v>
      </c>
      <c r="I50" s="17" t="s">
        <v>46</v>
      </c>
      <c r="J50" s="19">
        <v>50864001</v>
      </c>
      <c r="K50" s="1" t="s">
        <v>215</v>
      </c>
      <c r="L50" s="9">
        <v>1090.9100000000001</v>
      </c>
      <c r="M50" s="1">
        <v>1</v>
      </c>
      <c r="N50" s="9">
        <v>1090.9100000000001</v>
      </c>
      <c r="O50" s="9">
        <v>1221.8192000000001</v>
      </c>
    </row>
    <row r="51" spans="1:15" x14ac:dyDescent="0.35">
      <c r="A51" s="4">
        <v>49</v>
      </c>
      <c r="B51" s="4">
        <v>1049</v>
      </c>
      <c r="C51" s="5">
        <v>44214</v>
      </c>
      <c r="D51" s="4">
        <v>1500</v>
      </c>
      <c r="E51" s="4">
        <v>18</v>
      </c>
      <c r="F51" s="4">
        <v>5</v>
      </c>
      <c r="G51" s="16" t="s">
        <v>47</v>
      </c>
      <c r="H51" s="16" t="s">
        <v>267</v>
      </c>
      <c r="I51" s="16" t="s">
        <v>87</v>
      </c>
      <c r="J51" s="18">
        <v>8359</v>
      </c>
      <c r="K51" s="4" t="s">
        <v>220</v>
      </c>
      <c r="L51" s="8">
        <v>710</v>
      </c>
      <c r="M51" s="4">
        <v>1</v>
      </c>
      <c r="N51" s="8">
        <v>1880</v>
      </c>
      <c r="O51" s="8">
        <v>2105.6</v>
      </c>
    </row>
    <row r="52" spans="1:15" x14ac:dyDescent="0.35">
      <c r="A52" s="4">
        <v>50</v>
      </c>
      <c r="B52" s="4">
        <v>1049</v>
      </c>
      <c r="C52" s="5">
        <v>44214</v>
      </c>
      <c r="D52" s="4">
        <v>1500</v>
      </c>
      <c r="E52" s="4">
        <v>20</v>
      </c>
      <c r="F52" s="4">
        <v>5</v>
      </c>
      <c r="G52" s="16" t="s">
        <v>50</v>
      </c>
      <c r="H52" s="16" t="s">
        <v>19</v>
      </c>
      <c r="I52" s="16" t="s">
        <v>51</v>
      </c>
      <c r="J52" s="18">
        <v>13563</v>
      </c>
      <c r="K52" s="4" t="s">
        <v>226</v>
      </c>
      <c r="L52" s="8">
        <v>1170</v>
      </c>
      <c r="M52" s="4">
        <v>1</v>
      </c>
      <c r="N52" s="8">
        <v>1880</v>
      </c>
      <c r="O52" s="8">
        <v>2105.6</v>
      </c>
    </row>
    <row r="53" spans="1:15" x14ac:dyDescent="0.35">
      <c r="A53" s="1">
        <v>51</v>
      </c>
      <c r="B53" s="1">
        <v>1051</v>
      </c>
      <c r="C53" s="2">
        <v>44214</v>
      </c>
      <c r="D53" s="1">
        <v>1600</v>
      </c>
      <c r="E53" s="1">
        <v>45</v>
      </c>
      <c r="F53" s="1">
        <v>3</v>
      </c>
      <c r="G53" s="17" t="s">
        <v>24</v>
      </c>
      <c r="H53" s="17" t="s">
        <v>266</v>
      </c>
      <c r="I53" s="17" t="s">
        <v>26</v>
      </c>
      <c r="J53" s="19">
        <v>5804084</v>
      </c>
      <c r="K53" s="1" t="s">
        <v>198</v>
      </c>
      <c r="L53" s="9">
        <v>553.95000000000005</v>
      </c>
      <c r="M53" s="1">
        <v>1</v>
      </c>
      <c r="N53" s="9">
        <v>553.95000000000005</v>
      </c>
      <c r="O53" s="9">
        <v>620.42400000000009</v>
      </c>
    </row>
    <row r="54" spans="1:15" x14ac:dyDescent="0.35">
      <c r="A54" s="4">
        <v>52</v>
      </c>
      <c r="B54" s="4">
        <v>1052</v>
      </c>
      <c r="C54" s="5">
        <v>44214</v>
      </c>
      <c r="D54" s="4">
        <v>1700</v>
      </c>
      <c r="E54" s="4">
        <v>48</v>
      </c>
      <c r="F54" s="4">
        <v>6</v>
      </c>
      <c r="G54" s="16" t="s">
        <v>53</v>
      </c>
      <c r="H54" s="16" t="s">
        <v>13</v>
      </c>
      <c r="I54" s="16" t="s">
        <v>88</v>
      </c>
      <c r="J54" s="18">
        <v>8355</v>
      </c>
      <c r="K54" s="4" t="s">
        <v>205</v>
      </c>
      <c r="L54" s="8">
        <v>1435</v>
      </c>
      <c r="M54" s="4">
        <v>1</v>
      </c>
      <c r="N54" s="8">
        <v>1435</v>
      </c>
      <c r="O54" s="8">
        <v>1607.2</v>
      </c>
    </row>
    <row r="55" spans="1:15" x14ac:dyDescent="0.35">
      <c r="A55" s="1">
        <v>53</v>
      </c>
      <c r="B55" s="1">
        <v>1054</v>
      </c>
      <c r="C55" s="2">
        <v>44214</v>
      </c>
      <c r="D55" s="1">
        <v>1800</v>
      </c>
      <c r="E55" s="1">
        <v>16</v>
      </c>
      <c r="F55" s="1">
        <v>5</v>
      </c>
      <c r="G55" s="17" t="s">
        <v>55</v>
      </c>
      <c r="H55" s="17" t="s">
        <v>19</v>
      </c>
      <c r="I55" s="17" t="s">
        <v>56</v>
      </c>
      <c r="J55" s="19">
        <v>40184001</v>
      </c>
      <c r="K55" s="1" t="s">
        <v>216</v>
      </c>
      <c r="L55" s="9">
        <v>226.07</v>
      </c>
      <c r="M55" s="1">
        <v>3</v>
      </c>
      <c r="N55" s="9">
        <v>1747.3400000000001</v>
      </c>
      <c r="O55" s="9">
        <v>1957.0208000000002</v>
      </c>
    </row>
    <row r="56" spans="1:15" x14ac:dyDescent="0.35">
      <c r="A56" s="1">
        <v>54</v>
      </c>
      <c r="B56" s="1">
        <v>1054</v>
      </c>
      <c r="C56" s="2">
        <v>44214</v>
      </c>
      <c r="D56" s="1">
        <v>1800</v>
      </c>
      <c r="E56" s="1">
        <v>16</v>
      </c>
      <c r="F56" s="1">
        <v>5</v>
      </c>
      <c r="G56" s="17" t="s">
        <v>55</v>
      </c>
      <c r="H56" s="17" t="s">
        <v>19</v>
      </c>
      <c r="I56" s="17" t="s">
        <v>56</v>
      </c>
      <c r="J56" s="19">
        <v>40184001</v>
      </c>
      <c r="K56" s="1" t="s">
        <v>217</v>
      </c>
      <c r="L56" s="9">
        <v>226.07</v>
      </c>
      <c r="M56" s="1">
        <v>3</v>
      </c>
      <c r="N56" s="9">
        <v>1747.3400000000001</v>
      </c>
      <c r="O56" s="9">
        <v>1957.0208000000002</v>
      </c>
    </row>
    <row r="57" spans="1:15" x14ac:dyDescent="0.35">
      <c r="A57" s="1">
        <v>55</v>
      </c>
      <c r="B57" s="1">
        <v>1054</v>
      </c>
      <c r="C57" s="2">
        <v>44214</v>
      </c>
      <c r="D57" s="1">
        <v>1800</v>
      </c>
      <c r="E57" s="1">
        <v>16</v>
      </c>
      <c r="F57" s="1">
        <v>5</v>
      </c>
      <c r="G57" s="17" t="s">
        <v>55</v>
      </c>
      <c r="H57" s="17" t="s">
        <v>19</v>
      </c>
      <c r="I57" s="17" t="s">
        <v>56</v>
      </c>
      <c r="J57" s="19">
        <v>40184001</v>
      </c>
      <c r="K57" s="1" t="s">
        <v>218</v>
      </c>
      <c r="L57" s="9">
        <v>226.07</v>
      </c>
      <c r="M57" s="1">
        <v>3</v>
      </c>
      <c r="N57" s="9">
        <v>1747.3400000000001</v>
      </c>
      <c r="O57" s="9">
        <v>1957.0208000000002</v>
      </c>
    </row>
    <row r="58" spans="1:15" x14ac:dyDescent="0.35">
      <c r="A58" s="1">
        <v>56</v>
      </c>
      <c r="B58" s="1">
        <v>1054</v>
      </c>
      <c r="C58" s="2">
        <v>44214</v>
      </c>
      <c r="D58" s="1">
        <v>1800</v>
      </c>
      <c r="E58" s="1">
        <v>17</v>
      </c>
      <c r="F58" s="1">
        <v>5</v>
      </c>
      <c r="G58" s="17" t="s">
        <v>57</v>
      </c>
      <c r="H58" s="17" t="s">
        <v>1</v>
      </c>
      <c r="I58" s="17" t="s">
        <v>58</v>
      </c>
      <c r="J58" s="19">
        <v>40182001</v>
      </c>
      <c r="K58" s="1" t="s">
        <v>219</v>
      </c>
      <c r="L58" s="9">
        <v>172.63</v>
      </c>
      <c r="M58" s="1">
        <v>1</v>
      </c>
      <c r="N58" s="9">
        <v>1747.3400000000001</v>
      </c>
      <c r="O58" s="9">
        <v>1957.0208000000002</v>
      </c>
    </row>
    <row r="59" spans="1:15" x14ac:dyDescent="0.35">
      <c r="A59" s="1">
        <v>57</v>
      </c>
      <c r="B59" s="1">
        <v>1054</v>
      </c>
      <c r="C59" s="2">
        <v>44214</v>
      </c>
      <c r="D59" s="1">
        <v>1800</v>
      </c>
      <c r="E59" s="1">
        <v>19</v>
      </c>
      <c r="F59" s="1">
        <v>5</v>
      </c>
      <c r="G59" s="17" t="s">
        <v>59</v>
      </c>
      <c r="H59" s="17" t="s">
        <v>13</v>
      </c>
      <c r="I59" s="17" t="s">
        <v>60</v>
      </c>
      <c r="J59" s="19">
        <v>5850009</v>
      </c>
      <c r="K59" s="1" t="s">
        <v>224</v>
      </c>
      <c r="L59" s="9">
        <v>448.25</v>
      </c>
      <c r="M59" s="1">
        <v>2</v>
      </c>
      <c r="N59" s="9">
        <v>1747.3400000000001</v>
      </c>
      <c r="O59" s="9">
        <v>1957.0208000000002</v>
      </c>
    </row>
    <row r="60" spans="1:15" x14ac:dyDescent="0.35">
      <c r="A60" s="1">
        <v>58</v>
      </c>
      <c r="B60" s="1">
        <v>1054</v>
      </c>
      <c r="C60" s="2">
        <v>44214</v>
      </c>
      <c r="D60" s="1">
        <v>1800</v>
      </c>
      <c r="E60" s="1">
        <v>19</v>
      </c>
      <c r="F60" s="1">
        <v>5</v>
      </c>
      <c r="G60" s="17" t="s">
        <v>59</v>
      </c>
      <c r="H60" s="17" t="s">
        <v>13</v>
      </c>
      <c r="I60" s="17" t="s">
        <v>60</v>
      </c>
      <c r="J60" s="19">
        <v>5850009</v>
      </c>
      <c r="K60" s="1" t="s">
        <v>225</v>
      </c>
      <c r="L60" s="9">
        <v>448.25</v>
      </c>
      <c r="M60" s="1">
        <v>2</v>
      </c>
      <c r="N60" s="9">
        <v>1747.3400000000001</v>
      </c>
      <c r="O60" s="9">
        <v>1957.0208000000002</v>
      </c>
    </row>
    <row r="61" spans="1:15" x14ac:dyDescent="0.35">
      <c r="A61" s="4">
        <v>59</v>
      </c>
      <c r="B61" s="4">
        <v>1056</v>
      </c>
      <c r="C61" s="5">
        <v>44214</v>
      </c>
      <c r="D61" s="4">
        <v>1900</v>
      </c>
      <c r="E61" s="4">
        <v>30</v>
      </c>
      <c r="F61" s="4">
        <v>9</v>
      </c>
      <c r="G61" s="16" t="s">
        <v>268</v>
      </c>
      <c r="H61" s="16" t="s">
        <v>13</v>
      </c>
      <c r="I61" s="16" t="s">
        <v>62</v>
      </c>
      <c r="J61" s="18">
        <v>11577</v>
      </c>
      <c r="K61" s="4" t="s">
        <v>172</v>
      </c>
      <c r="L61" s="8">
        <v>1842</v>
      </c>
      <c r="M61" s="4">
        <v>2</v>
      </c>
      <c r="N61" s="8">
        <v>7666</v>
      </c>
      <c r="O61" s="8">
        <v>8585.92</v>
      </c>
    </row>
    <row r="62" spans="1:15" x14ac:dyDescent="0.35">
      <c r="A62" s="4">
        <v>60</v>
      </c>
      <c r="B62" s="4">
        <v>1056</v>
      </c>
      <c r="C62" s="5">
        <v>44214</v>
      </c>
      <c r="D62" s="4">
        <v>1900</v>
      </c>
      <c r="E62" s="4">
        <v>30</v>
      </c>
      <c r="F62" s="4">
        <v>9</v>
      </c>
      <c r="G62" s="16" t="s">
        <v>268</v>
      </c>
      <c r="H62" s="16" t="s">
        <v>13</v>
      </c>
      <c r="I62" s="16" t="s">
        <v>62</v>
      </c>
      <c r="J62" s="18">
        <v>11577</v>
      </c>
      <c r="K62" s="4" t="s">
        <v>173</v>
      </c>
      <c r="L62" s="8">
        <v>1842</v>
      </c>
      <c r="M62" s="4">
        <v>2</v>
      </c>
      <c r="N62" s="8">
        <v>7666</v>
      </c>
      <c r="O62" s="8">
        <v>8585.92</v>
      </c>
    </row>
    <row r="63" spans="1:15" x14ac:dyDescent="0.35">
      <c r="A63" s="4">
        <v>61</v>
      </c>
      <c r="B63" s="4">
        <v>1056</v>
      </c>
      <c r="C63" s="5">
        <v>44214</v>
      </c>
      <c r="D63" s="4">
        <v>1900</v>
      </c>
      <c r="E63" s="4">
        <v>36</v>
      </c>
      <c r="F63" s="4">
        <v>10</v>
      </c>
      <c r="G63" s="16" t="s">
        <v>63</v>
      </c>
      <c r="H63" s="16" t="s">
        <v>13</v>
      </c>
      <c r="I63" s="16" t="s">
        <v>64</v>
      </c>
      <c r="J63" s="18">
        <v>41491</v>
      </c>
      <c r="K63" s="4" t="s">
        <v>182</v>
      </c>
      <c r="L63" s="8">
        <v>1991</v>
      </c>
      <c r="M63" s="4">
        <v>2</v>
      </c>
      <c r="N63" s="8">
        <v>7666</v>
      </c>
      <c r="O63" s="8">
        <v>8585.92</v>
      </c>
    </row>
    <row r="64" spans="1:15" x14ac:dyDescent="0.35">
      <c r="A64" s="4">
        <v>62</v>
      </c>
      <c r="B64" s="4">
        <v>1056</v>
      </c>
      <c r="C64" s="5">
        <v>44214</v>
      </c>
      <c r="D64" s="4">
        <v>1900</v>
      </c>
      <c r="E64" s="4">
        <v>36</v>
      </c>
      <c r="F64" s="4">
        <v>10</v>
      </c>
      <c r="G64" s="16" t="s">
        <v>63</v>
      </c>
      <c r="H64" s="16" t="s">
        <v>13</v>
      </c>
      <c r="I64" s="16" t="s">
        <v>64</v>
      </c>
      <c r="J64" s="18">
        <v>41491</v>
      </c>
      <c r="K64" s="4" t="s">
        <v>183</v>
      </c>
      <c r="L64" s="8">
        <v>1991</v>
      </c>
      <c r="M64" s="4">
        <v>2</v>
      </c>
      <c r="N64" s="8">
        <v>7666</v>
      </c>
      <c r="O64" s="8">
        <v>8585.92</v>
      </c>
    </row>
    <row r="65" spans="1:15" x14ac:dyDescent="0.35">
      <c r="A65" s="1">
        <v>63</v>
      </c>
      <c r="B65" s="1">
        <v>1057</v>
      </c>
      <c r="C65" s="2">
        <v>44214</v>
      </c>
      <c r="D65" s="1">
        <v>2000</v>
      </c>
      <c r="E65" s="1">
        <v>31</v>
      </c>
      <c r="F65" s="1">
        <v>10</v>
      </c>
      <c r="G65" s="17" t="s">
        <v>269</v>
      </c>
      <c r="H65" s="17" t="s">
        <v>239</v>
      </c>
      <c r="I65" s="17" t="s">
        <v>270</v>
      </c>
      <c r="J65" s="19">
        <v>56014</v>
      </c>
      <c r="K65" s="1" t="s">
        <v>66</v>
      </c>
      <c r="L65" s="9">
        <v>2605</v>
      </c>
      <c r="M65" s="1">
        <v>2</v>
      </c>
      <c r="N65" s="9">
        <v>5210</v>
      </c>
      <c r="O65" s="9">
        <v>5835.2</v>
      </c>
    </row>
    <row r="66" spans="1:15" x14ac:dyDescent="0.35">
      <c r="A66" s="1">
        <v>64</v>
      </c>
      <c r="B66" s="1">
        <v>1057</v>
      </c>
      <c r="C66" s="2">
        <v>44214</v>
      </c>
      <c r="D66" s="1">
        <v>2000</v>
      </c>
      <c r="E66" s="1">
        <v>31</v>
      </c>
      <c r="F66" s="1">
        <v>10</v>
      </c>
      <c r="G66" s="17" t="s">
        <v>269</v>
      </c>
      <c r="H66" s="17" t="s">
        <v>239</v>
      </c>
      <c r="I66" s="17" t="s">
        <v>270</v>
      </c>
      <c r="J66" s="19">
        <v>56014</v>
      </c>
      <c r="K66" s="1" t="s">
        <v>9</v>
      </c>
      <c r="L66" s="9">
        <v>2605</v>
      </c>
      <c r="M66" s="1">
        <v>2</v>
      </c>
      <c r="N66" s="9">
        <v>5210</v>
      </c>
      <c r="O66" s="9">
        <v>5835.2</v>
      </c>
    </row>
    <row r="67" spans="1:15" x14ac:dyDescent="0.35">
      <c r="A67" s="4">
        <v>65</v>
      </c>
      <c r="B67" s="4">
        <v>1058</v>
      </c>
      <c r="C67" s="5">
        <v>44214</v>
      </c>
      <c r="D67" s="4">
        <v>2100</v>
      </c>
      <c r="E67" s="4">
        <v>35</v>
      </c>
      <c r="F67" s="4">
        <v>10</v>
      </c>
      <c r="G67" s="16" t="s">
        <v>271</v>
      </c>
      <c r="H67" s="16" t="s">
        <v>19</v>
      </c>
      <c r="I67" s="16" t="s">
        <v>67</v>
      </c>
      <c r="J67" s="18">
        <v>13628</v>
      </c>
      <c r="K67" s="4" t="s">
        <v>179</v>
      </c>
      <c r="L67" s="8">
        <v>1350</v>
      </c>
      <c r="M67" s="4">
        <v>1</v>
      </c>
      <c r="N67" s="8">
        <v>0</v>
      </c>
      <c r="O67" s="8">
        <v>0</v>
      </c>
    </row>
    <row r="68" spans="1:15" x14ac:dyDescent="0.35">
      <c r="A68" s="4">
        <v>66</v>
      </c>
      <c r="B68" s="4">
        <v>1058</v>
      </c>
      <c r="C68" s="5">
        <v>44214</v>
      </c>
      <c r="D68" s="4">
        <v>2100</v>
      </c>
      <c r="E68" s="4">
        <v>35</v>
      </c>
      <c r="F68" s="4">
        <v>10</v>
      </c>
      <c r="G68" s="16" t="s">
        <v>271</v>
      </c>
      <c r="H68" s="16" t="s">
        <v>19</v>
      </c>
      <c r="I68" s="16" t="s">
        <v>67</v>
      </c>
      <c r="J68" s="18">
        <v>13628</v>
      </c>
      <c r="K68" s="4" t="s">
        <v>180</v>
      </c>
      <c r="L68" s="8">
        <v>1350</v>
      </c>
      <c r="M68" s="4">
        <v>-1</v>
      </c>
      <c r="N68" s="8">
        <v>0</v>
      </c>
      <c r="O68" s="8">
        <v>0</v>
      </c>
    </row>
    <row r="69" spans="1:15" x14ac:dyDescent="0.35">
      <c r="A69" s="1">
        <v>67</v>
      </c>
      <c r="B69" s="1">
        <v>1064</v>
      </c>
      <c r="C69" s="2">
        <v>44215</v>
      </c>
      <c r="D69" s="1">
        <v>2200</v>
      </c>
      <c r="E69" s="1">
        <v>29</v>
      </c>
      <c r="F69" s="1">
        <v>9</v>
      </c>
      <c r="G69" s="17" t="s">
        <v>61</v>
      </c>
      <c r="H69" s="17" t="s">
        <v>13</v>
      </c>
      <c r="I69" s="17" t="s">
        <v>69</v>
      </c>
      <c r="J69" s="19">
        <v>8335</v>
      </c>
      <c r="K69" s="1" t="s">
        <v>171</v>
      </c>
      <c r="L69" s="9">
        <v>1435</v>
      </c>
      <c r="M69" s="1">
        <v>-2</v>
      </c>
      <c r="N69" s="9">
        <v>-2870</v>
      </c>
      <c r="O69" s="9">
        <v>-3214.4</v>
      </c>
    </row>
    <row r="70" spans="1:15" x14ac:dyDescent="0.35">
      <c r="A70" s="1">
        <v>68</v>
      </c>
      <c r="B70" s="1">
        <v>1064</v>
      </c>
      <c r="C70" s="2">
        <v>44215</v>
      </c>
      <c r="D70" s="1">
        <v>2200</v>
      </c>
      <c r="E70" s="1">
        <v>29</v>
      </c>
      <c r="F70" s="1">
        <v>9</v>
      </c>
      <c r="G70" s="17" t="s">
        <v>61</v>
      </c>
      <c r="H70" s="17" t="s">
        <v>13</v>
      </c>
      <c r="I70" s="17" t="s">
        <v>69</v>
      </c>
      <c r="J70" s="19">
        <v>8335</v>
      </c>
      <c r="K70" s="1" t="s">
        <v>272</v>
      </c>
      <c r="L70" s="9">
        <v>1435</v>
      </c>
      <c r="M70" s="1">
        <v>-2</v>
      </c>
      <c r="N70" s="9">
        <v>-2870</v>
      </c>
      <c r="O70" s="9">
        <v>-3214.4</v>
      </c>
    </row>
    <row r="71" spans="1:15" x14ac:dyDescent="0.35">
      <c r="A71" s="4">
        <v>69</v>
      </c>
      <c r="B71" s="4">
        <v>1089</v>
      </c>
      <c r="C71" s="5">
        <v>44251</v>
      </c>
      <c r="D71" s="4">
        <v>2300</v>
      </c>
      <c r="E71" s="4">
        <v>33</v>
      </c>
      <c r="F71" s="4">
        <v>10</v>
      </c>
      <c r="G71" s="16" t="s">
        <v>70</v>
      </c>
      <c r="H71" s="16" t="s">
        <v>19</v>
      </c>
      <c r="I71" s="16" t="s">
        <v>71</v>
      </c>
      <c r="J71" s="18">
        <v>2124</v>
      </c>
      <c r="K71" s="4" t="s">
        <v>174</v>
      </c>
      <c r="L71" s="8">
        <v>358.74</v>
      </c>
      <c r="M71" s="4">
        <v>-2</v>
      </c>
      <c r="N71" s="8">
        <v>-717.48</v>
      </c>
      <c r="O71" s="8">
        <v>-803.57760000000007</v>
      </c>
    </row>
    <row r="72" spans="1:15" x14ac:dyDescent="0.35">
      <c r="A72" s="4">
        <v>70</v>
      </c>
      <c r="B72" s="4">
        <v>1089</v>
      </c>
      <c r="C72" s="5">
        <v>44251</v>
      </c>
      <c r="D72" s="4">
        <v>2300</v>
      </c>
      <c r="E72" s="4">
        <v>33</v>
      </c>
      <c r="F72" s="4">
        <v>10</v>
      </c>
      <c r="G72" s="16" t="s">
        <v>70</v>
      </c>
      <c r="H72" s="16" t="s">
        <v>19</v>
      </c>
      <c r="I72" s="16" t="s">
        <v>71</v>
      </c>
      <c r="J72" s="18">
        <v>2124</v>
      </c>
      <c r="K72" s="4" t="s">
        <v>273</v>
      </c>
      <c r="L72" s="8">
        <v>358.74</v>
      </c>
      <c r="M72" s="4">
        <v>-2</v>
      </c>
      <c r="N72" s="8">
        <v>-717.48</v>
      </c>
      <c r="O72" s="8">
        <v>-803.57760000000007</v>
      </c>
    </row>
    <row r="73" spans="1:15" x14ac:dyDescent="0.35">
      <c r="A73" s="1">
        <v>71</v>
      </c>
      <c r="B73" s="1">
        <v>1090</v>
      </c>
      <c r="C73" s="2">
        <v>44251</v>
      </c>
      <c r="D73" s="1">
        <v>2400</v>
      </c>
      <c r="E73" s="1">
        <v>8</v>
      </c>
      <c r="F73" s="1">
        <v>1</v>
      </c>
      <c r="G73" s="17" t="s">
        <v>274</v>
      </c>
      <c r="H73" s="17" t="s">
        <v>13</v>
      </c>
      <c r="I73" s="17" t="s">
        <v>73</v>
      </c>
      <c r="J73" s="19">
        <v>8360</v>
      </c>
      <c r="K73" s="1" t="s">
        <v>133</v>
      </c>
      <c r="L73" s="9">
        <v>2000</v>
      </c>
      <c r="M73" s="1">
        <v>4</v>
      </c>
      <c r="N73" s="9">
        <v>8000</v>
      </c>
      <c r="O73" s="9">
        <v>8960</v>
      </c>
    </row>
    <row r="74" spans="1:15" x14ac:dyDescent="0.35">
      <c r="A74" s="1">
        <v>72</v>
      </c>
      <c r="B74" s="1">
        <v>1090</v>
      </c>
      <c r="C74" s="2">
        <v>44251</v>
      </c>
      <c r="D74" s="1">
        <v>2400</v>
      </c>
      <c r="E74" s="1">
        <v>8</v>
      </c>
      <c r="F74" s="1">
        <v>1</v>
      </c>
      <c r="G74" s="17" t="s">
        <v>274</v>
      </c>
      <c r="H74" s="17" t="s">
        <v>13</v>
      </c>
      <c r="I74" s="17" t="s">
        <v>73</v>
      </c>
      <c r="J74" s="19">
        <v>8360</v>
      </c>
      <c r="K74" s="1" t="s">
        <v>134</v>
      </c>
      <c r="L74" s="9">
        <v>2000</v>
      </c>
      <c r="M74" s="1">
        <v>4</v>
      </c>
      <c r="N74" s="9">
        <v>8000</v>
      </c>
      <c r="O74" s="9">
        <v>8960</v>
      </c>
    </row>
    <row r="75" spans="1:15" x14ac:dyDescent="0.35">
      <c r="A75" s="1">
        <v>73</v>
      </c>
      <c r="B75" s="1">
        <v>1090</v>
      </c>
      <c r="C75" s="2">
        <v>44251</v>
      </c>
      <c r="D75" s="1">
        <v>2400</v>
      </c>
      <c r="E75" s="1">
        <v>8</v>
      </c>
      <c r="F75" s="1">
        <v>1</v>
      </c>
      <c r="G75" s="17" t="s">
        <v>274</v>
      </c>
      <c r="H75" s="17" t="s">
        <v>13</v>
      </c>
      <c r="I75" s="17" t="s">
        <v>73</v>
      </c>
      <c r="J75" s="19">
        <v>8360</v>
      </c>
      <c r="K75" s="1" t="s">
        <v>136</v>
      </c>
      <c r="L75" s="9">
        <v>2000</v>
      </c>
      <c r="M75" s="1">
        <v>4</v>
      </c>
      <c r="N75" s="9">
        <v>8000</v>
      </c>
      <c r="O75" s="9">
        <v>8960</v>
      </c>
    </row>
    <row r="76" spans="1:15" x14ac:dyDescent="0.35">
      <c r="A76" s="1">
        <v>74</v>
      </c>
      <c r="B76" s="1">
        <v>1090</v>
      </c>
      <c r="C76" s="2">
        <v>44251</v>
      </c>
      <c r="D76" s="1">
        <v>2400</v>
      </c>
      <c r="E76" s="1">
        <v>8</v>
      </c>
      <c r="F76" s="1">
        <v>1</v>
      </c>
      <c r="G76" s="17" t="s">
        <v>274</v>
      </c>
      <c r="H76" s="17" t="s">
        <v>13</v>
      </c>
      <c r="I76" s="17" t="s">
        <v>73</v>
      </c>
      <c r="J76" s="19">
        <v>8360</v>
      </c>
      <c r="K76" s="1" t="s">
        <v>137</v>
      </c>
      <c r="L76" s="9">
        <v>2000</v>
      </c>
      <c r="M76" s="1">
        <v>4</v>
      </c>
      <c r="N76" s="9">
        <v>8000</v>
      </c>
      <c r="O76" s="9">
        <v>8960</v>
      </c>
    </row>
    <row r="77" spans="1:15" x14ac:dyDescent="0.35">
      <c r="A77" s="4">
        <v>75</v>
      </c>
      <c r="B77" s="4">
        <v>1091</v>
      </c>
      <c r="C77" s="5">
        <v>44244</v>
      </c>
      <c r="D77" s="4">
        <v>2500</v>
      </c>
      <c r="E77" s="4">
        <v>11</v>
      </c>
      <c r="F77" s="4">
        <v>4</v>
      </c>
      <c r="G77" s="16" t="s">
        <v>74</v>
      </c>
      <c r="H77" s="16" t="s">
        <v>241</v>
      </c>
      <c r="I77" s="16" t="s">
        <v>76</v>
      </c>
      <c r="J77" s="18">
        <v>51281</v>
      </c>
      <c r="K77" s="4" t="s">
        <v>210</v>
      </c>
      <c r="L77" s="8">
        <v>6665.33</v>
      </c>
      <c r="M77" s="4">
        <v>3</v>
      </c>
      <c r="N77" s="8">
        <v>19395.989999999998</v>
      </c>
      <c r="O77" s="8">
        <v>21723.5088</v>
      </c>
    </row>
    <row r="78" spans="1:15" x14ac:dyDescent="0.35">
      <c r="A78" s="4">
        <v>76</v>
      </c>
      <c r="B78" s="4">
        <v>1091</v>
      </c>
      <c r="C78" s="5">
        <v>44244</v>
      </c>
      <c r="D78" s="4">
        <v>2500</v>
      </c>
      <c r="E78" s="4">
        <v>11</v>
      </c>
      <c r="F78" s="4">
        <v>4</v>
      </c>
      <c r="G78" s="16" t="s">
        <v>74</v>
      </c>
      <c r="H78" s="16" t="s">
        <v>241</v>
      </c>
      <c r="I78" s="16" t="s">
        <v>76</v>
      </c>
      <c r="J78" s="18">
        <v>51281</v>
      </c>
      <c r="K78" s="4" t="s">
        <v>211</v>
      </c>
      <c r="L78" s="8">
        <v>6665.33</v>
      </c>
      <c r="M78" s="4">
        <v>3</v>
      </c>
      <c r="N78" s="8">
        <v>19395.989999999998</v>
      </c>
      <c r="O78" s="8">
        <v>21723.5088</v>
      </c>
    </row>
    <row r="79" spans="1:15" x14ac:dyDescent="0.35">
      <c r="A79" s="4">
        <v>77</v>
      </c>
      <c r="B79" s="4">
        <v>1091</v>
      </c>
      <c r="C79" s="5">
        <v>44244</v>
      </c>
      <c r="D79" s="4">
        <v>2500</v>
      </c>
      <c r="E79" s="4">
        <v>12</v>
      </c>
      <c r="F79" s="4">
        <v>4</v>
      </c>
      <c r="G79" s="16" t="s">
        <v>275</v>
      </c>
      <c r="H79" s="16" t="s">
        <v>241</v>
      </c>
      <c r="I79" s="16" t="s">
        <v>276</v>
      </c>
      <c r="J79" s="18">
        <v>51287</v>
      </c>
      <c r="K79" s="4" t="s">
        <v>212</v>
      </c>
      <c r="L79" s="8">
        <v>6065.33</v>
      </c>
      <c r="M79" s="4">
        <v>3</v>
      </c>
      <c r="N79" s="8">
        <v>19395.989999999998</v>
      </c>
      <c r="O79" s="8">
        <v>21723.5088</v>
      </c>
    </row>
    <row r="80" spans="1:15" x14ac:dyDescent="0.35">
      <c r="A80" s="1">
        <v>78</v>
      </c>
      <c r="B80" s="1">
        <v>1102</v>
      </c>
      <c r="C80" s="2">
        <v>44253</v>
      </c>
      <c r="D80" s="1">
        <v>2600</v>
      </c>
      <c r="E80" s="1">
        <v>26</v>
      </c>
      <c r="F80" s="1">
        <v>9</v>
      </c>
      <c r="G80" s="17" t="s">
        <v>78</v>
      </c>
      <c r="H80" s="17" t="s">
        <v>13</v>
      </c>
      <c r="I80" s="17" t="s">
        <v>79</v>
      </c>
      <c r="J80" s="19">
        <v>2136</v>
      </c>
      <c r="K80" s="1" t="s">
        <v>157</v>
      </c>
      <c r="L80" s="9">
        <v>374.63</v>
      </c>
      <c r="M80" s="1">
        <v>6</v>
      </c>
      <c r="N80" s="9">
        <v>2247.7800000000002</v>
      </c>
      <c r="O80" s="9">
        <f>N80*1.12</f>
        <v>2517.5136000000007</v>
      </c>
    </row>
    <row r="81" spans="1:15" x14ac:dyDescent="0.35">
      <c r="A81" s="1">
        <v>79</v>
      </c>
      <c r="B81" s="1">
        <v>1102</v>
      </c>
      <c r="C81" s="2">
        <v>44253</v>
      </c>
      <c r="D81" s="1">
        <v>2600</v>
      </c>
      <c r="E81" s="1">
        <v>26</v>
      </c>
      <c r="F81" s="1">
        <v>9</v>
      </c>
      <c r="G81" s="17" t="s">
        <v>78</v>
      </c>
      <c r="H81" s="17" t="s">
        <v>13</v>
      </c>
      <c r="I81" s="17" t="s">
        <v>79</v>
      </c>
      <c r="J81" s="19">
        <v>2136</v>
      </c>
      <c r="K81" s="1" t="s">
        <v>158</v>
      </c>
      <c r="L81" s="9">
        <v>374.63</v>
      </c>
      <c r="M81" s="1">
        <v>6</v>
      </c>
      <c r="N81" s="9">
        <v>2247.7800000000002</v>
      </c>
      <c r="O81" s="9">
        <v>2517.5136000000002</v>
      </c>
    </row>
    <row r="82" spans="1:15" x14ac:dyDescent="0.35">
      <c r="A82" s="1">
        <v>80</v>
      </c>
      <c r="B82" s="1">
        <v>1102</v>
      </c>
      <c r="C82" s="2">
        <v>44253</v>
      </c>
      <c r="D82" s="1">
        <v>2600</v>
      </c>
      <c r="E82" s="1">
        <v>26</v>
      </c>
      <c r="F82" s="1">
        <v>9</v>
      </c>
      <c r="G82" s="17" t="s">
        <v>78</v>
      </c>
      <c r="H82" s="17" t="s">
        <v>13</v>
      </c>
      <c r="I82" s="17" t="s">
        <v>79</v>
      </c>
      <c r="J82" s="19">
        <v>2136</v>
      </c>
      <c r="K82" s="1" t="s">
        <v>161</v>
      </c>
      <c r="L82" s="9">
        <v>374.63</v>
      </c>
      <c r="M82" s="1">
        <v>6</v>
      </c>
      <c r="N82" s="9">
        <v>2247.7800000000002</v>
      </c>
      <c r="O82" s="9">
        <v>2517.5136000000002</v>
      </c>
    </row>
    <row r="83" spans="1:15" x14ac:dyDescent="0.35">
      <c r="A83" s="1">
        <v>81</v>
      </c>
      <c r="B83" s="1">
        <v>1102</v>
      </c>
      <c r="C83" s="2">
        <v>44253</v>
      </c>
      <c r="D83" s="1">
        <v>2600</v>
      </c>
      <c r="E83" s="1">
        <v>26</v>
      </c>
      <c r="F83" s="1">
        <v>9</v>
      </c>
      <c r="G83" s="17" t="s">
        <v>78</v>
      </c>
      <c r="H83" s="17" t="s">
        <v>13</v>
      </c>
      <c r="I83" s="17" t="s">
        <v>79</v>
      </c>
      <c r="J83" s="19">
        <v>2136</v>
      </c>
      <c r="K83" s="1" t="s">
        <v>162</v>
      </c>
      <c r="L83" s="9">
        <v>374.63</v>
      </c>
      <c r="M83" s="1">
        <v>6</v>
      </c>
      <c r="N83" s="9">
        <v>2247.7800000000002</v>
      </c>
      <c r="O83" s="9">
        <v>2517.5136000000002</v>
      </c>
    </row>
    <row r="84" spans="1:15" x14ac:dyDescent="0.35">
      <c r="A84" s="1">
        <v>82</v>
      </c>
      <c r="B84" s="1">
        <v>1102</v>
      </c>
      <c r="C84" s="2">
        <v>44253</v>
      </c>
      <c r="D84" s="1">
        <v>2600</v>
      </c>
      <c r="E84" s="1">
        <v>26</v>
      </c>
      <c r="F84" s="1">
        <v>9</v>
      </c>
      <c r="G84" s="17" t="s">
        <v>78</v>
      </c>
      <c r="H84" s="17" t="s">
        <v>13</v>
      </c>
      <c r="I84" s="17" t="s">
        <v>79</v>
      </c>
      <c r="J84" s="19">
        <v>2136</v>
      </c>
      <c r="K84" s="1" t="s">
        <v>164</v>
      </c>
      <c r="L84" s="9">
        <v>374.63</v>
      </c>
      <c r="M84" s="1">
        <v>6</v>
      </c>
      <c r="N84" s="9">
        <v>2247.7800000000002</v>
      </c>
      <c r="O84" s="9">
        <v>2517.5136000000002</v>
      </c>
    </row>
    <row r="85" spans="1:15" x14ac:dyDescent="0.35">
      <c r="A85" s="1">
        <v>83</v>
      </c>
      <c r="B85" s="1">
        <v>1102</v>
      </c>
      <c r="C85" s="2">
        <v>44253</v>
      </c>
      <c r="D85" s="1">
        <v>2600</v>
      </c>
      <c r="E85" s="1">
        <v>26</v>
      </c>
      <c r="F85" s="1">
        <v>9</v>
      </c>
      <c r="G85" s="17" t="s">
        <v>78</v>
      </c>
      <c r="H85" s="17" t="s">
        <v>13</v>
      </c>
      <c r="I85" s="17" t="s">
        <v>79</v>
      </c>
      <c r="J85" s="19">
        <v>2136</v>
      </c>
      <c r="K85" s="1" t="s">
        <v>165</v>
      </c>
      <c r="L85" s="9">
        <v>374.63</v>
      </c>
      <c r="M85" s="1">
        <v>6</v>
      </c>
      <c r="N85" s="9">
        <v>2247.7800000000002</v>
      </c>
      <c r="O85" s="9">
        <v>2517.5136000000002</v>
      </c>
    </row>
    <row r="86" spans="1:15" x14ac:dyDescent="0.35">
      <c r="A86" s="4">
        <v>84</v>
      </c>
      <c r="B86" s="4">
        <v>1105</v>
      </c>
      <c r="C86" s="5">
        <v>44253</v>
      </c>
      <c r="D86" s="4">
        <v>2700</v>
      </c>
      <c r="E86" s="4">
        <v>13</v>
      </c>
      <c r="F86" s="4">
        <v>4</v>
      </c>
      <c r="G86" s="16" t="s">
        <v>80</v>
      </c>
      <c r="H86" s="16" t="s">
        <v>13</v>
      </c>
      <c r="I86" s="16" t="s">
        <v>81</v>
      </c>
      <c r="J86" s="18">
        <v>8211010</v>
      </c>
      <c r="K86" s="4" t="s">
        <v>231</v>
      </c>
      <c r="L86" s="8">
        <v>499.5</v>
      </c>
      <c r="M86" s="4">
        <v>3</v>
      </c>
      <c r="N86" s="8">
        <v>1498.5</v>
      </c>
      <c r="O86" s="8">
        <v>1678.32</v>
      </c>
    </row>
    <row r="87" spans="1:15" x14ac:dyDescent="0.35">
      <c r="A87" s="4">
        <v>85</v>
      </c>
      <c r="B87" s="4">
        <v>1105</v>
      </c>
      <c r="C87" s="5">
        <v>44253</v>
      </c>
      <c r="D87" s="4">
        <v>2700</v>
      </c>
      <c r="E87" s="4">
        <v>13</v>
      </c>
      <c r="F87" s="4">
        <v>4</v>
      </c>
      <c r="G87" s="16" t="s">
        <v>80</v>
      </c>
      <c r="H87" s="16" t="s">
        <v>13</v>
      </c>
      <c r="I87" s="16" t="s">
        <v>81</v>
      </c>
      <c r="J87" s="18">
        <v>8211010</v>
      </c>
      <c r="K87" s="4" t="s">
        <v>213</v>
      </c>
      <c r="L87" s="8">
        <v>499.5</v>
      </c>
      <c r="M87" s="4">
        <v>3</v>
      </c>
      <c r="N87" s="8">
        <v>1498.5</v>
      </c>
      <c r="O87" s="8">
        <v>1678.32</v>
      </c>
    </row>
    <row r="88" spans="1:15" x14ac:dyDescent="0.35">
      <c r="A88" s="4">
        <v>86</v>
      </c>
      <c r="B88" s="4">
        <v>1105</v>
      </c>
      <c r="C88" s="5">
        <v>44253</v>
      </c>
      <c r="D88" s="4">
        <v>2700</v>
      </c>
      <c r="E88" s="4">
        <v>13</v>
      </c>
      <c r="F88" s="4">
        <v>4</v>
      </c>
      <c r="G88" s="16" t="s">
        <v>80</v>
      </c>
      <c r="H88" s="16" t="s">
        <v>13</v>
      </c>
      <c r="I88" s="16" t="s">
        <v>81</v>
      </c>
      <c r="J88" s="18">
        <v>8211010</v>
      </c>
      <c r="K88" s="4" t="s">
        <v>214</v>
      </c>
      <c r="L88" s="8">
        <v>499.5</v>
      </c>
      <c r="M88" s="4">
        <v>3</v>
      </c>
      <c r="N88" s="8">
        <v>1498.5</v>
      </c>
      <c r="O88" s="8">
        <v>1678.32</v>
      </c>
    </row>
    <row r="89" spans="1:15" x14ac:dyDescent="0.35">
      <c r="A89" s="1">
        <v>87</v>
      </c>
      <c r="B89" s="1">
        <v>1107</v>
      </c>
      <c r="C89" s="2">
        <v>44260</v>
      </c>
      <c r="D89" s="1">
        <v>2800</v>
      </c>
      <c r="E89" s="1">
        <v>26</v>
      </c>
      <c r="F89" s="1">
        <v>9</v>
      </c>
      <c r="G89" s="17" t="s">
        <v>78</v>
      </c>
      <c r="H89" s="17" t="s">
        <v>13</v>
      </c>
      <c r="I89" s="17" t="s">
        <v>79</v>
      </c>
      <c r="J89" s="19">
        <v>2136</v>
      </c>
      <c r="K89" s="1" t="s">
        <v>159</v>
      </c>
      <c r="L89" s="9">
        <v>374.63</v>
      </c>
      <c r="M89" s="1">
        <v>3</v>
      </c>
      <c r="N89" s="9">
        <v>1123.8899999999999</v>
      </c>
      <c r="O89" s="9">
        <v>1258.7567999999999</v>
      </c>
    </row>
    <row r="90" spans="1:15" x14ac:dyDescent="0.35">
      <c r="A90" s="1">
        <v>88</v>
      </c>
      <c r="B90" s="1">
        <v>1107</v>
      </c>
      <c r="C90" s="2">
        <v>44260</v>
      </c>
      <c r="D90" s="1">
        <v>2800</v>
      </c>
      <c r="E90" s="1">
        <v>26</v>
      </c>
      <c r="F90" s="1">
        <v>9</v>
      </c>
      <c r="G90" s="17" t="s">
        <v>78</v>
      </c>
      <c r="H90" s="17" t="s">
        <v>13</v>
      </c>
      <c r="I90" s="17" t="s">
        <v>79</v>
      </c>
      <c r="J90" s="19">
        <v>2136</v>
      </c>
      <c r="K90" s="1" t="s">
        <v>160</v>
      </c>
      <c r="L90" s="9">
        <v>374.63</v>
      </c>
      <c r="M90" s="1">
        <v>3</v>
      </c>
      <c r="N90" s="9">
        <v>1123.8899999999999</v>
      </c>
      <c r="O90" s="9">
        <v>1258.7567999999999</v>
      </c>
    </row>
    <row r="91" spans="1:15" x14ac:dyDescent="0.35">
      <c r="A91" s="1">
        <v>89</v>
      </c>
      <c r="B91" s="1">
        <v>1107</v>
      </c>
      <c r="C91" s="2">
        <v>44260</v>
      </c>
      <c r="D91" s="1">
        <v>2800</v>
      </c>
      <c r="E91" s="1">
        <v>26</v>
      </c>
      <c r="F91" s="1">
        <v>9</v>
      </c>
      <c r="G91" s="17" t="s">
        <v>78</v>
      </c>
      <c r="H91" s="17" t="s">
        <v>13</v>
      </c>
      <c r="I91" s="17" t="s">
        <v>79</v>
      </c>
      <c r="J91" s="19">
        <v>2136</v>
      </c>
      <c r="K91" s="1" t="s">
        <v>163</v>
      </c>
      <c r="L91" s="9">
        <v>374.63</v>
      </c>
      <c r="M91" s="1">
        <v>3</v>
      </c>
      <c r="N91" s="9">
        <v>1123.8899999999999</v>
      </c>
      <c r="O91" s="9">
        <v>1258.7567999999999</v>
      </c>
    </row>
    <row r="92" spans="1:15" x14ac:dyDescent="0.35">
      <c r="A92" s="4">
        <v>90</v>
      </c>
      <c r="B92" s="4">
        <v>1111</v>
      </c>
      <c r="C92" s="5">
        <v>44253</v>
      </c>
      <c r="D92" s="4">
        <v>2900</v>
      </c>
      <c r="E92" s="4">
        <v>28</v>
      </c>
      <c r="F92" s="4">
        <v>9</v>
      </c>
      <c r="G92" s="16" t="s">
        <v>33</v>
      </c>
      <c r="H92" s="16" t="s">
        <v>19</v>
      </c>
      <c r="I92" s="16" t="s">
        <v>82</v>
      </c>
      <c r="J92" s="18">
        <v>41398</v>
      </c>
      <c r="K92" s="4" t="s">
        <v>168</v>
      </c>
      <c r="L92" s="8">
        <v>1200</v>
      </c>
      <c r="M92" s="4">
        <v>2</v>
      </c>
      <c r="N92" s="8">
        <v>2400</v>
      </c>
      <c r="O92" s="8">
        <v>2688</v>
      </c>
    </row>
    <row r="93" spans="1:15" x14ac:dyDescent="0.35">
      <c r="A93" s="4">
        <v>91</v>
      </c>
      <c r="B93" s="4">
        <v>1111</v>
      </c>
      <c r="C93" s="5">
        <v>44253</v>
      </c>
      <c r="D93" s="4">
        <v>2900</v>
      </c>
      <c r="E93" s="4">
        <v>28</v>
      </c>
      <c r="F93" s="4">
        <v>9</v>
      </c>
      <c r="G93" s="16" t="s">
        <v>33</v>
      </c>
      <c r="H93" s="16" t="s">
        <v>19</v>
      </c>
      <c r="I93" s="16" t="s">
        <v>82</v>
      </c>
      <c r="J93" s="18">
        <v>41398</v>
      </c>
      <c r="K93" s="4" t="s">
        <v>169</v>
      </c>
      <c r="L93" s="8">
        <v>1200</v>
      </c>
      <c r="M93" s="4">
        <v>2</v>
      </c>
      <c r="N93" s="8">
        <v>2400</v>
      </c>
      <c r="O93" s="8">
        <v>2688</v>
      </c>
    </row>
    <row r="94" spans="1:15" x14ac:dyDescent="0.35">
      <c r="A94" s="4">
        <v>92</v>
      </c>
      <c r="B94" s="4">
        <v>1111</v>
      </c>
      <c r="C94" s="5">
        <v>44253</v>
      </c>
      <c r="D94" s="4">
        <v>2900</v>
      </c>
      <c r="E94" s="4">
        <v>43</v>
      </c>
      <c r="F94" s="4">
        <v>3</v>
      </c>
      <c r="G94" s="16" t="s">
        <v>83</v>
      </c>
      <c r="H94" s="16" t="s">
        <v>13</v>
      </c>
      <c r="I94" s="16" t="s">
        <v>84</v>
      </c>
      <c r="J94" s="18">
        <v>8335</v>
      </c>
      <c r="K94" s="4" t="s">
        <v>194</v>
      </c>
      <c r="L94" s="8">
        <v>1435</v>
      </c>
      <c r="M94" s="4">
        <v>-1</v>
      </c>
      <c r="N94" s="8">
        <v>2400</v>
      </c>
      <c r="O94" s="8">
        <v>2688</v>
      </c>
    </row>
    <row r="95" spans="1:15" x14ac:dyDescent="0.35">
      <c r="A95" s="4">
        <v>93</v>
      </c>
      <c r="B95" s="4">
        <v>1111</v>
      </c>
      <c r="C95" s="5">
        <v>44253</v>
      </c>
      <c r="D95" s="4">
        <v>2900</v>
      </c>
      <c r="E95" s="4">
        <v>43</v>
      </c>
      <c r="F95" s="4">
        <v>3</v>
      </c>
      <c r="G95" s="16" t="s">
        <v>83</v>
      </c>
      <c r="H95" s="16" t="s">
        <v>13</v>
      </c>
      <c r="I95" s="16" t="s">
        <v>84</v>
      </c>
      <c r="J95" s="18">
        <v>8335</v>
      </c>
      <c r="K95" s="4" t="s">
        <v>195</v>
      </c>
      <c r="L95" s="8">
        <v>1435</v>
      </c>
      <c r="M95" s="4">
        <v>1</v>
      </c>
      <c r="N95" s="8">
        <v>2400</v>
      </c>
      <c r="O95" s="8">
        <v>2688</v>
      </c>
    </row>
    <row r="96" spans="1:15" x14ac:dyDescent="0.35">
      <c r="A96" s="1">
        <v>94</v>
      </c>
      <c r="B96" s="1">
        <v>1114</v>
      </c>
      <c r="C96" s="2">
        <v>44263</v>
      </c>
      <c r="D96" s="1">
        <v>3000</v>
      </c>
      <c r="E96" s="1">
        <v>27</v>
      </c>
      <c r="F96" s="1">
        <v>9</v>
      </c>
      <c r="G96" s="17" t="s">
        <v>85</v>
      </c>
      <c r="H96" s="17" t="s">
        <v>19</v>
      </c>
      <c r="I96" s="17" t="s">
        <v>86</v>
      </c>
      <c r="J96" s="19">
        <v>2124</v>
      </c>
      <c r="K96" s="1" t="s">
        <v>166</v>
      </c>
      <c r="L96" s="9">
        <v>358.74</v>
      </c>
      <c r="M96" s="1">
        <v>2</v>
      </c>
      <c r="N96" s="9">
        <v>717.48</v>
      </c>
      <c r="O96" s="9">
        <v>803.57760000000007</v>
      </c>
    </row>
    <row r="97" spans="1:15" x14ac:dyDescent="0.35">
      <c r="A97" s="1">
        <v>95</v>
      </c>
      <c r="B97" s="1">
        <v>1114</v>
      </c>
      <c r="C97" s="2">
        <v>44263</v>
      </c>
      <c r="D97" s="1">
        <v>3000</v>
      </c>
      <c r="E97" s="1">
        <v>27</v>
      </c>
      <c r="F97" s="1">
        <v>9</v>
      </c>
      <c r="G97" s="17" t="s">
        <v>85</v>
      </c>
      <c r="H97" s="17" t="s">
        <v>19</v>
      </c>
      <c r="I97" s="17" t="s">
        <v>86</v>
      </c>
      <c r="J97" s="19">
        <v>2124</v>
      </c>
      <c r="K97" s="1" t="s">
        <v>167</v>
      </c>
      <c r="L97" s="9">
        <v>358.74</v>
      </c>
      <c r="M97" s="1">
        <v>2</v>
      </c>
      <c r="N97" s="9">
        <v>717.48</v>
      </c>
      <c r="O97" s="9">
        <v>803.57760000000007</v>
      </c>
    </row>
    <row r="98" spans="1:15" x14ac:dyDescent="0.35">
      <c r="A98" s="4">
        <v>96</v>
      </c>
      <c r="B98" s="4">
        <v>1117</v>
      </c>
      <c r="C98" s="5">
        <v>44259</v>
      </c>
      <c r="D98" s="4">
        <v>3100</v>
      </c>
      <c r="E98" s="4">
        <v>18</v>
      </c>
      <c r="F98" s="4">
        <v>5</v>
      </c>
      <c r="G98" s="16" t="s">
        <v>47</v>
      </c>
      <c r="H98" s="16" t="s">
        <v>267</v>
      </c>
      <c r="I98" s="16" t="s">
        <v>87</v>
      </c>
      <c r="J98" s="18">
        <v>8359</v>
      </c>
      <c r="K98" s="4" t="s">
        <v>221</v>
      </c>
      <c r="L98" s="8">
        <v>710</v>
      </c>
      <c r="M98" s="4">
        <v>-1</v>
      </c>
      <c r="N98" s="8">
        <v>3000</v>
      </c>
      <c r="O98" s="8">
        <v>3360</v>
      </c>
    </row>
    <row r="99" spans="1:15" x14ac:dyDescent="0.35">
      <c r="A99" s="4">
        <v>97</v>
      </c>
      <c r="B99" s="4">
        <v>1117</v>
      </c>
      <c r="C99" s="5">
        <v>44259</v>
      </c>
      <c r="D99" s="4">
        <v>3100</v>
      </c>
      <c r="E99" s="4">
        <v>18</v>
      </c>
      <c r="F99" s="4">
        <v>5</v>
      </c>
      <c r="G99" s="16" t="s">
        <v>47</v>
      </c>
      <c r="H99" s="16" t="s">
        <v>267</v>
      </c>
      <c r="I99" s="16" t="s">
        <v>87</v>
      </c>
      <c r="J99" s="18">
        <v>8359</v>
      </c>
      <c r="K99" s="4" t="s">
        <v>222</v>
      </c>
      <c r="L99" s="8">
        <v>710</v>
      </c>
      <c r="M99" s="4">
        <v>1</v>
      </c>
      <c r="N99" s="8">
        <v>3000</v>
      </c>
      <c r="O99" s="8">
        <v>3360</v>
      </c>
    </row>
    <row r="100" spans="1:15" x14ac:dyDescent="0.35">
      <c r="A100" s="4">
        <v>98</v>
      </c>
      <c r="B100" s="4">
        <v>1117</v>
      </c>
      <c r="C100" s="5">
        <v>44259</v>
      </c>
      <c r="D100" s="4">
        <v>3100</v>
      </c>
      <c r="E100" s="4">
        <v>48</v>
      </c>
      <c r="F100" s="4">
        <v>6</v>
      </c>
      <c r="G100" s="16" t="s">
        <v>53</v>
      </c>
      <c r="H100" s="16" t="s">
        <v>13</v>
      </c>
      <c r="I100" s="16" t="s">
        <v>88</v>
      </c>
      <c r="J100" s="18">
        <v>8355</v>
      </c>
      <c r="K100" s="4" t="s">
        <v>206</v>
      </c>
      <c r="L100" s="8">
        <v>1500</v>
      </c>
      <c r="M100" s="4">
        <v>2</v>
      </c>
      <c r="N100" s="8">
        <v>3000</v>
      </c>
      <c r="O100" s="8">
        <v>3360</v>
      </c>
    </row>
    <row r="101" spans="1:15" x14ac:dyDescent="0.35">
      <c r="A101" s="4">
        <v>99</v>
      </c>
      <c r="B101" s="4">
        <v>1117</v>
      </c>
      <c r="C101" s="5">
        <v>44259</v>
      </c>
      <c r="D101" s="4">
        <v>3100</v>
      </c>
      <c r="E101" s="4">
        <v>48</v>
      </c>
      <c r="F101" s="4">
        <v>6</v>
      </c>
      <c r="G101" s="16" t="s">
        <v>53</v>
      </c>
      <c r="H101" s="16" t="s">
        <v>13</v>
      </c>
      <c r="I101" s="16" t="s">
        <v>88</v>
      </c>
      <c r="J101" s="18">
        <v>8355</v>
      </c>
      <c r="K101" s="4" t="s">
        <v>207</v>
      </c>
      <c r="L101" s="8">
        <v>1500</v>
      </c>
      <c r="M101" s="4">
        <v>2</v>
      </c>
      <c r="N101" s="8">
        <v>3000</v>
      </c>
      <c r="O101" s="8">
        <v>3360</v>
      </c>
    </row>
    <row r="102" spans="1:15" x14ac:dyDescent="0.35">
      <c r="A102" s="1">
        <v>100</v>
      </c>
      <c r="B102" s="1">
        <v>1119</v>
      </c>
      <c r="C102" s="2">
        <v>44259</v>
      </c>
      <c r="D102" s="1">
        <v>3200</v>
      </c>
      <c r="E102" s="1">
        <v>18</v>
      </c>
      <c r="F102" s="1">
        <v>5</v>
      </c>
      <c r="G102" s="17" t="s">
        <v>47</v>
      </c>
      <c r="H102" s="17" t="s">
        <v>267</v>
      </c>
      <c r="I102" s="17" t="s">
        <v>87</v>
      </c>
      <c r="J102" s="19">
        <v>8359</v>
      </c>
      <c r="K102" s="1" t="s">
        <v>223</v>
      </c>
      <c r="L102" s="9">
        <v>710</v>
      </c>
      <c r="M102" s="1">
        <v>1</v>
      </c>
      <c r="N102" s="9">
        <v>3710</v>
      </c>
      <c r="O102" s="9">
        <v>4155.2</v>
      </c>
    </row>
    <row r="103" spans="1:15" x14ac:dyDescent="0.35">
      <c r="A103" s="1">
        <v>101</v>
      </c>
      <c r="B103" s="1">
        <v>1119</v>
      </c>
      <c r="C103" s="2">
        <v>44259</v>
      </c>
      <c r="D103" s="1">
        <v>3200</v>
      </c>
      <c r="E103" s="1">
        <v>39</v>
      </c>
      <c r="F103" s="1">
        <v>7</v>
      </c>
      <c r="G103" s="17" t="s">
        <v>90</v>
      </c>
      <c r="H103" s="17" t="s">
        <v>13</v>
      </c>
      <c r="I103" s="17" t="s">
        <v>91</v>
      </c>
      <c r="J103" s="19">
        <v>41406</v>
      </c>
      <c r="K103" s="1" t="s">
        <v>189</v>
      </c>
      <c r="L103" s="9">
        <v>1500</v>
      </c>
      <c r="M103" s="1">
        <v>2</v>
      </c>
      <c r="N103" s="9">
        <v>3710</v>
      </c>
      <c r="O103" s="9">
        <v>4155.2</v>
      </c>
    </row>
    <row r="104" spans="1:15" x14ac:dyDescent="0.35">
      <c r="A104" s="1">
        <v>102</v>
      </c>
      <c r="B104" s="1">
        <v>1119</v>
      </c>
      <c r="C104" s="2">
        <v>44259</v>
      </c>
      <c r="D104" s="1">
        <v>3200</v>
      </c>
      <c r="E104" s="1">
        <v>39</v>
      </c>
      <c r="F104" s="1">
        <v>7</v>
      </c>
      <c r="G104" s="17" t="s">
        <v>90</v>
      </c>
      <c r="H104" s="17" t="s">
        <v>13</v>
      </c>
      <c r="I104" s="17" t="s">
        <v>91</v>
      </c>
      <c r="J104" s="19">
        <v>41406</v>
      </c>
      <c r="K104" s="1" t="s">
        <v>190</v>
      </c>
      <c r="L104" s="9">
        <v>1500</v>
      </c>
      <c r="M104" s="1">
        <v>2</v>
      </c>
      <c r="N104" s="9">
        <v>3710</v>
      </c>
      <c r="O104" s="9">
        <v>4155.2</v>
      </c>
    </row>
    <row r="105" spans="1:15" x14ac:dyDescent="0.35">
      <c r="A105" s="4">
        <v>103</v>
      </c>
      <c r="B105" s="4">
        <v>1150</v>
      </c>
      <c r="C105" s="5">
        <v>44313</v>
      </c>
      <c r="D105" s="4">
        <v>3300</v>
      </c>
      <c r="E105" s="4">
        <v>25</v>
      </c>
      <c r="F105" s="4">
        <v>8</v>
      </c>
      <c r="G105" s="16" t="s">
        <v>92</v>
      </c>
      <c r="H105" s="16" t="s">
        <v>13</v>
      </c>
      <c r="I105" s="16" t="s">
        <v>93</v>
      </c>
      <c r="J105" s="18">
        <v>8294</v>
      </c>
      <c r="K105" s="4" t="s">
        <v>230</v>
      </c>
      <c r="L105" s="8">
        <v>1414.11</v>
      </c>
      <c r="M105" s="4">
        <v>1</v>
      </c>
      <c r="N105" s="8">
        <v>1414.11</v>
      </c>
      <c r="O105" s="8">
        <v>1583.8031999999998</v>
      </c>
    </row>
    <row r="106" spans="1:15" x14ac:dyDescent="0.35">
      <c r="A106" s="1">
        <v>104</v>
      </c>
      <c r="B106" s="1">
        <v>1151</v>
      </c>
      <c r="C106" s="2">
        <v>44314</v>
      </c>
      <c r="D106" s="1">
        <v>3400</v>
      </c>
      <c r="E106" s="1">
        <v>40</v>
      </c>
      <c r="F106" s="1">
        <v>3</v>
      </c>
      <c r="G106" s="17" t="s">
        <v>94</v>
      </c>
      <c r="H106" s="17" t="s">
        <v>1</v>
      </c>
      <c r="I106" s="17" t="s">
        <v>95</v>
      </c>
      <c r="J106" s="19">
        <v>1012</v>
      </c>
      <c r="K106" s="1" t="s">
        <v>96</v>
      </c>
      <c r="L106" s="9">
        <v>133.16999999999999</v>
      </c>
      <c r="M106" s="1">
        <v>1</v>
      </c>
      <c r="N106" s="9">
        <v>133.16999999999999</v>
      </c>
      <c r="O106" s="9">
        <v>149.15039999999999</v>
      </c>
    </row>
    <row r="107" spans="1:15" x14ac:dyDescent="0.35">
      <c r="A107" s="4">
        <v>105</v>
      </c>
      <c r="B107" s="4">
        <v>1157</v>
      </c>
      <c r="C107" s="5">
        <v>44333</v>
      </c>
      <c r="D107" s="4">
        <v>3500</v>
      </c>
      <c r="E107" s="4">
        <v>35</v>
      </c>
      <c r="F107" s="4">
        <v>10</v>
      </c>
      <c r="G107" s="16" t="s">
        <v>271</v>
      </c>
      <c r="H107" s="16" t="s">
        <v>19</v>
      </c>
      <c r="I107" s="16" t="s">
        <v>67</v>
      </c>
      <c r="J107" s="18">
        <v>13628</v>
      </c>
      <c r="K107" s="4" t="s">
        <v>181</v>
      </c>
      <c r="L107" s="8">
        <v>1350</v>
      </c>
      <c r="M107" s="4">
        <v>1</v>
      </c>
      <c r="N107" s="8">
        <v>1350</v>
      </c>
      <c r="O107" s="8">
        <v>1512</v>
      </c>
    </row>
    <row r="108" spans="1:15" x14ac:dyDescent="0.35">
      <c r="A108" s="1">
        <v>106</v>
      </c>
      <c r="B108" s="1">
        <v>1160</v>
      </c>
      <c r="C108" s="2">
        <v>44334</v>
      </c>
      <c r="D108" s="1">
        <v>3600</v>
      </c>
      <c r="E108" s="1">
        <v>46</v>
      </c>
      <c r="F108" s="1">
        <v>6</v>
      </c>
      <c r="G108" s="17" t="s">
        <v>98</v>
      </c>
      <c r="H108" s="17" t="s">
        <v>239</v>
      </c>
      <c r="I108" s="17" t="s">
        <v>99</v>
      </c>
      <c r="J108" s="19">
        <v>99999203</v>
      </c>
      <c r="K108" s="1" t="s">
        <v>199</v>
      </c>
      <c r="L108" s="9">
        <v>2100</v>
      </c>
      <c r="M108" s="1">
        <v>2</v>
      </c>
      <c r="N108" s="9">
        <v>84253.32</v>
      </c>
      <c r="O108" s="9">
        <v>94363.718400000012</v>
      </c>
    </row>
    <row r="109" spans="1:15" x14ac:dyDescent="0.35">
      <c r="A109" s="1">
        <v>107</v>
      </c>
      <c r="B109" s="1">
        <v>1160</v>
      </c>
      <c r="C109" s="2">
        <v>44334</v>
      </c>
      <c r="D109" s="1">
        <v>3600</v>
      </c>
      <c r="E109" s="1">
        <v>46</v>
      </c>
      <c r="F109" s="1">
        <v>6</v>
      </c>
      <c r="G109" s="17" t="s">
        <v>98</v>
      </c>
      <c r="H109" s="17" t="s">
        <v>239</v>
      </c>
      <c r="I109" s="17" t="s">
        <v>99</v>
      </c>
      <c r="J109" s="19">
        <v>99999203</v>
      </c>
      <c r="K109" s="1" t="s">
        <v>200</v>
      </c>
      <c r="L109" s="9">
        <v>2100</v>
      </c>
      <c r="M109" s="1">
        <v>2</v>
      </c>
      <c r="N109" s="9">
        <v>84253.32</v>
      </c>
      <c r="O109" s="9">
        <v>94363.718400000012</v>
      </c>
    </row>
    <row r="110" spans="1:15" x14ac:dyDescent="0.35">
      <c r="A110" s="1">
        <v>108</v>
      </c>
      <c r="B110" s="1">
        <v>1160</v>
      </c>
      <c r="C110" s="2">
        <v>44334</v>
      </c>
      <c r="D110" s="1">
        <v>3600</v>
      </c>
      <c r="E110" s="1">
        <v>47</v>
      </c>
      <c r="F110" s="1">
        <v>6</v>
      </c>
      <c r="G110" s="17" t="s">
        <v>100</v>
      </c>
      <c r="H110" s="17" t="s">
        <v>240</v>
      </c>
      <c r="I110" s="17" t="s">
        <v>102</v>
      </c>
      <c r="J110" s="19">
        <v>99999197</v>
      </c>
      <c r="K110" s="1" t="s">
        <v>201</v>
      </c>
      <c r="L110" s="9">
        <v>20013.330000000002</v>
      </c>
      <c r="M110" s="1">
        <v>4</v>
      </c>
      <c r="N110" s="9">
        <v>84253.32</v>
      </c>
      <c r="O110" s="9">
        <v>94363.718400000012</v>
      </c>
    </row>
    <row r="111" spans="1:15" x14ac:dyDescent="0.35">
      <c r="A111" s="1">
        <v>109</v>
      </c>
      <c r="B111" s="1">
        <v>1160</v>
      </c>
      <c r="C111" s="2">
        <v>44334</v>
      </c>
      <c r="D111" s="1">
        <v>3600</v>
      </c>
      <c r="E111" s="1">
        <v>47</v>
      </c>
      <c r="F111" s="1">
        <v>6</v>
      </c>
      <c r="G111" s="17" t="s">
        <v>100</v>
      </c>
      <c r="H111" s="17" t="s">
        <v>240</v>
      </c>
      <c r="I111" s="17" t="s">
        <v>102</v>
      </c>
      <c r="J111" s="19">
        <v>99999197</v>
      </c>
      <c r="K111" s="1" t="s">
        <v>202</v>
      </c>
      <c r="L111" s="9">
        <v>20013.330000000002</v>
      </c>
      <c r="M111" s="1">
        <v>4</v>
      </c>
      <c r="N111" s="9">
        <v>84253.32</v>
      </c>
      <c r="O111" s="9">
        <v>94363.718400000012</v>
      </c>
    </row>
    <row r="112" spans="1:15" x14ac:dyDescent="0.35">
      <c r="A112" s="1">
        <v>110</v>
      </c>
      <c r="B112" s="1">
        <v>1160</v>
      </c>
      <c r="C112" s="2">
        <v>44334</v>
      </c>
      <c r="D112" s="1">
        <v>3600</v>
      </c>
      <c r="E112" s="1">
        <v>47</v>
      </c>
      <c r="F112" s="1">
        <v>6</v>
      </c>
      <c r="G112" s="17" t="s">
        <v>100</v>
      </c>
      <c r="H112" s="17" t="s">
        <v>240</v>
      </c>
      <c r="I112" s="17" t="s">
        <v>102</v>
      </c>
      <c r="J112" s="19">
        <v>99999197</v>
      </c>
      <c r="K112" s="1" t="s">
        <v>203</v>
      </c>
      <c r="L112" s="9">
        <v>20013.330000000002</v>
      </c>
      <c r="M112" s="1">
        <v>4</v>
      </c>
      <c r="N112" s="9">
        <v>84253.32</v>
      </c>
      <c r="O112" s="9">
        <v>94363.718400000012</v>
      </c>
    </row>
    <row r="113" spans="1:15" x14ac:dyDescent="0.35">
      <c r="A113" s="1">
        <v>111</v>
      </c>
      <c r="B113" s="1">
        <v>1160</v>
      </c>
      <c r="C113" s="2">
        <v>44334</v>
      </c>
      <c r="D113" s="1">
        <v>3600</v>
      </c>
      <c r="E113" s="1">
        <v>47</v>
      </c>
      <c r="F113" s="1">
        <v>6</v>
      </c>
      <c r="G113" s="17" t="s">
        <v>100</v>
      </c>
      <c r="H113" s="17" t="s">
        <v>240</v>
      </c>
      <c r="I113" s="17" t="s">
        <v>102</v>
      </c>
      <c r="J113" s="19">
        <v>99999197</v>
      </c>
      <c r="K113" s="1" t="s">
        <v>204</v>
      </c>
      <c r="L113" s="9">
        <v>20013.330000000002</v>
      </c>
      <c r="M113" s="1">
        <v>4</v>
      </c>
      <c r="N113" s="9">
        <v>84253.32</v>
      </c>
      <c r="O113" s="9">
        <v>94363.718400000012</v>
      </c>
    </row>
    <row r="114" spans="1:15" x14ac:dyDescent="0.35">
      <c r="A114" s="4">
        <v>112</v>
      </c>
      <c r="B114" s="4">
        <v>1168</v>
      </c>
      <c r="C114" s="5">
        <v>44334</v>
      </c>
      <c r="D114" s="4">
        <v>3700</v>
      </c>
      <c r="E114" s="4">
        <v>1</v>
      </c>
      <c r="F114" s="4">
        <v>2</v>
      </c>
      <c r="G114" s="16" t="s">
        <v>103</v>
      </c>
      <c r="H114" s="16" t="s">
        <v>19</v>
      </c>
      <c r="I114" s="16" t="s">
        <v>104</v>
      </c>
      <c r="J114" s="18">
        <v>2260</v>
      </c>
      <c r="K114" s="4" t="s">
        <v>105</v>
      </c>
      <c r="L114" s="8">
        <v>264.74</v>
      </c>
      <c r="M114" s="4">
        <v>2</v>
      </c>
      <c r="N114" s="8">
        <v>529.48</v>
      </c>
      <c r="O114" s="8">
        <v>593.01760000000013</v>
      </c>
    </row>
    <row r="115" spans="1:15" x14ac:dyDescent="0.35">
      <c r="A115" s="4">
        <v>113</v>
      </c>
      <c r="B115" s="4">
        <v>1168</v>
      </c>
      <c r="C115" s="5">
        <v>44334</v>
      </c>
      <c r="D115" s="4">
        <v>3700</v>
      </c>
      <c r="E115" s="4">
        <v>1</v>
      </c>
      <c r="F115" s="4">
        <v>2</v>
      </c>
      <c r="G115" s="16" t="s">
        <v>103</v>
      </c>
      <c r="H115" s="16" t="s">
        <v>19</v>
      </c>
      <c r="I115" s="16" t="s">
        <v>104</v>
      </c>
      <c r="J115" s="18">
        <v>2260</v>
      </c>
      <c r="K115" s="4" t="s">
        <v>124</v>
      </c>
      <c r="L115" s="8">
        <v>264.74</v>
      </c>
      <c r="M115" s="4">
        <v>2</v>
      </c>
      <c r="N115" s="8">
        <v>529.48</v>
      </c>
      <c r="O115" s="8">
        <v>593.01760000000013</v>
      </c>
    </row>
    <row r="116" spans="1:15" x14ac:dyDescent="0.35">
      <c r="A116" s="1">
        <v>114</v>
      </c>
      <c r="B116" s="1">
        <v>1169</v>
      </c>
      <c r="C116" s="2">
        <v>44334</v>
      </c>
      <c r="D116" s="1">
        <v>3800</v>
      </c>
      <c r="E116" s="1">
        <v>41</v>
      </c>
      <c r="F116" s="1">
        <v>3</v>
      </c>
      <c r="G116" s="17" t="s">
        <v>106</v>
      </c>
      <c r="H116" s="17" t="s">
        <v>13</v>
      </c>
      <c r="I116" s="17" t="s">
        <v>107</v>
      </c>
      <c r="J116" s="19">
        <v>2136</v>
      </c>
      <c r="K116" s="1" t="s">
        <v>191</v>
      </c>
      <c r="L116" s="9">
        <v>374.63</v>
      </c>
      <c r="M116" s="1">
        <v>1</v>
      </c>
      <c r="N116" s="9">
        <v>374.63</v>
      </c>
      <c r="O116" s="9">
        <v>419.5856</v>
      </c>
    </row>
    <row r="117" spans="1:15" x14ac:dyDescent="0.35">
      <c r="A117" s="4">
        <v>115</v>
      </c>
      <c r="B117" s="4">
        <v>1170</v>
      </c>
      <c r="C117" s="5">
        <v>44334</v>
      </c>
      <c r="D117" s="4">
        <v>3900</v>
      </c>
      <c r="E117" s="4">
        <v>4</v>
      </c>
      <c r="F117" s="4">
        <v>2</v>
      </c>
      <c r="G117" s="16" t="s">
        <v>277</v>
      </c>
      <c r="H117" s="16" t="s">
        <v>13</v>
      </c>
      <c r="I117" s="16" t="s">
        <v>109</v>
      </c>
      <c r="J117" s="18">
        <v>2136</v>
      </c>
      <c r="K117" s="4" t="s">
        <v>209</v>
      </c>
      <c r="L117" s="8">
        <v>374.63</v>
      </c>
      <c r="M117" s="4">
        <v>1</v>
      </c>
      <c r="N117" s="8">
        <v>374.63</v>
      </c>
      <c r="O117" s="8">
        <v>419.5856</v>
      </c>
    </row>
    <row r="118" spans="1:15" x14ac:dyDescent="0.35">
      <c r="A118" s="1">
        <v>116</v>
      </c>
      <c r="B118" s="1">
        <v>1171</v>
      </c>
      <c r="C118" s="2">
        <v>44334</v>
      </c>
      <c r="D118" s="1">
        <v>4000</v>
      </c>
      <c r="E118" s="1">
        <v>3</v>
      </c>
      <c r="F118" s="1">
        <v>2</v>
      </c>
      <c r="G118" s="17" t="s">
        <v>108</v>
      </c>
      <c r="H118" s="17" t="s">
        <v>13</v>
      </c>
      <c r="I118" s="17" t="s">
        <v>110</v>
      </c>
      <c r="J118" s="19">
        <v>2123</v>
      </c>
      <c r="K118" s="1" t="s">
        <v>208</v>
      </c>
      <c r="L118" s="9">
        <v>424.58</v>
      </c>
      <c r="M118" s="1">
        <v>1</v>
      </c>
      <c r="N118" s="9">
        <v>424.58</v>
      </c>
      <c r="O118" s="9">
        <v>475.52959999999996</v>
      </c>
    </row>
    <row r="119" spans="1:15" x14ac:dyDescent="0.35">
      <c r="A119" s="4">
        <v>117</v>
      </c>
      <c r="B119" s="4">
        <v>1173</v>
      </c>
      <c r="C119" s="5">
        <v>44334</v>
      </c>
      <c r="D119" s="4">
        <v>4100</v>
      </c>
      <c r="E119" s="4">
        <v>2</v>
      </c>
      <c r="F119" s="4">
        <v>2</v>
      </c>
      <c r="G119" s="16" t="s">
        <v>242</v>
      </c>
      <c r="H119" s="16" t="s">
        <v>19</v>
      </c>
      <c r="I119" s="16" t="s">
        <v>111</v>
      </c>
      <c r="J119" s="18">
        <v>2293</v>
      </c>
      <c r="K119" s="4" t="s">
        <v>125</v>
      </c>
      <c r="L119" s="8">
        <v>207.79</v>
      </c>
      <c r="M119" s="4">
        <v>4</v>
      </c>
      <c r="N119" s="8">
        <v>831.16</v>
      </c>
      <c r="O119" s="8">
        <v>930.89919999999995</v>
      </c>
    </row>
    <row r="120" spans="1:15" x14ac:dyDescent="0.35">
      <c r="A120" s="4">
        <v>118</v>
      </c>
      <c r="B120" s="4">
        <v>1173</v>
      </c>
      <c r="C120" s="5">
        <v>44334</v>
      </c>
      <c r="D120" s="4">
        <v>4100</v>
      </c>
      <c r="E120" s="4">
        <v>2</v>
      </c>
      <c r="F120" s="4">
        <v>2</v>
      </c>
      <c r="G120" s="16" t="s">
        <v>242</v>
      </c>
      <c r="H120" s="16" t="s">
        <v>19</v>
      </c>
      <c r="I120" s="16" t="s">
        <v>111</v>
      </c>
      <c r="J120" s="18">
        <v>2293</v>
      </c>
      <c r="K120" s="4" t="s">
        <v>126</v>
      </c>
      <c r="L120" s="8">
        <v>207.79</v>
      </c>
      <c r="M120" s="4">
        <v>4</v>
      </c>
      <c r="N120" s="8">
        <v>831.16</v>
      </c>
      <c r="O120" s="8">
        <v>930.89919999999995</v>
      </c>
    </row>
    <row r="121" spans="1:15" x14ac:dyDescent="0.35">
      <c r="A121" s="4">
        <v>119</v>
      </c>
      <c r="B121" s="4">
        <v>1173</v>
      </c>
      <c r="C121" s="5">
        <v>44334</v>
      </c>
      <c r="D121" s="4">
        <v>4100</v>
      </c>
      <c r="E121" s="4">
        <v>2</v>
      </c>
      <c r="F121" s="4">
        <v>2</v>
      </c>
      <c r="G121" s="16" t="s">
        <v>242</v>
      </c>
      <c r="H121" s="16" t="s">
        <v>19</v>
      </c>
      <c r="I121" s="16" t="s">
        <v>111</v>
      </c>
      <c r="J121" s="18">
        <v>2293</v>
      </c>
      <c r="K121" s="4" t="s">
        <v>127</v>
      </c>
      <c r="L121" s="8">
        <v>207.79</v>
      </c>
      <c r="M121" s="4">
        <v>4</v>
      </c>
      <c r="N121" s="8">
        <v>831.16</v>
      </c>
      <c r="O121" s="8">
        <v>930.89919999999995</v>
      </c>
    </row>
    <row r="122" spans="1:15" x14ac:dyDescent="0.35">
      <c r="A122" s="4">
        <v>120</v>
      </c>
      <c r="B122" s="4">
        <v>1173</v>
      </c>
      <c r="C122" s="5">
        <v>44334</v>
      </c>
      <c r="D122" s="4">
        <v>4100</v>
      </c>
      <c r="E122" s="4">
        <v>2</v>
      </c>
      <c r="F122" s="4">
        <v>2</v>
      </c>
      <c r="G122" s="16" t="s">
        <v>242</v>
      </c>
      <c r="H122" s="16" t="s">
        <v>19</v>
      </c>
      <c r="I122" s="16" t="s">
        <v>111</v>
      </c>
      <c r="J122" s="18">
        <v>2293</v>
      </c>
      <c r="K122" s="4" t="s">
        <v>128</v>
      </c>
      <c r="L122" s="8">
        <v>207.79</v>
      </c>
      <c r="M122" s="4">
        <v>4</v>
      </c>
      <c r="N122" s="8">
        <v>831.16</v>
      </c>
      <c r="O122" s="8">
        <v>930.89919999999995</v>
      </c>
    </row>
  </sheetData>
  <autoFilter ref="A2:M122" xr:uid="{25EB766A-7385-41B7-919F-3BC239029209}"/>
  <sortState xmlns:xlrd2="http://schemas.microsoft.com/office/spreadsheetml/2017/richdata2" ref="A3:M230">
    <sortCondition ref="B3:B230"/>
    <sortCondition ref="E3:E23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D20DA-8E98-4701-A1DC-23F90091B9E4}">
  <dimension ref="A1:A11"/>
  <sheetViews>
    <sheetView workbookViewId="0">
      <selection activeCell="A8" sqref="A8"/>
    </sheetView>
  </sheetViews>
  <sheetFormatPr defaultRowHeight="14.5" x14ac:dyDescent="0.35"/>
  <sheetData>
    <row r="1" spans="1:1" ht="31" x14ac:dyDescent="0.7">
      <c r="A1" s="14" t="s">
        <v>244</v>
      </c>
    </row>
    <row r="2" spans="1:1" ht="31" x14ac:dyDescent="0.7">
      <c r="A2" s="15" t="s">
        <v>245</v>
      </c>
    </row>
    <row r="3" spans="1:1" ht="31" x14ac:dyDescent="0.7">
      <c r="A3" s="15" t="s">
        <v>246</v>
      </c>
    </row>
    <row r="4" spans="1:1" ht="31" x14ac:dyDescent="0.7">
      <c r="A4" s="15" t="s">
        <v>247</v>
      </c>
    </row>
    <row r="5" spans="1:1" ht="31" x14ac:dyDescent="0.7">
      <c r="A5" s="15" t="s">
        <v>248</v>
      </c>
    </row>
    <row r="6" spans="1:1" ht="31" x14ac:dyDescent="0.7">
      <c r="A6" s="15" t="s">
        <v>249</v>
      </c>
    </row>
    <row r="7" spans="1:1" ht="31" x14ac:dyDescent="0.7">
      <c r="A7" s="15" t="s">
        <v>250</v>
      </c>
    </row>
    <row r="8" spans="1:1" ht="31" x14ac:dyDescent="0.7">
      <c r="A8" s="15" t="s">
        <v>251</v>
      </c>
    </row>
    <row r="9" spans="1:1" ht="31" x14ac:dyDescent="0.7">
      <c r="A9" s="14" t="s">
        <v>252</v>
      </c>
    </row>
    <row r="11" spans="1:1" ht="31" x14ac:dyDescent="0.7">
      <c r="A11" s="15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46485-A481-448A-ABB8-2BD9EB2AE202}">
  <dimension ref="A1:AE124"/>
  <sheetViews>
    <sheetView topLeftCell="K1" zoomScale="80" workbookViewId="0">
      <pane ySplit="3" topLeftCell="A4" activePane="bottomLeft" state="frozen"/>
      <selection pane="bottomLeft" activeCell="K4" sqref="K4"/>
    </sheetView>
  </sheetViews>
  <sheetFormatPr defaultRowHeight="14.5" x14ac:dyDescent="0.35"/>
  <cols>
    <col min="1" max="1" width="11" customWidth="1"/>
    <col min="2" max="2" width="12.54296875" customWidth="1"/>
    <col min="3" max="3" width="11.453125" style="31" bestFit="1" customWidth="1"/>
    <col min="4" max="4" width="6.81640625" bestFit="1" customWidth="1"/>
    <col min="5" max="5" width="8.26953125" customWidth="1"/>
    <col min="6" max="6" width="14.453125" bestFit="1" customWidth="1"/>
    <col min="7" max="7" width="25.08984375" style="41" bestFit="1" customWidth="1"/>
    <col min="8" max="8" width="17.81640625" style="41" bestFit="1" customWidth="1"/>
    <col min="9" max="9" width="16.36328125" style="41" bestFit="1" customWidth="1"/>
    <col min="10" max="10" width="16.36328125" style="40" bestFit="1" customWidth="1"/>
    <col min="11" max="11" width="14.1796875" style="40" bestFit="1" customWidth="1"/>
    <col min="12" max="12" width="18.36328125" style="40" customWidth="1"/>
    <col min="13" max="13" width="11" style="40" customWidth="1"/>
    <col min="14" max="14" width="12.26953125" style="50" bestFit="1" customWidth="1"/>
    <col min="15" max="15" width="12.90625" customWidth="1"/>
    <col min="16" max="16" width="15.6328125" customWidth="1"/>
    <col min="17" max="17" width="8.7265625" style="58"/>
    <col min="19" max="19" width="7.26953125" bestFit="1" customWidth="1"/>
    <col min="20" max="20" width="13.36328125" bestFit="1" customWidth="1"/>
    <col min="21" max="21" width="14.54296875" style="7" bestFit="1" customWidth="1"/>
    <col min="22" max="22" width="13.54296875" style="7" bestFit="1" customWidth="1"/>
    <col min="23" max="23" width="14.36328125" bestFit="1" customWidth="1"/>
    <col min="24" max="24" width="12.6328125" bestFit="1" customWidth="1"/>
    <col min="26" max="26" width="10" bestFit="1" customWidth="1"/>
    <col min="27" max="27" width="7.26953125" bestFit="1" customWidth="1"/>
    <col min="28" max="28" width="15.90625" bestFit="1" customWidth="1"/>
    <col min="30" max="30" width="13.36328125" bestFit="1" customWidth="1"/>
    <col min="31" max="31" width="21.26953125" bestFit="1" customWidth="1"/>
  </cols>
  <sheetData>
    <row r="1" spans="1:31" x14ac:dyDescent="0.35">
      <c r="A1" s="25" t="s">
        <v>304</v>
      </c>
      <c r="B1" s="25" t="s">
        <v>372</v>
      </c>
      <c r="C1" s="25"/>
      <c r="D1" s="25"/>
      <c r="E1" s="25" t="s">
        <v>373</v>
      </c>
      <c r="F1" s="25" t="s">
        <v>374</v>
      </c>
      <c r="G1" s="48"/>
      <c r="H1" s="48"/>
      <c r="I1" s="48"/>
      <c r="J1" s="50"/>
      <c r="K1" s="50"/>
      <c r="L1" s="50" t="s">
        <v>305</v>
      </c>
      <c r="M1" s="63"/>
      <c r="O1" s="59"/>
      <c r="P1" s="25"/>
      <c r="S1" s="25" t="s">
        <v>304</v>
      </c>
      <c r="T1" s="25" t="s">
        <v>372</v>
      </c>
      <c r="U1" s="35" t="s">
        <v>398</v>
      </c>
      <c r="V1" s="35" t="s">
        <v>381</v>
      </c>
      <c r="W1" s="25"/>
      <c r="X1" s="25"/>
      <c r="Z1" s="25" t="s">
        <v>304</v>
      </c>
      <c r="AA1" s="25" t="s">
        <v>364</v>
      </c>
      <c r="AB1" s="25" t="s">
        <v>305</v>
      </c>
      <c r="AD1" s="25" t="s">
        <v>304</v>
      </c>
      <c r="AE1" s="25"/>
    </row>
    <row r="2" spans="1:31" x14ac:dyDescent="0.35">
      <c r="A2" s="24" t="s">
        <v>279</v>
      </c>
      <c r="B2" s="24" t="s">
        <v>280</v>
      </c>
      <c r="C2" s="24" t="s">
        <v>281</v>
      </c>
      <c r="D2" s="24" t="s">
        <v>282</v>
      </c>
      <c r="E2" s="24" t="s">
        <v>283</v>
      </c>
      <c r="F2" s="24" t="s">
        <v>284</v>
      </c>
      <c r="G2" s="49" t="s">
        <v>302</v>
      </c>
      <c r="H2" s="49" t="s">
        <v>341</v>
      </c>
      <c r="I2" s="49" t="s">
        <v>118</v>
      </c>
      <c r="J2" s="52" t="s">
        <v>120</v>
      </c>
      <c r="K2" s="49" t="s">
        <v>286</v>
      </c>
      <c r="L2" s="51" t="s">
        <v>288</v>
      </c>
      <c r="M2" s="73" t="s">
        <v>234</v>
      </c>
      <c r="N2" s="24" t="s">
        <v>287</v>
      </c>
      <c r="O2" s="75" t="s">
        <v>290</v>
      </c>
      <c r="P2" s="42" t="s">
        <v>289</v>
      </c>
      <c r="S2" s="88" t="s">
        <v>340</v>
      </c>
      <c r="T2" s="89"/>
      <c r="U2" s="89"/>
      <c r="V2" s="89"/>
      <c r="W2" s="89"/>
      <c r="X2" s="90"/>
      <c r="Z2" s="91" t="s">
        <v>362</v>
      </c>
      <c r="AA2" s="91"/>
      <c r="AB2" s="91"/>
      <c r="AD2" s="86" t="s">
        <v>337</v>
      </c>
      <c r="AE2" s="87"/>
    </row>
    <row r="3" spans="1:31" x14ac:dyDescent="0.35">
      <c r="A3" s="25" t="s">
        <v>255</v>
      </c>
      <c r="B3" s="25" t="s">
        <v>114</v>
      </c>
      <c r="C3" s="25" t="s">
        <v>115</v>
      </c>
      <c r="D3" s="25" t="s">
        <v>253</v>
      </c>
      <c r="E3" s="25" t="s">
        <v>254</v>
      </c>
      <c r="F3" s="25" t="s">
        <v>116</v>
      </c>
      <c r="G3" s="50" t="s">
        <v>303</v>
      </c>
      <c r="H3" s="50" t="s">
        <v>342</v>
      </c>
      <c r="I3" s="50" t="s">
        <v>257</v>
      </c>
      <c r="J3" s="50" t="s">
        <v>258</v>
      </c>
      <c r="K3" s="50" t="s">
        <v>259</v>
      </c>
      <c r="L3" s="50" t="s">
        <v>278</v>
      </c>
      <c r="M3" s="63" t="s">
        <v>261</v>
      </c>
      <c r="N3" s="25" t="s">
        <v>260</v>
      </c>
      <c r="O3" s="76" t="s">
        <v>262</v>
      </c>
      <c r="P3" s="35" t="s">
        <v>263</v>
      </c>
      <c r="S3" s="65" t="s">
        <v>283</v>
      </c>
      <c r="T3" s="65" t="s">
        <v>284</v>
      </c>
      <c r="U3" s="66" t="s">
        <v>341</v>
      </c>
      <c r="V3" s="66" t="s">
        <v>118</v>
      </c>
      <c r="W3" s="67" t="s">
        <v>120</v>
      </c>
      <c r="X3" s="66" t="s">
        <v>286</v>
      </c>
      <c r="Z3" s="65" t="s">
        <v>279</v>
      </c>
      <c r="AA3" s="65" t="s">
        <v>283</v>
      </c>
      <c r="AB3" s="65" t="s">
        <v>288</v>
      </c>
      <c r="AD3" s="65" t="s">
        <v>284</v>
      </c>
      <c r="AE3" s="66" t="s">
        <v>302</v>
      </c>
    </row>
    <row r="4" spans="1:31" x14ac:dyDescent="0.35">
      <c r="A4" s="26">
        <v>1</v>
      </c>
      <c r="B4" s="26">
        <v>1003</v>
      </c>
      <c r="C4" s="43">
        <v>44209</v>
      </c>
      <c r="D4" s="26">
        <v>100</v>
      </c>
      <c r="E4" s="26">
        <v>5</v>
      </c>
      <c r="F4" s="26">
        <v>1</v>
      </c>
      <c r="G4" s="49" t="s">
        <v>327</v>
      </c>
      <c r="H4" s="49" t="s">
        <v>309</v>
      </c>
      <c r="I4" s="49" t="s">
        <v>1</v>
      </c>
      <c r="J4" s="49" t="s">
        <v>2</v>
      </c>
      <c r="K4" s="53">
        <v>1006</v>
      </c>
      <c r="L4" s="50" t="s">
        <v>135</v>
      </c>
      <c r="M4" s="74">
        <v>100</v>
      </c>
      <c r="N4" s="26">
        <v>1</v>
      </c>
      <c r="O4" s="77">
        <v>100</v>
      </c>
      <c r="P4" s="44">
        <v>112</v>
      </c>
      <c r="S4" s="64" t="s">
        <v>254</v>
      </c>
      <c r="T4" s="64" t="s">
        <v>116</v>
      </c>
      <c r="U4" s="64" t="s">
        <v>342</v>
      </c>
      <c r="V4" s="64" t="s">
        <v>257</v>
      </c>
      <c r="W4" s="64" t="s">
        <v>258</v>
      </c>
      <c r="X4" s="64" t="s">
        <v>259</v>
      </c>
      <c r="Z4" s="64" t="s">
        <v>375</v>
      </c>
      <c r="AA4" s="64" t="s">
        <v>254</v>
      </c>
      <c r="AB4" s="64" t="s">
        <v>278</v>
      </c>
      <c r="AC4" s="85" t="s">
        <v>399</v>
      </c>
      <c r="AD4" s="64" t="s">
        <v>116</v>
      </c>
      <c r="AE4" s="64" t="s">
        <v>303</v>
      </c>
    </row>
    <row r="5" spans="1:31" x14ac:dyDescent="0.35">
      <c r="A5" s="27">
        <v>2</v>
      </c>
      <c r="B5" s="27">
        <v>1021</v>
      </c>
      <c r="C5" s="45">
        <v>44209</v>
      </c>
      <c r="D5" s="27">
        <v>200</v>
      </c>
      <c r="E5" s="27">
        <v>15</v>
      </c>
      <c r="F5" s="27">
        <v>5</v>
      </c>
      <c r="G5" s="49" t="s">
        <v>328</v>
      </c>
      <c r="H5" s="49" t="s">
        <v>310</v>
      </c>
      <c r="I5" s="49" t="s">
        <v>264</v>
      </c>
      <c r="J5" s="49" t="s">
        <v>5</v>
      </c>
      <c r="K5" s="53">
        <v>20815001</v>
      </c>
      <c r="L5" s="50" t="s">
        <v>122</v>
      </c>
      <c r="M5" s="74">
        <v>54.35</v>
      </c>
      <c r="N5" s="27">
        <v>2</v>
      </c>
      <c r="O5" s="78">
        <v>108.7</v>
      </c>
      <c r="P5" s="28">
        <v>121.744</v>
      </c>
      <c r="S5" s="25">
        <v>1</v>
      </c>
      <c r="T5" s="25">
        <v>2</v>
      </c>
      <c r="U5" s="29" t="s">
        <v>317</v>
      </c>
      <c r="V5" s="29" t="s">
        <v>19</v>
      </c>
      <c r="W5" s="29" t="s">
        <v>104</v>
      </c>
      <c r="X5" s="36">
        <v>2260</v>
      </c>
      <c r="Z5" s="25">
        <v>1</v>
      </c>
      <c r="AA5" s="25">
        <v>5</v>
      </c>
      <c r="AB5" s="25" t="s">
        <v>135</v>
      </c>
      <c r="AD5" s="25">
        <v>1</v>
      </c>
      <c r="AE5" s="29" t="s">
        <v>300</v>
      </c>
    </row>
    <row r="6" spans="1:31" x14ac:dyDescent="0.35">
      <c r="A6" s="27">
        <v>3</v>
      </c>
      <c r="B6" s="27">
        <v>1021</v>
      </c>
      <c r="C6" s="45">
        <v>44209</v>
      </c>
      <c r="D6" s="27">
        <v>200</v>
      </c>
      <c r="E6" s="27">
        <v>15</v>
      </c>
      <c r="F6" s="27">
        <v>5</v>
      </c>
      <c r="G6" s="49" t="s">
        <v>328</v>
      </c>
      <c r="H6" s="49" t="s">
        <v>310</v>
      </c>
      <c r="I6" s="49" t="s">
        <v>264</v>
      </c>
      <c r="J6" s="49" t="s">
        <v>5</v>
      </c>
      <c r="K6" s="53">
        <v>20815001</v>
      </c>
      <c r="L6" s="50" t="s">
        <v>141</v>
      </c>
      <c r="M6" s="74">
        <v>54.35</v>
      </c>
      <c r="N6" s="27">
        <v>2</v>
      </c>
      <c r="O6" s="78">
        <v>108.7</v>
      </c>
      <c r="P6" s="28">
        <v>121.744</v>
      </c>
      <c r="S6" s="25">
        <v>2</v>
      </c>
      <c r="T6" s="25">
        <v>2</v>
      </c>
      <c r="U6" s="29" t="s">
        <v>326</v>
      </c>
      <c r="V6" s="29" t="s">
        <v>19</v>
      </c>
      <c r="W6" s="29" t="s">
        <v>111</v>
      </c>
      <c r="X6" s="36">
        <v>2293</v>
      </c>
      <c r="Z6" s="25">
        <v>2</v>
      </c>
      <c r="AA6" s="25">
        <v>15</v>
      </c>
      <c r="AB6" s="25" t="s">
        <v>122</v>
      </c>
      <c r="AD6" s="25">
        <v>2</v>
      </c>
      <c r="AE6" s="29" t="s">
        <v>301</v>
      </c>
    </row>
    <row r="7" spans="1:31" x14ac:dyDescent="0.35">
      <c r="A7" s="26">
        <v>4</v>
      </c>
      <c r="B7" s="26">
        <v>1026</v>
      </c>
      <c r="C7" s="43">
        <v>44209</v>
      </c>
      <c r="D7" s="26">
        <v>300</v>
      </c>
      <c r="E7" s="26">
        <v>32</v>
      </c>
      <c r="F7" s="26">
        <v>10</v>
      </c>
      <c r="G7" s="49" t="s">
        <v>329</v>
      </c>
      <c r="H7" s="49" t="s">
        <v>311</v>
      </c>
      <c r="I7" s="49" t="s">
        <v>239</v>
      </c>
      <c r="J7" s="49" t="s">
        <v>65</v>
      </c>
      <c r="K7" s="53">
        <v>66001</v>
      </c>
      <c r="L7" s="50" t="s">
        <v>72</v>
      </c>
      <c r="M7" s="74">
        <v>2100</v>
      </c>
      <c r="N7" s="26">
        <v>2</v>
      </c>
      <c r="O7" s="77">
        <v>4200</v>
      </c>
      <c r="P7" s="44">
        <v>4704</v>
      </c>
      <c r="S7" s="25">
        <v>3</v>
      </c>
      <c r="T7" s="25">
        <v>2</v>
      </c>
      <c r="U7" s="29" t="s">
        <v>318</v>
      </c>
      <c r="V7" s="29" t="s">
        <v>13</v>
      </c>
      <c r="W7" s="29" t="s">
        <v>110</v>
      </c>
      <c r="X7" s="36">
        <v>2123</v>
      </c>
      <c r="Z7" s="25">
        <v>3</v>
      </c>
      <c r="AA7" s="25">
        <v>15</v>
      </c>
      <c r="AB7" s="25" t="s">
        <v>141</v>
      </c>
      <c r="AD7" s="25">
        <v>3</v>
      </c>
      <c r="AE7" s="29" t="s">
        <v>292</v>
      </c>
    </row>
    <row r="8" spans="1:31" x14ac:dyDescent="0.35">
      <c r="A8" s="26">
        <v>5</v>
      </c>
      <c r="B8" s="26">
        <v>1026</v>
      </c>
      <c r="C8" s="43">
        <v>44209</v>
      </c>
      <c r="D8" s="26">
        <v>300</v>
      </c>
      <c r="E8" s="26">
        <v>32</v>
      </c>
      <c r="F8" s="26">
        <v>10</v>
      </c>
      <c r="G8" s="49" t="s">
        <v>329</v>
      </c>
      <c r="H8" s="49" t="s">
        <v>311</v>
      </c>
      <c r="I8" s="49" t="s">
        <v>239</v>
      </c>
      <c r="J8" s="49" t="s">
        <v>65</v>
      </c>
      <c r="K8" s="53">
        <v>66001</v>
      </c>
      <c r="L8" s="50" t="s">
        <v>112</v>
      </c>
      <c r="M8" s="74">
        <v>2100</v>
      </c>
      <c r="N8" s="26">
        <v>2</v>
      </c>
      <c r="O8" s="77">
        <v>4200</v>
      </c>
      <c r="P8" s="44">
        <v>4704</v>
      </c>
      <c r="S8" s="25">
        <v>4</v>
      </c>
      <c r="T8" s="25">
        <v>2</v>
      </c>
      <c r="U8" s="29" t="s">
        <v>325</v>
      </c>
      <c r="V8" s="29" t="s">
        <v>13</v>
      </c>
      <c r="W8" s="29" t="s">
        <v>109</v>
      </c>
      <c r="X8" s="36">
        <v>2136</v>
      </c>
      <c r="Z8" s="25">
        <v>4</v>
      </c>
      <c r="AA8" s="25">
        <v>32</v>
      </c>
      <c r="AB8" s="25" t="s">
        <v>72</v>
      </c>
      <c r="AD8" s="25">
        <v>4</v>
      </c>
      <c r="AE8" s="29" t="s">
        <v>293</v>
      </c>
    </row>
    <row r="9" spans="1:31" x14ac:dyDescent="0.35">
      <c r="A9" s="27">
        <v>6</v>
      </c>
      <c r="B9" s="27">
        <v>1030</v>
      </c>
      <c r="C9" s="45">
        <v>44209</v>
      </c>
      <c r="D9" s="27">
        <v>400</v>
      </c>
      <c r="E9" s="27">
        <v>6</v>
      </c>
      <c r="F9" s="27">
        <v>1</v>
      </c>
      <c r="G9" s="49" t="s">
        <v>327</v>
      </c>
      <c r="H9" s="49" t="s">
        <v>312</v>
      </c>
      <c r="I9" s="49" t="s">
        <v>1</v>
      </c>
      <c r="J9" s="49" t="s">
        <v>11</v>
      </c>
      <c r="K9" s="53">
        <v>1012</v>
      </c>
      <c r="L9" s="50" t="s">
        <v>129</v>
      </c>
      <c r="M9" s="74">
        <v>133.16999999999999</v>
      </c>
      <c r="N9" s="27">
        <v>-1</v>
      </c>
      <c r="O9" s="78">
        <v>0</v>
      </c>
      <c r="P9" s="28">
        <v>0</v>
      </c>
      <c r="S9" s="25">
        <v>5</v>
      </c>
      <c r="T9" s="25">
        <v>1</v>
      </c>
      <c r="U9" s="29" t="s">
        <v>309</v>
      </c>
      <c r="V9" s="29" t="s">
        <v>1</v>
      </c>
      <c r="W9" s="29" t="s">
        <v>2</v>
      </c>
      <c r="X9" s="36">
        <v>1006</v>
      </c>
      <c r="Z9" s="25">
        <v>5</v>
      </c>
      <c r="AA9" s="25">
        <v>32</v>
      </c>
      <c r="AB9" s="25" t="s">
        <v>112</v>
      </c>
      <c r="AD9" s="25">
        <v>5</v>
      </c>
      <c r="AE9" s="29" t="s">
        <v>294</v>
      </c>
    </row>
    <row r="10" spans="1:31" x14ac:dyDescent="0.35">
      <c r="A10" s="27">
        <v>7</v>
      </c>
      <c r="B10" s="27">
        <v>1030</v>
      </c>
      <c r="C10" s="45">
        <v>44209</v>
      </c>
      <c r="D10" s="27">
        <v>400</v>
      </c>
      <c r="E10" s="27">
        <v>6</v>
      </c>
      <c r="F10" s="27">
        <v>1</v>
      </c>
      <c r="G10" s="49" t="s">
        <v>327</v>
      </c>
      <c r="H10" s="49" t="s">
        <v>312</v>
      </c>
      <c r="I10" s="49" t="s">
        <v>1</v>
      </c>
      <c r="J10" s="49" t="s">
        <v>11</v>
      </c>
      <c r="K10" s="53">
        <v>1012</v>
      </c>
      <c r="L10" s="50" t="s">
        <v>130</v>
      </c>
      <c r="M10" s="74">
        <v>133.16999999999999</v>
      </c>
      <c r="N10" s="27">
        <v>1</v>
      </c>
      <c r="O10" s="78">
        <v>0</v>
      </c>
      <c r="P10" s="28">
        <v>0</v>
      </c>
      <c r="S10" s="25">
        <v>6</v>
      </c>
      <c r="T10" s="25">
        <v>1</v>
      </c>
      <c r="U10" s="29" t="s">
        <v>312</v>
      </c>
      <c r="V10" s="29" t="s">
        <v>1</v>
      </c>
      <c r="W10" s="29" t="s">
        <v>11</v>
      </c>
      <c r="X10" s="36">
        <v>1012</v>
      </c>
      <c r="Z10" s="25">
        <v>6</v>
      </c>
      <c r="AA10" s="25">
        <v>6</v>
      </c>
      <c r="AB10" s="25" t="s">
        <v>129</v>
      </c>
      <c r="AD10" s="25">
        <v>6</v>
      </c>
      <c r="AE10" s="29" t="s">
        <v>295</v>
      </c>
    </row>
    <row r="11" spans="1:31" x14ac:dyDescent="0.35">
      <c r="A11" s="26">
        <v>8</v>
      </c>
      <c r="B11" s="26">
        <v>1031</v>
      </c>
      <c r="C11" s="43">
        <v>44210</v>
      </c>
      <c r="D11" s="26">
        <v>500</v>
      </c>
      <c r="E11" s="26">
        <v>21</v>
      </c>
      <c r="F11" s="26">
        <v>5</v>
      </c>
      <c r="G11" s="49" t="s">
        <v>328</v>
      </c>
      <c r="H11" s="49" t="s">
        <v>313</v>
      </c>
      <c r="I11" s="49" t="s">
        <v>13</v>
      </c>
      <c r="J11" s="49" t="s">
        <v>14</v>
      </c>
      <c r="K11" s="53">
        <v>41406</v>
      </c>
      <c r="L11" s="50" t="s">
        <v>227</v>
      </c>
      <c r="M11" s="74">
        <v>1500</v>
      </c>
      <c r="N11" s="26">
        <v>2</v>
      </c>
      <c r="O11" s="77">
        <v>4731.4800000000014</v>
      </c>
      <c r="P11" s="44">
        <v>5299.2576000000017</v>
      </c>
      <c r="S11" s="25">
        <v>7</v>
      </c>
      <c r="T11" s="25">
        <v>1</v>
      </c>
      <c r="U11" s="29" t="s">
        <v>313</v>
      </c>
      <c r="V11" s="29" t="s">
        <v>13</v>
      </c>
      <c r="W11" s="29" t="s">
        <v>42</v>
      </c>
      <c r="X11" s="36">
        <v>8335</v>
      </c>
      <c r="Z11" s="25">
        <v>7</v>
      </c>
      <c r="AA11" s="25">
        <v>6</v>
      </c>
      <c r="AB11" s="25" t="s">
        <v>130</v>
      </c>
      <c r="AD11" s="25">
        <v>7</v>
      </c>
      <c r="AE11" s="29" t="s">
        <v>296</v>
      </c>
    </row>
    <row r="12" spans="1:31" x14ac:dyDescent="0.35">
      <c r="A12" s="26">
        <v>9</v>
      </c>
      <c r="B12" s="26">
        <v>1031</v>
      </c>
      <c r="C12" s="43">
        <v>44210</v>
      </c>
      <c r="D12" s="26">
        <v>500</v>
      </c>
      <c r="E12" s="26">
        <v>21</v>
      </c>
      <c r="F12" s="26">
        <v>5</v>
      </c>
      <c r="G12" s="49" t="s">
        <v>328</v>
      </c>
      <c r="H12" s="49" t="s">
        <v>313</v>
      </c>
      <c r="I12" s="49" t="s">
        <v>13</v>
      </c>
      <c r="J12" s="49" t="s">
        <v>14</v>
      </c>
      <c r="K12" s="53">
        <v>41406</v>
      </c>
      <c r="L12" s="50" t="s">
        <v>228</v>
      </c>
      <c r="M12" s="74">
        <v>1500</v>
      </c>
      <c r="N12" s="26">
        <v>2</v>
      </c>
      <c r="O12" s="77">
        <v>4731.4800000000014</v>
      </c>
      <c r="P12" s="44">
        <v>5299.2576000000017</v>
      </c>
      <c r="S12" s="25">
        <v>8</v>
      </c>
      <c r="T12" s="25">
        <v>1</v>
      </c>
      <c r="U12" s="29" t="s">
        <v>322</v>
      </c>
      <c r="V12" s="29" t="s">
        <v>13</v>
      </c>
      <c r="W12" s="29" t="s">
        <v>73</v>
      </c>
      <c r="X12" s="36">
        <v>8360</v>
      </c>
      <c r="Z12" s="25">
        <v>8</v>
      </c>
      <c r="AA12" s="25">
        <v>21</v>
      </c>
      <c r="AB12" s="25" t="s">
        <v>227</v>
      </c>
      <c r="AD12" s="25">
        <v>8</v>
      </c>
      <c r="AE12" s="29" t="s">
        <v>299</v>
      </c>
    </row>
    <row r="13" spans="1:31" x14ac:dyDescent="0.35">
      <c r="A13" s="26">
        <v>10</v>
      </c>
      <c r="B13" s="26">
        <v>1031</v>
      </c>
      <c r="C13" s="43">
        <v>44210</v>
      </c>
      <c r="D13" s="26">
        <v>500</v>
      </c>
      <c r="E13" s="26">
        <v>37</v>
      </c>
      <c r="F13" s="26">
        <v>7</v>
      </c>
      <c r="G13" s="49" t="s">
        <v>330</v>
      </c>
      <c r="H13" s="49" t="s">
        <v>309</v>
      </c>
      <c r="I13" s="49" t="s">
        <v>1</v>
      </c>
      <c r="J13" s="49" t="s">
        <v>16</v>
      </c>
      <c r="K13" s="53">
        <v>5618009</v>
      </c>
      <c r="L13" s="50" t="s">
        <v>17</v>
      </c>
      <c r="M13" s="74">
        <v>199.8</v>
      </c>
      <c r="N13" s="26">
        <v>2</v>
      </c>
      <c r="O13" s="77">
        <v>4731.4800000000014</v>
      </c>
      <c r="P13" s="44">
        <v>5299.2576000000017</v>
      </c>
      <c r="S13" s="25">
        <v>9</v>
      </c>
      <c r="T13" s="25">
        <v>4</v>
      </c>
      <c r="U13" s="29" t="s">
        <v>310</v>
      </c>
      <c r="V13" s="29" t="s">
        <v>264</v>
      </c>
      <c r="W13" s="29" t="s">
        <v>38</v>
      </c>
      <c r="X13" s="36">
        <v>11164009</v>
      </c>
      <c r="Z13" s="25">
        <v>9</v>
      </c>
      <c r="AA13" s="25">
        <v>21</v>
      </c>
      <c r="AB13" s="25" t="s">
        <v>228</v>
      </c>
      <c r="AD13" s="25">
        <v>9</v>
      </c>
      <c r="AE13" s="29" t="s">
        <v>297</v>
      </c>
    </row>
    <row r="14" spans="1:31" x14ac:dyDescent="0.35">
      <c r="A14" s="26">
        <v>11</v>
      </c>
      <c r="B14" s="26">
        <v>1031</v>
      </c>
      <c r="C14" s="43">
        <v>44210</v>
      </c>
      <c r="D14" s="26">
        <v>500</v>
      </c>
      <c r="E14" s="26">
        <v>37</v>
      </c>
      <c r="F14" s="26">
        <v>7</v>
      </c>
      <c r="G14" s="49" t="s">
        <v>330</v>
      </c>
      <c r="H14" s="49" t="s">
        <v>309</v>
      </c>
      <c r="I14" s="49" t="s">
        <v>1</v>
      </c>
      <c r="J14" s="49" t="s">
        <v>16</v>
      </c>
      <c r="K14" s="53">
        <v>5618009</v>
      </c>
      <c r="L14" s="50" t="s">
        <v>184</v>
      </c>
      <c r="M14" s="74">
        <v>199.8</v>
      </c>
      <c r="N14" s="26">
        <v>2</v>
      </c>
      <c r="O14" s="77">
        <v>4731.4800000000014</v>
      </c>
      <c r="P14" s="44">
        <v>5299.2576000000017</v>
      </c>
      <c r="S14" s="25">
        <v>10</v>
      </c>
      <c r="T14" s="25">
        <v>4</v>
      </c>
      <c r="U14" s="29" t="s">
        <v>316</v>
      </c>
      <c r="V14" s="29" t="s">
        <v>264</v>
      </c>
      <c r="W14" s="29" t="s">
        <v>40</v>
      </c>
      <c r="X14" s="36">
        <v>42542001</v>
      </c>
      <c r="Z14" s="25">
        <v>10</v>
      </c>
      <c r="AA14" s="25">
        <v>37</v>
      </c>
      <c r="AB14" s="25" t="s">
        <v>17</v>
      </c>
      <c r="AD14" s="25">
        <v>10</v>
      </c>
      <c r="AE14" s="29" t="s">
        <v>298</v>
      </c>
    </row>
    <row r="15" spans="1:31" x14ac:dyDescent="0.35">
      <c r="A15" s="26">
        <v>12</v>
      </c>
      <c r="B15" s="26">
        <v>1031</v>
      </c>
      <c r="C15" s="43">
        <v>44210</v>
      </c>
      <c r="D15" s="26">
        <v>500</v>
      </c>
      <c r="E15" s="26">
        <v>38</v>
      </c>
      <c r="F15" s="26">
        <v>7</v>
      </c>
      <c r="G15" s="49" t="s">
        <v>330</v>
      </c>
      <c r="H15" s="49" t="s">
        <v>314</v>
      </c>
      <c r="I15" s="49" t="s">
        <v>19</v>
      </c>
      <c r="J15" s="49" t="s">
        <v>20</v>
      </c>
      <c r="K15" s="53">
        <v>20983041</v>
      </c>
      <c r="L15" s="50" t="s">
        <v>185</v>
      </c>
      <c r="M15" s="74">
        <v>332.97</v>
      </c>
      <c r="N15" s="26">
        <v>4</v>
      </c>
      <c r="O15" s="77">
        <v>4731.4800000000014</v>
      </c>
      <c r="P15" s="44">
        <v>5299.2576000000017</v>
      </c>
      <c r="S15" s="25">
        <v>11</v>
      </c>
      <c r="T15" s="25">
        <v>4</v>
      </c>
      <c r="U15" s="29" t="s">
        <v>323</v>
      </c>
      <c r="V15" s="29" t="s">
        <v>241</v>
      </c>
      <c r="W15" s="29" t="s">
        <v>76</v>
      </c>
      <c r="X15" s="36">
        <v>51281</v>
      </c>
      <c r="Z15" s="25">
        <v>11</v>
      </c>
      <c r="AA15" s="25">
        <v>37</v>
      </c>
      <c r="AB15" s="25" t="s">
        <v>184</v>
      </c>
    </row>
    <row r="16" spans="1:31" x14ac:dyDescent="0.35">
      <c r="A16" s="26">
        <v>13</v>
      </c>
      <c r="B16" s="26">
        <v>1031</v>
      </c>
      <c r="C16" s="43">
        <v>44210</v>
      </c>
      <c r="D16" s="26">
        <v>500</v>
      </c>
      <c r="E16" s="26">
        <v>38</v>
      </c>
      <c r="F16" s="26">
        <v>7</v>
      </c>
      <c r="G16" s="49" t="s">
        <v>330</v>
      </c>
      <c r="H16" s="49" t="s">
        <v>314</v>
      </c>
      <c r="I16" s="49" t="s">
        <v>19</v>
      </c>
      <c r="J16" s="49" t="s">
        <v>20</v>
      </c>
      <c r="K16" s="53">
        <v>20983041</v>
      </c>
      <c r="L16" s="50" t="s">
        <v>186</v>
      </c>
      <c r="M16" s="74">
        <v>332.97</v>
      </c>
      <c r="N16" s="26">
        <v>4</v>
      </c>
      <c r="O16" s="77">
        <v>4731.4800000000014</v>
      </c>
      <c r="P16" s="44">
        <v>5299.2576000000017</v>
      </c>
      <c r="S16" s="25">
        <v>12</v>
      </c>
      <c r="T16" s="25">
        <v>4</v>
      </c>
      <c r="U16" s="29" t="s">
        <v>323</v>
      </c>
      <c r="V16" s="29" t="s">
        <v>241</v>
      </c>
      <c r="W16" s="29" t="s">
        <v>276</v>
      </c>
      <c r="X16" s="36">
        <v>51287</v>
      </c>
      <c r="Z16" s="25">
        <v>12</v>
      </c>
      <c r="AA16" s="25">
        <v>38</v>
      </c>
      <c r="AB16" s="25" t="s">
        <v>185</v>
      </c>
    </row>
    <row r="17" spans="1:31" x14ac:dyDescent="0.35">
      <c r="A17" s="26">
        <v>14</v>
      </c>
      <c r="B17" s="26">
        <v>1031</v>
      </c>
      <c r="C17" s="43">
        <v>44210</v>
      </c>
      <c r="D17" s="26">
        <v>500</v>
      </c>
      <c r="E17" s="26">
        <v>38</v>
      </c>
      <c r="F17" s="26">
        <v>7</v>
      </c>
      <c r="G17" s="49" t="s">
        <v>330</v>
      </c>
      <c r="H17" s="49" t="s">
        <v>314</v>
      </c>
      <c r="I17" s="49" t="s">
        <v>19</v>
      </c>
      <c r="J17" s="49" t="s">
        <v>20</v>
      </c>
      <c r="K17" s="53">
        <v>20983041</v>
      </c>
      <c r="L17" s="50" t="s">
        <v>187</v>
      </c>
      <c r="M17" s="74">
        <v>332.97</v>
      </c>
      <c r="N17" s="26">
        <v>4</v>
      </c>
      <c r="O17" s="77">
        <v>4731.4800000000014</v>
      </c>
      <c r="P17" s="44">
        <v>5299.2576000000017</v>
      </c>
      <c r="S17" s="25">
        <v>13</v>
      </c>
      <c r="T17" s="25">
        <v>4</v>
      </c>
      <c r="U17" s="29" t="s">
        <v>318</v>
      </c>
      <c r="V17" s="29" t="s">
        <v>13</v>
      </c>
      <c r="W17" s="29" t="s">
        <v>81</v>
      </c>
      <c r="X17" s="36">
        <v>8211010</v>
      </c>
      <c r="Z17" s="25">
        <v>13</v>
      </c>
      <c r="AA17" s="25">
        <v>38</v>
      </c>
      <c r="AB17" s="25" t="s">
        <v>186</v>
      </c>
    </row>
    <row r="18" spans="1:31" x14ac:dyDescent="0.35">
      <c r="A18" s="26">
        <v>15</v>
      </c>
      <c r="B18" s="26">
        <v>1031</v>
      </c>
      <c r="C18" s="43">
        <v>44210</v>
      </c>
      <c r="D18" s="26">
        <v>500</v>
      </c>
      <c r="E18" s="26">
        <v>38</v>
      </c>
      <c r="F18" s="26">
        <v>7</v>
      </c>
      <c r="G18" s="49" t="s">
        <v>330</v>
      </c>
      <c r="H18" s="49" t="s">
        <v>314</v>
      </c>
      <c r="I18" s="49" t="s">
        <v>19</v>
      </c>
      <c r="J18" s="49" t="s">
        <v>20</v>
      </c>
      <c r="K18" s="53">
        <v>20983041</v>
      </c>
      <c r="L18" s="50" t="s">
        <v>188</v>
      </c>
      <c r="M18" s="74">
        <v>332.97</v>
      </c>
      <c r="N18" s="26">
        <v>4</v>
      </c>
      <c r="O18" s="77">
        <v>4731.4800000000014</v>
      </c>
      <c r="P18" s="44">
        <v>5299.2576000000017</v>
      </c>
      <c r="S18" s="25">
        <v>14</v>
      </c>
      <c r="T18" s="25">
        <v>4</v>
      </c>
      <c r="U18" s="29" t="s">
        <v>315</v>
      </c>
      <c r="V18" s="29" t="s">
        <v>19</v>
      </c>
      <c r="W18" s="29" t="s">
        <v>46</v>
      </c>
      <c r="X18" s="36">
        <v>50864001</v>
      </c>
      <c r="Z18" s="25">
        <v>14</v>
      </c>
      <c r="AA18" s="25">
        <v>38</v>
      </c>
      <c r="AB18" s="25" t="s">
        <v>187</v>
      </c>
    </row>
    <row r="19" spans="1:31" x14ac:dyDescent="0.35">
      <c r="A19" s="27">
        <v>16</v>
      </c>
      <c r="B19" s="27">
        <v>1033</v>
      </c>
      <c r="C19" s="45">
        <v>44210</v>
      </c>
      <c r="D19" s="27">
        <v>600</v>
      </c>
      <c r="E19" s="27">
        <v>34</v>
      </c>
      <c r="F19" s="27">
        <v>10</v>
      </c>
      <c r="G19" s="49" t="s">
        <v>329</v>
      </c>
      <c r="H19" s="49" t="s">
        <v>315</v>
      </c>
      <c r="I19" s="49" t="s">
        <v>19</v>
      </c>
      <c r="J19" s="49" t="s">
        <v>23</v>
      </c>
      <c r="K19" s="53">
        <v>8427</v>
      </c>
      <c r="L19" s="50" t="s">
        <v>175</v>
      </c>
      <c r="M19" s="74">
        <v>1010</v>
      </c>
      <c r="N19" s="27">
        <v>-1</v>
      </c>
      <c r="O19" s="78">
        <v>0</v>
      </c>
      <c r="P19" s="28">
        <v>0</v>
      </c>
      <c r="S19" s="25">
        <v>15</v>
      </c>
      <c r="T19" s="25">
        <v>5</v>
      </c>
      <c r="U19" s="29" t="s">
        <v>310</v>
      </c>
      <c r="V19" s="29" t="s">
        <v>264</v>
      </c>
      <c r="W19" s="29" t="s">
        <v>5</v>
      </c>
      <c r="X19" s="36">
        <v>20815001</v>
      </c>
      <c r="Z19" s="25">
        <v>15</v>
      </c>
      <c r="AA19" s="25">
        <v>38</v>
      </c>
      <c r="AB19" s="25" t="s">
        <v>188</v>
      </c>
    </row>
    <row r="20" spans="1:31" x14ac:dyDescent="0.35">
      <c r="A20" s="27">
        <v>17</v>
      </c>
      <c r="B20" s="27">
        <v>1033</v>
      </c>
      <c r="C20" s="45">
        <v>44210</v>
      </c>
      <c r="D20" s="27">
        <v>600</v>
      </c>
      <c r="E20" s="27">
        <v>34</v>
      </c>
      <c r="F20" s="27">
        <v>10</v>
      </c>
      <c r="G20" s="49" t="s">
        <v>329</v>
      </c>
      <c r="H20" s="49" t="s">
        <v>315</v>
      </c>
      <c r="I20" s="49" t="s">
        <v>19</v>
      </c>
      <c r="J20" s="49" t="s">
        <v>23</v>
      </c>
      <c r="K20" s="53">
        <v>8427</v>
      </c>
      <c r="L20" s="50" t="s">
        <v>176</v>
      </c>
      <c r="M20" s="74">
        <v>1010</v>
      </c>
      <c r="N20" s="27">
        <v>1</v>
      </c>
      <c r="O20" s="78">
        <v>0</v>
      </c>
      <c r="P20" s="28">
        <v>0</v>
      </c>
      <c r="S20" s="25">
        <v>16</v>
      </c>
      <c r="T20" s="25">
        <v>5</v>
      </c>
      <c r="U20" s="29" t="s">
        <v>317</v>
      </c>
      <c r="V20" s="29" t="s">
        <v>19</v>
      </c>
      <c r="W20" s="29" t="s">
        <v>56</v>
      </c>
      <c r="X20" s="36">
        <v>40184001</v>
      </c>
      <c r="Z20" s="25">
        <v>16</v>
      </c>
      <c r="AA20" s="25">
        <v>34</v>
      </c>
      <c r="AB20" s="25" t="s">
        <v>175</v>
      </c>
    </row>
    <row r="21" spans="1:31" x14ac:dyDescent="0.35">
      <c r="A21" s="26">
        <v>18</v>
      </c>
      <c r="B21" s="26">
        <v>1034</v>
      </c>
      <c r="C21" s="43">
        <v>44210</v>
      </c>
      <c r="D21" s="26">
        <v>700</v>
      </c>
      <c r="E21" s="26">
        <v>44</v>
      </c>
      <c r="F21" s="26">
        <v>3</v>
      </c>
      <c r="G21" s="49" t="s">
        <v>331</v>
      </c>
      <c r="H21" s="49" t="s">
        <v>25</v>
      </c>
      <c r="I21" s="49" t="s">
        <v>266</v>
      </c>
      <c r="J21" s="49" t="s">
        <v>26</v>
      </c>
      <c r="K21" s="53">
        <v>5804084</v>
      </c>
      <c r="L21" s="50" t="s">
        <v>196</v>
      </c>
      <c r="M21" s="74">
        <v>504.69</v>
      </c>
      <c r="N21" s="26">
        <v>2</v>
      </c>
      <c r="O21" s="77">
        <v>1009.38</v>
      </c>
      <c r="P21" s="44">
        <v>1130.5056</v>
      </c>
      <c r="S21" s="25">
        <v>17</v>
      </c>
      <c r="T21" s="25">
        <v>5</v>
      </c>
      <c r="U21" s="29" t="s">
        <v>309</v>
      </c>
      <c r="V21" s="29" t="s">
        <v>1</v>
      </c>
      <c r="W21" s="29" t="s">
        <v>58</v>
      </c>
      <c r="X21" s="36">
        <v>40182001</v>
      </c>
      <c r="Z21" s="25">
        <v>17</v>
      </c>
      <c r="AA21" s="25">
        <v>34</v>
      </c>
      <c r="AB21" s="25" t="s">
        <v>176</v>
      </c>
    </row>
    <row r="22" spans="1:31" x14ac:dyDescent="0.35">
      <c r="A22" s="26">
        <v>19</v>
      </c>
      <c r="B22" s="26">
        <v>1034</v>
      </c>
      <c r="C22" s="43">
        <v>44210</v>
      </c>
      <c r="D22" s="26">
        <v>700</v>
      </c>
      <c r="E22" s="26">
        <v>44</v>
      </c>
      <c r="F22" s="26">
        <v>3</v>
      </c>
      <c r="G22" s="49" t="s">
        <v>331</v>
      </c>
      <c r="H22" s="49" t="s">
        <v>25</v>
      </c>
      <c r="I22" s="49" t="s">
        <v>266</v>
      </c>
      <c r="J22" s="49" t="s">
        <v>26</v>
      </c>
      <c r="K22" s="53">
        <v>5804084</v>
      </c>
      <c r="L22" s="50" t="s">
        <v>197</v>
      </c>
      <c r="M22" s="74">
        <v>504.69</v>
      </c>
      <c r="N22" s="26">
        <v>2</v>
      </c>
      <c r="O22" s="77">
        <v>1009.38</v>
      </c>
      <c r="P22" s="44">
        <v>1130.5056</v>
      </c>
      <c r="S22" s="25">
        <v>18</v>
      </c>
      <c r="T22" s="25">
        <v>5</v>
      </c>
      <c r="U22" s="29" t="s">
        <v>48</v>
      </c>
      <c r="V22" s="29" t="s">
        <v>267</v>
      </c>
      <c r="W22" s="29" t="s">
        <v>87</v>
      </c>
      <c r="X22" s="36">
        <v>8359</v>
      </c>
      <c r="Z22" s="25">
        <v>18</v>
      </c>
      <c r="AA22" s="25">
        <v>44</v>
      </c>
      <c r="AB22" s="25" t="s">
        <v>196</v>
      </c>
    </row>
    <row r="23" spans="1:31" x14ac:dyDescent="0.35">
      <c r="A23" s="27">
        <v>20</v>
      </c>
      <c r="B23" s="27">
        <v>1036</v>
      </c>
      <c r="C23" s="45">
        <v>44214</v>
      </c>
      <c r="D23" s="27">
        <v>800</v>
      </c>
      <c r="E23" s="27">
        <v>34</v>
      </c>
      <c r="F23" s="27">
        <v>10</v>
      </c>
      <c r="G23" s="49" t="s">
        <v>329</v>
      </c>
      <c r="H23" s="49" t="s">
        <v>315</v>
      </c>
      <c r="I23" s="49" t="s">
        <v>19</v>
      </c>
      <c r="J23" s="49" t="s">
        <v>23</v>
      </c>
      <c r="K23" s="53">
        <v>8427</v>
      </c>
      <c r="L23" s="50" t="s">
        <v>177</v>
      </c>
      <c r="M23" s="74">
        <v>1010</v>
      </c>
      <c r="N23" s="27">
        <v>2</v>
      </c>
      <c r="O23" s="78">
        <v>2020</v>
      </c>
      <c r="P23" s="28">
        <v>2262.4</v>
      </c>
      <c r="S23" s="25">
        <v>19</v>
      </c>
      <c r="T23" s="25">
        <v>5</v>
      </c>
      <c r="U23" s="29" t="s">
        <v>318</v>
      </c>
      <c r="V23" s="29" t="s">
        <v>13</v>
      </c>
      <c r="W23" s="29" t="s">
        <v>60</v>
      </c>
      <c r="X23" s="36">
        <v>5850009</v>
      </c>
      <c r="Z23" s="25">
        <v>19</v>
      </c>
      <c r="AA23" s="25">
        <v>44</v>
      </c>
      <c r="AB23" s="25" t="s">
        <v>197</v>
      </c>
    </row>
    <row r="24" spans="1:31" x14ac:dyDescent="0.35">
      <c r="A24" s="27">
        <v>21</v>
      </c>
      <c r="B24" s="27">
        <v>1036</v>
      </c>
      <c r="C24" s="45">
        <v>44214</v>
      </c>
      <c r="D24" s="27">
        <v>800</v>
      </c>
      <c r="E24" s="27">
        <v>34</v>
      </c>
      <c r="F24" s="27">
        <v>10</v>
      </c>
      <c r="G24" s="49" t="s">
        <v>329</v>
      </c>
      <c r="H24" s="49" t="s">
        <v>315</v>
      </c>
      <c r="I24" s="49" t="s">
        <v>19</v>
      </c>
      <c r="J24" s="49" t="s">
        <v>23</v>
      </c>
      <c r="K24" s="53">
        <v>8427</v>
      </c>
      <c r="L24" s="50" t="s">
        <v>178</v>
      </c>
      <c r="M24" s="74">
        <v>1010</v>
      </c>
      <c r="N24" s="27">
        <v>2</v>
      </c>
      <c r="O24" s="78">
        <v>2020</v>
      </c>
      <c r="P24" s="28">
        <v>2262.4</v>
      </c>
      <c r="S24" s="25">
        <v>20</v>
      </c>
      <c r="T24" s="25">
        <v>5</v>
      </c>
      <c r="U24" s="29" t="s">
        <v>315</v>
      </c>
      <c r="V24" s="29" t="s">
        <v>19</v>
      </c>
      <c r="W24" s="29" t="s">
        <v>51</v>
      </c>
      <c r="X24" s="36">
        <v>13563</v>
      </c>
      <c r="Z24" s="25">
        <v>20</v>
      </c>
      <c r="AA24" s="25">
        <v>34</v>
      </c>
      <c r="AB24" s="25" t="s">
        <v>177</v>
      </c>
    </row>
    <row r="25" spans="1:31" x14ac:dyDescent="0.35">
      <c r="A25" s="26">
        <v>22</v>
      </c>
      <c r="B25" s="26">
        <v>1040</v>
      </c>
      <c r="C25" s="43">
        <v>44214</v>
      </c>
      <c r="D25" s="26">
        <v>900</v>
      </c>
      <c r="E25" s="26">
        <v>22</v>
      </c>
      <c r="F25" s="26">
        <v>8</v>
      </c>
      <c r="G25" s="49" t="s">
        <v>332</v>
      </c>
      <c r="H25" s="49" t="s">
        <v>310</v>
      </c>
      <c r="I25" s="49" t="s">
        <v>264</v>
      </c>
      <c r="J25" s="49" t="s">
        <v>29</v>
      </c>
      <c r="K25" s="53">
        <v>8413009</v>
      </c>
      <c r="L25" s="50" t="s">
        <v>30</v>
      </c>
      <c r="M25" s="74">
        <v>50.75</v>
      </c>
      <c r="N25" s="26">
        <v>2</v>
      </c>
      <c r="O25" s="77">
        <v>1564.5</v>
      </c>
      <c r="P25" s="44">
        <v>1752.24</v>
      </c>
      <c r="S25" s="25">
        <v>21</v>
      </c>
      <c r="T25" s="25">
        <v>5</v>
      </c>
      <c r="U25" s="29" t="s">
        <v>313</v>
      </c>
      <c r="V25" s="29" t="s">
        <v>13</v>
      </c>
      <c r="W25" s="29" t="s">
        <v>14</v>
      </c>
      <c r="X25" s="36">
        <v>41406</v>
      </c>
      <c r="Z25" s="25">
        <v>21</v>
      </c>
      <c r="AA25" s="25">
        <v>34</v>
      </c>
      <c r="AB25" s="25" t="s">
        <v>178</v>
      </c>
    </row>
    <row r="26" spans="1:31" x14ac:dyDescent="0.35">
      <c r="A26" s="26">
        <v>23</v>
      </c>
      <c r="B26" s="26">
        <v>1040</v>
      </c>
      <c r="C26" s="43">
        <v>44214</v>
      </c>
      <c r="D26" s="26">
        <v>900</v>
      </c>
      <c r="E26" s="26">
        <v>22</v>
      </c>
      <c r="F26" s="26">
        <v>8</v>
      </c>
      <c r="G26" s="49" t="s">
        <v>332</v>
      </c>
      <c r="H26" s="49" t="s">
        <v>310</v>
      </c>
      <c r="I26" s="49" t="s">
        <v>264</v>
      </c>
      <c r="J26" s="49" t="s">
        <v>29</v>
      </c>
      <c r="K26" s="53">
        <v>8413009</v>
      </c>
      <c r="L26" s="50" t="s">
        <v>142</v>
      </c>
      <c r="M26" s="74">
        <v>50.75</v>
      </c>
      <c r="N26" s="26">
        <v>2</v>
      </c>
      <c r="O26" s="77">
        <v>1564.5</v>
      </c>
      <c r="P26" s="44">
        <v>1752.24</v>
      </c>
      <c r="S26" s="25">
        <v>22</v>
      </c>
      <c r="T26" s="25">
        <v>8</v>
      </c>
      <c r="U26" s="29" t="s">
        <v>310</v>
      </c>
      <c r="V26" s="29" t="s">
        <v>264</v>
      </c>
      <c r="W26" s="29" t="s">
        <v>29</v>
      </c>
      <c r="X26" s="36">
        <v>8413009</v>
      </c>
      <c r="Z26" s="25">
        <v>22</v>
      </c>
      <c r="AA26" s="25">
        <v>22</v>
      </c>
      <c r="AB26" s="25" t="s">
        <v>30</v>
      </c>
    </row>
    <row r="27" spans="1:31" x14ac:dyDescent="0.35">
      <c r="A27" s="26">
        <v>24</v>
      </c>
      <c r="B27" s="26">
        <v>1040</v>
      </c>
      <c r="C27" s="43">
        <v>44214</v>
      </c>
      <c r="D27" s="26">
        <v>900</v>
      </c>
      <c r="E27" s="26">
        <v>23</v>
      </c>
      <c r="F27" s="26">
        <v>8</v>
      </c>
      <c r="G27" s="49" t="s">
        <v>332</v>
      </c>
      <c r="H27" s="49" t="s">
        <v>309</v>
      </c>
      <c r="I27" s="49" t="s">
        <v>1</v>
      </c>
      <c r="J27" s="49" t="s">
        <v>32</v>
      </c>
      <c r="K27" s="53">
        <v>3820009</v>
      </c>
      <c r="L27" s="50" t="s">
        <v>143</v>
      </c>
      <c r="M27" s="74">
        <v>104.5</v>
      </c>
      <c r="N27" s="26">
        <v>14</v>
      </c>
      <c r="O27" s="77">
        <v>1564.5</v>
      </c>
      <c r="P27" s="44">
        <v>1752.24</v>
      </c>
      <c r="S27" s="25">
        <v>23</v>
      </c>
      <c r="T27" s="25">
        <v>8</v>
      </c>
      <c r="U27" s="29" t="s">
        <v>309</v>
      </c>
      <c r="V27" s="29" t="s">
        <v>1</v>
      </c>
      <c r="W27" s="29" t="s">
        <v>32</v>
      </c>
      <c r="X27" s="36">
        <v>3820009</v>
      </c>
      <c r="Z27" s="25">
        <v>23</v>
      </c>
      <c r="AA27" s="25">
        <v>22</v>
      </c>
      <c r="AB27" s="25" t="s">
        <v>142</v>
      </c>
    </row>
    <row r="28" spans="1:31" x14ac:dyDescent="0.35">
      <c r="A28" s="26">
        <v>25</v>
      </c>
      <c r="B28" s="26">
        <v>1040</v>
      </c>
      <c r="C28" s="43">
        <v>44214</v>
      </c>
      <c r="D28" s="26">
        <v>900</v>
      </c>
      <c r="E28" s="26">
        <v>23</v>
      </c>
      <c r="F28" s="26">
        <v>8</v>
      </c>
      <c r="G28" s="49" t="s">
        <v>332</v>
      </c>
      <c r="H28" s="49" t="s">
        <v>309</v>
      </c>
      <c r="I28" s="49" t="s">
        <v>1</v>
      </c>
      <c r="J28" s="49" t="s">
        <v>32</v>
      </c>
      <c r="K28" s="53">
        <v>3820009</v>
      </c>
      <c r="L28" s="50" t="s">
        <v>144</v>
      </c>
      <c r="M28" s="74">
        <v>104.5</v>
      </c>
      <c r="N28" s="26">
        <v>14</v>
      </c>
      <c r="O28" s="77">
        <v>1564.5</v>
      </c>
      <c r="P28" s="44">
        <v>1752.24</v>
      </c>
      <c r="S28" s="25">
        <v>24</v>
      </c>
      <c r="T28" s="25">
        <v>8</v>
      </c>
      <c r="U28" s="29" t="s">
        <v>315</v>
      </c>
      <c r="V28" s="29" t="s">
        <v>19</v>
      </c>
      <c r="W28" s="29" t="s">
        <v>36</v>
      </c>
      <c r="X28" s="36">
        <v>1100321</v>
      </c>
      <c r="Z28" s="25">
        <v>24</v>
      </c>
      <c r="AA28" s="25">
        <v>23</v>
      </c>
      <c r="AB28" s="25" t="s">
        <v>143</v>
      </c>
      <c r="AE28" s="22"/>
    </row>
    <row r="29" spans="1:31" x14ac:dyDescent="0.35">
      <c r="A29" s="26">
        <v>26</v>
      </c>
      <c r="B29" s="26">
        <v>1040</v>
      </c>
      <c r="C29" s="43">
        <v>44214</v>
      </c>
      <c r="D29" s="26">
        <v>900</v>
      </c>
      <c r="E29" s="26">
        <v>23</v>
      </c>
      <c r="F29" s="26">
        <v>8</v>
      </c>
      <c r="G29" s="49" t="s">
        <v>332</v>
      </c>
      <c r="H29" s="49" t="s">
        <v>309</v>
      </c>
      <c r="I29" s="49" t="s">
        <v>1</v>
      </c>
      <c r="J29" s="49" t="s">
        <v>32</v>
      </c>
      <c r="K29" s="53">
        <v>3820009</v>
      </c>
      <c r="L29" s="50" t="s">
        <v>145</v>
      </c>
      <c r="M29" s="74">
        <v>104.5</v>
      </c>
      <c r="N29" s="26">
        <v>14</v>
      </c>
      <c r="O29" s="77">
        <v>1564.5</v>
      </c>
      <c r="P29" s="44">
        <v>1752.24</v>
      </c>
      <c r="S29" s="25">
        <v>25</v>
      </c>
      <c r="T29" s="25">
        <v>8</v>
      </c>
      <c r="U29" s="29" t="s">
        <v>313</v>
      </c>
      <c r="V29" s="29" t="s">
        <v>13</v>
      </c>
      <c r="W29" s="29" t="s">
        <v>93</v>
      </c>
      <c r="X29" s="36">
        <v>8294</v>
      </c>
      <c r="Z29" s="25">
        <v>25</v>
      </c>
      <c r="AA29" s="25">
        <v>23</v>
      </c>
      <c r="AB29" s="25" t="s">
        <v>144</v>
      </c>
    </row>
    <row r="30" spans="1:31" x14ac:dyDescent="0.35">
      <c r="A30" s="26">
        <v>27</v>
      </c>
      <c r="B30" s="26">
        <v>1040</v>
      </c>
      <c r="C30" s="43">
        <v>44214</v>
      </c>
      <c r="D30" s="26">
        <v>900</v>
      </c>
      <c r="E30" s="26">
        <v>23</v>
      </c>
      <c r="F30" s="26">
        <v>8</v>
      </c>
      <c r="G30" s="49" t="s">
        <v>332</v>
      </c>
      <c r="H30" s="49" t="s">
        <v>309</v>
      </c>
      <c r="I30" s="49" t="s">
        <v>1</v>
      </c>
      <c r="J30" s="49" t="s">
        <v>32</v>
      </c>
      <c r="K30" s="53">
        <v>3820009</v>
      </c>
      <c r="L30" s="50" t="s">
        <v>146</v>
      </c>
      <c r="M30" s="74">
        <v>104.5</v>
      </c>
      <c r="N30" s="26">
        <v>14</v>
      </c>
      <c r="O30" s="77">
        <v>1564.5</v>
      </c>
      <c r="P30" s="44">
        <v>1752.24</v>
      </c>
      <c r="S30" s="25">
        <v>26</v>
      </c>
      <c r="T30" s="25">
        <v>9</v>
      </c>
      <c r="U30" s="29" t="s">
        <v>318</v>
      </c>
      <c r="V30" s="29" t="s">
        <v>13</v>
      </c>
      <c r="W30" s="29" t="s">
        <v>79</v>
      </c>
      <c r="X30" s="36">
        <v>2136</v>
      </c>
      <c r="Z30" s="25">
        <v>26</v>
      </c>
      <c r="AA30" s="25">
        <v>23</v>
      </c>
      <c r="AB30" s="25" t="s">
        <v>145</v>
      </c>
    </row>
    <row r="31" spans="1:31" x14ac:dyDescent="0.35">
      <c r="A31" s="26">
        <v>28</v>
      </c>
      <c r="B31" s="26">
        <v>1040</v>
      </c>
      <c r="C31" s="43">
        <v>44214</v>
      </c>
      <c r="D31" s="26">
        <v>900</v>
      </c>
      <c r="E31" s="26">
        <v>23</v>
      </c>
      <c r="F31" s="26">
        <v>8</v>
      </c>
      <c r="G31" s="49" t="s">
        <v>332</v>
      </c>
      <c r="H31" s="49" t="s">
        <v>309</v>
      </c>
      <c r="I31" s="49" t="s">
        <v>1</v>
      </c>
      <c r="J31" s="49" t="s">
        <v>32</v>
      </c>
      <c r="K31" s="53">
        <v>3820009</v>
      </c>
      <c r="L31" s="50" t="s">
        <v>147</v>
      </c>
      <c r="M31" s="74">
        <v>104.5</v>
      </c>
      <c r="N31" s="26">
        <v>14</v>
      </c>
      <c r="O31" s="77">
        <v>1564.5</v>
      </c>
      <c r="P31" s="44">
        <v>1752.24</v>
      </c>
      <c r="S31" s="25">
        <v>27</v>
      </c>
      <c r="T31" s="25">
        <v>9</v>
      </c>
      <c r="U31" s="29" t="s">
        <v>314</v>
      </c>
      <c r="V31" s="29" t="s">
        <v>19</v>
      </c>
      <c r="W31" s="29" t="s">
        <v>86</v>
      </c>
      <c r="X31" s="36">
        <v>2124</v>
      </c>
      <c r="Z31" s="25">
        <v>27</v>
      </c>
      <c r="AA31" s="25">
        <v>23</v>
      </c>
      <c r="AB31" s="25" t="s">
        <v>146</v>
      </c>
    </row>
    <row r="32" spans="1:31" x14ac:dyDescent="0.35">
      <c r="A32" s="26">
        <v>29</v>
      </c>
      <c r="B32" s="26">
        <v>1040</v>
      </c>
      <c r="C32" s="43">
        <v>44214</v>
      </c>
      <c r="D32" s="26">
        <v>900</v>
      </c>
      <c r="E32" s="26">
        <v>23</v>
      </c>
      <c r="F32" s="26">
        <v>8</v>
      </c>
      <c r="G32" s="49" t="s">
        <v>332</v>
      </c>
      <c r="H32" s="49" t="s">
        <v>309</v>
      </c>
      <c r="I32" s="49" t="s">
        <v>1</v>
      </c>
      <c r="J32" s="49" t="s">
        <v>32</v>
      </c>
      <c r="K32" s="53">
        <v>3820009</v>
      </c>
      <c r="L32" s="50" t="s">
        <v>148</v>
      </c>
      <c r="M32" s="74">
        <v>104.5</v>
      </c>
      <c r="N32" s="26">
        <v>14</v>
      </c>
      <c r="O32" s="77">
        <v>1564.5</v>
      </c>
      <c r="P32" s="44">
        <v>1752.24</v>
      </c>
      <c r="S32" s="25">
        <v>28</v>
      </c>
      <c r="T32" s="25">
        <v>9</v>
      </c>
      <c r="U32" s="29" t="s">
        <v>315</v>
      </c>
      <c r="V32" s="29" t="s">
        <v>19</v>
      </c>
      <c r="W32" s="29" t="s">
        <v>82</v>
      </c>
      <c r="X32" s="36">
        <v>41398</v>
      </c>
      <c r="Z32" s="25">
        <v>28</v>
      </c>
      <c r="AA32" s="25">
        <v>23</v>
      </c>
      <c r="AB32" s="25" t="s">
        <v>147</v>
      </c>
    </row>
    <row r="33" spans="1:28" x14ac:dyDescent="0.35">
      <c r="A33" s="26">
        <v>30</v>
      </c>
      <c r="B33" s="26">
        <v>1040</v>
      </c>
      <c r="C33" s="43">
        <v>44214</v>
      </c>
      <c r="D33" s="26">
        <v>900</v>
      </c>
      <c r="E33" s="26">
        <v>23</v>
      </c>
      <c r="F33" s="26">
        <v>8</v>
      </c>
      <c r="G33" s="49" t="s">
        <v>332</v>
      </c>
      <c r="H33" s="49" t="s">
        <v>309</v>
      </c>
      <c r="I33" s="49" t="s">
        <v>1</v>
      </c>
      <c r="J33" s="49" t="s">
        <v>32</v>
      </c>
      <c r="K33" s="53">
        <v>3820009</v>
      </c>
      <c r="L33" s="50" t="s">
        <v>149</v>
      </c>
      <c r="M33" s="74">
        <v>104.5</v>
      </c>
      <c r="N33" s="26">
        <v>14</v>
      </c>
      <c r="O33" s="77">
        <v>1564.5</v>
      </c>
      <c r="P33" s="44">
        <v>1752.24</v>
      </c>
      <c r="S33" s="25">
        <v>29</v>
      </c>
      <c r="T33" s="25">
        <v>9</v>
      </c>
      <c r="U33" s="29" t="s">
        <v>313</v>
      </c>
      <c r="V33" s="29" t="s">
        <v>13</v>
      </c>
      <c r="W33" s="29" t="s">
        <v>69</v>
      </c>
      <c r="X33" s="36">
        <v>8335</v>
      </c>
      <c r="Z33" s="25">
        <v>29</v>
      </c>
      <c r="AA33" s="25">
        <v>23</v>
      </c>
      <c r="AB33" s="25" t="s">
        <v>148</v>
      </c>
    </row>
    <row r="34" spans="1:28" x14ac:dyDescent="0.35">
      <c r="A34" s="26">
        <v>31</v>
      </c>
      <c r="B34" s="26">
        <v>1040</v>
      </c>
      <c r="C34" s="43">
        <v>44214</v>
      </c>
      <c r="D34" s="26">
        <v>900</v>
      </c>
      <c r="E34" s="26">
        <v>23</v>
      </c>
      <c r="F34" s="26">
        <v>8</v>
      </c>
      <c r="G34" s="49" t="s">
        <v>332</v>
      </c>
      <c r="H34" s="49" t="s">
        <v>309</v>
      </c>
      <c r="I34" s="49" t="s">
        <v>1</v>
      </c>
      <c r="J34" s="49" t="s">
        <v>32</v>
      </c>
      <c r="K34" s="53">
        <v>3820009</v>
      </c>
      <c r="L34" s="50" t="s">
        <v>150</v>
      </c>
      <c r="M34" s="74">
        <v>104.5</v>
      </c>
      <c r="N34" s="26">
        <v>14</v>
      </c>
      <c r="O34" s="77">
        <v>1564.5</v>
      </c>
      <c r="P34" s="44">
        <v>1752.24</v>
      </c>
      <c r="S34" s="25">
        <v>30</v>
      </c>
      <c r="T34" s="25">
        <v>9</v>
      </c>
      <c r="U34" s="29" t="s">
        <v>319</v>
      </c>
      <c r="V34" s="29" t="s">
        <v>13</v>
      </c>
      <c r="W34" s="29" t="s">
        <v>62</v>
      </c>
      <c r="X34" s="36">
        <v>11577</v>
      </c>
      <c r="Z34" s="25">
        <v>30</v>
      </c>
      <c r="AA34" s="25">
        <v>23</v>
      </c>
      <c r="AB34" s="25" t="s">
        <v>149</v>
      </c>
    </row>
    <row r="35" spans="1:28" x14ac:dyDescent="0.35">
      <c r="A35" s="26">
        <v>32</v>
      </c>
      <c r="B35" s="26">
        <v>1040</v>
      </c>
      <c r="C35" s="43">
        <v>44214</v>
      </c>
      <c r="D35" s="26">
        <v>900</v>
      </c>
      <c r="E35" s="26">
        <v>23</v>
      </c>
      <c r="F35" s="26">
        <v>8</v>
      </c>
      <c r="G35" s="49" t="s">
        <v>332</v>
      </c>
      <c r="H35" s="49" t="s">
        <v>309</v>
      </c>
      <c r="I35" s="49" t="s">
        <v>1</v>
      </c>
      <c r="J35" s="49" t="s">
        <v>32</v>
      </c>
      <c r="K35" s="53">
        <v>3820009</v>
      </c>
      <c r="L35" s="50" t="s">
        <v>151</v>
      </c>
      <c r="M35" s="74">
        <v>104.5</v>
      </c>
      <c r="N35" s="26">
        <v>14</v>
      </c>
      <c r="O35" s="77">
        <v>1564.5</v>
      </c>
      <c r="P35" s="44">
        <v>1752.24</v>
      </c>
      <c r="S35" s="25">
        <v>31</v>
      </c>
      <c r="T35" s="25">
        <v>10</v>
      </c>
      <c r="U35" s="29" t="s">
        <v>320</v>
      </c>
      <c r="V35" s="29" t="s">
        <v>239</v>
      </c>
      <c r="W35" s="29" t="s">
        <v>270</v>
      </c>
      <c r="X35" s="36">
        <v>56014</v>
      </c>
      <c r="Z35" s="25">
        <v>31</v>
      </c>
      <c r="AA35" s="25">
        <v>23</v>
      </c>
      <c r="AB35" s="25" t="s">
        <v>150</v>
      </c>
    </row>
    <row r="36" spans="1:28" x14ac:dyDescent="0.35">
      <c r="A36" s="26">
        <v>33</v>
      </c>
      <c r="B36" s="26">
        <v>1040</v>
      </c>
      <c r="C36" s="43">
        <v>44214</v>
      </c>
      <c r="D36" s="26">
        <v>900</v>
      </c>
      <c r="E36" s="26">
        <v>23</v>
      </c>
      <c r="F36" s="26">
        <v>8</v>
      </c>
      <c r="G36" s="49" t="s">
        <v>332</v>
      </c>
      <c r="H36" s="49" t="s">
        <v>309</v>
      </c>
      <c r="I36" s="49" t="s">
        <v>1</v>
      </c>
      <c r="J36" s="49" t="s">
        <v>32</v>
      </c>
      <c r="K36" s="53">
        <v>3820009</v>
      </c>
      <c r="L36" s="50" t="s">
        <v>152</v>
      </c>
      <c r="M36" s="74">
        <v>104.5</v>
      </c>
      <c r="N36" s="26">
        <v>14</v>
      </c>
      <c r="O36" s="77">
        <v>1564.5</v>
      </c>
      <c r="P36" s="44">
        <v>1752.24</v>
      </c>
      <c r="S36" s="25">
        <v>32</v>
      </c>
      <c r="T36" s="25">
        <v>10</v>
      </c>
      <c r="U36" s="29" t="s">
        <v>311</v>
      </c>
      <c r="V36" s="29" t="s">
        <v>239</v>
      </c>
      <c r="W36" s="29" t="s">
        <v>65</v>
      </c>
      <c r="X36" s="36">
        <v>66001</v>
      </c>
      <c r="Z36" s="25">
        <v>32</v>
      </c>
      <c r="AA36" s="25">
        <v>23</v>
      </c>
      <c r="AB36" s="25" t="s">
        <v>151</v>
      </c>
    </row>
    <row r="37" spans="1:28" x14ac:dyDescent="0.35">
      <c r="A37" s="26">
        <v>34</v>
      </c>
      <c r="B37" s="26">
        <v>1040</v>
      </c>
      <c r="C37" s="43">
        <v>44214</v>
      </c>
      <c r="D37" s="26">
        <v>900</v>
      </c>
      <c r="E37" s="26">
        <v>23</v>
      </c>
      <c r="F37" s="26">
        <v>8</v>
      </c>
      <c r="G37" s="49" t="s">
        <v>332</v>
      </c>
      <c r="H37" s="49" t="s">
        <v>309</v>
      </c>
      <c r="I37" s="49" t="s">
        <v>1</v>
      </c>
      <c r="J37" s="49" t="s">
        <v>32</v>
      </c>
      <c r="K37" s="53">
        <v>3820009</v>
      </c>
      <c r="L37" s="50" t="s">
        <v>153</v>
      </c>
      <c r="M37" s="74">
        <v>104.5</v>
      </c>
      <c r="N37" s="26">
        <v>14</v>
      </c>
      <c r="O37" s="77">
        <v>1564.5</v>
      </c>
      <c r="P37" s="44">
        <v>1752.24</v>
      </c>
      <c r="S37" s="25">
        <v>33</v>
      </c>
      <c r="T37" s="25">
        <v>10</v>
      </c>
      <c r="U37" s="29" t="s">
        <v>314</v>
      </c>
      <c r="V37" s="29" t="s">
        <v>19</v>
      </c>
      <c r="W37" s="29" t="s">
        <v>71</v>
      </c>
      <c r="X37" s="36">
        <v>2124</v>
      </c>
      <c r="Z37" s="25">
        <v>33</v>
      </c>
      <c r="AA37" s="25">
        <v>23</v>
      </c>
      <c r="AB37" s="25" t="s">
        <v>152</v>
      </c>
    </row>
    <row r="38" spans="1:28" x14ac:dyDescent="0.35">
      <c r="A38" s="26">
        <v>35</v>
      </c>
      <c r="B38" s="26">
        <v>1040</v>
      </c>
      <c r="C38" s="43">
        <v>44214</v>
      </c>
      <c r="D38" s="26">
        <v>900</v>
      </c>
      <c r="E38" s="26">
        <v>23</v>
      </c>
      <c r="F38" s="26">
        <v>8</v>
      </c>
      <c r="G38" s="49" t="s">
        <v>332</v>
      </c>
      <c r="H38" s="49" t="s">
        <v>309</v>
      </c>
      <c r="I38" s="49" t="s">
        <v>1</v>
      </c>
      <c r="J38" s="49" t="s">
        <v>32</v>
      </c>
      <c r="K38" s="53">
        <v>3820009</v>
      </c>
      <c r="L38" s="50" t="s">
        <v>154</v>
      </c>
      <c r="M38" s="74">
        <v>104.5</v>
      </c>
      <c r="N38" s="26">
        <v>14</v>
      </c>
      <c r="O38" s="77">
        <v>1564.5</v>
      </c>
      <c r="P38" s="44">
        <v>1752.24</v>
      </c>
      <c r="S38" s="25">
        <v>34</v>
      </c>
      <c r="T38" s="25">
        <v>10</v>
      </c>
      <c r="U38" s="29" t="s">
        <v>315</v>
      </c>
      <c r="V38" s="29" t="s">
        <v>19</v>
      </c>
      <c r="W38" s="29" t="s">
        <v>23</v>
      </c>
      <c r="X38" s="36">
        <v>8427</v>
      </c>
      <c r="Z38" s="25">
        <v>34</v>
      </c>
      <c r="AA38" s="25">
        <v>23</v>
      </c>
      <c r="AB38" s="25" t="s">
        <v>153</v>
      </c>
    </row>
    <row r="39" spans="1:28" x14ac:dyDescent="0.35">
      <c r="A39" s="26">
        <v>36</v>
      </c>
      <c r="B39" s="26">
        <v>1040</v>
      </c>
      <c r="C39" s="43">
        <v>44214</v>
      </c>
      <c r="D39" s="26">
        <v>900</v>
      </c>
      <c r="E39" s="26">
        <v>23</v>
      </c>
      <c r="F39" s="26">
        <v>8</v>
      </c>
      <c r="G39" s="49" t="s">
        <v>332</v>
      </c>
      <c r="H39" s="49" t="s">
        <v>309</v>
      </c>
      <c r="I39" s="49" t="s">
        <v>1</v>
      </c>
      <c r="J39" s="49" t="s">
        <v>32</v>
      </c>
      <c r="K39" s="53">
        <v>3820009</v>
      </c>
      <c r="L39" s="50" t="s">
        <v>155</v>
      </c>
      <c r="M39" s="74">
        <v>104.5</v>
      </c>
      <c r="N39" s="26">
        <v>14</v>
      </c>
      <c r="O39" s="77">
        <v>1564.5</v>
      </c>
      <c r="P39" s="44">
        <v>1752.24</v>
      </c>
      <c r="S39" s="25">
        <v>35</v>
      </c>
      <c r="T39" s="25">
        <v>10</v>
      </c>
      <c r="U39" s="29" t="s">
        <v>321</v>
      </c>
      <c r="V39" s="29" t="s">
        <v>19</v>
      </c>
      <c r="W39" s="29" t="s">
        <v>67</v>
      </c>
      <c r="X39" s="36">
        <v>13628</v>
      </c>
      <c r="Z39" s="25">
        <v>35</v>
      </c>
      <c r="AA39" s="25">
        <v>23</v>
      </c>
      <c r="AB39" s="25" t="s">
        <v>154</v>
      </c>
    </row>
    <row r="40" spans="1:28" x14ac:dyDescent="0.35">
      <c r="A40" s="26">
        <v>37</v>
      </c>
      <c r="B40" s="26">
        <v>1040</v>
      </c>
      <c r="C40" s="43">
        <v>44214</v>
      </c>
      <c r="D40" s="26">
        <v>900</v>
      </c>
      <c r="E40" s="26">
        <v>23</v>
      </c>
      <c r="F40" s="26">
        <v>8</v>
      </c>
      <c r="G40" s="49" t="s">
        <v>332</v>
      </c>
      <c r="H40" s="49" t="s">
        <v>309</v>
      </c>
      <c r="I40" s="49" t="s">
        <v>1</v>
      </c>
      <c r="J40" s="49" t="s">
        <v>32</v>
      </c>
      <c r="K40" s="53">
        <v>3820009</v>
      </c>
      <c r="L40" s="50" t="s">
        <v>156</v>
      </c>
      <c r="M40" s="74">
        <v>104.5</v>
      </c>
      <c r="N40" s="26">
        <v>14</v>
      </c>
      <c r="O40" s="77">
        <v>1564.5</v>
      </c>
      <c r="P40" s="44">
        <v>1752.24</v>
      </c>
      <c r="S40" s="25">
        <v>36</v>
      </c>
      <c r="T40" s="25">
        <v>10</v>
      </c>
      <c r="U40" s="29" t="s">
        <v>313</v>
      </c>
      <c r="V40" s="29" t="s">
        <v>13</v>
      </c>
      <c r="W40" s="29" t="s">
        <v>64</v>
      </c>
      <c r="X40" s="36">
        <v>41491</v>
      </c>
      <c r="Z40" s="25">
        <v>36</v>
      </c>
      <c r="AA40" s="25">
        <v>23</v>
      </c>
      <c r="AB40" s="25" t="s">
        <v>155</v>
      </c>
    </row>
    <row r="41" spans="1:28" x14ac:dyDescent="0.35">
      <c r="A41" s="27">
        <v>38</v>
      </c>
      <c r="B41" s="27">
        <v>1042</v>
      </c>
      <c r="C41" s="45">
        <v>44214</v>
      </c>
      <c r="D41" s="27">
        <v>1000</v>
      </c>
      <c r="E41" s="27">
        <v>28</v>
      </c>
      <c r="F41" s="27">
        <v>9</v>
      </c>
      <c r="G41" s="49" t="s">
        <v>333</v>
      </c>
      <c r="H41" s="49" t="s">
        <v>315</v>
      </c>
      <c r="I41" s="49" t="s">
        <v>19</v>
      </c>
      <c r="J41" s="49" t="s">
        <v>82</v>
      </c>
      <c r="K41" s="53">
        <v>41398</v>
      </c>
      <c r="L41" s="50" t="s">
        <v>170</v>
      </c>
      <c r="M41" s="74">
        <v>1040</v>
      </c>
      <c r="N41" s="27">
        <v>1</v>
      </c>
      <c r="O41" s="78">
        <v>1040</v>
      </c>
      <c r="P41" s="28">
        <v>1164.8</v>
      </c>
      <c r="S41" s="25">
        <v>37</v>
      </c>
      <c r="T41" s="25">
        <v>7</v>
      </c>
      <c r="U41" s="29" t="s">
        <v>309</v>
      </c>
      <c r="V41" s="29" t="s">
        <v>1</v>
      </c>
      <c r="W41" s="29" t="s">
        <v>16</v>
      </c>
      <c r="X41" s="36">
        <v>5618009</v>
      </c>
      <c r="Z41" s="25">
        <v>37</v>
      </c>
      <c r="AA41" s="25">
        <v>23</v>
      </c>
      <c r="AB41" s="25" t="s">
        <v>156</v>
      </c>
    </row>
    <row r="42" spans="1:28" x14ac:dyDescent="0.35">
      <c r="A42" s="26">
        <v>39</v>
      </c>
      <c r="B42" s="26">
        <v>1043</v>
      </c>
      <c r="C42" s="43">
        <v>44214</v>
      </c>
      <c r="D42" s="26">
        <v>1100</v>
      </c>
      <c r="E42" s="26">
        <v>24</v>
      </c>
      <c r="F42" s="26">
        <v>8</v>
      </c>
      <c r="G42" s="49" t="s">
        <v>332</v>
      </c>
      <c r="H42" s="49" t="s">
        <v>315</v>
      </c>
      <c r="I42" s="49" t="s">
        <v>19</v>
      </c>
      <c r="J42" s="49" t="s">
        <v>36</v>
      </c>
      <c r="K42" s="53">
        <v>1100321</v>
      </c>
      <c r="L42" s="50" t="s">
        <v>229</v>
      </c>
      <c r="M42" s="74">
        <v>1272</v>
      </c>
      <c r="N42" s="26">
        <v>1</v>
      </c>
      <c r="O42" s="77">
        <v>1272</v>
      </c>
      <c r="P42" s="44">
        <v>1424.6399999999999</v>
      </c>
      <c r="S42" s="25">
        <v>38</v>
      </c>
      <c r="T42" s="25">
        <v>7</v>
      </c>
      <c r="U42" s="29" t="s">
        <v>314</v>
      </c>
      <c r="V42" s="29" t="s">
        <v>19</v>
      </c>
      <c r="W42" s="29" t="s">
        <v>20</v>
      </c>
      <c r="X42" s="36">
        <v>20983041</v>
      </c>
      <c r="Z42" s="25">
        <v>38</v>
      </c>
      <c r="AA42" s="25">
        <v>28</v>
      </c>
      <c r="AB42" s="25" t="s">
        <v>170</v>
      </c>
    </row>
    <row r="43" spans="1:28" x14ac:dyDescent="0.35">
      <c r="A43" s="27">
        <v>40</v>
      </c>
      <c r="B43" s="27">
        <v>1044</v>
      </c>
      <c r="C43" s="45">
        <v>44214</v>
      </c>
      <c r="D43" s="27">
        <v>1200</v>
      </c>
      <c r="E43" s="27">
        <v>9</v>
      </c>
      <c r="F43" s="27">
        <v>4</v>
      </c>
      <c r="G43" s="49" t="s">
        <v>334</v>
      </c>
      <c r="H43" s="49" t="s">
        <v>310</v>
      </c>
      <c r="I43" s="49" t="s">
        <v>264</v>
      </c>
      <c r="J43" s="49" t="s">
        <v>38</v>
      </c>
      <c r="K43" s="53">
        <v>11164009</v>
      </c>
      <c r="L43" s="50" t="s">
        <v>39</v>
      </c>
      <c r="M43" s="74">
        <v>69.53</v>
      </c>
      <c r="N43" s="27">
        <v>4</v>
      </c>
      <c r="O43" s="78">
        <v>317.88</v>
      </c>
      <c r="P43" s="28">
        <v>356.0256</v>
      </c>
      <c r="S43" s="25">
        <v>39</v>
      </c>
      <c r="T43" s="25">
        <v>7</v>
      </c>
      <c r="U43" s="29" t="s">
        <v>313</v>
      </c>
      <c r="V43" s="29" t="s">
        <v>13</v>
      </c>
      <c r="W43" s="29" t="s">
        <v>91</v>
      </c>
      <c r="X43" s="36">
        <v>41406</v>
      </c>
      <c r="Z43" s="25">
        <v>39</v>
      </c>
      <c r="AA43" s="25">
        <v>24</v>
      </c>
      <c r="AB43" s="25" t="s">
        <v>229</v>
      </c>
    </row>
    <row r="44" spans="1:28" x14ac:dyDescent="0.35">
      <c r="A44" s="27">
        <v>41</v>
      </c>
      <c r="B44" s="27">
        <v>1044</v>
      </c>
      <c r="C44" s="45">
        <v>44214</v>
      </c>
      <c r="D44" s="27">
        <v>1200</v>
      </c>
      <c r="E44" s="27">
        <v>9</v>
      </c>
      <c r="F44" s="27">
        <v>4</v>
      </c>
      <c r="G44" s="49" t="s">
        <v>334</v>
      </c>
      <c r="H44" s="49" t="s">
        <v>310</v>
      </c>
      <c r="I44" s="49" t="s">
        <v>264</v>
      </c>
      <c r="J44" s="49" t="s">
        <v>38</v>
      </c>
      <c r="K44" s="53">
        <v>11164009</v>
      </c>
      <c r="L44" s="50" t="s">
        <v>138</v>
      </c>
      <c r="M44" s="74">
        <v>69.53</v>
      </c>
      <c r="N44" s="27">
        <v>4</v>
      </c>
      <c r="O44" s="78">
        <v>317.88</v>
      </c>
      <c r="P44" s="28">
        <v>356.0256</v>
      </c>
      <c r="S44" s="25">
        <v>40</v>
      </c>
      <c r="T44" s="25">
        <v>3</v>
      </c>
      <c r="U44" s="29" t="s">
        <v>309</v>
      </c>
      <c r="V44" s="29" t="s">
        <v>1</v>
      </c>
      <c r="W44" s="29" t="s">
        <v>95</v>
      </c>
      <c r="X44" s="36">
        <v>1012</v>
      </c>
      <c r="Z44" s="25">
        <v>40</v>
      </c>
      <c r="AA44" s="25">
        <v>9</v>
      </c>
      <c r="AB44" s="25" t="s">
        <v>39</v>
      </c>
    </row>
    <row r="45" spans="1:28" x14ac:dyDescent="0.35">
      <c r="A45" s="27">
        <v>42</v>
      </c>
      <c r="B45" s="27">
        <v>1044</v>
      </c>
      <c r="C45" s="45">
        <v>44214</v>
      </c>
      <c r="D45" s="27">
        <v>1200</v>
      </c>
      <c r="E45" s="27">
        <v>10</v>
      </c>
      <c r="F45" s="27">
        <v>4</v>
      </c>
      <c r="G45" s="49" t="s">
        <v>334</v>
      </c>
      <c r="H45" s="49" t="s">
        <v>316</v>
      </c>
      <c r="I45" s="49" t="s">
        <v>264</v>
      </c>
      <c r="J45" s="49" t="s">
        <v>40</v>
      </c>
      <c r="K45" s="53">
        <v>42542001</v>
      </c>
      <c r="L45" s="50" t="s">
        <v>139</v>
      </c>
      <c r="M45" s="74">
        <v>89.41</v>
      </c>
      <c r="N45" s="27">
        <v>4</v>
      </c>
      <c r="O45" s="78">
        <v>317.88</v>
      </c>
      <c r="P45" s="28">
        <v>356.0256</v>
      </c>
      <c r="S45" s="25">
        <v>41</v>
      </c>
      <c r="T45" s="25">
        <v>3</v>
      </c>
      <c r="U45" s="29" t="s">
        <v>318</v>
      </c>
      <c r="V45" s="29" t="s">
        <v>13</v>
      </c>
      <c r="W45" s="29" t="s">
        <v>107</v>
      </c>
      <c r="X45" s="36">
        <v>2136</v>
      </c>
      <c r="Z45" s="25">
        <v>41</v>
      </c>
      <c r="AA45" s="25">
        <v>9</v>
      </c>
      <c r="AB45" s="25" t="s">
        <v>138</v>
      </c>
    </row>
    <row r="46" spans="1:28" x14ac:dyDescent="0.35">
      <c r="A46" s="27">
        <v>43</v>
      </c>
      <c r="B46" s="27">
        <v>1044</v>
      </c>
      <c r="C46" s="45">
        <v>44214</v>
      </c>
      <c r="D46" s="27">
        <v>1200</v>
      </c>
      <c r="E46" s="27">
        <v>10</v>
      </c>
      <c r="F46" s="27">
        <v>4</v>
      </c>
      <c r="G46" s="49" t="s">
        <v>334</v>
      </c>
      <c r="H46" s="49" t="s">
        <v>316</v>
      </c>
      <c r="I46" s="49" t="s">
        <v>264</v>
      </c>
      <c r="J46" s="49" t="s">
        <v>40</v>
      </c>
      <c r="K46" s="53">
        <v>42542001</v>
      </c>
      <c r="L46" s="50" t="s">
        <v>140</v>
      </c>
      <c r="M46" s="74">
        <v>89.41</v>
      </c>
      <c r="N46" s="27">
        <v>4</v>
      </c>
      <c r="O46" s="78">
        <v>317.88</v>
      </c>
      <c r="P46" s="28">
        <v>356.0256</v>
      </c>
      <c r="S46" s="25">
        <v>42</v>
      </c>
      <c r="T46" s="25">
        <v>3</v>
      </c>
      <c r="U46" s="29" t="s">
        <v>315</v>
      </c>
      <c r="V46" s="29" t="s">
        <v>19</v>
      </c>
      <c r="W46" s="29" t="s">
        <v>44</v>
      </c>
      <c r="X46" s="36">
        <v>12490</v>
      </c>
      <c r="Z46" s="25">
        <v>42</v>
      </c>
      <c r="AA46" s="25">
        <v>10</v>
      </c>
      <c r="AB46" s="25" t="s">
        <v>139</v>
      </c>
    </row>
    <row r="47" spans="1:28" x14ac:dyDescent="0.35">
      <c r="A47" s="26">
        <v>44</v>
      </c>
      <c r="B47" s="26">
        <v>1046</v>
      </c>
      <c r="C47" s="43">
        <v>44214</v>
      </c>
      <c r="D47" s="26">
        <v>1300</v>
      </c>
      <c r="E47" s="26">
        <v>7</v>
      </c>
      <c r="F47" s="26">
        <v>1</v>
      </c>
      <c r="G47" s="49" t="s">
        <v>327</v>
      </c>
      <c r="H47" s="49" t="s">
        <v>313</v>
      </c>
      <c r="I47" s="49" t="s">
        <v>13</v>
      </c>
      <c r="J47" s="49" t="s">
        <v>42</v>
      </c>
      <c r="K47" s="53">
        <v>8335</v>
      </c>
      <c r="L47" s="50" t="s">
        <v>131</v>
      </c>
      <c r="M47" s="74">
        <v>1435</v>
      </c>
      <c r="N47" s="26">
        <v>2</v>
      </c>
      <c r="O47" s="77">
        <v>5370</v>
      </c>
      <c r="P47" s="44">
        <v>6014.4</v>
      </c>
      <c r="S47" s="25">
        <v>43</v>
      </c>
      <c r="T47" s="25">
        <v>3</v>
      </c>
      <c r="U47" s="29" t="s">
        <v>313</v>
      </c>
      <c r="V47" s="29" t="s">
        <v>13</v>
      </c>
      <c r="W47" s="29" t="s">
        <v>84</v>
      </c>
      <c r="X47" s="36">
        <v>8335</v>
      </c>
      <c r="Z47" s="25">
        <v>43</v>
      </c>
      <c r="AA47" s="25">
        <v>10</v>
      </c>
      <c r="AB47" s="25" t="s">
        <v>140</v>
      </c>
    </row>
    <row r="48" spans="1:28" x14ac:dyDescent="0.35">
      <c r="A48" s="26">
        <v>45</v>
      </c>
      <c r="B48" s="26">
        <v>1046</v>
      </c>
      <c r="C48" s="43">
        <v>44214</v>
      </c>
      <c r="D48" s="26">
        <v>1300</v>
      </c>
      <c r="E48" s="26">
        <v>7</v>
      </c>
      <c r="F48" s="26">
        <v>1</v>
      </c>
      <c r="G48" s="49" t="s">
        <v>327</v>
      </c>
      <c r="H48" s="49" t="s">
        <v>313</v>
      </c>
      <c r="I48" s="49" t="s">
        <v>13</v>
      </c>
      <c r="J48" s="49" t="s">
        <v>42</v>
      </c>
      <c r="K48" s="53">
        <v>8335</v>
      </c>
      <c r="L48" s="50" t="s">
        <v>132</v>
      </c>
      <c r="M48" s="74">
        <v>1435</v>
      </c>
      <c r="N48" s="26">
        <v>2</v>
      </c>
      <c r="O48" s="77">
        <v>5370</v>
      </c>
      <c r="P48" s="44">
        <v>6014.4</v>
      </c>
      <c r="S48" s="25">
        <v>44</v>
      </c>
      <c r="T48" s="25">
        <v>3</v>
      </c>
      <c r="U48" s="29" t="s">
        <v>25</v>
      </c>
      <c r="V48" s="29" t="s">
        <v>266</v>
      </c>
      <c r="W48" s="29" t="s">
        <v>26</v>
      </c>
      <c r="X48" s="36">
        <v>5804084</v>
      </c>
      <c r="Z48" s="25">
        <v>44</v>
      </c>
      <c r="AA48" s="25">
        <v>7</v>
      </c>
      <c r="AB48" s="25" t="s">
        <v>131</v>
      </c>
    </row>
    <row r="49" spans="1:28" x14ac:dyDescent="0.35">
      <c r="A49" s="26">
        <v>46</v>
      </c>
      <c r="B49" s="26">
        <v>1046</v>
      </c>
      <c r="C49" s="43">
        <v>44214</v>
      </c>
      <c r="D49" s="26">
        <v>1300</v>
      </c>
      <c r="E49" s="26">
        <v>42</v>
      </c>
      <c r="F49" s="26">
        <v>3</v>
      </c>
      <c r="G49" s="49" t="s">
        <v>331</v>
      </c>
      <c r="H49" s="49" t="s">
        <v>315</v>
      </c>
      <c r="I49" s="49" t="s">
        <v>19</v>
      </c>
      <c r="J49" s="49" t="s">
        <v>44</v>
      </c>
      <c r="K49" s="53">
        <v>12490</v>
      </c>
      <c r="L49" s="50" t="s">
        <v>192</v>
      </c>
      <c r="M49" s="74">
        <v>1250</v>
      </c>
      <c r="N49" s="26">
        <v>2</v>
      </c>
      <c r="O49" s="77">
        <v>5370</v>
      </c>
      <c r="P49" s="44">
        <v>6014.4</v>
      </c>
      <c r="S49" s="25">
        <v>45</v>
      </c>
      <c r="T49" s="25">
        <v>3</v>
      </c>
      <c r="U49" s="29" t="s">
        <v>25</v>
      </c>
      <c r="V49" s="29" t="s">
        <v>266</v>
      </c>
      <c r="W49" s="29" t="s">
        <v>26</v>
      </c>
      <c r="X49" s="36">
        <v>5804084</v>
      </c>
      <c r="Z49" s="25">
        <v>45</v>
      </c>
      <c r="AA49" s="25">
        <v>7</v>
      </c>
      <c r="AB49" s="25" t="s">
        <v>132</v>
      </c>
    </row>
    <row r="50" spans="1:28" x14ac:dyDescent="0.35">
      <c r="A50" s="26">
        <v>47</v>
      </c>
      <c r="B50" s="26">
        <v>1046</v>
      </c>
      <c r="C50" s="43">
        <v>44214</v>
      </c>
      <c r="D50" s="26">
        <v>1300</v>
      </c>
      <c r="E50" s="26">
        <v>42</v>
      </c>
      <c r="F50" s="26">
        <v>3</v>
      </c>
      <c r="G50" s="49" t="s">
        <v>331</v>
      </c>
      <c r="H50" s="49" t="s">
        <v>315</v>
      </c>
      <c r="I50" s="49" t="s">
        <v>19</v>
      </c>
      <c r="J50" s="49" t="s">
        <v>44</v>
      </c>
      <c r="K50" s="53">
        <v>12490</v>
      </c>
      <c r="L50" s="50" t="s">
        <v>193</v>
      </c>
      <c r="M50" s="74">
        <v>1250</v>
      </c>
      <c r="N50" s="26">
        <v>2</v>
      </c>
      <c r="O50" s="77">
        <v>5370</v>
      </c>
      <c r="P50" s="44">
        <v>6014.4</v>
      </c>
      <c r="S50" s="25">
        <v>46</v>
      </c>
      <c r="T50" s="25">
        <v>6</v>
      </c>
      <c r="U50" s="29" t="s">
        <v>311</v>
      </c>
      <c r="V50" s="29" t="s">
        <v>239</v>
      </c>
      <c r="W50" s="29" t="s">
        <v>99</v>
      </c>
      <c r="X50" s="36">
        <v>99999203</v>
      </c>
      <c r="Z50" s="25">
        <v>46</v>
      </c>
      <c r="AA50" s="25">
        <v>42</v>
      </c>
      <c r="AB50" s="25" t="s">
        <v>192</v>
      </c>
    </row>
    <row r="51" spans="1:28" x14ac:dyDescent="0.35">
      <c r="A51" s="27">
        <v>48</v>
      </c>
      <c r="B51" s="27">
        <v>1048</v>
      </c>
      <c r="C51" s="45">
        <v>44214</v>
      </c>
      <c r="D51" s="27">
        <v>1400</v>
      </c>
      <c r="E51" s="27">
        <v>14</v>
      </c>
      <c r="F51" s="27">
        <v>4</v>
      </c>
      <c r="G51" s="49" t="s">
        <v>334</v>
      </c>
      <c r="H51" s="49" t="s">
        <v>315</v>
      </c>
      <c r="I51" s="49" t="s">
        <v>19</v>
      </c>
      <c r="J51" s="49" t="s">
        <v>46</v>
      </c>
      <c r="K51" s="53">
        <v>50864001</v>
      </c>
      <c r="L51" s="50" t="s">
        <v>215</v>
      </c>
      <c r="M51" s="74">
        <v>1090.9100000000001</v>
      </c>
      <c r="N51" s="27">
        <v>1</v>
      </c>
      <c r="O51" s="78">
        <v>1090.9100000000001</v>
      </c>
      <c r="P51" s="28">
        <v>1221.8192000000001</v>
      </c>
      <c r="S51" s="25">
        <v>47</v>
      </c>
      <c r="T51" s="25">
        <v>6</v>
      </c>
      <c r="U51" s="29" t="s">
        <v>324</v>
      </c>
      <c r="V51" s="29" t="s">
        <v>240</v>
      </c>
      <c r="W51" s="29" t="s">
        <v>102</v>
      </c>
      <c r="X51" s="36">
        <v>99999197</v>
      </c>
      <c r="Z51" s="25">
        <v>47</v>
      </c>
      <c r="AA51" s="25">
        <v>42</v>
      </c>
      <c r="AB51" s="25" t="s">
        <v>193</v>
      </c>
    </row>
    <row r="52" spans="1:28" x14ac:dyDescent="0.35">
      <c r="A52" s="26">
        <v>49</v>
      </c>
      <c r="B52" s="26">
        <v>1049</v>
      </c>
      <c r="C52" s="43">
        <v>44214</v>
      </c>
      <c r="D52" s="26">
        <v>1500</v>
      </c>
      <c r="E52" s="26">
        <v>18</v>
      </c>
      <c r="F52" s="26">
        <v>5</v>
      </c>
      <c r="G52" s="49" t="s">
        <v>328</v>
      </c>
      <c r="H52" s="49" t="s">
        <v>48</v>
      </c>
      <c r="I52" s="49" t="s">
        <v>267</v>
      </c>
      <c r="J52" s="49" t="s">
        <v>87</v>
      </c>
      <c r="K52" s="53">
        <v>8359</v>
      </c>
      <c r="L52" s="50" t="s">
        <v>220</v>
      </c>
      <c r="M52" s="74">
        <v>710</v>
      </c>
      <c r="N52" s="26">
        <v>1</v>
      </c>
      <c r="O52" s="77">
        <v>1880</v>
      </c>
      <c r="P52" s="44">
        <v>2105.6</v>
      </c>
      <c r="S52" s="25">
        <v>48</v>
      </c>
      <c r="T52" s="25">
        <v>6</v>
      </c>
      <c r="U52" s="29" t="s">
        <v>313</v>
      </c>
      <c r="V52" s="29" t="s">
        <v>13</v>
      </c>
      <c r="W52" s="29" t="s">
        <v>88</v>
      </c>
      <c r="X52" s="36">
        <v>8355</v>
      </c>
      <c r="Z52" s="25">
        <v>48</v>
      </c>
      <c r="AA52" s="25">
        <v>14</v>
      </c>
      <c r="AB52" s="25" t="s">
        <v>215</v>
      </c>
    </row>
    <row r="53" spans="1:28" x14ac:dyDescent="0.35">
      <c r="A53" s="26">
        <v>50</v>
      </c>
      <c r="B53" s="26">
        <v>1049</v>
      </c>
      <c r="C53" s="43">
        <v>44214</v>
      </c>
      <c r="D53" s="26">
        <v>1500</v>
      </c>
      <c r="E53" s="26">
        <v>20</v>
      </c>
      <c r="F53" s="26">
        <v>5</v>
      </c>
      <c r="G53" s="49" t="s">
        <v>328</v>
      </c>
      <c r="H53" s="49" t="s">
        <v>315</v>
      </c>
      <c r="I53" s="49" t="s">
        <v>19</v>
      </c>
      <c r="J53" s="49" t="s">
        <v>51</v>
      </c>
      <c r="K53" s="53">
        <v>13563</v>
      </c>
      <c r="L53" s="50" t="s">
        <v>226</v>
      </c>
      <c r="M53" s="74">
        <v>1170</v>
      </c>
      <c r="N53" s="26">
        <v>1</v>
      </c>
      <c r="O53" s="77">
        <v>1880</v>
      </c>
      <c r="P53" s="44">
        <v>2105.6</v>
      </c>
      <c r="U53"/>
      <c r="V53"/>
      <c r="Z53" s="25">
        <v>49</v>
      </c>
      <c r="AA53" s="25">
        <v>18</v>
      </c>
      <c r="AB53" s="25" t="s">
        <v>220</v>
      </c>
    </row>
    <row r="54" spans="1:28" x14ac:dyDescent="0.35">
      <c r="A54" s="27">
        <v>51</v>
      </c>
      <c r="B54" s="27">
        <v>1051</v>
      </c>
      <c r="C54" s="45">
        <v>44214</v>
      </c>
      <c r="D54" s="27">
        <v>1600</v>
      </c>
      <c r="E54" s="27">
        <v>45</v>
      </c>
      <c r="F54" s="27">
        <v>3</v>
      </c>
      <c r="G54" s="49" t="s">
        <v>331</v>
      </c>
      <c r="H54" s="49" t="s">
        <v>25</v>
      </c>
      <c r="I54" s="49" t="s">
        <v>266</v>
      </c>
      <c r="J54" s="49" t="s">
        <v>26</v>
      </c>
      <c r="K54" s="53">
        <v>5804084</v>
      </c>
      <c r="L54" s="50" t="s">
        <v>198</v>
      </c>
      <c r="M54" s="74">
        <v>553.95000000000005</v>
      </c>
      <c r="N54" s="27">
        <v>1</v>
      </c>
      <c r="O54" s="78">
        <v>553.95000000000005</v>
      </c>
      <c r="P54" s="28">
        <v>620.42400000000009</v>
      </c>
      <c r="U54"/>
      <c r="V54"/>
      <c r="Z54" s="25">
        <v>50</v>
      </c>
      <c r="AA54" s="25">
        <v>20</v>
      </c>
      <c r="AB54" s="25" t="s">
        <v>226</v>
      </c>
    </row>
    <row r="55" spans="1:28" x14ac:dyDescent="0.35">
      <c r="A55" s="26">
        <v>52</v>
      </c>
      <c r="B55" s="26">
        <v>1052</v>
      </c>
      <c r="C55" s="43">
        <v>44214</v>
      </c>
      <c r="D55" s="26">
        <v>1700</v>
      </c>
      <c r="E55" s="26">
        <v>48</v>
      </c>
      <c r="F55" s="26">
        <v>6</v>
      </c>
      <c r="G55" s="49" t="s">
        <v>335</v>
      </c>
      <c r="H55" s="49" t="s">
        <v>313</v>
      </c>
      <c r="I55" s="49" t="s">
        <v>13</v>
      </c>
      <c r="J55" s="49" t="s">
        <v>88</v>
      </c>
      <c r="K55" s="53">
        <v>8355</v>
      </c>
      <c r="L55" s="50" t="s">
        <v>205</v>
      </c>
      <c r="M55" s="74">
        <v>1435</v>
      </c>
      <c r="N55" s="26">
        <v>1</v>
      </c>
      <c r="O55" s="77">
        <v>1435</v>
      </c>
      <c r="P55" s="44">
        <v>1607.2</v>
      </c>
      <c r="U55"/>
      <c r="V55"/>
      <c r="Z55" s="25">
        <v>51</v>
      </c>
      <c r="AA55" s="25">
        <v>45</v>
      </c>
      <c r="AB55" s="25" t="s">
        <v>198</v>
      </c>
    </row>
    <row r="56" spans="1:28" x14ac:dyDescent="0.35">
      <c r="A56" s="27">
        <v>53</v>
      </c>
      <c r="B56" s="27">
        <v>1054</v>
      </c>
      <c r="C56" s="45">
        <v>44214</v>
      </c>
      <c r="D56" s="27">
        <v>1800</v>
      </c>
      <c r="E56" s="27">
        <v>16</v>
      </c>
      <c r="F56" s="27">
        <v>5</v>
      </c>
      <c r="G56" s="49" t="s">
        <v>328</v>
      </c>
      <c r="H56" s="49" t="s">
        <v>317</v>
      </c>
      <c r="I56" s="49" t="s">
        <v>19</v>
      </c>
      <c r="J56" s="49" t="s">
        <v>56</v>
      </c>
      <c r="K56" s="53">
        <v>40184001</v>
      </c>
      <c r="L56" s="50" t="s">
        <v>216</v>
      </c>
      <c r="M56" s="74">
        <v>226.07</v>
      </c>
      <c r="N56" s="27">
        <v>3</v>
      </c>
      <c r="O56" s="78">
        <v>1747.3400000000001</v>
      </c>
      <c r="P56" s="28">
        <v>1957.0208000000002</v>
      </c>
      <c r="U56"/>
      <c r="V56"/>
      <c r="Z56" s="25">
        <v>52</v>
      </c>
      <c r="AA56" s="25">
        <v>48</v>
      </c>
      <c r="AB56" s="25" t="s">
        <v>205</v>
      </c>
    </row>
    <row r="57" spans="1:28" x14ac:dyDescent="0.35">
      <c r="A57" s="27">
        <v>54</v>
      </c>
      <c r="B57" s="27">
        <v>1054</v>
      </c>
      <c r="C57" s="45">
        <v>44214</v>
      </c>
      <c r="D57" s="27">
        <v>1800</v>
      </c>
      <c r="E57" s="27">
        <v>16</v>
      </c>
      <c r="F57" s="27">
        <v>5</v>
      </c>
      <c r="G57" s="49" t="s">
        <v>328</v>
      </c>
      <c r="H57" s="49" t="s">
        <v>317</v>
      </c>
      <c r="I57" s="49" t="s">
        <v>19</v>
      </c>
      <c r="J57" s="49" t="s">
        <v>56</v>
      </c>
      <c r="K57" s="53">
        <v>40184001</v>
      </c>
      <c r="L57" s="50" t="s">
        <v>217</v>
      </c>
      <c r="M57" s="74">
        <v>226.07</v>
      </c>
      <c r="N57" s="27">
        <v>3</v>
      </c>
      <c r="O57" s="78">
        <v>1747.3400000000001</v>
      </c>
      <c r="P57" s="28">
        <v>1957.0208000000002</v>
      </c>
      <c r="U57"/>
      <c r="V57"/>
      <c r="Z57" s="25">
        <v>53</v>
      </c>
      <c r="AA57" s="25">
        <v>16</v>
      </c>
      <c r="AB57" s="25" t="s">
        <v>216</v>
      </c>
    </row>
    <row r="58" spans="1:28" x14ac:dyDescent="0.35">
      <c r="A58" s="27">
        <v>55</v>
      </c>
      <c r="B58" s="27">
        <v>1054</v>
      </c>
      <c r="C58" s="45">
        <v>44214</v>
      </c>
      <c r="D58" s="27">
        <v>1800</v>
      </c>
      <c r="E58" s="27">
        <v>16</v>
      </c>
      <c r="F58" s="27">
        <v>5</v>
      </c>
      <c r="G58" s="49" t="s">
        <v>328</v>
      </c>
      <c r="H58" s="49" t="s">
        <v>317</v>
      </c>
      <c r="I58" s="49" t="s">
        <v>19</v>
      </c>
      <c r="J58" s="49" t="s">
        <v>56</v>
      </c>
      <c r="K58" s="53">
        <v>40184001</v>
      </c>
      <c r="L58" s="50" t="s">
        <v>218</v>
      </c>
      <c r="M58" s="74">
        <v>226.07</v>
      </c>
      <c r="N58" s="27">
        <v>3</v>
      </c>
      <c r="O58" s="78">
        <v>1747.3400000000001</v>
      </c>
      <c r="P58" s="28">
        <v>1957.0208000000002</v>
      </c>
      <c r="U58"/>
      <c r="V58"/>
      <c r="Z58" s="25">
        <v>54</v>
      </c>
      <c r="AA58" s="25">
        <v>16</v>
      </c>
      <c r="AB58" s="25" t="s">
        <v>217</v>
      </c>
    </row>
    <row r="59" spans="1:28" x14ac:dyDescent="0.35">
      <c r="A59" s="27">
        <v>56</v>
      </c>
      <c r="B59" s="27">
        <v>1054</v>
      </c>
      <c r="C59" s="45">
        <v>44214</v>
      </c>
      <c r="D59" s="27">
        <v>1800</v>
      </c>
      <c r="E59" s="27">
        <v>17</v>
      </c>
      <c r="F59" s="27">
        <v>5</v>
      </c>
      <c r="G59" s="49" t="s">
        <v>328</v>
      </c>
      <c r="H59" s="49" t="s">
        <v>309</v>
      </c>
      <c r="I59" s="49" t="s">
        <v>1</v>
      </c>
      <c r="J59" s="49" t="s">
        <v>58</v>
      </c>
      <c r="K59" s="53">
        <v>40182001</v>
      </c>
      <c r="L59" s="50" t="s">
        <v>219</v>
      </c>
      <c r="M59" s="74">
        <v>172.63</v>
      </c>
      <c r="N59" s="27">
        <v>1</v>
      </c>
      <c r="O59" s="78">
        <v>1747.3400000000001</v>
      </c>
      <c r="P59" s="28">
        <v>1957.0208000000002</v>
      </c>
      <c r="U59"/>
      <c r="V59"/>
      <c r="Z59" s="25">
        <v>55</v>
      </c>
      <c r="AA59" s="25">
        <v>16</v>
      </c>
      <c r="AB59" s="25" t="s">
        <v>218</v>
      </c>
    </row>
    <row r="60" spans="1:28" x14ac:dyDescent="0.35">
      <c r="A60" s="27">
        <v>57</v>
      </c>
      <c r="B60" s="27">
        <v>1054</v>
      </c>
      <c r="C60" s="45">
        <v>44214</v>
      </c>
      <c r="D60" s="27">
        <v>1800</v>
      </c>
      <c r="E60" s="27">
        <v>19</v>
      </c>
      <c r="F60" s="27">
        <v>5</v>
      </c>
      <c r="G60" s="49" t="s">
        <v>328</v>
      </c>
      <c r="H60" s="49" t="s">
        <v>318</v>
      </c>
      <c r="I60" s="49" t="s">
        <v>13</v>
      </c>
      <c r="J60" s="49" t="s">
        <v>60</v>
      </c>
      <c r="K60" s="53">
        <v>5850009</v>
      </c>
      <c r="L60" s="50" t="s">
        <v>224</v>
      </c>
      <c r="M60" s="74">
        <v>448.25</v>
      </c>
      <c r="N60" s="27">
        <v>2</v>
      </c>
      <c r="O60" s="78">
        <v>1747.3400000000001</v>
      </c>
      <c r="P60" s="28">
        <v>1957.0208000000002</v>
      </c>
      <c r="U60"/>
      <c r="V60"/>
      <c r="Z60" s="25">
        <v>56</v>
      </c>
      <c r="AA60" s="25">
        <v>17</v>
      </c>
      <c r="AB60" s="25" t="s">
        <v>219</v>
      </c>
    </row>
    <row r="61" spans="1:28" x14ac:dyDescent="0.35">
      <c r="A61" s="27">
        <v>58</v>
      </c>
      <c r="B61" s="27">
        <v>1054</v>
      </c>
      <c r="C61" s="45">
        <v>44214</v>
      </c>
      <c r="D61" s="27">
        <v>1800</v>
      </c>
      <c r="E61" s="27">
        <v>19</v>
      </c>
      <c r="F61" s="27">
        <v>5</v>
      </c>
      <c r="G61" s="49" t="s">
        <v>328</v>
      </c>
      <c r="H61" s="49" t="s">
        <v>318</v>
      </c>
      <c r="I61" s="49" t="s">
        <v>13</v>
      </c>
      <c r="J61" s="49" t="s">
        <v>60</v>
      </c>
      <c r="K61" s="53">
        <v>5850009</v>
      </c>
      <c r="L61" s="50" t="s">
        <v>225</v>
      </c>
      <c r="M61" s="74">
        <v>448.25</v>
      </c>
      <c r="N61" s="27">
        <v>2</v>
      </c>
      <c r="O61" s="78">
        <v>1747.3400000000001</v>
      </c>
      <c r="P61" s="28">
        <v>1957.0208000000002</v>
      </c>
      <c r="U61"/>
      <c r="V61"/>
      <c r="Z61" s="25">
        <v>57</v>
      </c>
      <c r="AA61" s="25">
        <v>19</v>
      </c>
      <c r="AB61" s="25" t="s">
        <v>224</v>
      </c>
    </row>
    <row r="62" spans="1:28" x14ac:dyDescent="0.35">
      <c r="A62" s="26">
        <v>59</v>
      </c>
      <c r="B62" s="26">
        <v>1056</v>
      </c>
      <c r="C62" s="43">
        <v>44214</v>
      </c>
      <c r="D62" s="26">
        <v>1900</v>
      </c>
      <c r="E62" s="26">
        <v>30</v>
      </c>
      <c r="F62" s="26">
        <v>9</v>
      </c>
      <c r="G62" s="49" t="s">
        <v>333</v>
      </c>
      <c r="H62" s="49" t="s">
        <v>319</v>
      </c>
      <c r="I62" s="49" t="s">
        <v>13</v>
      </c>
      <c r="J62" s="49" t="s">
        <v>62</v>
      </c>
      <c r="K62" s="53">
        <v>11577</v>
      </c>
      <c r="L62" s="50" t="s">
        <v>172</v>
      </c>
      <c r="M62" s="74">
        <v>1842</v>
      </c>
      <c r="N62" s="26">
        <v>2</v>
      </c>
      <c r="O62" s="77">
        <v>7666</v>
      </c>
      <c r="P62" s="44">
        <v>8585.92</v>
      </c>
      <c r="U62"/>
      <c r="V62"/>
      <c r="Z62" s="25">
        <v>58</v>
      </c>
      <c r="AA62" s="25">
        <v>19</v>
      </c>
      <c r="AB62" s="25" t="s">
        <v>225</v>
      </c>
    </row>
    <row r="63" spans="1:28" x14ac:dyDescent="0.35">
      <c r="A63" s="26">
        <v>60</v>
      </c>
      <c r="B63" s="26">
        <v>1056</v>
      </c>
      <c r="C63" s="43">
        <v>44214</v>
      </c>
      <c r="D63" s="26">
        <v>1900</v>
      </c>
      <c r="E63" s="26">
        <v>30</v>
      </c>
      <c r="F63" s="26">
        <v>9</v>
      </c>
      <c r="G63" s="49" t="s">
        <v>333</v>
      </c>
      <c r="H63" s="49" t="s">
        <v>319</v>
      </c>
      <c r="I63" s="49" t="s">
        <v>13</v>
      </c>
      <c r="J63" s="49" t="s">
        <v>62</v>
      </c>
      <c r="K63" s="53">
        <v>11577</v>
      </c>
      <c r="L63" s="50" t="s">
        <v>173</v>
      </c>
      <c r="M63" s="74">
        <v>1842</v>
      </c>
      <c r="N63" s="26">
        <v>2</v>
      </c>
      <c r="O63" s="77">
        <v>7666</v>
      </c>
      <c r="P63" s="44">
        <v>8585.92</v>
      </c>
      <c r="U63"/>
      <c r="V63"/>
      <c r="Z63" s="25">
        <v>59</v>
      </c>
      <c r="AA63" s="25">
        <v>30</v>
      </c>
      <c r="AB63" s="25" t="s">
        <v>172</v>
      </c>
    </row>
    <row r="64" spans="1:28" x14ac:dyDescent="0.35">
      <c r="A64" s="26">
        <v>61</v>
      </c>
      <c r="B64" s="26">
        <v>1056</v>
      </c>
      <c r="C64" s="43">
        <v>44214</v>
      </c>
      <c r="D64" s="26">
        <v>1900</v>
      </c>
      <c r="E64" s="26">
        <v>36</v>
      </c>
      <c r="F64" s="26">
        <v>10</v>
      </c>
      <c r="G64" s="49" t="s">
        <v>329</v>
      </c>
      <c r="H64" s="49" t="s">
        <v>313</v>
      </c>
      <c r="I64" s="49" t="s">
        <v>13</v>
      </c>
      <c r="J64" s="49" t="s">
        <v>64</v>
      </c>
      <c r="K64" s="53">
        <v>41491</v>
      </c>
      <c r="L64" s="50" t="s">
        <v>182</v>
      </c>
      <c r="M64" s="74">
        <v>1991</v>
      </c>
      <c r="N64" s="26">
        <v>2</v>
      </c>
      <c r="O64" s="77">
        <v>7666</v>
      </c>
      <c r="P64" s="44">
        <v>8585.92</v>
      </c>
      <c r="U64"/>
      <c r="V64"/>
      <c r="Z64" s="25">
        <v>60</v>
      </c>
      <c r="AA64" s="25">
        <v>30</v>
      </c>
      <c r="AB64" s="25" t="s">
        <v>173</v>
      </c>
    </row>
    <row r="65" spans="1:28" x14ac:dyDescent="0.35">
      <c r="A65" s="26">
        <v>62</v>
      </c>
      <c r="B65" s="26">
        <v>1056</v>
      </c>
      <c r="C65" s="43">
        <v>44214</v>
      </c>
      <c r="D65" s="26">
        <v>1900</v>
      </c>
      <c r="E65" s="26">
        <v>36</v>
      </c>
      <c r="F65" s="26">
        <v>10</v>
      </c>
      <c r="G65" s="49" t="s">
        <v>329</v>
      </c>
      <c r="H65" s="49" t="s">
        <v>313</v>
      </c>
      <c r="I65" s="49" t="s">
        <v>13</v>
      </c>
      <c r="J65" s="49" t="s">
        <v>64</v>
      </c>
      <c r="K65" s="53">
        <v>41491</v>
      </c>
      <c r="L65" s="50" t="s">
        <v>183</v>
      </c>
      <c r="M65" s="74">
        <v>1991</v>
      </c>
      <c r="N65" s="26">
        <v>2</v>
      </c>
      <c r="O65" s="77">
        <v>7666</v>
      </c>
      <c r="P65" s="44">
        <v>8585.92</v>
      </c>
      <c r="U65"/>
      <c r="V65"/>
      <c r="Z65" s="25">
        <v>61</v>
      </c>
      <c r="AA65" s="25">
        <v>36</v>
      </c>
      <c r="AB65" s="25" t="s">
        <v>182</v>
      </c>
    </row>
    <row r="66" spans="1:28" x14ac:dyDescent="0.35">
      <c r="A66" s="27">
        <v>63</v>
      </c>
      <c r="B66" s="27">
        <v>1057</v>
      </c>
      <c r="C66" s="45">
        <v>44214</v>
      </c>
      <c r="D66" s="27">
        <v>2000</v>
      </c>
      <c r="E66" s="27">
        <v>31</v>
      </c>
      <c r="F66" s="27">
        <v>10</v>
      </c>
      <c r="G66" s="49" t="s">
        <v>329</v>
      </c>
      <c r="H66" s="49" t="s">
        <v>320</v>
      </c>
      <c r="I66" s="49" t="s">
        <v>239</v>
      </c>
      <c r="J66" s="49" t="s">
        <v>270</v>
      </c>
      <c r="K66" s="53">
        <v>56014</v>
      </c>
      <c r="L66" s="50" t="s">
        <v>66</v>
      </c>
      <c r="M66" s="74">
        <v>2605</v>
      </c>
      <c r="N66" s="27">
        <v>2</v>
      </c>
      <c r="O66" s="78">
        <v>5210</v>
      </c>
      <c r="P66" s="28">
        <v>5835.2</v>
      </c>
      <c r="U66"/>
      <c r="V66"/>
      <c r="Z66" s="25">
        <v>62</v>
      </c>
      <c r="AA66" s="25">
        <v>36</v>
      </c>
      <c r="AB66" s="25" t="s">
        <v>183</v>
      </c>
    </row>
    <row r="67" spans="1:28" x14ac:dyDescent="0.35">
      <c r="A67" s="27">
        <v>64</v>
      </c>
      <c r="B67" s="27">
        <v>1057</v>
      </c>
      <c r="C67" s="45">
        <v>44214</v>
      </c>
      <c r="D67" s="27">
        <v>2000</v>
      </c>
      <c r="E67" s="27">
        <v>31</v>
      </c>
      <c r="F67" s="27">
        <v>10</v>
      </c>
      <c r="G67" s="49" t="s">
        <v>329</v>
      </c>
      <c r="H67" s="49" t="s">
        <v>320</v>
      </c>
      <c r="I67" s="49" t="s">
        <v>239</v>
      </c>
      <c r="J67" s="49" t="s">
        <v>270</v>
      </c>
      <c r="K67" s="53">
        <v>56014</v>
      </c>
      <c r="L67" s="50" t="s">
        <v>9</v>
      </c>
      <c r="M67" s="74">
        <v>2605</v>
      </c>
      <c r="N67" s="27">
        <v>2</v>
      </c>
      <c r="O67" s="78">
        <v>5210</v>
      </c>
      <c r="P67" s="28">
        <v>5835.2</v>
      </c>
      <c r="U67"/>
      <c r="V67"/>
      <c r="Z67" s="25">
        <v>63</v>
      </c>
      <c r="AA67" s="25">
        <v>31</v>
      </c>
      <c r="AB67" s="25" t="s">
        <v>66</v>
      </c>
    </row>
    <row r="68" spans="1:28" x14ac:dyDescent="0.35">
      <c r="A68" s="26">
        <v>65</v>
      </c>
      <c r="B68" s="26">
        <v>1058</v>
      </c>
      <c r="C68" s="43">
        <v>44214</v>
      </c>
      <c r="D68" s="26">
        <v>2100</v>
      </c>
      <c r="E68" s="26">
        <v>35</v>
      </c>
      <c r="F68" s="26">
        <v>10</v>
      </c>
      <c r="G68" s="49" t="s">
        <v>329</v>
      </c>
      <c r="H68" s="49" t="s">
        <v>321</v>
      </c>
      <c r="I68" s="49" t="s">
        <v>19</v>
      </c>
      <c r="J68" s="49" t="s">
        <v>67</v>
      </c>
      <c r="K68" s="53">
        <v>13628</v>
      </c>
      <c r="L68" s="50" t="s">
        <v>179</v>
      </c>
      <c r="M68" s="74">
        <v>1350</v>
      </c>
      <c r="N68" s="26">
        <v>1</v>
      </c>
      <c r="O68" s="77">
        <v>0</v>
      </c>
      <c r="P68" s="44">
        <v>0</v>
      </c>
      <c r="U68"/>
      <c r="V68"/>
      <c r="Z68" s="25">
        <v>64</v>
      </c>
      <c r="AA68" s="25">
        <v>31</v>
      </c>
      <c r="AB68" s="25" t="s">
        <v>9</v>
      </c>
    </row>
    <row r="69" spans="1:28" x14ac:dyDescent="0.35">
      <c r="A69" s="26">
        <v>66</v>
      </c>
      <c r="B69" s="26">
        <v>1058</v>
      </c>
      <c r="C69" s="43">
        <v>44214</v>
      </c>
      <c r="D69" s="26">
        <v>2100</v>
      </c>
      <c r="E69" s="26">
        <v>35</v>
      </c>
      <c r="F69" s="26">
        <v>10</v>
      </c>
      <c r="G69" s="49" t="s">
        <v>329</v>
      </c>
      <c r="H69" s="49" t="s">
        <v>321</v>
      </c>
      <c r="I69" s="49" t="s">
        <v>19</v>
      </c>
      <c r="J69" s="49" t="s">
        <v>67</v>
      </c>
      <c r="K69" s="53">
        <v>13628</v>
      </c>
      <c r="L69" s="50" t="s">
        <v>180</v>
      </c>
      <c r="M69" s="74">
        <v>1350</v>
      </c>
      <c r="N69" s="26">
        <v>-1</v>
      </c>
      <c r="O69" s="77">
        <v>0</v>
      </c>
      <c r="P69" s="44">
        <v>0</v>
      </c>
      <c r="U69"/>
      <c r="V69"/>
      <c r="Z69" s="25">
        <v>65</v>
      </c>
      <c r="AA69" s="25">
        <v>35</v>
      </c>
      <c r="AB69" s="25" t="s">
        <v>179</v>
      </c>
    </row>
    <row r="70" spans="1:28" x14ac:dyDescent="0.35">
      <c r="A70" s="27">
        <v>67</v>
      </c>
      <c r="B70" s="27">
        <v>1064</v>
      </c>
      <c r="C70" s="45">
        <v>44215</v>
      </c>
      <c r="D70" s="27">
        <v>2200</v>
      </c>
      <c r="E70" s="27">
        <v>29</v>
      </c>
      <c r="F70" s="27">
        <v>9</v>
      </c>
      <c r="G70" s="49" t="s">
        <v>333</v>
      </c>
      <c r="H70" s="49" t="s">
        <v>313</v>
      </c>
      <c r="I70" s="49" t="s">
        <v>13</v>
      </c>
      <c r="J70" s="49" t="s">
        <v>69</v>
      </c>
      <c r="K70" s="53">
        <v>8335</v>
      </c>
      <c r="L70" s="50" t="s">
        <v>171</v>
      </c>
      <c r="M70" s="74">
        <v>1435</v>
      </c>
      <c r="N70" s="27">
        <v>-2</v>
      </c>
      <c r="O70" s="78">
        <v>-2870</v>
      </c>
      <c r="P70" s="28">
        <v>-3214.4</v>
      </c>
      <c r="U70"/>
      <c r="V70"/>
      <c r="Z70" s="25">
        <v>66</v>
      </c>
      <c r="AA70" s="25">
        <v>35</v>
      </c>
      <c r="AB70" s="25" t="s">
        <v>180</v>
      </c>
    </row>
    <row r="71" spans="1:28" x14ac:dyDescent="0.35">
      <c r="A71" s="27">
        <v>68</v>
      </c>
      <c r="B71" s="27">
        <v>1064</v>
      </c>
      <c r="C71" s="45">
        <v>44215</v>
      </c>
      <c r="D71" s="27">
        <v>2200</v>
      </c>
      <c r="E71" s="27">
        <v>29</v>
      </c>
      <c r="F71" s="27">
        <v>9</v>
      </c>
      <c r="G71" s="49" t="s">
        <v>333</v>
      </c>
      <c r="H71" s="49" t="s">
        <v>313</v>
      </c>
      <c r="I71" s="49" t="s">
        <v>13</v>
      </c>
      <c r="J71" s="49" t="s">
        <v>69</v>
      </c>
      <c r="K71" s="53">
        <v>8335</v>
      </c>
      <c r="L71" s="50" t="s">
        <v>272</v>
      </c>
      <c r="M71" s="74">
        <v>1435</v>
      </c>
      <c r="N71" s="27">
        <v>-2</v>
      </c>
      <c r="O71" s="78">
        <v>-2870</v>
      </c>
      <c r="P71" s="28">
        <v>-3214.4</v>
      </c>
      <c r="U71"/>
      <c r="V71"/>
      <c r="Z71" s="25">
        <v>67</v>
      </c>
      <c r="AA71" s="25">
        <v>29</v>
      </c>
      <c r="AB71" s="25" t="s">
        <v>171</v>
      </c>
    </row>
    <row r="72" spans="1:28" x14ac:dyDescent="0.35">
      <c r="A72" s="26">
        <v>69</v>
      </c>
      <c r="B72" s="26">
        <v>1089</v>
      </c>
      <c r="C72" s="43">
        <v>44251</v>
      </c>
      <c r="D72" s="26">
        <v>2300</v>
      </c>
      <c r="E72" s="26">
        <v>33</v>
      </c>
      <c r="F72" s="26">
        <v>10</v>
      </c>
      <c r="G72" s="49" t="s">
        <v>329</v>
      </c>
      <c r="H72" s="49" t="s">
        <v>314</v>
      </c>
      <c r="I72" s="49" t="s">
        <v>19</v>
      </c>
      <c r="J72" s="49" t="s">
        <v>71</v>
      </c>
      <c r="K72" s="53">
        <v>2124</v>
      </c>
      <c r="L72" s="50" t="s">
        <v>174</v>
      </c>
      <c r="M72" s="74">
        <v>358.74</v>
      </c>
      <c r="N72" s="26">
        <v>-2</v>
      </c>
      <c r="O72" s="77">
        <v>-717.48</v>
      </c>
      <c r="P72" s="44">
        <v>-803.57760000000007</v>
      </c>
      <c r="U72"/>
      <c r="V72"/>
      <c r="Z72" s="25">
        <v>68</v>
      </c>
      <c r="AA72" s="25">
        <v>29</v>
      </c>
      <c r="AB72" s="25" t="s">
        <v>272</v>
      </c>
    </row>
    <row r="73" spans="1:28" x14ac:dyDescent="0.35">
      <c r="A73" s="26">
        <v>70</v>
      </c>
      <c r="B73" s="26">
        <v>1089</v>
      </c>
      <c r="C73" s="43">
        <v>44251</v>
      </c>
      <c r="D73" s="26">
        <v>2300</v>
      </c>
      <c r="E73" s="26">
        <v>33</v>
      </c>
      <c r="F73" s="26">
        <v>10</v>
      </c>
      <c r="G73" s="49" t="s">
        <v>329</v>
      </c>
      <c r="H73" s="49" t="s">
        <v>314</v>
      </c>
      <c r="I73" s="49" t="s">
        <v>19</v>
      </c>
      <c r="J73" s="49" t="s">
        <v>71</v>
      </c>
      <c r="K73" s="53">
        <v>2124</v>
      </c>
      <c r="L73" s="50" t="s">
        <v>273</v>
      </c>
      <c r="M73" s="74">
        <v>358.74</v>
      </c>
      <c r="N73" s="26">
        <v>-2</v>
      </c>
      <c r="O73" s="77">
        <v>-717.48</v>
      </c>
      <c r="P73" s="44">
        <v>-803.57760000000007</v>
      </c>
      <c r="U73"/>
      <c r="V73"/>
      <c r="Z73" s="25">
        <v>69</v>
      </c>
      <c r="AA73" s="25">
        <v>33</v>
      </c>
      <c r="AB73" s="25" t="s">
        <v>174</v>
      </c>
    </row>
    <row r="74" spans="1:28" x14ac:dyDescent="0.35">
      <c r="A74" s="27">
        <v>71</v>
      </c>
      <c r="B74" s="27">
        <v>1090</v>
      </c>
      <c r="C74" s="45">
        <v>44251</v>
      </c>
      <c r="D74" s="27">
        <v>2400</v>
      </c>
      <c r="E74" s="27">
        <v>8</v>
      </c>
      <c r="F74" s="27">
        <v>1</v>
      </c>
      <c r="G74" s="49" t="s">
        <v>327</v>
      </c>
      <c r="H74" s="49" t="s">
        <v>322</v>
      </c>
      <c r="I74" s="49" t="s">
        <v>13</v>
      </c>
      <c r="J74" s="49" t="s">
        <v>73</v>
      </c>
      <c r="K74" s="53">
        <v>8360</v>
      </c>
      <c r="L74" s="50" t="s">
        <v>133</v>
      </c>
      <c r="M74" s="74">
        <v>2000</v>
      </c>
      <c r="N74" s="27">
        <v>4</v>
      </c>
      <c r="O74" s="78">
        <v>8000</v>
      </c>
      <c r="P74" s="28">
        <v>8960</v>
      </c>
      <c r="U74"/>
      <c r="V74"/>
      <c r="Z74" s="25">
        <v>70</v>
      </c>
      <c r="AA74" s="25">
        <v>33</v>
      </c>
      <c r="AB74" s="25" t="s">
        <v>273</v>
      </c>
    </row>
    <row r="75" spans="1:28" x14ac:dyDescent="0.35">
      <c r="A75" s="27">
        <v>72</v>
      </c>
      <c r="B75" s="27">
        <v>1090</v>
      </c>
      <c r="C75" s="45">
        <v>44251</v>
      </c>
      <c r="D75" s="27">
        <v>2400</v>
      </c>
      <c r="E75" s="27">
        <v>8</v>
      </c>
      <c r="F75" s="27">
        <v>1</v>
      </c>
      <c r="G75" s="49" t="s">
        <v>327</v>
      </c>
      <c r="H75" s="49" t="s">
        <v>322</v>
      </c>
      <c r="I75" s="49" t="s">
        <v>13</v>
      </c>
      <c r="J75" s="49" t="s">
        <v>73</v>
      </c>
      <c r="K75" s="53">
        <v>8360</v>
      </c>
      <c r="L75" s="50" t="s">
        <v>134</v>
      </c>
      <c r="M75" s="74">
        <v>2000</v>
      </c>
      <c r="N75" s="27">
        <v>4</v>
      </c>
      <c r="O75" s="78">
        <v>8000</v>
      </c>
      <c r="P75" s="28">
        <v>8960</v>
      </c>
      <c r="U75"/>
      <c r="V75"/>
      <c r="Z75" s="25">
        <v>71</v>
      </c>
      <c r="AA75" s="25">
        <v>8</v>
      </c>
      <c r="AB75" s="25" t="s">
        <v>133</v>
      </c>
    </row>
    <row r="76" spans="1:28" x14ac:dyDescent="0.35">
      <c r="A76" s="27">
        <v>73</v>
      </c>
      <c r="B76" s="27">
        <v>1090</v>
      </c>
      <c r="C76" s="45">
        <v>44251</v>
      </c>
      <c r="D76" s="27">
        <v>2400</v>
      </c>
      <c r="E76" s="27">
        <v>8</v>
      </c>
      <c r="F76" s="27">
        <v>1</v>
      </c>
      <c r="G76" s="49" t="s">
        <v>327</v>
      </c>
      <c r="H76" s="49" t="s">
        <v>322</v>
      </c>
      <c r="I76" s="49" t="s">
        <v>13</v>
      </c>
      <c r="J76" s="49" t="s">
        <v>73</v>
      </c>
      <c r="K76" s="53">
        <v>8360</v>
      </c>
      <c r="L76" s="50" t="s">
        <v>136</v>
      </c>
      <c r="M76" s="74">
        <v>2000</v>
      </c>
      <c r="N76" s="27">
        <v>4</v>
      </c>
      <c r="O76" s="78">
        <v>8000</v>
      </c>
      <c r="P76" s="28">
        <v>8960</v>
      </c>
      <c r="U76"/>
      <c r="V76"/>
      <c r="Z76" s="25">
        <v>72</v>
      </c>
      <c r="AA76" s="25">
        <v>8</v>
      </c>
      <c r="AB76" s="25" t="s">
        <v>134</v>
      </c>
    </row>
    <row r="77" spans="1:28" x14ac:dyDescent="0.35">
      <c r="A77" s="27">
        <v>74</v>
      </c>
      <c r="B77" s="27">
        <v>1090</v>
      </c>
      <c r="C77" s="45">
        <v>44251</v>
      </c>
      <c r="D77" s="27">
        <v>2400</v>
      </c>
      <c r="E77" s="27">
        <v>8</v>
      </c>
      <c r="F77" s="27">
        <v>1</v>
      </c>
      <c r="G77" s="49" t="s">
        <v>327</v>
      </c>
      <c r="H77" s="49" t="s">
        <v>322</v>
      </c>
      <c r="I77" s="49" t="s">
        <v>13</v>
      </c>
      <c r="J77" s="49" t="s">
        <v>73</v>
      </c>
      <c r="K77" s="53">
        <v>8360</v>
      </c>
      <c r="L77" s="50" t="s">
        <v>137</v>
      </c>
      <c r="M77" s="74">
        <v>2000</v>
      </c>
      <c r="N77" s="27">
        <v>4</v>
      </c>
      <c r="O77" s="78">
        <v>8000</v>
      </c>
      <c r="P77" s="28">
        <v>8960</v>
      </c>
      <c r="U77"/>
      <c r="V77"/>
      <c r="Z77" s="25">
        <v>73</v>
      </c>
      <c r="AA77" s="25">
        <v>8</v>
      </c>
      <c r="AB77" s="25" t="s">
        <v>136</v>
      </c>
    </row>
    <row r="78" spans="1:28" x14ac:dyDescent="0.35">
      <c r="A78" s="26">
        <v>75</v>
      </c>
      <c r="B78" s="26">
        <v>1091</v>
      </c>
      <c r="C78" s="43">
        <v>44244</v>
      </c>
      <c r="D78" s="26">
        <v>2500</v>
      </c>
      <c r="E78" s="26">
        <v>11</v>
      </c>
      <c r="F78" s="26">
        <v>4</v>
      </c>
      <c r="G78" s="49" t="s">
        <v>334</v>
      </c>
      <c r="H78" s="49" t="s">
        <v>323</v>
      </c>
      <c r="I78" s="49" t="s">
        <v>241</v>
      </c>
      <c r="J78" s="49" t="s">
        <v>76</v>
      </c>
      <c r="K78" s="53">
        <v>51281</v>
      </c>
      <c r="L78" s="50" t="s">
        <v>210</v>
      </c>
      <c r="M78" s="74">
        <v>6665.33</v>
      </c>
      <c r="N78" s="26">
        <v>3</v>
      </c>
      <c r="O78" s="77">
        <v>19395.989999999998</v>
      </c>
      <c r="P78" s="44">
        <v>21723.5088</v>
      </c>
      <c r="U78"/>
      <c r="V78"/>
      <c r="Z78" s="25">
        <v>74</v>
      </c>
      <c r="AA78" s="25">
        <v>8</v>
      </c>
      <c r="AB78" s="25" t="s">
        <v>137</v>
      </c>
    </row>
    <row r="79" spans="1:28" x14ac:dyDescent="0.35">
      <c r="A79" s="26">
        <v>76</v>
      </c>
      <c r="B79" s="26">
        <v>1091</v>
      </c>
      <c r="C79" s="43">
        <v>44244</v>
      </c>
      <c r="D79" s="26">
        <v>2500</v>
      </c>
      <c r="E79" s="26">
        <v>11</v>
      </c>
      <c r="F79" s="26">
        <v>4</v>
      </c>
      <c r="G79" s="49" t="s">
        <v>334</v>
      </c>
      <c r="H79" s="49" t="s">
        <v>323</v>
      </c>
      <c r="I79" s="49" t="s">
        <v>241</v>
      </c>
      <c r="J79" s="49" t="s">
        <v>76</v>
      </c>
      <c r="K79" s="53">
        <v>51281</v>
      </c>
      <c r="L79" s="50" t="s">
        <v>211</v>
      </c>
      <c r="M79" s="74">
        <v>6665.33</v>
      </c>
      <c r="N79" s="26">
        <v>3</v>
      </c>
      <c r="O79" s="77">
        <v>19395.989999999998</v>
      </c>
      <c r="P79" s="44">
        <v>21723.5088</v>
      </c>
      <c r="U79"/>
      <c r="V79"/>
      <c r="Z79" s="25">
        <v>75</v>
      </c>
      <c r="AA79" s="25">
        <v>11</v>
      </c>
      <c r="AB79" s="25" t="s">
        <v>210</v>
      </c>
    </row>
    <row r="80" spans="1:28" x14ac:dyDescent="0.35">
      <c r="A80" s="26">
        <v>77</v>
      </c>
      <c r="B80" s="26">
        <v>1091</v>
      </c>
      <c r="C80" s="43">
        <v>44244</v>
      </c>
      <c r="D80" s="26">
        <v>2500</v>
      </c>
      <c r="E80" s="26">
        <v>12</v>
      </c>
      <c r="F80" s="26">
        <v>4</v>
      </c>
      <c r="G80" s="49" t="s">
        <v>334</v>
      </c>
      <c r="H80" s="49" t="s">
        <v>323</v>
      </c>
      <c r="I80" s="49" t="s">
        <v>241</v>
      </c>
      <c r="J80" s="49" t="s">
        <v>276</v>
      </c>
      <c r="K80" s="53">
        <v>51287</v>
      </c>
      <c r="L80" s="50" t="s">
        <v>212</v>
      </c>
      <c r="M80" s="74">
        <v>6065.33</v>
      </c>
      <c r="N80" s="26">
        <v>3</v>
      </c>
      <c r="O80" s="77">
        <v>19395.989999999998</v>
      </c>
      <c r="P80" s="44">
        <v>21723.5088</v>
      </c>
      <c r="U80"/>
      <c r="V80"/>
      <c r="Z80" s="25">
        <v>76</v>
      </c>
      <c r="AA80" s="25">
        <v>11</v>
      </c>
      <c r="AB80" s="25" t="s">
        <v>211</v>
      </c>
    </row>
    <row r="81" spans="1:28" x14ac:dyDescent="0.35">
      <c r="A81" s="27">
        <v>78</v>
      </c>
      <c r="B81" s="27">
        <v>1102</v>
      </c>
      <c r="C81" s="45">
        <v>44253</v>
      </c>
      <c r="D81" s="27">
        <v>2600</v>
      </c>
      <c r="E81" s="27">
        <v>26</v>
      </c>
      <c r="F81" s="27">
        <v>9</v>
      </c>
      <c r="G81" s="49" t="s">
        <v>333</v>
      </c>
      <c r="H81" s="49" t="s">
        <v>318</v>
      </c>
      <c r="I81" s="49" t="s">
        <v>13</v>
      </c>
      <c r="J81" s="49" t="s">
        <v>79</v>
      </c>
      <c r="K81" s="53">
        <v>2136</v>
      </c>
      <c r="L81" s="50" t="s">
        <v>157</v>
      </c>
      <c r="M81" s="74">
        <v>374.63</v>
      </c>
      <c r="N81" s="27">
        <v>6</v>
      </c>
      <c r="O81" s="78">
        <v>2247.7800000000002</v>
      </c>
      <c r="P81" s="28">
        <f>O81*1.12</f>
        <v>2517.5136000000007</v>
      </c>
      <c r="U81"/>
      <c r="V81"/>
      <c r="Z81" s="25">
        <v>77</v>
      </c>
      <c r="AA81" s="25">
        <v>12</v>
      </c>
      <c r="AB81" s="25" t="s">
        <v>212</v>
      </c>
    </row>
    <row r="82" spans="1:28" x14ac:dyDescent="0.35">
      <c r="A82" s="27">
        <v>79</v>
      </c>
      <c r="B82" s="27">
        <v>1102</v>
      </c>
      <c r="C82" s="45">
        <v>44253</v>
      </c>
      <c r="D82" s="27">
        <v>2600</v>
      </c>
      <c r="E82" s="27">
        <v>26</v>
      </c>
      <c r="F82" s="27">
        <v>9</v>
      </c>
      <c r="G82" s="49" t="s">
        <v>333</v>
      </c>
      <c r="H82" s="49" t="s">
        <v>318</v>
      </c>
      <c r="I82" s="49" t="s">
        <v>13</v>
      </c>
      <c r="J82" s="49" t="s">
        <v>79</v>
      </c>
      <c r="K82" s="53">
        <v>2136</v>
      </c>
      <c r="L82" s="50" t="s">
        <v>158</v>
      </c>
      <c r="M82" s="74">
        <v>374.63</v>
      </c>
      <c r="N82" s="27">
        <v>6</v>
      </c>
      <c r="O82" s="78">
        <v>2247.7800000000002</v>
      </c>
      <c r="P82" s="28">
        <v>2517.5136000000002</v>
      </c>
      <c r="U82"/>
      <c r="V82"/>
      <c r="Z82" s="25">
        <v>78</v>
      </c>
      <c r="AA82" s="25">
        <v>26</v>
      </c>
      <c r="AB82" s="25" t="s">
        <v>157</v>
      </c>
    </row>
    <row r="83" spans="1:28" x14ac:dyDescent="0.35">
      <c r="A83" s="27">
        <v>80</v>
      </c>
      <c r="B83" s="27">
        <v>1102</v>
      </c>
      <c r="C83" s="45">
        <v>44253</v>
      </c>
      <c r="D83" s="27">
        <v>2600</v>
      </c>
      <c r="E83" s="27">
        <v>26</v>
      </c>
      <c r="F83" s="27">
        <v>9</v>
      </c>
      <c r="G83" s="49" t="s">
        <v>333</v>
      </c>
      <c r="H83" s="49" t="s">
        <v>318</v>
      </c>
      <c r="I83" s="49" t="s">
        <v>13</v>
      </c>
      <c r="J83" s="49" t="s">
        <v>79</v>
      </c>
      <c r="K83" s="53">
        <v>2136</v>
      </c>
      <c r="L83" s="50" t="s">
        <v>161</v>
      </c>
      <c r="M83" s="74">
        <v>374.63</v>
      </c>
      <c r="N83" s="27">
        <v>6</v>
      </c>
      <c r="O83" s="78">
        <v>2247.7800000000002</v>
      </c>
      <c r="P83" s="28">
        <v>2517.5136000000002</v>
      </c>
      <c r="U83"/>
      <c r="V83"/>
      <c r="Z83" s="25">
        <v>79</v>
      </c>
      <c r="AA83" s="25">
        <v>26</v>
      </c>
      <c r="AB83" s="25" t="s">
        <v>158</v>
      </c>
    </row>
    <row r="84" spans="1:28" x14ac:dyDescent="0.35">
      <c r="A84" s="27">
        <v>81</v>
      </c>
      <c r="B84" s="27">
        <v>1102</v>
      </c>
      <c r="C84" s="45">
        <v>44253</v>
      </c>
      <c r="D84" s="27">
        <v>2600</v>
      </c>
      <c r="E84" s="27">
        <v>26</v>
      </c>
      <c r="F84" s="27">
        <v>9</v>
      </c>
      <c r="G84" s="49" t="s">
        <v>333</v>
      </c>
      <c r="H84" s="49" t="s">
        <v>318</v>
      </c>
      <c r="I84" s="49" t="s">
        <v>13</v>
      </c>
      <c r="J84" s="49" t="s">
        <v>79</v>
      </c>
      <c r="K84" s="53">
        <v>2136</v>
      </c>
      <c r="L84" s="50" t="s">
        <v>162</v>
      </c>
      <c r="M84" s="74">
        <v>374.63</v>
      </c>
      <c r="N84" s="27">
        <v>6</v>
      </c>
      <c r="O84" s="78">
        <v>2247.7800000000002</v>
      </c>
      <c r="P84" s="28">
        <v>2517.5136000000002</v>
      </c>
      <c r="U84"/>
      <c r="V84"/>
      <c r="Z84" s="25">
        <v>80</v>
      </c>
      <c r="AA84" s="25">
        <v>26</v>
      </c>
      <c r="AB84" s="25" t="s">
        <v>161</v>
      </c>
    </row>
    <row r="85" spans="1:28" x14ac:dyDescent="0.35">
      <c r="A85" s="27">
        <v>82</v>
      </c>
      <c r="B85" s="27">
        <v>1102</v>
      </c>
      <c r="C85" s="45">
        <v>44253</v>
      </c>
      <c r="D85" s="27">
        <v>2600</v>
      </c>
      <c r="E85" s="27">
        <v>26</v>
      </c>
      <c r="F85" s="27">
        <v>9</v>
      </c>
      <c r="G85" s="49" t="s">
        <v>333</v>
      </c>
      <c r="H85" s="49" t="s">
        <v>318</v>
      </c>
      <c r="I85" s="49" t="s">
        <v>13</v>
      </c>
      <c r="J85" s="49" t="s">
        <v>79</v>
      </c>
      <c r="K85" s="53">
        <v>2136</v>
      </c>
      <c r="L85" s="50" t="s">
        <v>164</v>
      </c>
      <c r="M85" s="74">
        <v>374.63</v>
      </c>
      <c r="N85" s="27">
        <v>6</v>
      </c>
      <c r="O85" s="78">
        <v>2247.7800000000002</v>
      </c>
      <c r="P85" s="28">
        <v>2517.5136000000002</v>
      </c>
      <c r="U85"/>
      <c r="V85"/>
      <c r="Z85" s="25">
        <v>81</v>
      </c>
      <c r="AA85" s="25">
        <v>26</v>
      </c>
      <c r="AB85" s="25" t="s">
        <v>162</v>
      </c>
    </row>
    <row r="86" spans="1:28" x14ac:dyDescent="0.35">
      <c r="A86" s="27">
        <v>83</v>
      </c>
      <c r="B86" s="27">
        <v>1102</v>
      </c>
      <c r="C86" s="45">
        <v>44253</v>
      </c>
      <c r="D86" s="27">
        <v>2600</v>
      </c>
      <c r="E86" s="27">
        <v>26</v>
      </c>
      <c r="F86" s="27">
        <v>9</v>
      </c>
      <c r="G86" s="49" t="s">
        <v>333</v>
      </c>
      <c r="H86" s="49" t="s">
        <v>318</v>
      </c>
      <c r="I86" s="49" t="s">
        <v>13</v>
      </c>
      <c r="J86" s="49" t="s">
        <v>79</v>
      </c>
      <c r="K86" s="53">
        <v>2136</v>
      </c>
      <c r="L86" s="50" t="s">
        <v>165</v>
      </c>
      <c r="M86" s="74">
        <v>374.63</v>
      </c>
      <c r="N86" s="27">
        <v>6</v>
      </c>
      <c r="O86" s="78">
        <v>2247.7800000000002</v>
      </c>
      <c r="P86" s="28">
        <v>2517.5136000000002</v>
      </c>
      <c r="U86"/>
      <c r="V86"/>
      <c r="Z86" s="25">
        <v>82</v>
      </c>
      <c r="AA86" s="25">
        <v>26</v>
      </c>
      <c r="AB86" s="25" t="s">
        <v>164</v>
      </c>
    </row>
    <row r="87" spans="1:28" x14ac:dyDescent="0.35">
      <c r="A87" s="26">
        <v>84</v>
      </c>
      <c r="B87" s="26">
        <v>1105</v>
      </c>
      <c r="C87" s="43">
        <v>44253</v>
      </c>
      <c r="D87" s="26">
        <v>2700</v>
      </c>
      <c r="E87" s="26">
        <v>13</v>
      </c>
      <c r="F87" s="26">
        <v>4</v>
      </c>
      <c r="G87" s="49" t="s">
        <v>334</v>
      </c>
      <c r="H87" s="49" t="s">
        <v>318</v>
      </c>
      <c r="I87" s="49" t="s">
        <v>13</v>
      </c>
      <c r="J87" s="49" t="s">
        <v>81</v>
      </c>
      <c r="K87" s="53">
        <v>8211010</v>
      </c>
      <c r="L87" s="50" t="s">
        <v>231</v>
      </c>
      <c r="M87" s="74">
        <v>499.5</v>
      </c>
      <c r="N87" s="26">
        <v>3</v>
      </c>
      <c r="O87" s="77">
        <v>1498.5</v>
      </c>
      <c r="P87" s="44">
        <v>1678.32</v>
      </c>
      <c r="U87"/>
      <c r="V87"/>
      <c r="Z87" s="25">
        <v>83</v>
      </c>
      <c r="AA87" s="25">
        <v>26</v>
      </c>
      <c r="AB87" s="25" t="s">
        <v>165</v>
      </c>
    </row>
    <row r="88" spans="1:28" x14ac:dyDescent="0.35">
      <c r="A88" s="26">
        <v>85</v>
      </c>
      <c r="B88" s="26">
        <v>1105</v>
      </c>
      <c r="C88" s="43">
        <v>44253</v>
      </c>
      <c r="D88" s="26">
        <v>2700</v>
      </c>
      <c r="E88" s="26">
        <v>13</v>
      </c>
      <c r="F88" s="26">
        <v>4</v>
      </c>
      <c r="G88" s="49" t="s">
        <v>334</v>
      </c>
      <c r="H88" s="49" t="s">
        <v>318</v>
      </c>
      <c r="I88" s="49" t="s">
        <v>13</v>
      </c>
      <c r="J88" s="49" t="s">
        <v>81</v>
      </c>
      <c r="K88" s="53">
        <v>8211010</v>
      </c>
      <c r="L88" s="50" t="s">
        <v>213</v>
      </c>
      <c r="M88" s="74">
        <v>499.5</v>
      </c>
      <c r="N88" s="26">
        <v>3</v>
      </c>
      <c r="O88" s="77">
        <v>1498.5</v>
      </c>
      <c r="P88" s="44">
        <v>1678.32</v>
      </c>
      <c r="U88"/>
      <c r="V88"/>
      <c r="Z88" s="25">
        <v>84</v>
      </c>
      <c r="AA88" s="25">
        <v>13</v>
      </c>
      <c r="AB88" s="25" t="s">
        <v>231</v>
      </c>
    </row>
    <row r="89" spans="1:28" x14ac:dyDescent="0.35">
      <c r="A89" s="26">
        <v>86</v>
      </c>
      <c r="B89" s="26">
        <v>1105</v>
      </c>
      <c r="C89" s="43">
        <v>44253</v>
      </c>
      <c r="D89" s="26">
        <v>2700</v>
      </c>
      <c r="E89" s="26">
        <v>13</v>
      </c>
      <c r="F89" s="26">
        <v>4</v>
      </c>
      <c r="G89" s="49" t="s">
        <v>334</v>
      </c>
      <c r="H89" s="49" t="s">
        <v>318</v>
      </c>
      <c r="I89" s="49" t="s">
        <v>13</v>
      </c>
      <c r="J89" s="49" t="s">
        <v>81</v>
      </c>
      <c r="K89" s="53">
        <v>8211010</v>
      </c>
      <c r="L89" s="50" t="s">
        <v>214</v>
      </c>
      <c r="M89" s="74">
        <v>499.5</v>
      </c>
      <c r="N89" s="26">
        <v>3</v>
      </c>
      <c r="O89" s="77">
        <v>1498.5</v>
      </c>
      <c r="P89" s="44">
        <v>1678.32</v>
      </c>
      <c r="U89"/>
      <c r="V89"/>
      <c r="Z89" s="25">
        <v>85</v>
      </c>
      <c r="AA89" s="25">
        <v>13</v>
      </c>
      <c r="AB89" s="25" t="s">
        <v>213</v>
      </c>
    </row>
    <row r="90" spans="1:28" x14ac:dyDescent="0.35">
      <c r="A90" s="27">
        <v>87</v>
      </c>
      <c r="B90" s="27">
        <v>1107</v>
      </c>
      <c r="C90" s="45">
        <v>44260</v>
      </c>
      <c r="D90" s="27">
        <v>2800</v>
      </c>
      <c r="E90" s="27">
        <v>26</v>
      </c>
      <c r="F90" s="27">
        <v>9</v>
      </c>
      <c r="G90" s="49" t="s">
        <v>333</v>
      </c>
      <c r="H90" s="49" t="s">
        <v>318</v>
      </c>
      <c r="I90" s="49" t="s">
        <v>13</v>
      </c>
      <c r="J90" s="49" t="s">
        <v>79</v>
      </c>
      <c r="K90" s="53">
        <v>2136</v>
      </c>
      <c r="L90" s="50" t="s">
        <v>159</v>
      </c>
      <c r="M90" s="74">
        <v>374.63</v>
      </c>
      <c r="N90" s="27">
        <v>3</v>
      </c>
      <c r="O90" s="78">
        <v>1123.8899999999999</v>
      </c>
      <c r="P90" s="28">
        <v>1258.7567999999999</v>
      </c>
      <c r="U90"/>
      <c r="V90"/>
      <c r="Z90" s="25">
        <v>86</v>
      </c>
      <c r="AA90" s="25">
        <v>13</v>
      </c>
      <c r="AB90" s="25" t="s">
        <v>214</v>
      </c>
    </row>
    <row r="91" spans="1:28" x14ac:dyDescent="0.35">
      <c r="A91" s="27">
        <v>88</v>
      </c>
      <c r="B91" s="27">
        <v>1107</v>
      </c>
      <c r="C91" s="45">
        <v>44260</v>
      </c>
      <c r="D91" s="27">
        <v>2800</v>
      </c>
      <c r="E91" s="27">
        <v>26</v>
      </c>
      <c r="F91" s="27">
        <v>9</v>
      </c>
      <c r="G91" s="49" t="s">
        <v>333</v>
      </c>
      <c r="H91" s="49" t="s">
        <v>318</v>
      </c>
      <c r="I91" s="49" t="s">
        <v>13</v>
      </c>
      <c r="J91" s="49" t="s">
        <v>79</v>
      </c>
      <c r="K91" s="53">
        <v>2136</v>
      </c>
      <c r="L91" s="50" t="s">
        <v>160</v>
      </c>
      <c r="M91" s="74">
        <v>374.63</v>
      </c>
      <c r="N91" s="27">
        <v>3</v>
      </c>
      <c r="O91" s="78">
        <v>1123.8899999999999</v>
      </c>
      <c r="P91" s="28">
        <v>1258.7567999999999</v>
      </c>
      <c r="U91"/>
      <c r="V91"/>
      <c r="Z91" s="25">
        <v>87</v>
      </c>
      <c r="AA91" s="25">
        <v>26</v>
      </c>
      <c r="AB91" s="25" t="s">
        <v>159</v>
      </c>
    </row>
    <row r="92" spans="1:28" x14ac:dyDescent="0.35">
      <c r="A92" s="27">
        <v>89</v>
      </c>
      <c r="B92" s="27">
        <v>1107</v>
      </c>
      <c r="C92" s="45">
        <v>44260</v>
      </c>
      <c r="D92" s="27">
        <v>2800</v>
      </c>
      <c r="E92" s="27">
        <v>26</v>
      </c>
      <c r="F92" s="27">
        <v>9</v>
      </c>
      <c r="G92" s="49" t="s">
        <v>333</v>
      </c>
      <c r="H92" s="49" t="s">
        <v>318</v>
      </c>
      <c r="I92" s="49" t="s">
        <v>13</v>
      </c>
      <c r="J92" s="49" t="s">
        <v>79</v>
      </c>
      <c r="K92" s="53">
        <v>2136</v>
      </c>
      <c r="L92" s="50" t="s">
        <v>163</v>
      </c>
      <c r="M92" s="74">
        <v>374.63</v>
      </c>
      <c r="N92" s="27">
        <v>3</v>
      </c>
      <c r="O92" s="78">
        <v>1123.8899999999999</v>
      </c>
      <c r="P92" s="28">
        <v>1258.7567999999999</v>
      </c>
      <c r="U92"/>
      <c r="V92"/>
      <c r="Z92" s="25">
        <v>88</v>
      </c>
      <c r="AA92" s="25">
        <v>26</v>
      </c>
      <c r="AB92" s="25" t="s">
        <v>160</v>
      </c>
    </row>
    <row r="93" spans="1:28" x14ac:dyDescent="0.35">
      <c r="A93" s="26">
        <v>90</v>
      </c>
      <c r="B93" s="26">
        <v>1111</v>
      </c>
      <c r="C93" s="43">
        <v>44253</v>
      </c>
      <c r="D93" s="26">
        <v>2900</v>
      </c>
      <c r="E93" s="26">
        <v>28</v>
      </c>
      <c r="F93" s="26">
        <v>9</v>
      </c>
      <c r="G93" s="49" t="s">
        <v>333</v>
      </c>
      <c r="H93" s="49" t="s">
        <v>315</v>
      </c>
      <c r="I93" s="49" t="s">
        <v>19</v>
      </c>
      <c r="J93" s="49" t="s">
        <v>82</v>
      </c>
      <c r="K93" s="53">
        <v>41398</v>
      </c>
      <c r="L93" s="50" t="s">
        <v>168</v>
      </c>
      <c r="M93" s="74">
        <v>1200</v>
      </c>
      <c r="N93" s="26">
        <v>2</v>
      </c>
      <c r="O93" s="77">
        <v>2400</v>
      </c>
      <c r="P93" s="44">
        <v>2688</v>
      </c>
      <c r="U93"/>
      <c r="V93"/>
      <c r="Z93" s="25">
        <v>89</v>
      </c>
      <c r="AA93" s="25">
        <v>26</v>
      </c>
      <c r="AB93" s="25" t="s">
        <v>163</v>
      </c>
    </row>
    <row r="94" spans="1:28" x14ac:dyDescent="0.35">
      <c r="A94" s="26">
        <v>91</v>
      </c>
      <c r="B94" s="26">
        <v>1111</v>
      </c>
      <c r="C94" s="43">
        <v>44253</v>
      </c>
      <c r="D94" s="26">
        <v>2900</v>
      </c>
      <c r="E94" s="26">
        <v>28</v>
      </c>
      <c r="F94" s="26">
        <v>9</v>
      </c>
      <c r="G94" s="49" t="s">
        <v>333</v>
      </c>
      <c r="H94" s="49" t="s">
        <v>315</v>
      </c>
      <c r="I94" s="49" t="s">
        <v>19</v>
      </c>
      <c r="J94" s="49" t="s">
        <v>82</v>
      </c>
      <c r="K94" s="53">
        <v>41398</v>
      </c>
      <c r="L94" s="50" t="s">
        <v>169</v>
      </c>
      <c r="M94" s="74">
        <v>1200</v>
      </c>
      <c r="N94" s="26">
        <v>2</v>
      </c>
      <c r="O94" s="77">
        <v>2400</v>
      </c>
      <c r="P94" s="44">
        <v>2688</v>
      </c>
      <c r="U94"/>
      <c r="V94"/>
      <c r="Z94" s="25">
        <v>90</v>
      </c>
      <c r="AA94" s="25">
        <v>28</v>
      </c>
      <c r="AB94" s="25" t="s">
        <v>168</v>
      </c>
    </row>
    <row r="95" spans="1:28" x14ac:dyDescent="0.35">
      <c r="A95" s="26">
        <v>92</v>
      </c>
      <c r="B95" s="26">
        <v>1111</v>
      </c>
      <c r="C95" s="43">
        <v>44253</v>
      </c>
      <c r="D95" s="26">
        <v>2900</v>
      </c>
      <c r="E95" s="26">
        <v>43</v>
      </c>
      <c r="F95" s="26">
        <v>3</v>
      </c>
      <c r="G95" s="49" t="s">
        <v>331</v>
      </c>
      <c r="H95" s="49" t="s">
        <v>313</v>
      </c>
      <c r="I95" s="49" t="s">
        <v>13</v>
      </c>
      <c r="J95" s="49" t="s">
        <v>84</v>
      </c>
      <c r="K95" s="53">
        <v>8335</v>
      </c>
      <c r="L95" s="50" t="s">
        <v>194</v>
      </c>
      <c r="M95" s="74">
        <v>1435</v>
      </c>
      <c r="N95" s="26">
        <v>-1</v>
      </c>
      <c r="O95" s="77">
        <v>2400</v>
      </c>
      <c r="P95" s="44">
        <v>2688</v>
      </c>
      <c r="U95"/>
      <c r="V95"/>
      <c r="Z95" s="25">
        <v>91</v>
      </c>
      <c r="AA95" s="25">
        <v>28</v>
      </c>
      <c r="AB95" s="25" t="s">
        <v>169</v>
      </c>
    </row>
    <row r="96" spans="1:28" x14ac:dyDescent="0.35">
      <c r="A96" s="26">
        <v>93</v>
      </c>
      <c r="B96" s="26">
        <v>1111</v>
      </c>
      <c r="C96" s="43">
        <v>44253</v>
      </c>
      <c r="D96" s="26">
        <v>2900</v>
      </c>
      <c r="E96" s="26">
        <v>43</v>
      </c>
      <c r="F96" s="26">
        <v>3</v>
      </c>
      <c r="G96" s="49" t="s">
        <v>331</v>
      </c>
      <c r="H96" s="49" t="s">
        <v>313</v>
      </c>
      <c r="I96" s="49" t="s">
        <v>13</v>
      </c>
      <c r="J96" s="49" t="s">
        <v>84</v>
      </c>
      <c r="K96" s="53">
        <v>8335</v>
      </c>
      <c r="L96" s="50" t="s">
        <v>195</v>
      </c>
      <c r="M96" s="74">
        <v>1435</v>
      </c>
      <c r="N96" s="26">
        <v>1</v>
      </c>
      <c r="O96" s="77">
        <v>2400</v>
      </c>
      <c r="P96" s="44">
        <v>2688</v>
      </c>
      <c r="U96"/>
      <c r="V96"/>
      <c r="Z96" s="25">
        <v>92</v>
      </c>
      <c r="AA96" s="25">
        <v>43</v>
      </c>
      <c r="AB96" s="25" t="s">
        <v>194</v>
      </c>
    </row>
    <row r="97" spans="1:28" x14ac:dyDescent="0.35">
      <c r="A97" s="27">
        <v>94</v>
      </c>
      <c r="B97" s="27">
        <v>1114</v>
      </c>
      <c r="C97" s="45">
        <v>44263</v>
      </c>
      <c r="D97" s="27">
        <v>3000</v>
      </c>
      <c r="E97" s="27">
        <v>27</v>
      </c>
      <c r="F97" s="27">
        <v>9</v>
      </c>
      <c r="G97" s="49" t="s">
        <v>333</v>
      </c>
      <c r="H97" s="49" t="s">
        <v>314</v>
      </c>
      <c r="I97" s="49" t="s">
        <v>19</v>
      </c>
      <c r="J97" s="49" t="s">
        <v>86</v>
      </c>
      <c r="K97" s="53">
        <v>2124</v>
      </c>
      <c r="L97" s="50" t="s">
        <v>166</v>
      </c>
      <c r="M97" s="74">
        <v>358.74</v>
      </c>
      <c r="N97" s="27">
        <v>2</v>
      </c>
      <c r="O97" s="78">
        <v>717.48</v>
      </c>
      <c r="P97" s="28">
        <v>803.57760000000007</v>
      </c>
      <c r="U97"/>
      <c r="V97"/>
      <c r="Z97" s="25">
        <v>93</v>
      </c>
      <c r="AA97" s="25">
        <v>43</v>
      </c>
      <c r="AB97" s="25" t="s">
        <v>195</v>
      </c>
    </row>
    <row r="98" spans="1:28" x14ac:dyDescent="0.35">
      <c r="A98" s="27">
        <v>95</v>
      </c>
      <c r="B98" s="27">
        <v>1114</v>
      </c>
      <c r="C98" s="45">
        <v>44263</v>
      </c>
      <c r="D98" s="27">
        <v>3000</v>
      </c>
      <c r="E98" s="27">
        <v>27</v>
      </c>
      <c r="F98" s="27">
        <v>9</v>
      </c>
      <c r="G98" s="49" t="s">
        <v>333</v>
      </c>
      <c r="H98" s="49" t="s">
        <v>314</v>
      </c>
      <c r="I98" s="49" t="s">
        <v>19</v>
      </c>
      <c r="J98" s="49" t="s">
        <v>86</v>
      </c>
      <c r="K98" s="53">
        <v>2124</v>
      </c>
      <c r="L98" s="50" t="s">
        <v>167</v>
      </c>
      <c r="M98" s="74">
        <v>358.74</v>
      </c>
      <c r="N98" s="27">
        <v>2</v>
      </c>
      <c r="O98" s="78">
        <v>717.48</v>
      </c>
      <c r="P98" s="28">
        <v>803.57760000000007</v>
      </c>
      <c r="U98"/>
      <c r="V98"/>
      <c r="Z98" s="25">
        <v>94</v>
      </c>
      <c r="AA98" s="25">
        <v>27</v>
      </c>
      <c r="AB98" s="25" t="s">
        <v>166</v>
      </c>
    </row>
    <row r="99" spans="1:28" x14ac:dyDescent="0.35">
      <c r="A99" s="26">
        <v>96</v>
      </c>
      <c r="B99" s="26">
        <v>1117</v>
      </c>
      <c r="C99" s="43">
        <v>44259</v>
      </c>
      <c r="D99" s="26">
        <v>3100</v>
      </c>
      <c r="E99" s="26">
        <v>18</v>
      </c>
      <c r="F99" s="26">
        <v>5</v>
      </c>
      <c r="G99" s="49" t="s">
        <v>328</v>
      </c>
      <c r="H99" s="49" t="s">
        <v>48</v>
      </c>
      <c r="I99" s="49" t="s">
        <v>267</v>
      </c>
      <c r="J99" s="49" t="s">
        <v>87</v>
      </c>
      <c r="K99" s="53">
        <v>8359</v>
      </c>
      <c r="L99" s="50" t="s">
        <v>221</v>
      </c>
      <c r="M99" s="74">
        <v>710</v>
      </c>
      <c r="N99" s="26">
        <v>-1</v>
      </c>
      <c r="O99" s="77">
        <v>3000</v>
      </c>
      <c r="P99" s="44">
        <v>3360</v>
      </c>
      <c r="U99"/>
      <c r="V99"/>
      <c r="Z99" s="25">
        <v>95</v>
      </c>
      <c r="AA99" s="25">
        <v>27</v>
      </c>
      <c r="AB99" s="25" t="s">
        <v>167</v>
      </c>
    </row>
    <row r="100" spans="1:28" x14ac:dyDescent="0.35">
      <c r="A100" s="26">
        <v>97</v>
      </c>
      <c r="B100" s="26">
        <v>1117</v>
      </c>
      <c r="C100" s="43">
        <v>44259</v>
      </c>
      <c r="D100" s="26">
        <v>3100</v>
      </c>
      <c r="E100" s="26">
        <v>18</v>
      </c>
      <c r="F100" s="26">
        <v>5</v>
      </c>
      <c r="G100" s="49" t="s">
        <v>328</v>
      </c>
      <c r="H100" s="49" t="s">
        <v>48</v>
      </c>
      <c r="I100" s="49" t="s">
        <v>267</v>
      </c>
      <c r="J100" s="49" t="s">
        <v>87</v>
      </c>
      <c r="K100" s="53">
        <v>8359</v>
      </c>
      <c r="L100" s="50" t="s">
        <v>222</v>
      </c>
      <c r="M100" s="74">
        <v>710</v>
      </c>
      <c r="N100" s="26">
        <v>1</v>
      </c>
      <c r="O100" s="77">
        <v>3000</v>
      </c>
      <c r="P100" s="44">
        <v>3360</v>
      </c>
      <c r="U100"/>
      <c r="V100"/>
      <c r="Z100" s="25">
        <v>96</v>
      </c>
      <c r="AA100" s="25">
        <v>18</v>
      </c>
      <c r="AB100" s="25" t="s">
        <v>221</v>
      </c>
    </row>
    <row r="101" spans="1:28" x14ac:dyDescent="0.35">
      <c r="A101" s="26">
        <v>98</v>
      </c>
      <c r="B101" s="26">
        <v>1117</v>
      </c>
      <c r="C101" s="43">
        <v>44259</v>
      </c>
      <c r="D101" s="26">
        <v>3100</v>
      </c>
      <c r="E101" s="26">
        <v>48</v>
      </c>
      <c r="F101" s="26">
        <v>6</v>
      </c>
      <c r="G101" s="49" t="s">
        <v>335</v>
      </c>
      <c r="H101" s="49" t="s">
        <v>313</v>
      </c>
      <c r="I101" s="49" t="s">
        <v>13</v>
      </c>
      <c r="J101" s="49" t="s">
        <v>88</v>
      </c>
      <c r="K101" s="53">
        <v>8355</v>
      </c>
      <c r="L101" s="50" t="s">
        <v>206</v>
      </c>
      <c r="M101" s="74">
        <v>1500</v>
      </c>
      <c r="N101" s="26">
        <v>2</v>
      </c>
      <c r="O101" s="77">
        <v>3000</v>
      </c>
      <c r="P101" s="44">
        <v>3360</v>
      </c>
      <c r="U101"/>
      <c r="V101"/>
      <c r="Z101" s="25">
        <v>97</v>
      </c>
      <c r="AA101" s="25">
        <v>18</v>
      </c>
      <c r="AB101" s="25" t="s">
        <v>222</v>
      </c>
    </row>
    <row r="102" spans="1:28" x14ac:dyDescent="0.35">
      <c r="A102" s="26">
        <v>99</v>
      </c>
      <c r="B102" s="26">
        <v>1117</v>
      </c>
      <c r="C102" s="43">
        <v>44259</v>
      </c>
      <c r="D102" s="26">
        <v>3100</v>
      </c>
      <c r="E102" s="26">
        <v>48</v>
      </c>
      <c r="F102" s="26">
        <v>6</v>
      </c>
      <c r="G102" s="49" t="s">
        <v>335</v>
      </c>
      <c r="H102" s="49" t="s">
        <v>313</v>
      </c>
      <c r="I102" s="49" t="s">
        <v>13</v>
      </c>
      <c r="J102" s="49" t="s">
        <v>88</v>
      </c>
      <c r="K102" s="53">
        <v>8355</v>
      </c>
      <c r="L102" s="50" t="s">
        <v>207</v>
      </c>
      <c r="M102" s="74">
        <v>1500</v>
      </c>
      <c r="N102" s="26">
        <v>2</v>
      </c>
      <c r="O102" s="77">
        <v>3000</v>
      </c>
      <c r="P102" s="44">
        <v>3360</v>
      </c>
      <c r="U102"/>
      <c r="V102"/>
      <c r="Z102" s="25">
        <v>98</v>
      </c>
      <c r="AA102" s="25">
        <v>48</v>
      </c>
      <c r="AB102" s="25" t="s">
        <v>206</v>
      </c>
    </row>
    <row r="103" spans="1:28" x14ac:dyDescent="0.35">
      <c r="A103" s="27">
        <v>100</v>
      </c>
      <c r="B103" s="27">
        <v>1119</v>
      </c>
      <c r="C103" s="45">
        <v>44259</v>
      </c>
      <c r="D103" s="27">
        <v>3200</v>
      </c>
      <c r="E103" s="27">
        <v>18</v>
      </c>
      <c r="F103" s="27">
        <v>5</v>
      </c>
      <c r="G103" s="49" t="s">
        <v>328</v>
      </c>
      <c r="H103" s="49" t="s">
        <v>48</v>
      </c>
      <c r="I103" s="49" t="s">
        <v>267</v>
      </c>
      <c r="J103" s="49" t="s">
        <v>87</v>
      </c>
      <c r="K103" s="53">
        <v>8359</v>
      </c>
      <c r="L103" s="50" t="s">
        <v>223</v>
      </c>
      <c r="M103" s="74">
        <v>710</v>
      </c>
      <c r="N103" s="27">
        <v>1</v>
      </c>
      <c r="O103" s="78">
        <v>3710</v>
      </c>
      <c r="P103" s="28">
        <v>4155.2</v>
      </c>
      <c r="U103"/>
      <c r="V103"/>
      <c r="Z103" s="25">
        <v>99</v>
      </c>
      <c r="AA103" s="25">
        <v>48</v>
      </c>
      <c r="AB103" s="25" t="s">
        <v>207</v>
      </c>
    </row>
    <row r="104" spans="1:28" x14ac:dyDescent="0.35">
      <c r="A104" s="27">
        <v>101</v>
      </c>
      <c r="B104" s="27">
        <v>1119</v>
      </c>
      <c r="C104" s="45">
        <v>44259</v>
      </c>
      <c r="D104" s="27">
        <v>3200</v>
      </c>
      <c r="E104" s="27">
        <v>39</v>
      </c>
      <c r="F104" s="27">
        <v>7</v>
      </c>
      <c r="G104" s="49" t="s">
        <v>330</v>
      </c>
      <c r="H104" s="49" t="s">
        <v>313</v>
      </c>
      <c r="I104" s="49" t="s">
        <v>13</v>
      </c>
      <c r="J104" s="49" t="s">
        <v>91</v>
      </c>
      <c r="K104" s="53">
        <v>41406</v>
      </c>
      <c r="L104" s="50" t="s">
        <v>189</v>
      </c>
      <c r="M104" s="74">
        <v>1500</v>
      </c>
      <c r="N104" s="27">
        <v>2</v>
      </c>
      <c r="O104" s="78">
        <v>3710</v>
      </c>
      <c r="P104" s="28">
        <v>4155.2</v>
      </c>
      <c r="U104"/>
      <c r="V104"/>
      <c r="Z104" s="25">
        <v>100</v>
      </c>
      <c r="AA104" s="25">
        <v>18</v>
      </c>
      <c r="AB104" s="25" t="s">
        <v>223</v>
      </c>
    </row>
    <row r="105" spans="1:28" x14ac:dyDescent="0.35">
      <c r="A105" s="27">
        <v>102</v>
      </c>
      <c r="B105" s="27">
        <v>1119</v>
      </c>
      <c r="C105" s="45">
        <v>44259</v>
      </c>
      <c r="D105" s="27">
        <v>3200</v>
      </c>
      <c r="E105" s="27">
        <v>39</v>
      </c>
      <c r="F105" s="27">
        <v>7</v>
      </c>
      <c r="G105" s="49" t="s">
        <v>330</v>
      </c>
      <c r="H105" s="49" t="s">
        <v>313</v>
      </c>
      <c r="I105" s="49" t="s">
        <v>13</v>
      </c>
      <c r="J105" s="49" t="s">
        <v>91</v>
      </c>
      <c r="K105" s="53">
        <v>41406</v>
      </c>
      <c r="L105" s="50" t="s">
        <v>190</v>
      </c>
      <c r="M105" s="74">
        <v>1500</v>
      </c>
      <c r="N105" s="27">
        <v>2</v>
      </c>
      <c r="O105" s="78">
        <v>3710</v>
      </c>
      <c r="P105" s="28">
        <v>4155.2</v>
      </c>
      <c r="U105"/>
      <c r="V105"/>
      <c r="Z105" s="25">
        <v>101</v>
      </c>
      <c r="AA105" s="25">
        <v>39</v>
      </c>
      <c r="AB105" s="25" t="s">
        <v>189</v>
      </c>
    </row>
    <row r="106" spans="1:28" x14ac:dyDescent="0.35">
      <c r="A106" s="26">
        <v>103</v>
      </c>
      <c r="B106" s="26">
        <v>1150</v>
      </c>
      <c r="C106" s="43">
        <v>44313</v>
      </c>
      <c r="D106" s="26">
        <v>3300</v>
      </c>
      <c r="E106" s="26">
        <v>25</v>
      </c>
      <c r="F106" s="26">
        <v>8</v>
      </c>
      <c r="G106" s="49" t="s">
        <v>332</v>
      </c>
      <c r="H106" s="49" t="s">
        <v>313</v>
      </c>
      <c r="I106" s="49" t="s">
        <v>13</v>
      </c>
      <c r="J106" s="49" t="s">
        <v>93</v>
      </c>
      <c r="K106" s="53">
        <v>8294</v>
      </c>
      <c r="L106" s="50" t="s">
        <v>230</v>
      </c>
      <c r="M106" s="74">
        <v>1414.11</v>
      </c>
      <c r="N106" s="26">
        <v>1</v>
      </c>
      <c r="O106" s="77">
        <v>1414.11</v>
      </c>
      <c r="P106" s="44">
        <v>1583.8031999999998</v>
      </c>
      <c r="U106"/>
      <c r="V106"/>
      <c r="Z106" s="25">
        <v>102</v>
      </c>
      <c r="AA106" s="25">
        <v>39</v>
      </c>
      <c r="AB106" s="25" t="s">
        <v>190</v>
      </c>
    </row>
    <row r="107" spans="1:28" x14ac:dyDescent="0.35">
      <c r="A107" s="27">
        <v>104</v>
      </c>
      <c r="B107" s="27">
        <v>1151</v>
      </c>
      <c r="C107" s="45">
        <v>44314</v>
      </c>
      <c r="D107" s="27">
        <v>3400</v>
      </c>
      <c r="E107" s="27">
        <v>40</v>
      </c>
      <c r="F107" s="27">
        <v>3</v>
      </c>
      <c r="G107" s="49" t="s">
        <v>331</v>
      </c>
      <c r="H107" s="49" t="s">
        <v>309</v>
      </c>
      <c r="I107" s="49" t="s">
        <v>1</v>
      </c>
      <c r="J107" s="49" t="s">
        <v>95</v>
      </c>
      <c r="K107" s="53">
        <v>1012</v>
      </c>
      <c r="L107" s="50" t="s">
        <v>96</v>
      </c>
      <c r="M107" s="74">
        <v>133.16999999999999</v>
      </c>
      <c r="N107" s="27">
        <v>1</v>
      </c>
      <c r="O107" s="78">
        <v>133.16999999999999</v>
      </c>
      <c r="P107" s="28">
        <v>149.15039999999999</v>
      </c>
      <c r="U107"/>
      <c r="V107"/>
      <c r="Z107" s="25">
        <v>103</v>
      </c>
      <c r="AA107" s="25">
        <v>25</v>
      </c>
      <c r="AB107" s="25" t="s">
        <v>230</v>
      </c>
    </row>
    <row r="108" spans="1:28" x14ac:dyDescent="0.35">
      <c r="A108" s="26">
        <v>105</v>
      </c>
      <c r="B108" s="26">
        <v>1157</v>
      </c>
      <c r="C108" s="43">
        <v>44333</v>
      </c>
      <c r="D108" s="26">
        <v>3500</v>
      </c>
      <c r="E108" s="26">
        <v>35</v>
      </c>
      <c r="F108" s="26">
        <v>10</v>
      </c>
      <c r="G108" s="49" t="s">
        <v>329</v>
      </c>
      <c r="H108" s="49" t="s">
        <v>321</v>
      </c>
      <c r="I108" s="49" t="s">
        <v>19</v>
      </c>
      <c r="J108" s="49" t="s">
        <v>67</v>
      </c>
      <c r="K108" s="53">
        <v>13628</v>
      </c>
      <c r="L108" s="50" t="s">
        <v>181</v>
      </c>
      <c r="M108" s="74">
        <v>1350</v>
      </c>
      <c r="N108" s="26">
        <v>1</v>
      </c>
      <c r="O108" s="77">
        <v>1350</v>
      </c>
      <c r="P108" s="44">
        <v>1512</v>
      </c>
      <c r="U108"/>
      <c r="V108"/>
      <c r="Z108" s="25">
        <v>104</v>
      </c>
      <c r="AA108" s="25">
        <v>40</v>
      </c>
      <c r="AB108" s="25" t="s">
        <v>96</v>
      </c>
    </row>
    <row r="109" spans="1:28" x14ac:dyDescent="0.35">
      <c r="A109" s="27">
        <v>106</v>
      </c>
      <c r="B109" s="27">
        <v>1160</v>
      </c>
      <c r="C109" s="45">
        <v>44334</v>
      </c>
      <c r="D109" s="27">
        <v>3600</v>
      </c>
      <c r="E109" s="27">
        <v>46</v>
      </c>
      <c r="F109" s="27">
        <v>6</v>
      </c>
      <c r="G109" s="49" t="s">
        <v>335</v>
      </c>
      <c r="H109" s="49" t="s">
        <v>311</v>
      </c>
      <c r="I109" s="49" t="s">
        <v>239</v>
      </c>
      <c r="J109" s="49" t="s">
        <v>99</v>
      </c>
      <c r="K109" s="53">
        <v>99999203</v>
      </c>
      <c r="L109" s="50" t="s">
        <v>199</v>
      </c>
      <c r="M109" s="74">
        <v>2100</v>
      </c>
      <c r="N109" s="27">
        <v>2</v>
      </c>
      <c r="O109" s="78">
        <v>84253.32</v>
      </c>
      <c r="P109" s="28">
        <v>94363.718400000012</v>
      </c>
      <c r="U109"/>
      <c r="V109"/>
      <c r="Z109" s="25">
        <v>105</v>
      </c>
      <c r="AA109" s="25">
        <v>35</v>
      </c>
      <c r="AB109" s="25" t="s">
        <v>181</v>
      </c>
    </row>
    <row r="110" spans="1:28" x14ac:dyDescent="0.35">
      <c r="A110" s="27">
        <v>107</v>
      </c>
      <c r="B110" s="27">
        <v>1160</v>
      </c>
      <c r="C110" s="45">
        <v>44334</v>
      </c>
      <c r="D110" s="27">
        <v>3600</v>
      </c>
      <c r="E110" s="27">
        <v>46</v>
      </c>
      <c r="F110" s="27">
        <v>6</v>
      </c>
      <c r="G110" s="49" t="s">
        <v>335</v>
      </c>
      <c r="H110" s="49" t="s">
        <v>311</v>
      </c>
      <c r="I110" s="49" t="s">
        <v>239</v>
      </c>
      <c r="J110" s="49" t="s">
        <v>99</v>
      </c>
      <c r="K110" s="53">
        <v>99999203</v>
      </c>
      <c r="L110" s="50" t="s">
        <v>200</v>
      </c>
      <c r="M110" s="74">
        <v>2100</v>
      </c>
      <c r="N110" s="27">
        <v>2</v>
      </c>
      <c r="O110" s="78">
        <v>84253.32</v>
      </c>
      <c r="P110" s="28">
        <v>94363.718400000012</v>
      </c>
      <c r="U110"/>
      <c r="V110"/>
      <c r="Z110" s="25">
        <v>106</v>
      </c>
      <c r="AA110" s="25">
        <v>46</v>
      </c>
      <c r="AB110" s="25" t="s">
        <v>199</v>
      </c>
    </row>
    <row r="111" spans="1:28" x14ac:dyDescent="0.35">
      <c r="A111" s="27">
        <v>108</v>
      </c>
      <c r="B111" s="27">
        <v>1160</v>
      </c>
      <c r="C111" s="45">
        <v>44334</v>
      </c>
      <c r="D111" s="27">
        <v>3600</v>
      </c>
      <c r="E111" s="27">
        <v>47</v>
      </c>
      <c r="F111" s="27">
        <v>6</v>
      </c>
      <c r="G111" s="49" t="s">
        <v>335</v>
      </c>
      <c r="H111" s="49" t="s">
        <v>324</v>
      </c>
      <c r="I111" s="49" t="s">
        <v>240</v>
      </c>
      <c r="J111" s="49" t="s">
        <v>102</v>
      </c>
      <c r="K111" s="53">
        <v>99999197</v>
      </c>
      <c r="L111" s="50" t="s">
        <v>201</v>
      </c>
      <c r="M111" s="74">
        <v>20013.330000000002</v>
      </c>
      <c r="N111" s="27">
        <v>4</v>
      </c>
      <c r="O111" s="78">
        <v>84253.32</v>
      </c>
      <c r="P111" s="28">
        <v>94363.718400000012</v>
      </c>
      <c r="U111"/>
      <c r="V111"/>
      <c r="Z111" s="25">
        <v>107</v>
      </c>
      <c r="AA111" s="25">
        <v>46</v>
      </c>
      <c r="AB111" s="25" t="s">
        <v>200</v>
      </c>
    </row>
    <row r="112" spans="1:28" x14ac:dyDescent="0.35">
      <c r="A112" s="27">
        <v>109</v>
      </c>
      <c r="B112" s="27">
        <v>1160</v>
      </c>
      <c r="C112" s="45">
        <v>44334</v>
      </c>
      <c r="D112" s="27">
        <v>3600</v>
      </c>
      <c r="E112" s="27">
        <v>47</v>
      </c>
      <c r="F112" s="27">
        <v>6</v>
      </c>
      <c r="G112" s="49" t="s">
        <v>335</v>
      </c>
      <c r="H112" s="49" t="s">
        <v>324</v>
      </c>
      <c r="I112" s="49" t="s">
        <v>240</v>
      </c>
      <c r="J112" s="49" t="s">
        <v>102</v>
      </c>
      <c r="K112" s="53">
        <v>99999197</v>
      </c>
      <c r="L112" s="50" t="s">
        <v>202</v>
      </c>
      <c r="M112" s="74">
        <v>20013.330000000002</v>
      </c>
      <c r="N112" s="27">
        <v>4</v>
      </c>
      <c r="O112" s="78">
        <v>84253.32</v>
      </c>
      <c r="P112" s="28">
        <v>94363.718400000012</v>
      </c>
      <c r="U112"/>
      <c r="V112"/>
      <c r="Z112" s="25">
        <v>108</v>
      </c>
      <c r="AA112" s="25">
        <v>47</v>
      </c>
      <c r="AB112" s="25" t="s">
        <v>201</v>
      </c>
    </row>
    <row r="113" spans="1:28" x14ac:dyDescent="0.35">
      <c r="A113" s="27">
        <v>110</v>
      </c>
      <c r="B113" s="27">
        <v>1160</v>
      </c>
      <c r="C113" s="45">
        <v>44334</v>
      </c>
      <c r="D113" s="27">
        <v>3600</v>
      </c>
      <c r="E113" s="27">
        <v>47</v>
      </c>
      <c r="F113" s="27">
        <v>6</v>
      </c>
      <c r="G113" s="49" t="s">
        <v>335</v>
      </c>
      <c r="H113" s="49" t="s">
        <v>324</v>
      </c>
      <c r="I113" s="49" t="s">
        <v>240</v>
      </c>
      <c r="J113" s="49" t="s">
        <v>102</v>
      </c>
      <c r="K113" s="53">
        <v>99999197</v>
      </c>
      <c r="L113" s="50" t="s">
        <v>203</v>
      </c>
      <c r="M113" s="74">
        <v>20013.330000000002</v>
      </c>
      <c r="N113" s="27">
        <v>4</v>
      </c>
      <c r="O113" s="78">
        <v>84253.32</v>
      </c>
      <c r="P113" s="28">
        <v>94363.718400000012</v>
      </c>
      <c r="U113"/>
      <c r="V113"/>
      <c r="Z113" s="25">
        <v>109</v>
      </c>
      <c r="AA113" s="25">
        <v>47</v>
      </c>
      <c r="AB113" s="25" t="s">
        <v>202</v>
      </c>
    </row>
    <row r="114" spans="1:28" x14ac:dyDescent="0.35">
      <c r="A114" s="27">
        <v>111</v>
      </c>
      <c r="B114" s="27">
        <v>1160</v>
      </c>
      <c r="C114" s="45">
        <v>44334</v>
      </c>
      <c r="D114" s="27">
        <v>3600</v>
      </c>
      <c r="E114" s="27">
        <v>47</v>
      </c>
      <c r="F114" s="27">
        <v>6</v>
      </c>
      <c r="G114" s="49" t="s">
        <v>335</v>
      </c>
      <c r="H114" s="49" t="s">
        <v>324</v>
      </c>
      <c r="I114" s="49" t="s">
        <v>240</v>
      </c>
      <c r="J114" s="49" t="s">
        <v>102</v>
      </c>
      <c r="K114" s="53">
        <v>99999197</v>
      </c>
      <c r="L114" s="50" t="s">
        <v>204</v>
      </c>
      <c r="M114" s="74">
        <v>20013.330000000002</v>
      </c>
      <c r="N114" s="27">
        <v>4</v>
      </c>
      <c r="O114" s="78">
        <v>84253.32</v>
      </c>
      <c r="P114" s="28">
        <v>94363.718400000012</v>
      </c>
      <c r="U114"/>
      <c r="V114"/>
      <c r="Z114" s="25">
        <v>110</v>
      </c>
      <c r="AA114" s="25">
        <v>47</v>
      </c>
      <c r="AB114" s="25" t="s">
        <v>203</v>
      </c>
    </row>
    <row r="115" spans="1:28" x14ac:dyDescent="0.35">
      <c r="A115" s="26">
        <v>112</v>
      </c>
      <c r="B115" s="26">
        <v>1168</v>
      </c>
      <c r="C115" s="43">
        <v>44334</v>
      </c>
      <c r="D115" s="26">
        <v>3700</v>
      </c>
      <c r="E115" s="26">
        <v>1</v>
      </c>
      <c r="F115" s="26">
        <v>2</v>
      </c>
      <c r="G115" s="49" t="s">
        <v>336</v>
      </c>
      <c r="H115" s="49" t="s">
        <v>317</v>
      </c>
      <c r="I115" s="49" t="s">
        <v>19</v>
      </c>
      <c r="J115" s="49" t="s">
        <v>104</v>
      </c>
      <c r="K115" s="53">
        <v>2260</v>
      </c>
      <c r="L115" s="50" t="s">
        <v>105</v>
      </c>
      <c r="M115" s="74">
        <v>264.74</v>
      </c>
      <c r="N115" s="26">
        <v>2</v>
      </c>
      <c r="O115" s="77">
        <v>529.48</v>
      </c>
      <c r="P115" s="44">
        <v>593.01760000000013</v>
      </c>
      <c r="U115"/>
      <c r="V115"/>
      <c r="Z115" s="25">
        <v>111</v>
      </c>
      <c r="AA115" s="25">
        <v>47</v>
      </c>
      <c r="AB115" s="25" t="s">
        <v>204</v>
      </c>
    </row>
    <row r="116" spans="1:28" x14ac:dyDescent="0.35">
      <c r="A116" s="26">
        <v>113</v>
      </c>
      <c r="B116" s="26">
        <v>1168</v>
      </c>
      <c r="C116" s="43">
        <v>44334</v>
      </c>
      <c r="D116" s="26">
        <v>3700</v>
      </c>
      <c r="E116" s="26">
        <v>1</v>
      </c>
      <c r="F116" s="26">
        <v>2</v>
      </c>
      <c r="G116" s="49" t="s">
        <v>336</v>
      </c>
      <c r="H116" s="49" t="s">
        <v>317</v>
      </c>
      <c r="I116" s="49" t="s">
        <v>19</v>
      </c>
      <c r="J116" s="49" t="s">
        <v>104</v>
      </c>
      <c r="K116" s="53">
        <v>2260</v>
      </c>
      <c r="L116" s="50" t="s">
        <v>124</v>
      </c>
      <c r="M116" s="74">
        <v>264.74</v>
      </c>
      <c r="N116" s="26">
        <v>2</v>
      </c>
      <c r="O116" s="77">
        <v>529.48</v>
      </c>
      <c r="P116" s="44">
        <v>593.01760000000013</v>
      </c>
      <c r="U116"/>
      <c r="V116"/>
      <c r="Z116" s="25">
        <v>112</v>
      </c>
      <c r="AA116" s="25">
        <v>1</v>
      </c>
      <c r="AB116" s="25" t="s">
        <v>105</v>
      </c>
    </row>
    <row r="117" spans="1:28" x14ac:dyDescent="0.35">
      <c r="A117" s="27">
        <v>114</v>
      </c>
      <c r="B117" s="27">
        <v>1169</v>
      </c>
      <c r="C117" s="45">
        <v>44334</v>
      </c>
      <c r="D117" s="27">
        <v>3800</v>
      </c>
      <c r="E117" s="27">
        <v>41</v>
      </c>
      <c r="F117" s="27">
        <v>3</v>
      </c>
      <c r="G117" s="49" t="s">
        <v>331</v>
      </c>
      <c r="H117" s="49" t="s">
        <v>318</v>
      </c>
      <c r="I117" s="49" t="s">
        <v>13</v>
      </c>
      <c r="J117" s="49" t="s">
        <v>107</v>
      </c>
      <c r="K117" s="53">
        <v>2136</v>
      </c>
      <c r="L117" s="50" t="s">
        <v>191</v>
      </c>
      <c r="M117" s="74">
        <v>374.63</v>
      </c>
      <c r="N117" s="27">
        <v>1</v>
      </c>
      <c r="O117" s="78">
        <v>374.63</v>
      </c>
      <c r="P117" s="28">
        <v>419.5856</v>
      </c>
      <c r="U117"/>
      <c r="V117"/>
      <c r="Z117" s="25">
        <v>113</v>
      </c>
      <c r="AA117" s="25">
        <v>1</v>
      </c>
      <c r="AB117" s="25" t="s">
        <v>124</v>
      </c>
    </row>
    <row r="118" spans="1:28" x14ac:dyDescent="0.35">
      <c r="A118" s="26">
        <v>115</v>
      </c>
      <c r="B118" s="26">
        <v>1170</v>
      </c>
      <c r="C118" s="43">
        <v>44334</v>
      </c>
      <c r="D118" s="26">
        <v>3900</v>
      </c>
      <c r="E118" s="26">
        <v>4</v>
      </c>
      <c r="F118" s="26">
        <v>2</v>
      </c>
      <c r="G118" s="49" t="s">
        <v>336</v>
      </c>
      <c r="H118" s="49" t="s">
        <v>325</v>
      </c>
      <c r="I118" s="49" t="s">
        <v>13</v>
      </c>
      <c r="J118" s="49" t="s">
        <v>109</v>
      </c>
      <c r="K118" s="53">
        <v>2136</v>
      </c>
      <c r="L118" s="50" t="s">
        <v>209</v>
      </c>
      <c r="M118" s="74">
        <v>374.63</v>
      </c>
      <c r="N118" s="26">
        <v>1</v>
      </c>
      <c r="O118" s="77">
        <v>374.63</v>
      </c>
      <c r="P118" s="44">
        <v>419.5856</v>
      </c>
      <c r="U118"/>
      <c r="V118"/>
      <c r="Z118" s="25">
        <v>114</v>
      </c>
      <c r="AA118" s="25">
        <v>41</v>
      </c>
      <c r="AB118" s="25" t="s">
        <v>191</v>
      </c>
    </row>
    <row r="119" spans="1:28" x14ac:dyDescent="0.35">
      <c r="A119" s="27">
        <v>116</v>
      </c>
      <c r="B119" s="27">
        <v>1171</v>
      </c>
      <c r="C119" s="45">
        <v>44334</v>
      </c>
      <c r="D119" s="27">
        <v>4000</v>
      </c>
      <c r="E119" s="27">
        <v>3</v>
      </c>
      <c r="F119" s="27">
        <v>2</v>
      </c>
      <c r="G119" s="49" t="s">
        <v>336</v>
      </c>
      <c r="H119" s="49" t="s">
        <v>318</v>
      </c>
      <c r="I119" s="49" t="s">
        <v>13</v>
      </c>
      <c r="J119" s="49" t="s">
        <v>110</v>
      </c>
      <c r="K119" s="53">
        <v>2123</v>
      </c>
      <c r="L119" s="50" t="s">
        <v>208</v>
      </c>
      <c r="M119" s="74">
        <v>424.58</v>
      </c>
      <c r="N119" s="27">
        <v>1</v>
      </c>
      <c r="O119" s="78">
        <v>424.58</v>
      </c>
      <c r="P119" s="28">
        <v>475.52959999999996</v>
      </c>
      <c r="U119"/>
      <c r="V119"/>
      <c r="Z119" s="25">
        <v>115</v>
      </c>
      <c r="AA119" s="25">
        <v>4</v>
      </c>
      <c r="AB119" s="25" t="s">
        <v>209</v>
      </c>
    </row>
    <row r="120" spans="1:28" x14ac:dyDescent="0.35">
      <c r="A120" s="26">
        <v>117</v>
      </c>
      <c r="B120" s="26">
        <v>1173</v>
      </c>
      <c r="C120" s="43">
        <v>44334</v>
      </c>
      <c r="D120" s="26">
        <v>4100</v>
      </c>
      <c r="E120" s="26">
        <v>2</v>
      </c>
      <c r="F120" s="26">
        <v>2</v>
      </c>
      <c r="G120" s="49" t="s">
        <v>336</v>
      </c>
      <c r="H120" s="49" t="s">
        <v>326</v>
      </c>
      <c r="I120" s="49" t="s">
        <v>19</v>
      </c>
      <c r="J120" s="49" t="s">
        <v>111</v>
      </c>
      <c r="K120" s="53">
        <v>2293</v>
      </c>
      <c r="L120" s="50" t="s">
        <v>125</v>
      </c>
      <c r="M120" s="74">
        <v>207.79</v>
      </c>
      <c r="N120" s="26">
        <v>4</v>
      </c>
      <c r="O120" s="77">
        <v>831.16</v>
      </c>
      <c r="P120" s="44">
        <v>930.89919999999995</v>
      </c>
      <c r="U120"/>
      <c r="V120"/>
      <c r="Z120" s="25">
        <v>116</v>
      </c>
      <c r="AA120" s="25">
        <v>3</v>
      </c>
      <c r="AB120" s="25" t="s">
        <v>208</v>
      </c>
    </row>
    <row r="121" spans="1:28" x14ac:dyDescent="0.35">
      <c r="A121" s="26">
        <v>118</v>
      </c>
      <c r="B121" s="26">
        <v>1173</v>
      </c>
      <c r="C121" s="43">
        <v>44334</v>
      </c>
      <c r="D121" s="26">
        <v>4100</v>
      </c>
      <c r="E121" s="26">
        <v>2</v>
      </c>
      <c r="F121" s="26">
        <v>2</v>
      </c>
      <c r="G121" s="49" t="s">
        <v>336</v>
      </c>
      <c r="H121" s="49" t="s">
        <v>326</v>
      </c>
      <c r="I121" s="49" t="s">
        <v>19</v>
      </c>
      <c r="J121" s="49" t="s">
        <v>111</v>
      </c>
      <c r="K121" s="53">
        <v>2293</v>
      </c>
      <c r="L121" s="50" t="s">
        <v>126</v>
      </c>
      <c r="M121" s="74">
        <v>207.79</v>
      </c>
      <c r="N121" s="26">
        <v>4</v>
      </c>
      <c r="O121" s="77">
        <v>831.16</v>
      </c>
      <c r="P121" s="44">
        <v>930.89919999999995</v>
      </c>
      <c r="U121"/>
      <c r="V121"/>
      <c r="Z121" s="25">
        <v>117</v>
      </c>
      <c r="AA121" s="25">
        <v>2</v>
      </c>
      <c r="AB121" s="25" t="s">
        <v>125</v>
      </c>
    </row>
    <row r="122" spans="1:28" x14ac:dyDescent="0.35">
      <c r="A122" s="26">
        <v>119</v>
      </c>
      <c r="B122" s="26">
        <v>1173</v>
      </c>
      <c r="C122" s="43">
        <v>44334</v>
      </c>
      <c r="D122" s="26">
        <v>4100</v>
      </c>
      <c r="E122" s="26">
        <v>2</v>
      </c>
      <c r="F122" s="26">
        <v>2</v>
      </c>
      <c r="G122" s="49" t="s">
        <v>336</v>
      </c>
      <c r="H122" s="49" t="s">
        <v>326</v>
      </c>
      <c r="I122" s="49" t="s">
        <v>19</v>
      </c>
      <c r="J122" s="49" t="s">
        <v>111</v>
      </c>
      <c r="K122" s="53">
        <v>2293</v>
      </c>
      <c r="L122" s="50" t="s">
        <v>127</v>
      </c>
      <c r="M122" s="74">
        <v>207.79</v>
      </c>
      <c r="N122" s="26">
        <v>4</v>
      </c>
      <c r="O122" s="77">
        <v>831.16</v>
      </c>
      <c r="P122" s="44">
        <v>930.89919999999995</v>
      </c>
      <c r="U122"/>
      <c r="V122"/>
      <c r="Z122" s="25">
        <v>118</v>
      </c>
      <c r="AA122" s="25">
        <v>2</v>
      </c>
      <c r="AB122" s="25" t="s">
        <v>126</v>
      </c>
    </row>
    <row r="123" spans="1:28" x14ac:dyDescent="0.35">
      <c r="A123" s="26">
        <v>120</v>
      </c>
      <c r="B123" s="26">
        <v>1173</v>
      </c>
      <c r="C123" s="43">
        <v>44334</v>
      </c>
      <c r="D123" s="26">
        <v>4100</v>
      </c>
      <c r="E123" s="26">
        <v>2</v>
      </c>
      <c r="F123" s="26">
        <v>2</v>
      </c>
      <c r="G123" s="49" t="s">
        <v>336</v>
      </c>
      <c r="H123" s="49" t="s">
        <v>326</v>
      </c>
      <c r="I123" s="49" t="s">
        <v>19</v>
      </c>
      <c r="J123" s="49" t="s">
        <v>111</v>
      </c>
      <c r="K123" s="53">
        <v>2293</v>
      </c>
      <c r="L123" s="50" t="s">
        <v>128</v>
      </c>
      <c r="M123" s="74">
        <v>207.79</v>
      </c>
      <c r="N123" s="26">
        <v>4</v>
      </c>
      <c r="O123" s="77">
        <v>831.16</v>
      </c>
      <c r="P123" s="44">
        <v>930.89919999999995</v>
      </c>
      <c r="U123"/>
      <c r="V123"/>
      <c r="Z123" s="25">
        <v>119</v>
      </c>
      <c r="AA123" s="25">
        <v>2</v>
      </c>
      <c r="AB123" s="25" t="s">
        <v>127</v>
      </c>
    </row>
    <row r="124" spans="1:28" x14ac:dyDescent="0.35">
      <c r="U124"/>
      <c r="V124"/>
      <c r="Z124" s="25">
        <v>120</v>
      </c>
      <c r="AA124" s="25">
        <v>2</v>
      </c>
      <c r="AB124" s="25" t="s">
        <v>128</v>
      </c>
    </row>
  </sheetData>
  <autoFilter ref="A3:P123" xr:uid="{44146485-A481-448A-ABB8-2BD9EB2AE202}"/>
  <mergeCells count="3">
    <mergeCell ref="AD2:AE2"/>
    <mergeCell ref="S2:X2"/>
    <mergeCell ref="Z2:AB2"/>
  </mergeCells>
  <conditionalFormatting sqref="U5:X52">
    <cfRule type="duplicateValues" dxfId="4" priority="1"/>
  </conditionalFormatting>
  <conditionalFormatting sqref="AA5:AA124">
    <cfRule type="duplicateValues" dxfId="3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0616-68DF-4A21-9E02-E059B85C5D01}">
  <dimension ref="A1:AQ124"/>
  <sheetViews>
    <sheetView topLeftCell="U1" zoomScale="80" zoomScaleNormal="80" workbookViewId="0">
      <pane ySplit="3" topLeftCell="A4" activePane="bottomLeft" state="frozen"/>
      <selection pane="bottomLeft" activeCell="AM5" sqref="AM5:AM8"/>
    </sheetView>
  </sheetViews>
  <sheetFormatPr defaultRowHeight="14.5" x14ac:dyDescent="0.35"/>
  <cols>
    <col min="1" max="1" width="11" customWidth="1"/>
    <col min="2" max="2" width="12.54296875" customWidth="1"/>
    <col min="3" max="3" width="11.453125" style="61" bestFit="1" customWidth="1"/>
    <col min="4" max="4" width="6.81640625" style="40" bestFit="1" customWidth="1"/>
    <col min="5" max="5" width="8.26953125" customWidth="1"/>
    <col min="6" max="6" width="14.453125" bestFit="1" customWidth="1"/>
    <col min="7" max="7" width="25.08984375" style="41" bestFit="1" customWidth="1"/>
    <col min="8" max="8" width="17.81640625" style="41" bestFit="1" customWidth="1"/>
    <col min="9" max="9" width="16.36328125" style="41" bestFit="1" customWidth="1"/>
    <col min="10" max="10" width="16.36328125" style="40" bestFit="1" customWidth="1"/>
    <col min="11" max="11" width="14.1796875" style="40" bestFit="1" customWidth="1"/>
    <col min="12" max="12" width="18.36328125" style="40" customWidth="1"/>
    <col min="13" max="13" width="11" style="40" customWidth="1"/>
    <col min="14" max="14" width="12.26953125" style="40" bestFit="1" customWidth="1"/>
    <col min="15" max="15" width="12.90625" style="40" customWidth="1"/>
    <col min="16" max="16" width="15.6328125" style="40" customWidth="1"/>
    <col min="17" max="17" width="8.7265625" style="58"/>
    <col min="19" max="19" width="7.26953125" bestFit="1" customWidth="1"/>
    <col min="20" max="20" width="13.36328125" bestFit="1" customWidth="1"/>
    <col min="21" max="21" width="14.54296875" style="7" bestFit="1" customWidth="1"/>
    <col min="22" max="22" width="13.54296875" style="7" bestFit="1" customWidth="1"/>
    <col min="23" max="23" width="14.36328125" bestFit="1" customWidth="1"/>
    <col min="24" max="24" width="12.6328125" bestFit="1" customWidth="1"/>
    <col min="26" max="26" width="10" bestFit="1" customWidth="1"/>
    <col min="27" max="27" width="7.26953125" bestFit="1" customWidth="1"/>
    <col min="28" max="28" width="15.90625" bestFit="1" customWidth="1"/>
    <col min="30" max="30" width="15.90625" bestFit="1" customWidth="1"/>
    <col min="31" max="31" width="21.54296875" bestFit="1" customWidth="1"/>
    <col min="33" max="33" width="11.81640625" bestFit="1" customWidth="1"/>
    <col min="34" max="34" width="10.54296875" bestFit="1" customWidth="1"/>
    <col min="36" max="36" width="14.90625" bestFit="1" customWidth="1"/>
    <col min="37" max="37" width="16.7265625" bestFit="1" customWidth="1"/>
    <col min="39" max="39" width="13.36328125" bestFit="1" customWidth="1"/>
    <col min="40" max="40" width="11.81640625" bestFit="1" customWidth="1"/>
    <col min="41" max="41" width="7.26953125" bestFit="1" customWidth="1"/>
    <col min="42" max="42" width="9.90625" bestFit="1" customWidth="1"/>
    <col min="43" max="43" width="11.36328125" bestFit="1" customWidth="1"/>
  </cols>
  <sheetData>
    <row r="1" spans="1:43" x14ac:dyDescent="0.35">
      <c r="A1" s="25" t="s">
        <v>304</v>
      </c>
      <c r="B1" s="25" t="s">
        <v>372</v>
      </c>
      <c r="C1" s="50"/>
      <c r="D1" s="50"/>
      <c r="E1" s="25" t="s">
        <v>373</v>
      </c>
      <c r="F1" s="25" t="s">
        <v>374</v>
      </c>
      <c r="G1" s="48"/>
      <c r="H1" s="48"/>
      <c r="I1" s="48"/>
      <c r="J1" s="50"/>
      <c r="K1" s="50"/>
      <c r="L1" s="50" t="s">
        <v>305</v>
      </c>
      <c r="M1" s="50"/>
      <c r="N1" s="50"/>
      <c r="O1" s="50"/>
      <c r="P1" s="50"/>
      <c r="S1" s="25" t="s">
        <v>304</v>
      </c>
      <c r="T1" s="25" t="s">
        <v>372</v>
      </c>
      <c r="U1" s="35" t="s">
        <v>398</v>
      </c>
      <c r="V1" s="35" t="s">
        <v>381</v>
      </c>
      <c r="W1" s="25"/>
      <c r="X1" s="25"/>
      <c r="Z1" s="25" t="s">
        <v>304</v>
      </c>
      <c r="AA1" s="25" t="s">
        <v>364</v>
      </c>
      <c r="AB1" s="25" t="s">
        <v>305</v>
      </c>
      <c r="AD1" s="25" t="s">
        <v>304</v>
      </c>
      <c r="AE1" s="25"/>
      <c r="AG1" s="55" t="s">
        <v>304</v>
      </c>
      <c r="AH1" s="56"/>
      <c r="AI1" s="55"/>
      <c r="AJ1" s="57"/>
      <c r="AK1" s="57"/>
      <c r="AM1" s="25" t="s">
        <v>304</v>
      </c>
      <c r="AN1" s="25" t="s">
        <v>372</v>
      </c>
      <c r="AO1" s="25" t="s">
        <v>373</v>
      </c>
      <c r="AP1" s="25"/>
      <c r="AQ1" s="25"/>
    </row>
    <row r="2" spans="1:43" ht="14.5" customHeight="1" x14ac:dyDescent="0.35">
      <c r="A2" s="24" t="s">
        <v>279</v>
      </c>
      <c r="B2" s="24" t="s">
        <v>280</v>
      </c>
      <c r="C2" s="51" t="s">
        <v>281</v>
      </c>
      <c r="D2" s="51" t="s">
        <v>282</v>
      </c>
      <c r="E2" s="24" t="s">
        <v>283</v>
      </c>
      <c r="F2" s="24" t="s">
        <v>284</v>
      </c>
      <c r="G2" s="49" t="s">
        <v>302</v>
      </c>
      <c r="H2" s="49" t="s">
        <v>341</v>
      </c>
      <c r="I2" s="49" t="s">
        <v>118</v>
      </c>
      <c r="J2" s="52" t="s">
        <v>120</v>
      </c>
      <c r="K2" s="49" t="s">
        <v>286</v>
      </c>
      <c r="L2" s="51" t="s">
        <v>288</v>
      </c>
      <c r="M2" s="51" t="s">
        <v>234</v>
      </c>
      <c r="N2" s="51" t="s">
        <v>287</v>
      </c>
      <c r="O2" s="62" t="s">
        <v>290</v>
      </c>
      <c r="P2" s="62" t="s">
        <v>289</v>
      </c>
      <c r="S2" s="91" t="s">
        <v>340</v>
      </c>
      <c r="T2" s="91"/>
      <c r="U2" s="91"/>
      <c r="V2" s="91"/>
      <c r="W2" s="91"/>
      <c r="X2" s="91"/>
      <c r="Z2" s="91" t="s">
        <v>362</v>
      </c>
      <c r="AA2" s="91"/>
      <c r="AB2" s="91"/>
      <c r="AD2" s="86" t="s">
        <v>337</v>
      </c>
      <c r="AE2" s="87"/>
      <c r="AG2" s="92" t="s">
        <v>306</v>
      </c>
      <c r="AH2" s="92"/>
      <c r="AI2" s="92"/>
      <c r="AJ2" s="92"/>
      <c r="AK2" s="92"/>
      <c r="AM2" s="92" t="s">
        <v>365</v>
      </c>
      <c r="AN2" s="92"/>
      <c r="AO2" s="92"/>
      <c r="AP2" s="92"/>
      <c r="AQ2" s="92"/>
    </row>
    <row r="3" spans="1:43" x14ac:dyDescent="0.35">
      <c r="A3" s="25" t="s">
        <v>255</v>
      </c>
      <c r="B3" s="25" t="s">
        <v>114</v>
      </c>
      <c r="C3" s="50" t="s">
        <v>115</v>
      </c>
      <c r="D3" s="50" t="s">
        <v>253</v>
      </c>
      <c r="E3" s="25" t="s">
        <v>254</v>
      </c>
      <c r="F3" s="25" t="s">
        <v>116</v>
      </c>
      <c r="G3" s="50" t="s">
        <v>303</v>
      </c>
      <c r="H3" s="50" t="s">
        <v>342</v>
      </c>
      <c r="I3" s="50" t="s">
        <v>257</v>
      </c>
      <c r="J3" s="50" t="s">
        <v>258</v>
      </c>
      <c r="K3" s="50" t="s">
        <v>259</v>
      </c>
      <c r="L3" s="50" t="s">
        <v>278</v>
      </c>
      <c r="M3" s="50" t="s">
        <v>261</v>
      </c>
      <c r="N3" s="50" t="s">
        <v>260</v>
      </c>
      <c r="O3" s="48" t="s">
        <v>262</v>
      </c>
      <c r="P3" s="48" t="s">
        <v>263</v>
      </c>
      <c r="S3" s="65" t="s">
        <v>283</v>
      </c>
      <c r="T3" s="65" t="s">
        <v>284</v>
      </c>
      <c r="U3" s="66" t="s">
        <v>341</v>
      </c>
      <c r="V3" s="66" t="s">
        <v>118</v>
      </c>
      <c r="W3" s="67" t="s">
        <v>120</v>
      </c>
      <c r="X3" s="66" t="s">
        <v>286</v>
      </c>
      <c r="Z3" s="65" t="s">
        <v>279</v>
      </c>
      <c r="AA3" s="65" t="s">
        <v>283</v>
      </c>
      <c r="AB3" s="65" t="s">
        <v>288</v>
      </c>
      <c r="AD3" s="65" t="s">
        <v>284</v>
      </c>
      <c r="AE3" s="66" t="s">
        <v>302</v>
      </c>
      <c r="AG3" s="65" t="s">
        <v>280</v>
      </c>
      <c r="AH3" s="65" t="s">
        <v>281</v>
      </c>
      <c r="AI3" s="65" t="s">
        <v>282</v>
      </c>
      <c r="AJ3" s="68" t="s">
        <v>290</v>
      </c>
      <c r="AK3" s="68" t="s">
        <v>289</v>
      </c>
      <c r="AM3" s="65" t="s">
        <v>366</v>
      </c>
      <c r="AN3" s="65" t="s">
        <v>280</v>
      </c>
      <c r="AO3" s="65" t="s">
        <v>283</v>
      </c>
      <c r="AP3" s="65" t="s">
        <v>234</v>
      </c>
      <c r="AQ3" s="65" t="s">
        <v>287</v>
      </c>
    </row>
    <row r="4" spans="1:43" x14ac:dyDescent="0.35">
      <c r="A4" s="26">
        <v>1</v>
      </c>
      <c r="B4" s="26">
        <v>1003</v>
      </c>
      <c r="C4" s="60">
        <v>44209</v>
      </c>
      <c r="D4" s="50">
        <v>100</v>
      </c>
      <c r="E4" s="26">
        <v>5</v>
      </c>
      <c r="F4" s="26">
        <v>1</v>
      </c>
      <c r="G4" s="49" t="s">
        <v>327</v>
      </c>
      <c r="H4" s="49" t="s">
        <v>309</v>
      </c>
      <c r="I4" s="49" t="s">
        <v>1</v>
      </c>
      <c r="J4" s="49" t="s">
        <v>2</v>
      </c>
      <c r="K4" s="53">
        <v>1006</v>
      </c>
      <c r="L4" s="50" t="s">
        <v>135</v>
      </c>
      <c r="M4" s="48">
        <v>100</v>
      </c>
      <c r="N4" s="79">
        <v>1</v>
      </c>
      <c r="O4" s="48">
        <v>100</v>
      </c>
      <c r="P4" s="48">
        <v>112</v>
      </c>
      <c r="S4" s="64" t="s">
        <v>254</v>
      </c>
      <c r="T4" s="64" t="s">
        <v>116</v>
      </c>
      <c r="U4" s="64" t="s">
        <v>342</v>
      </c>
      <c r="V4" s="64" t="s">
        <v>257</v>
      </c>
      <c r="W4" s="64" t="s">
        <v>258</v>
      </c>
      <c r="X4" s="64" t="s">
        <v>259</v>
      </c>
      <c r="Z4" s="64" t="s">
        <v>375</v>
      </c>
      <c r="AA4" s="64" t="s">
        <v>254</v>
      </c>
      <c r="AB4" s="64" t="s">
        <v>278</v>
      </c>
      <c r="AD4" s="64" t="s">
        <v>116</v>
      </c>
      <c r="AE4" s="64" t="s">
        <v>303</v>
      </c>
      <c r="AG4" s="64" t="s">
        <v>114</v>
      </c>
      <c r="AH4" s="64" t="s">
        <v>115</v>
      </c>
      <c r="AI4" s="64" t="s">
        <v>253</v>
      </c>
      <c r="AJ4" s="69" t="s">
        <v>307</v>
      </c>
      <c r="AK4" s="69" t="s">
        <v>308</v>
      </c>
      <c r="AM4" s="64" t="s">
        <v>367</v>
      </c>
      <c r="AN4" s="64" t="s">
        <v>114</v>
      </c>
      <c r="AO4" s="64" t="s">
        <v>254</v>
      </c>
      <c r="AP4" s="64" t="s">
        <v>261</v>
      </c>
      <c r="AQ4" s="64" t="s">
        <v>260</v>
      </c>
    </row>
    <row r="5" spans="1:43" x14ac:dyDescent="0.35">
      <c r="A5" s="27">
        <v>2</v>
      </c>
      <c r="B5" s="27">
        <v>1021</v>
      </c>
      <c r="C5" s="60">
        <v>44209</v>
      </c>
      <c r="D5" s="50">
        <v>200</v>
      </c>
      <c r="E5" s="27">
        <v>15</v>
      </c>
      <c r="F5" s="27">
        <v>5</v>
      </c>
      <c r="G5" s="49" t="s">
        <v>328</v>
      </c>
      <c r="H5" s="49" t="s">
        <v>310</v>
      </c>
      <c r="I5" s="49" t="s">
        <v>264</v>
      </c>
      <c r="J5" s="49" t="s">
        <v>5</v>
      </c>
      <c r="K5" s="53">
        <v>20815001</v>
      </c>
      <c r="L5" s="50" t="s">
        <v>122</v>
      </c>
      <c r="M5" s="48">
        <v>54.35</v>
      </c>
      <c r="N5" s="79">
        <v>2</v>
      </c>
      <c r="O5" s="48">
        <v>108.7</v>
      </c>
      <c r="P5" s="48">
        <v>121.744</v>
      </c>
      <c r="S5" s="25">
        <v>1</v>
      </c>
      <c r="T5" s="25">
        <v>2</v>
      </c>
      <c r="U5" s="29" t="s">
        <v>317</v>
      </c>
      <c r="V5" s="29" t="s">
        <v>19</v>
      </c>
      <c r="W5" s="29" t="s">
        <v>104</v>
      </c>
      <c r="X5" s="36">
        <v>2260</v>
      </c>
      <c r="Z5" s="25">
        <v>1</v>
      </c>
      <c r="AA5" s="25">
        <v>5</v>
      </c>
      <c r="AB5" s="25" t="s">
        <v>135</v>
      </c>
      <c r="AD5" s="25">
        <v>1</v>
      </c>
      <c r="AE5" s="29" t="s">
        <v>300</v>
      </c>
      <c r="AG5" s="25">
        <v>1003</v>
      </c>
      <c r="AH5" s="47">
        <v>44209</v>
      </c>
      <c r="AI5" s="25">
        <v>100</v>
      </c>
      <c r="AJ5" s="35">
        <v>100</v>
      </c>
      <c r="AK5" s="35">
        <v>112</v>
      </c>
      <c r="AM5" s="25">
        <v>1</v>
      </c>
      <c r="AN5" s="25">
        <v>1003</v>
      </c>
      <c r="AO5" s="25">
        <v>5</v>
      </c>
      <c r="AP5" s="35">
        <v>100</v>
      </c>
      <c r="AQ5" s="25">
        <v>1</v>
      </c>
    </row>
    <row r="6" spans="1:43" x14ac:dyDescent="0.35">
      <c r="A6" s="27">
        <v>3</v>
      </c>
      <c r="B6" s="27">
        <v>1021</v>
      </c>
      <c r="C6" s="60">
        <v>44209</v>
      </c>
      <c r="D6" s="50">
        <v>200</v>
      </c>
      <c r="E6" s="27">
        <v>15</v>
      </c>
      <c r="F6" s="27">
        <v>5</v>
      </c>
      <c r="G6" s="49" t="s">
        <v>328</v>
      </c>
      <c r="H6" s="49" t="s">
        <v>310</v>
      </c>
      <c r="I6" s="49" t="s">
        <v>264</v>
      </c>
      <c r="J6" s="49" t="s">
        <v>5</v>
      </c>
      <c r="K6" s="53">
        <v>20815001</v>
      </c>
      <c r="L6" s="50" t="s">
        <v>141</v>
      </c>
      <c r="M6" s="48">
        <v>54.35</v>
      </c>
      <c r="N6" s="79">
        <v>2</v>
      </c>
      <c r="O6" s="48">
        <v>108.7</v>
      </c>
      <c r="P6" s="48">
        <v>121.744</v>
      </c>
      <c r="S6" s="25">
        <v>2</v>
      </c>
      <c r="T6" s="25">
        <v>2</v>
      </c>
      <c r="U6" s="29" t="s">
        <v>326</v>
      </c>
      <c r="V6" s="29" t="s">
        <v>19</v>
      </c>
      <c r="W6" s="29" t="s">
        <v>111</v>
      </c>
      <c r="X6" s="36">
        <v>2293</v>
      </c>
      <c r="Z6" s="25">
        <v>2</v>
      </c>
      <c r="AA6" s="25">
        <v>15</v>
      </c>
      <c r="AB6" s="25" t="s">
        <v>122</v>
      </c>
      <c r="AD6" s="25">
        <v>2</v>
      </c>
      <c r="AE6" s="29" t="s">
        <v>301</v>
      </c>
      <c r="AG6" s="25">
        <v>1021</v>
      </c>
      <c r="AH6" s="47">
        <v>44209</v>
      </c>
      <c r="AI6" s="25">
        <v>200</v>
      </c>
      <c r="AJ6" s="35">
        <v>108.7</v>
      </c>
      <c r="AK6" s="35">
        <v>121.744</v>
      </c>
      <c r="AM6" s="25">
        <v>2</v>
      </c>
      <c r="AN6" s="25">
        <v>1021</v>
      </c>
      <c r="AO6" s="25">
        <v>15</v>
      </c>
      <c r="AP6" s="35">
        <v>54.35</v>
      </c>
      <c r="AQ6" s="25">
        <v>2</v>
      </c>
    </row>
    <row r="7" spans="1:43" x14ac:dyDescent="0.35">
      <c r="A7" s="26">
        <v>4</v>
      </c>
      <c r="B7" s="26">
        <v>1026</v>
      </c>
      <c r="C7" s="60">
        <v>44209</v>
      </c>
      <c r="D7" s="50">
        <v>300</v>
      </c>
      <c r="E7" s="26">
        <v>32</v>
      </c>
      <c r="F7" s="26">
        <v>10</v>
      </c>
      <c r="G7" s="49" t="s">
        <v>329</v>
      </c>
      <c r="H7" s="49" t="s">
        <v>311</v>
      </c>
      <c r="I7" s="49" t="s">
        <v>239</v>
      </c>
      <c r="J7" s="49" t="s">
        <v>65</v>
      </c>
      <c r="K7" s="53">
        <v>66001</v>
      </c>
      <c r="L7" s="50" t="s">
        <v>72</v>
      </c>
      <c r="M7" s="48">
        <v>2100</v>
      </c>
      <c r="N7" s="79">
        <v>2</v>
      </c>
      <c r="O7" s="48">
        <v>4200</v>
      </c>
      <c r="P7" s="48">
        <v>4704</v>
      </c>
      <c r="S7" s="25">
        <v>3</v>
      </c>
      <c r="T7" s="25">
        <v>2</v>
      </c>
      <c r="U7" s="29" t="s">
        <v>318</v>
      </c>
      <c r="V7" s="29" t="s">
        <v>13</v>
      </c>
      <c r="W7" s="29" t="s">
        <v>110</v>
      </c>
      <c r="X7" s="36">
        <v>2123</v>
      </c>
      <c r="Z7" s="25">
        <v>3</v>
      </c>
      <c r="AA7" s="25">
        <v>15</v>
      </c>
      <c r="AB7" s="25" t="s">
        <v>141</v>
      </c>
      <c r="AD7" s="25">
        <v>3</v>
      </c>
      <c r="AE7" s="29" t="s">
        <v>292</v>
      </c>
      <c r="AG7" s="25">
        <v>1026</v>
      </c>
      <c r="AH7" s="47">
        <v>44209</v>
      </c>
      <c r="AI7" s="25">
        <v>300</v>
      </c>
      <c r="AJ7" s="35">
        <v>4200</v>
      </c>
      <c r="AK7" s="35">
        <v>4704</v>
      </c>
      <c r="AM7" s="25">
        <v>3</v>
      </c>
      <c r="AN7" s="25">
        <v>1026</v>
      </c>
      <c r="AO7" s="25">
        <v>32</v>
      </c>
      <c r="AP7" s="35">
        <v>2100</v>
      </c>
      <c r="AQ7" s="25">
        <v>2</v>
      </c>
    </row>
    <row r="8" spans="1:43" x14ac:dyDescent="0.35">
      <c r="A8" s="26">
        <v>5</v>
      </c>
      <c r="B8" s="26">
        <v>1026</v>
      </c>
      <c r="C8" s="60">
        <v>44209</v>
      </c>
      <c r="D8" s="50">
        <v>300</v>
      </c>
      <c r="E8" s="26">
        <v>32</v>
      </c>
      <c r="F8" s="26">
        <v>10</v>
      </c>
      <c r="G8" s="49" t="s">
        <v>329</v>
      </c>
      <c r="H8" s="49" t="s">
        <v>311</v>
      </c>
      <c r="I8" s="49" t="s">
        <v>239</v>
      </c>
      <c r="J8" s="49" t="s">
        <v>65</v>
      </c>
      <c r="K8" s="53">
        <v>66001</v>
      </c>
      <c r="L8" s="50" t="s">
        <v>112</v>
      </c>
      <c r="M8" s="48">
        <v>2100</v>
      </c>
      <c r="N8" s="79">
        <v>2</v>
      </c>
      <c r="O8" s="48">
        <v>4200</v>
      </c>
      <c r="P8" s="48">
        <v>4704</v>
      </c>
      <c r="S8" s="25">
        <v>4</v>
      </c>
      <c r="T8" s="25">
        <v>2</v>
      </c>
      <c r="U8" s="29" t="s">
        <v>325</v>
      </c>
      <c r="V8" s="29" t="s">
        <v>13</v>
      </c>
      <c r="W8" s="29" t="s">
        <v>109</v>
      </c>
      <c r="X8" s="36">
        <v>2136</v>
      </c>
      <c r="Z8" s="25">
        <v>4</v>
      </c>
      <c r="AA8" s="25">
        <v>32</v>
      </c>
      <c r="AB8" s="25" t="s">
        <v>72</v>
      </c>
      <c r="AD8" s="25">
        <v>4</v>
      </c>
      <c r="AE8" s="29" t="s">
        <v>293</v>
      </c>
      <c r="AG8" s="25">
        <v>1030</v>
      </c>
      <c r="AH8" s="47">
        <v>44209</v>
      </c>
      <c r="AI8" s="25">
        <v>400</v>
      </c>
      <c r="AJ8" s="38">
        <v>0</v>
      </c>
      <c r="AK8" s="38">
        <v>0</v>
      </c>
      <c r="AM8" s="25">
        <v>4</v>
      </c>
      <c r="AN8" s="37">
        <v>1030</v>
      </c>
      <c r="AO8" s="37">
        <v>6</v>
      </c>
      <c r="AP8" s="38">
        <v>133.16999999999999</v>
      </c>
      <c r="AQ8" s="25">
        <v>-1</v>
      </c>
    </row>
    <row r="9" spans="1:43" x14ac:dyDescent="0.35">
      <c r="A9" s="27">
        <v>6</v>
      </c>
      <c r="B9" s="27">
        <v>1030</v>
      </c>
      <c r="C9" s="60">
        <v>44209</v>
      </c>
      <c r="D9" s="50">
        <v>400</v>
      </c>
      <c r="E9" s="27">
        <v>6</v>
      </c>
      <c r="F9" s="27">
        <v>1</v>
      </c>
      <c r="G9" s="49" t="s">
        <v>327</v>
      </c>
      <c r="H9" s="49" t="s">
        <v>312</v>
      </c>
      <c r="I9" s="49" t="s">
        <v>1</v>
      </c>
      <c r="J9" s="49" t="s">
        <v>11</v>
      </c>
      <c r="K9" s="53">
        <v>1012</v>
      </c>
      <c r="L9" s="50" t="s">
        <v>129</v>
      </c>
      <c r="M9" s="48">
        <v>133.16999999999999</v>
      </c>
      <c r="N9" s="79">
        <v>-1</v>
      </c>
      <c r="O9" s="48">
        <v>0</v>
      </c>
      <c r="P9" s="48">
        <v>0</v>
      </c>
      <c r="S9" s="25">
        <v>5</v>
      </c>
      <c r="T9" s="25">
        <v>1</v>
      </c>
      <c r="U9" s="29" t="s">
        <v>309</v>
      </c>
      <c r="V9" s="29" t="s">
        <v>1</v>
      </c>
      <c r="W9" s="29" t="s">
        <v>2</v>
      </c>
      <c r="X9" s="36">
        <v>1006</v>
      </c>
      <c r="Z9" s="25">
        <v>5</v>
      </c>
      <c r="AA9" s="25">
        <v>32</v>
      </c>
      <c r="AB9" s="25" t="s">
        <v>112</v>
      </c>
      <c r="AD9" s="25">
        <v>5</v>
      </c>
      <c r="AE9" s="29" t="s">
        <v>294</v>
      </c>
      <c r="AG9" s="25">
        <v>1031</v>
      </c>
      <c r="AH9" s="47">
        <v>44210</v>
      </c>
      <c r="AI9" s="25">
        <v>500</v>
      </c>
      <c r="AJ9" s="35">
        <v>4731.4800000000014</v>
      </c>
      <c r="AK9" s="35">
        <v>5299.2576000000017</v>
      </c>
      <c r="AM9" s="25">
        <v>5</v>
      </c>
      <c r="AN9" s="37">
        <v>1030</v>
      </c>
      <c r="AO9" s="37">
        <v>6</v>
      </c>
      <c r="AP9" s="38">
        <v>133.16999999999999</v>
      </c>
      <c r="AQ9" s="25">
        <v>1</v>
      </c>
    </row>
    <row r="10" spans="1:43" x14ac:dyDescent="0.35">
      <c r="A10" s="27">
        <v>7</v>
      </c>
      <c r="B10" s="27">
        <v>1030</v>
      </c>
      <c r="C10" s="60">
        <v>44209</v>
      </c>
      <c r="D10" s="50">
        <v>400</v>
      </c>
      <c r="E10" s="27">
        <v>6</v>
      </c>
      <c r="F10" s="27">
        <v>1</v>
      </c>
      <c r="G10" s="49" t="s">
        <v>327</v>
      </c>
      <c r="H10" s="49" t="s">
        <v>312</v>
      </c>
      <c r="I10" s="49" t="s">
        <v>1</v>
      </c>
      <c r="J10" s="49" t="s">
        <v>11</v>
      </c>
      <c r="K10" s="53">
        <v>1012</v>
      </c>
      <c r="L10" s="50" t="s">
        <v>130</v>
      </c>
      <c r="M10" s="48">
        <v>133.16999999999999</v>
      </c>
      <c r="N10" s="79">
        <v>1</v>
      </c>
      <c r="O10" s="48">
        <v>0</v>
      </c>
      <c r="P10" s="48">
        <v>0</v>
      </c>
      <c r="S10" s="25">
        <v>6</v>
      </c>
      <c r="T10" s="25">
        <v>1</v>
      </c>
      <c r="U10" s="29" t="s">
        <v>312</v>
      </c>
      <c r="V10" s="29" t="s">
        <v>1</v>
      </c>
      <c r="W10" s="29" t="s">
        <v>11</v>
      </c>
      <c r="X10" s="36">
        <v>1012</v>
      </c>
      <c r="Z10" s="25">
        <v>6</v>
      </c>
      <c r="AA10" s="25">
        <v>6</v>
      </c>
      <c r="AB10" s="25" t="s">
        <v>129</v>
      </c>
      <c r="AD10" s="25">
        <v>6</v>
      </c>
      <c r="AE10" s="29" t="s">
        <v>295</v>
      </c>
      <c r="AG10" s="25">
        <v>1033</v>
      </c>
      <c r="AH10" s="47">
        <v>44210</v>
      </c>
      <c r="AI10" s="25">
        <v>600</v>
      </c>
      <c r="AJ10" s="38">
        <v>0</v>
      </c>
      <c r="AK10" s="38">
        <v>0</v>
      </c>
      <c r="AM10" s="25">
        <v>6</v>
      </c>
      <c r="AN10" s="37">
        <v>1031</v>
      </c>
      <c r="AO10" s="25">
        <v>21</v>
      </c>
      <c r="AP10" s="35">
        <v>1500</v>
      </c>
      <c r="AQ10" s="25">
        <v>2</v>
      </c>
    </row>
    <row r="11" spans="1:43" x14ac:dyDescent="0.35">
      <c r="A11" s="26">
        <v>8</v>
      </c>
      <c r="B11" s="26">
        <v>1031</v>
      </c>
      <c r="C11" s="60">
        <v>44210</v>
      </c>
      <c r="D11" s="50">
        <v>500</v>
      </c>
      <c r="E11" s="26">
        <v>21</v>
      </c>
      <c r="F11" s="26">
        <v>5</v>
      </c>
      <c r="G11" s="49" t="s">
        <v>328</v>
      </c>
      <c r="H11" s="49" t="s">
        <v>313</v>
      </c>
      <c r="I11" s="49" t="s">
        <v>13</v>
      </c>
      <c r="J11" s="49" t="s">
        <v>14</v>
      </c>
      <c r="K11" s="53">
        <v>41406</v>
      </c>
      <c r="L11" s="50" t="s">
        <v>227</v>
      </c>
      <c r="M11" s="48">
        <v>1500</v>
      </c>
      <c r="N11" s="79">
        <v>2</v>
      </c>
      <c r="O11" s="48">
        <v>4731.4800000000014</v>
      </c>
      <c r="P11" s="48">
        <v>5299.2576000000017</v>
      </c>
      <c r="S11" s="25">
        <v>7</v>
      </c>
      <c r="T11" s="25">
        <v>1</v>
      </c>
      <c r="U11" s="29" t="s">
        <v>313</v>
      </c>
      <c r="V11" s="29" t="s">
        <v>13</v>
      </c>
      <c r="W11" s="29" t="s">
        <v>42</v>
      </c>
      <c r="X11" s="36">
        <v>8335</v>
      </c>
      <c r="Z11" s="25">
        <v>7</v>
      </c>
      <c r="AA11" s="25">
        <v>6</v>
      </c>
      <c r="AB11" s="25" t="s">
        <v>130</v>
      </c>
      <c r="AD11" s="25">
        <v>7</v>
      </c>
      <c r="AE11" s="29" t="s">
        <v>296</v>
      </c>
      <c r="AG11" s="25">
        <v>1034</v>
      </c>
      <c r="AH11" s="47">
        <v>44210</v>
      </c>
      <c r="AI11" s="25">
        <v>700</v>
      </c>
      <c r="AJ11" s="35">
        <v>1009.38</v>
      </c>
      <c r="AK11" s="35">
        <v>1130.5056</v>
      </c>
      <c r="AM11" s="25">
        <v>7</v>
      </c>
      <c r="AN11" s="37">
        <v>1031</v>
      </c>
      <c r="AO11" s="25">
        <v>37</v>
      </c>
      <c r="AP11" s="35">
        <v>199.8</v>
      </c>
      <c r="AQ11" s="25">
        <v>2</v>
      </c>
    </row>
    <row r="12" spans="1:43" x14ac:dyDescent="0.35">
      <c r="A12" s="26">
        <v>9</v>
      </c>
      <c r="B12" s="26">
        <v>1031</v>
      </c>
      <c r="C12" s="60">
        <v>44210</v>
      </c>
      <c r="D12" s="50">
        <v>500</v>
      </c>
      <c r="E12" s="26">
        <v>21</v>
      </c>
      <c r="F12" s="26">
        <v>5</v>
      </c>
      <c r="G12" s="49" t="s">
        <v>328</v>
      </c>
      <c r="H12" s="49" t="s">
        <v>313</v>
      </c>
      <c r="I12" s="49" t="s">
        <v>13</v>
      </c>
      <c r="J12" s="49" t="s">
        <v>14</v>
      </c>
      <c r="K12" s="53">
        <v>41406</v>
      </c>
      <c r="L12" s="50" t="s">
        <v>228</v>
      </c>
      <c r="M12" s="48">
        <v>1500</v>
      </c>
      <c r="N12" s="79">
        <v>2</v>
      </c>
      <c r="O12" s="48">
        <v>4731.4800000000014</v>
      </c>
      <c r="P12" s="48">
        <v>5299.2576000000017</v>
      </c>
      <c r="S12" s="25">
        <v>8</v>
      </c>
      <c r="T12" s="25">
        <v>1</v>
      </c>
      <c r="U12" s="29" t="s">
        <v>322</v>
      </c>
      <c r="V12" s="29" t="s">
        <v>13</v>
      </c>
      <c r="W12" s="29" t="s">
        <v>73</v>
      </c>
      <c r="X12" s="36">
        <v>8360</v>
      </c>
      <c r="Z12" s="25">
        <v>8</v>
      </c>
      <c r="AA12" s="25">
        <v>21</v>
      </c>
      <c r="AB12" s="25" t="s">
        <v>227</v>
      </c>
      <c r="AD12" s="25">
        <v>8</v>
      </c>
      <c r="AE12" s="29" t="s">
        <v>299</v>
      </c>
      <c r="AG12" s="25">
        <v>1036</v>
      </c>
      <c r="AH12" s="47">
        <v>44214</v>
      </c>
      <c r="AI12" s="25">
        <v>800</v>
      </c>
      <c r="AJ12" s="35">
        <v>2020</v>
      </c>
      <c r="AK12" s="35">
        <v>2262.4</v>
      </c>
      <c r="AM12" s="25">
        <v>8</v>
      </c>
      <c r="AN12" s="37">
        <v>1031</v>
      </c>
      <c r="AO12" s="25">
        <v>38</v>
      </c>
      <c r="AP12" s="35">
        <v>332.97</v>
      </c>
      <c r="AQ12" s="25">
        <v>4</v>
      </c>
    </row>
    <row r="13" spans="1:43" x14ac:dyDescent="0.35">
      <c r="A13" s="26">
        <v>10</v>
      </c>
      <c r="B13" s="26">
        <v>1031</v>
      </c>
      <c r="C13" s="60">
        <v>44210</v>
      </c>
      <c r="D13" s="50">
        <v>500</v>
      </c>
      <c r="E13" s="26">
        <v>37</v>
      </c>
      <c r="F13" s="26">
        <v>7</v>
      </c>
      <c r="G13" s="49" t="s">
        <v>330</v>
      </c>
      <c r="H13" s="49" t="s">
        <v>309</v>
      </c>
      <c r="I13" s="49" t="s">
        <v>1</v>
      </c>
      <c r="J13" s="49" t="s">
        <v>16</v>
      </c>
      <c r="K13" s="53">
        <v>5618009</v>
      </c>
      <c r="L13" s="50" t="s">
        <v>17</v>
      </c>
      <c r="M13" s="48">
        <v>199.8</v>
      </c>
      <c r="N13" s="79">
        <v>2</v>
      </c>
      <c r="O13" s="48">
        <v>4731.4800000000014</v>
      </c>
      <c r="P13" s="48">
        <v>5299.2576000000017</v>
      </c>
      <c r="S13" s="25">
        <v>9</v>
      </c>
      <c r="T13" s="25">
        <v>4</v>
      </c>
      <c r="U13" s="29" t="s">
        <v>310</v>
      </c>
      <c r="V13" s="29" t="s">
        <v>264</v>
      </c>
      <c r="W13" s="29" t="s">
        <v>38</v>
      </c>
      <c r="X13" s="36">
        <v>11164009</v>
      </c>
      <c r="Z13" s="25">
        <v>9</v>
      </c>
      <c r="AA13" s="25">
        <v>21</v>
      </c>
      <c r="AB13" s="25" t="s">
        <v>228</v>
      </c>
      <c r="AD13" s="25">
        <v>9</v>
      </c>
      <c r="AE13" s="29" t="s">
        <v>297</v>
      </c>
      <c r="AG13" s="25">
        <v>1040</v>
      </c>
      <c r="AH13" s="47">
        <v>44214</v>
      </c>
      <c r="AI13" s="25">
        <v>900</v>
      </c>
      <c r="AJ13" s="35">
        <v>1564.5</v>
      </c>
      <c r="AK13" s="35">
        <v>1752.24</v>
      </c>
      <c r="AM13" s="25">
        <v>9</v>
      </c>
      <c r="AN13" s="37">
        <v>1033</v>
      </c>
      <c r="AO13" s="37">
        <v>34</v>
      </c>
      <c r="AP13" s="38">
        <v>1010</v>
      </c>
      <c r="AQ13" s="25">
        <v>-1</v>
      </c>
    </row>
    <row r="14" spans="1:43" x14ac:dyDescent="0.35">
      <c r="A14" s="26">
        <v>11</v>
      </c>
      <c r="B14" s="26">
        <v>1031</v>
      </c>
      <c r="C14" s="60">
        <v>44210</v>
      </c>
      <c r="D14" s="50">
        <v>500</v>
      </c>
      <c r="E14" s="26">
        <v>37</v>
      </c>
      <c r="F14" s="26">
        <v>7</v>
      </c>
      <c r="G14" s="49" t="s">
        <v>330</v>
      </c>
      <c r="H14" s="49" t="s">
        <v>309</v>
      </c>
      <c r="I14" s="49" t="s">
        <v>1</v>
      </c>
      <c r="J14" s="49" t="s">
        <v>16</v>
      </c>
      <c r="K14" s="53">
        <v>5618009</v>
      </c>
      <c r="L14" s="50" t="s">
        <v>184</v>
      </c>
      <c r="M14" s="48">
        <v>199.8</v>
      </c>
      <c r="N14" s="79">
        <v>2</v>
      </c>
      <c r="O14" s="48">
        <v>4731.4800000000014</v>
      </c>
      <c r="P14" s="48">
        <v>5299.2576000000017</v>
      </c>
      <c r="S14" s="25">
        <v>10</v>
      </c>
      <c r="T14" s="25">
        <v>4</v>
      </c>
      <c r="U14" s="29" t="s">
        <v>316</v>
      </c>
      <c r="V14" s="29" t="s">
        <v>264</v>
      </c>
      <c r="W14" s="29" t="s">
        <v>40</v>
      </c>
      <c r="X14" s="36">
        <v>42542001</v>
      </c>
      <c r="Z14" s="25">
        <v>10</v>
      </c>
      <c r="AA14" s="25">
        <v>37</v>
      </c>
      <c r="AB14" s="25" t="s">
        <v>17</v>
      </c>
      <c r="AD14" s="25">
        <v>10</v>
      </c>
      <c r="AE14" s="29" t="s">
        <v>298</v>
      </c>
      <c r="AG14" s="25">
        <v>1042</v>
      </c>
      <c r="AH14" s="47">
        <v>44214</v>
      </c>
      <c r="AI14" s="25">
        <v>1000</v>
      </c>
      <c r="AJ14" s="35">
        <v>1040</v>
      </c>
      <c r="AK14" s="35">
        <v>1164.8</v>
      </c>
      <c r="AM14" s="25">
        <v>10</v>
      </c>
      <c r="AN14" s="37">
        <v>1033</v>
      </c>
      <c r="AO14" s="37">
        <v>34</v>
      </c>
      <c r="AP14" s="38">
        <v>1010</v>
      </c>
      <c r="AQ14" s="25">
        <v>1</v>
      </c>
    </row>
    <row r="15" spans="1:43" x14ac:dyDescent="0.35">
      <c r="A15" s="26">
        <v>12</v>
      </c>
      <c r="B15" s="26">
        <v>1031</v>
      </c>
      <c r="C15" s="60">
        <v>44210</v>
      </c>
      <c r="D15" s="50">
        <v>500</v>
      </c>
      <c r="E15" s="26">
        <v>38</v>
      </c>
      <c r="F15" s="26">
        <v>7</v>
      </c>
      <c r="G15" s="49" t="s">
        <v>330</v>
      </c>
      <c r="H15" s="49" t="s">
        <v>314</v>
      </c>
      <c r="I15" s="49" t="s">
        <v>19</v>
      </c>
      <c r="J15" s="49" t="s">
        <v>20</v>
      </c>
      <c r="K15" s="53">
        <v>20983041</v>
      </c>
      <c r="L15" s="50" t="s">
        <v>185</v>
      </c>
      <c r="M15" s="48">
        <v>332.97</v>
      </c>
      <c r="N15" s="79">
        <v>4</v>
      </c>
      <c r="O15" s="48">
        <v>4731.4800000000014</v>
      </c>
      <c r="P15" s="48">
        <v>5299.2576000000017</v>
      </c>
      <c r="S15" s="25">
        <v>11</v>
      </c>
      <c r="T15" s="25">
        <v>4</v>
      </c>
      <c r="U15" s="29" t="s">
        <v>323</v>
      </c>
      <c r="V15" s="29" t="s">
        <v>241</v>
      </c>
      <c r="W15" s="29" t="s">
        <v>76</v>
      </c>
      <c r="X15" s="36">
        <v>51281</v>
      </c>
      <c r="Z15" s="25">
        <v>11</v>
      </c>
      <c r="AA15" s="25">
        <v>37</v>
      </c>
      <c r="AB15" s="25" t="s">
        <v>184</v>
      </c>
      <c r="AG15" s="25">
        <v>1043</v>
      </c>
      <c r="AH15" s="47">
        <v>44214</v>
      </c>
      <c r="AI15" s="25">
        <v>1100</v>
      </c>
      <c r="AJ15" s="35">
        <v>1272</v>
      </c>
      <c r="AK15" s="35">
        <v>1424.6399999999999</v>
      </c>
      <c r="AM15" s="25">
        <v>11</v>
      </c>
      <c r="AN15" s="25">
        <v>1034</v>
      </c>
      <c r="AO15" s="25">
        <v>44</v>
      </c>
      <c r="AP15" s="35">
        <v>504.69</v>
      </c>
      <c r="AQ15" s="25">
        <v>2</v>
      </c>
    </row>
    <row r="16" spans="1:43" x14ac:dyDescent="0.35">
      <c r="A16" s="26">
        <v>13</v>
      </c>
      <c r="B16" s="26">
        <v>1031</v>
      </c>
      <c r="C16" s="60">
        <v>44210</v>
      </c>
      <c r="D16" s="50">
        <v>500</v>
      </c>
      <c r="E16" s="26">
        <v>38</v>
      </c>
      <c r="F16" s="26">
        <v>7</v>
      </c>
      <c r="G16" s="49" t="s">
        <v>330</v>
      </c>
      <c r="H16" s="49" t="s">
        <v>314</v>
      </c>
      <c r="I16" s="49" t="s">
        <v>19</v>
      </c>
      <c r="J16" s="49" t="s">
        <v>20</v>
      </c>
      <c r="K16" s="53">
        <v>20983041</v>
      </c>
      <c r="L16" s="50" t="s">
        <v>186</v>
      </c>
      <c r="M16" s="48">
        <v>332.97</v>
      </c>
      <c r="N16" s="79">
        <v>4</v>
      </c>
      <c r="O16" s="48">
        <v>4731.4800000000014</v>
      </c>
      <c r="P16" s="48">
        <v>5299.2576000000017</v>
      </c>
      <c r="S16" s="25">
        <v>12</v>
      </c>
      <c r="T16" s="25">
        <v>4</v>
      </c>
      <c r="U16" s="29" t="s">
        <v>323</v>
      </c>
      <c r="V16" s="29" t="s">
        <v>241</v>
      </c>
      <c r="W16" s="29" t="s">
        <v>276</v>
      </c>
      <c r="X16" s="36">
        <v>51287</v>
      </c>
      <c r="Z16" s="25">
        <v>12</v>
      </c>
      <c r="AA16" s="25">
        <v>38</v>
      </c>
      <c r="AB16" s="25" t="s">
        <v>185</v>
      </c>
      <c r="AG16" s="25">
        <v>1044</v>
      </c>
      <c r="AH16" s="47">
        <v>44214</v>
      </c>
      <c r="AI16" s="25">
        <v>1200</v>
      </c>
      <c r="AJ16" s="35">
        <v>317.88</v>
      </c>
      <c r="AK16" s="35">
        <v>356.0256</v>
      </c>
      <c r="AM16" s="25">
        <v>12</v>
      </c>
      <c r="AN16" s="25">
        <v>1036</v>
      </c>
      <c r="AO16" s="25">
        <v>34</v>
      </c>
      <c r="AP16" s="35">
        <v>1010</v>
      </c>
      <c r="AQ16" s="25">
        <v>2</v>
      </c>
    </row>
    <row r="17" spans="1:43" x14ac:dyDescent="0.35">
      <c r="A17" s="26">
        <v>14</v>
      </c>
      <c r="B17" s="26">
        <v>1031</v>
      </c>
      <c r="C17" s="60">
        <v>44210</v>
      </c>
      <c r="D17" s="50">
        <v>500</v>
      </c>
      <c r="E17" s="26">
        <v>38</v>
      </c>
      <c r="F17" s="26">
        <v>7</v>
      </c>
      <c r="G17" s="49" t="s">
        <v>330</v>
      </c>
      <c r="H17" s="49" t="s">
        <v>314</v>
      </c>
      <c r="I17" s="49" t="s">
        <v>19</v>
      </c>
      <c r="J17" s="49" t="s">
        <v>20</v>
      </c>
      <c r="K17" s="53">
        <v>20983041</v>
      </c>
      <c r="L17" s="50" t="s">
        <v>187</v>
      </c>
      <c r="M17" s="48">
        <v>332.97</v>
      </c>
      <c r="N17" s="79">
        <v>4</v>
      </c>
      <c r="O17" s="48">
        <v>4731.4800000000014</v>
      </c>
      <c r="P17" s="48">
        <v>5299.2576000000017</v>
      </c>
      <c r="S17" s="25">
        <v>13</v>
      </c>
      <c r="T17" s="25">
        <v>4</v>
      </c>
      <c r="U17" s="29" t="s">
        <v>318</v>
      </c>
      <c r="V17" s="29" t="s">
        <v>13</v>
      </c>
      <c r="W17" s="29" t="s">
        <v>81</v>
      </c>
      <c r="X17" s="36">
        <v>8211010</v>
      </c>
      <c r="Z17" s="25">
        <v>13</v>
      </c>
      <c r="AA17" s="25">
        <v>38</v>
      </c>
      <c r="AB17" s="25" t="s">
        <v>186</v>
      </c>
      <c r="AG17" s="25">
        <v>1046</v>
      </c>
      <c r="AH17" s="47">
        <v>44214</v>
      </c>
      <c r="AI17" s="25">
        <v>1300</v>
      </c>
      <c r="AJ17" s="35">
        <v>5370</v>
      </c>
      <c r="AK17" s="35">
        <v>6014.4</v>
      </c>
      <c r="AM17" s="25">
        <v>13</v>
      </c>
      <c r="AN17" s="37">
        <v>1040</v>
      </c>
      <c r="AO17" s="25">
        <v>22</v>
      </c>
      <c r="AP17" s="35">
        <v>50.75</v>
      </c>
      <c r="AQ17" s="25">
        <v>2</v>
      </c>
    </row>
    <row r="18" spans="1:43" x14ac:dyDescent="0.35">
      <c r="A18" s="26">
        <v>15</v>
      </c>
      <c r="B18" s="26">
        <v>1031</v>
      </c>
      <c r="C18" s="60">
        <v>44210</v>
      </c>
      <c r="D18" s="50">
        <v>500</v>
      </c>
      <c r="E18" s="26">
        <v>38</v>
      </c>
      <c r="F18" s="26">
        <v>7</v>
      </c>
      <c r="G18" s="49" t="s">
        <v>330</v>
      </c>
      <c r="H18" s="49" t="s">
        <v>314</v>
      </c>
      <c r="I18" s="49" t="s">
        <v>19</v>
      </c>
      <c r="J18" s="49" t="s">
        <v>20</v>
      </c>
      <c r="K18" s="53">
        <v>20983041</v>
      </c>
      <c r="L18" s="50" t="s">
        <v>188</v>
      </c>
      <c r="M18" s="48">
        <v>332.97</v>
      </c>
      <c r="N18" s="79">
        <v>4</v>
      </c>
      <c r="O18" s="48">
        <v>4731.4800000000014</v>
      </c>
      <c r="P18" s="48">
        <v>5299.2576000000017</v>
      </c>
      <c r="S18" s="25">
        <v>14</v>
      </c>
      <c r="T18" s="25">
        <v>4</v>
      </c>
      <c r="U18" s="29" t="s">
        <v>315</v>
      </c>
      <c r="V18" s="29" t="s">
        <v>19</v>
      </c>
      <c r="W18" s="29" t="s">
        <v>46</v>
      </c>
      <c r="X18" s="36">
        <v>50864001</v>
      </c>
      <c r="Z18" s="25">
        <v>14</v>
      </c>
      <c r="AA18" s="25">
        <v>38</v>
      </c>
      <c r="AB18" s="25" t="s">
        <v>187</v>
      </c>
      <c r="AG18" s="25">
        <v>1048</v>
      </c>
      <c r="AH18" s="47">
        <v>44214</v>
      </c>
      <c r="AI18" s="25">
        <v>1400</v>
      </c>
      <c r="AJ18" s="35">
        <v>1090.9100000000001</v>
      </c>
      <c r="AK18" s="35">
        <v>1221.8192000000001</v>
      </c>
      <c r="AM18" s="25">
        <v>14</v>
      </c>
      <c r="AN18" s="37">
        <v>1040</v>
      </c>
      <c r="AO18" s="25">
        <v>23</v>
      </c>
      <c r="AP18" s="35">
        <v>104.5</v>
      </c>
      <c r="AQ18" s="25">
        <v>14</v>
      </c>
    </row>
    <row r="19" spans="1:43" x14ac:dyDescent="0.35">
      <c r="A19" s="27">
        <v>16</v>
      </c>
      <c r="B19" s="27">
        <v>1033</v>
      </c>
      <c r="C19" s="60">
        <v>44210</v>
      </c>
      <c r="D19" s="50">
        <v>600</v>
      </c>
      <c r="E19" s="27">
        <v>34</v>
      </c>
      <c r="F19" s="27">
        <v>10</v>
      </c>
      <c r="G19" s="49" t="s">
        <v>329</v>
      </c>
      <c r="H19" s="49" t="s">
        <v>315</v>
      </c>
      <c r="I19" s="49" t="s">
        <v>19</v>
      </c>
      <c r="J19" s="49" t="s">
        <v>23</v>
      </c>
      <c r="K19" s="53">
        <v>8427</v>
      </c>
      <c r="L19" s="50" t="s">
        <v>175</v>
      </c>
      <c r="M19" s="48">
        <v>1010</v>
      </c>
      <c r="N19" s="79">
        <v>-1</v>
      </c>
      <c r="O19" s="48">
        <v>0</v>
      </c>
      <c r="P19" s="48">
        <v>0</v>
      </c>
      <c r="S19" s="25">
        <v>15</v>
      </c>
      <c r="T19" s="25">
        <v>5</v>
      </c>
      <c r="U19" s="29" t="s">
        <v>310</v>
      </c>
      <c r="V19" s="29" t="s">
        <v>264</v>
      </c>
      <c r="W19" s="29" t="s">
        <v>5</v>
      </c>
      <c r="X19" s="36">
        <v>20815001</v>
      </c>
      <c r="Z19" s="25">
        <v>15</v>
      </c>
      <c r="AA19" s="25">
        <v>38</v>
      </c>
      <c r="AB19" s="25" t="s">
        <v>188</v>
      </c>
      <c r="AG19" s="25">
        <v>1049</v>
      </c>
      <c r="AH19" s="47">
        <v>44214</v>
      </c>
      <c r="AI19" s="25">
        <v>1500</v>
      </c>
      <c r="AJ19" s="35">
        <v>1880</v>
      </c>
      <c r="AK19" s="35">
        <v>2105.6</v>
      </c>
      <c r="AM19" s="25">
        <v>15</v>
      </c>
      <c r="AN19" s="25">
        <v>1042</v>
      </c>
      <c r="AO19" s="25">
        <v>28</v>
      </c>
      <c r="AP19" s="35">
        <v>1040</v>
      </c>
      <c r="AQ19" s="25">
        <v>1</v>
      </c>
    </row>
    <row r="20" spans="1:43" x14ac:dyDescent="0.35">
      <c r="A20" s="27">
        <v>17</v>
      </c>
      <c r="B20" s="27">
        <v>1033</v>
      </c>
      <c r="C20" s="60">
        <v>44210</v>
      </c>
      <c r="D20" s="50">
        <v>600</v>
      </c>
      <c r="E20" s="27">
        <v>34</v>
      </c>
      <c r="F20" s="27">
        <v>10</v>
      </c>
      <c r="G20" s="49" t="s">
        <v>329</v>
      </c>
      <c r="H20" s="49" t="s">
        <v>315</v>
      </c>
      <c r="I20" s="49" t="s">
        <v>19</v>
      </c>
      <c r="J20" s="49" t="s">
        <v>23</v>
      </c>
      <c r="K20" s="53">
        <v>8427</v>
      </c>
      <c r="L20" s="50" t="s">
        <v>176</v>
      </c>
      <c r="M20" s="48">
        <v>1010</v>
      </c>
      <c r="N20" s="79">
        <v>1</v>
      </c>
      <c r="O20" s="48">
        <v>0</v>
      </c>
      <c r="P20" s="48">
        <v>0</v>
      </c>
      <c r="S20" s="25">
        <v>16</v>
      </c>
      <c r="T20" s="25">
        <v>5</v>
      </c>
      <c r="U20" s="29" t="s">
        <v>317</v>
      </c>
      <c r="V20" s="29" t="s">
        <v>19</v>
      </c>
      <c r="W20" s="29" t="s">
        <v>56</v>
      </c>
      <c r="X20" s="36">
        <v>40184001</v>
      </c>
      <c r="Z20" s="25">
        <v>16</v>
      </c>
      <c r="AA20" s="25">
        <v>34</v>
      </c>
      <c r="AB20" s="25" t="s">
        <v>175</v>
      </c>
      <c r="AE20" s="22"/>
      <c r="AG20" s="25">
        <v>1051</v>
      </c>
      <c r="AH20" s="47">
        <v>44214</v>
      </c>
      <c r="AI20" s="25">
        <v>1600</v>
      </c>
      <c r="AJ20" s="35">
        <v>553.95000000000005</v>
      </c>
      <c r="AK20" s="35">
        <v>620.42400000000009</v>
      </c>
      <c r="AM20" s="25">
        <v>16</v>
      </c>
      <c r="AN20" s="25">
        <v>1043</v>
      </c>
      <c r="AO20" s="25">
        <v>24</v>
      </c>
      <c r="AP20" s="35">
        <v>1272</v>
      </c>
      <c r="AQ20" s="25">
        <v>1</v>
      </c>
    </row>
    <row r="21" spans="1:43" x14ac:dyDescent="0.35">
      <c r="A21" s="26">
        <v>18</v>
      </c>
      <c r="B21" s="26">
        <v>1034</v>
      </c>
      <c r="C21" s="60">
        <v>44210</v>
      </c>
      <c r="D21" s="50">
        <v>700</v>
      </c>
      <c r="E21" s="26">
        <v>44</v>
      </c>
      <c r="F21" s="26">
        <v>3</v>
      </c>
      <c r="G21" s="49" t="s">
        <v>331</v>
      </c>
      <c r="H21" s="49" t="s">
        <v>25</v>
      </c>
      <c r="I21" s="49" t="s">
        <v>266</v>
      </c>
      <c r="J21" s="49" t="s">
        <v>26</v>
      </c>
      <c r="K21" s="53">
        <v>5804084</v>
      </c>
      <c r="L21" s="50" t="s">
        <v>196</v>
      </c>
      <c r="M21" s="48">
        <v>504.69</v>
      </c>
      <c r="N21" s="79">
        <v>2</v>
      </c>
      <c r="O21" s="48">
        <v>1009.38</v>
      </c>
      <c r="P21" s="48">
        <v>1130.5056</v>
      </c>
      <c r="S21" s="25">
        <v>17</v>
      </c>
      <c r="T21" s="25">
        <v>5</v>
      </c>
      <c r="U21" s="29" t="s">
        <v>309</v>
      </c>
      <c r="V21" s="29" t="s">
        <v>1</v>
      </c>
      <c r="W21" s="29" t="s">
        <v>58</v>
      </c>
      <c r="X21" s="36">
        <v>40182001</v>
      </c>
      <c r="Z21" s="25">
        <v>17</v>
      </c>
      <c r="AA21" s="25">
        <v>34</v>
      </c>
      <c r="AB21" s="25" t="s">
        <v>176</v>
      </c>
      <c r="AG21" s="25">
        <v>1052</v>
      </c>
      <c r="AH21" s="47">
        <v>44214</v>
      </c>
      <c r="AI21" s="25">
        <v>1700</v>
      </c>
      <c r="AJ21" s="35">
        <v>1435</v>
      </c>
      <c r="AK21" s="35">
        <v>1607.2</v>
      </c>
      <c r="AM21" s="25">
        <v>17</v>
      </c>
      <c r="AN21" s="37">
        <v>1044</v>
      </c>
      <c r="AO21" s="25">
        <v>9</v>
      </c>
      <c r="AP21" s="35">
        <v>69.53</v>
      </c>
      <c r="AQ21" s="25">
        <v>4</v>
      </c>
    </row>
    <row r="22" spans="1:43" x14ac:dyDescent="0.35">
      <c r="A22" s="26">
        <v>19</v>
      </c>
      <c r="B22" s="26">
        <v>1034</v>
      </c>
      <c r="C22" s="60">
        <v>44210</v>
      </c>
      <c r="D22" s="50">
        <v>700</v>
      </c>
      <c r="E22" s="26">
        <v>44</v>
      </c>
      <c r="F22" s="26">
        <v>3</v>
      </c>
      <c r="G22" s="49" t="s">
        <v>331</v>
      </c>
      <c r="H22" s="49" t="s">
        <v>25</v>
      </c>
      <c r="I22" s="49" t="s">
        <v>266</v>
      </c>
      <c r="J22" s="49" t="s">
        <v>26</v>
      </c>
      <c r="K22" s="53">
        <v>5804084</v>
      </c>
      <c r="L22" s="50" t="s">
        <v>197</v>
      </c>
      <c r="M22" s="48">
        <v>504.69</v>
      </c>
      <c r="N22" s="79">
        <v>2</v>
      </c>
      <c r="O22" s="48">
        <v>1009.38</v>
      </c>
      <c r="P22" s="48">
        <v>1130.5056</v>
      </c>
      <c r="S22" s="25">
        <v>18</v>
      </c>
      <c r="T22" s="25">
        <v>5</v>
      </c>
      <c r="U22" s="29" t="s">
        <v>48</v>
      </c>
      <c r="V22" s="29" t="s">
        <v>267</v>
      </c>
      <c r="W22" s="29" t="s">
        <v>87</v>
      </c>
      <c r="X22" s="36">
        <v>8359</v>
      </c>
      <c r="Z22" s="25">
        <v>18</v>
      </c>
      <c r="AA22" s="25">
        <v>44</v>
      </c>
      <c r="AB22" s="25" t="s">
        <v>196</v>
      </c>
      <c r="AG22" s="25">
        <v>1054</v>
      </c>
      <c r="AH22" s="47">
        <v>44214</v>
      </c>
      <c r="AI22" s="25">
        <v>1800</v>
      </c>
      <c r="AJ22" s="35">
        <v>1747.3400000000001</v>
      </c>
      <c r="AK22" s="35">
        <v>1957.0208000000002</v>
      </c>
      <c r="AM22" s="25">
        <v>18</v>
      </c>
      <c r="AN22" s="37">
        <v>1044</v>
      </c>
      <c r="AO22" s="25">
        <v>10</v>
      </c>
      <c r="AP22" s="35">
        <v>89.41</v>
      </c>
      <c r="AQ22" s="25">
        <v>4</v>
      </c>
    </row>
    <row r="23" spans="1:43" x14ac:dyDescent="0.35">
      <c r="A23" s="27">
        <v>20</v>
      </c>
      <c r="B23" s="27">
        <v>1036</v>
      </c>
      <c r="C23" s="60">
        <v>44214</v>
      </c>
      <c r="D23" s="50">
        <v>800</v>
      </c>
      <c r="E23" s="27">
        <v>34</v>
      </c>
      <c r="F23" s="27">
        <v>10</v>
      </c>
      <c r="G23" s="49" t="s">
        <v>329</v>
      </c>
      <c r="H23" s="49" t="s">
        <v>315</v>
      </c>
      <c r="I23" s="49" t="s">
        <v>19</v>
      </c>
      <c r="J23" s="49" t="s">
        <v>23</v>
      </c>
      <c r="K23" s="53">
        <v>8427</v>
      </c>
      <c r="L23" s="50" t="s">
        <v>177</v>
      </c>
      <c r="M23" s="48">
        <v>1010</v>
      </c>
      <c r="N23" s="79">
        <v>2</v>
      </c>
      <c r="O23" s="48">
        <v>2020</v>
      </c>
      <c r="P23" s="48">
        <v>2262.4</v>
      </c>
      <c r="S23" s="25">
        <v>19</v>
      </c>
      <c r="T23" s="25">
        <v>5</v>
      </c>
      <c r="U23" s="29" t="s">
        <v>318</v>
      </c>
      <c r="V23" s="29" t="s">
        <v>13</v>
      </c>
      <c r="W23" s="29" t="s">
        <v>60</v>
      </c>
      <c r="X23" s="36">
        <v>5850009</v>
      </c>
      <c r="Z23" s="25">
        <v>19</v>
      </c>
      <c r="AA23" s="25">
        <v>44</v>
      </c>
      <c r="AB23" s="25" t="s">
        <v>197</v>
      </c>
      <c r="AG23" s="25">
        <v>1056</v>
      </c>
      <c r="AH23" s="47">
        <v>44214</v>
      </c>
      <c r="AI23" s="25">
        <v>1900</v>
      </c>
      <c r="AJ23" s="35">
        <v>7666</v>
      </c>
      <c r="AK23" s="35">
        <v>8585.92</v>
      </c>
      <c r="AM23" s="25">
        <v>19</v>
      </c>
      <c r="AN23" s="37">
        <v>1046</v>
      </c>
      <c r="AO23" s="25">
        <v>7</v>
      </c>
      <c r="AP23" s="35">
        <v>1435</v>
      </c>
      <c r="AQ23" s="25">
        <v>2</v>
      </c>
    </row>
    <row r="24" spans="1:43" x14ac:dyDescent="0.35">
      <c r="A24" s="27">
        <v>21</v>
      </c>
      <c r="B24" s="27">
        <v>1036</v>
      </c>
      <c r="C24" s="60">
        <v>44214</v>
      </c>
      <c r="D24" s="50">
        <v>800</v>
      </c>
      <c r="E24" s="27">
        <v>34</v>
      </c>
      <c r="F24" s="27">
        <v>10</v>
      </c>
      <c r="G24" s="49" t="s">
        <v>329</v>
      </c>
      <c r="H24" s="49" t="s">
        <v>315</v>
      </c>
      <c r="I24" s="49" t="s">
        <v>19</v>
      </c>
      <c r="J24" s="49" t="s">
        <v>23</v>
      </c>
      <c r="K24" s="53">
        <v>8427</v>
      </c>
      <c r="L24" s="50" t="s">
        <v>178</v>
      </c>
      <c r="M24" s="48">
        <v>1010</v>
      </c>
      <c r="N24" s="79">
        <v>2</v>
      </c>
      <c r="O24" s="48">
        <v>2020</v>
      </c>
      <c r="P24" s="48">
        <v>2262.4</v>
      </c>
      <c r="S24" s="25">
        <v>20</v>
      </c>
      <c r="T24" s="25">
        <v>5</v>
      </c>
      <c r="U24" s="29" t="s">
        <v>315</v>
      </c>
      <c r="V24" s="29" t="s">
        <v>19</v>
      </c>
      <c r="W24" s="29" t="s">
        <v>51</v>
      </c>
      <c r="X24" s="36">
        <v>13563</v>
      </c>
      <c r="Z24" s="25">
        <v>20</v>
      </c>
      <c r="AA24" s="25">
        <v>34</v>
      </c>
      <c r="AB24" s="25" t="s">
        <v>177</v>
      </c>
      <c r="AG24" s="25">
        <v>1057</v>
      </c>
      <c r="AH24" s="47">
        <v>44214</v>
      </c>
      <c r="AI24" s="25">
        <v>2000</v>
      </c>
      <c r="AJ24" s="35">
        <v>5210</v>
      </c>
      <c r="AK24" s="35">
        <v>5835.2</v>
      </c>
      <c r="AM24" s="25">
        <v>20</v>
      </c>
      <c r="AN24" s="37">
        <v>1046</v>
      </c>
      <c r="AO24" s="25">
        <v>42</v>
      </c>
      <c r="AP24" s="35">
        <v>1250</v>
      </c>
      <c r="AQ24" s="25">
        <v>2</v>
      </c>
    </row>
    <row r="25" spans="1:43" x14ac:dyDescent="0.35">
      <c r="A25" s="26">
        <v>22</v>
      </c>
      <c r="B25" s="26">
        <v>1040</v>
      </c>
      <c r="C25" s="60">
        <v>44214</v>
      </c>
      <c r="D25" s="50">
        <v>900</v>
      </c>
      <c r="E25" s="26">
        <v>22</v>
      </c>
      <c r="F25" s="26">
        <v>8</v>
      </c>
      <c r="G25" s="49" t="s">
        <v>332</v>
      </c>
      <c r="H25" s="49" t="s">
        <v>310</v>
      </c>
      <c r="I25" s="49" t="s">
        <v>264</v>
      </c>
      <c r="J25" s="49" t="s">
        <v>29</v>
      </c>
      <c r="K25" s="53">
        <v>8413009</v>
      </c>
      <c r="L25" s="50" t="s">
        <v>30</v>
      </c>
      <c r="M25" s="48">
        <v>50.75</v>
      </c>
      <c r="N25" s="79">
        <v>2</v>
      </c>
      <c r="O25" s="48">
        <v>1564.5</v>
      </c>
      <c r="P25" s="48">
        <v>1752.24</v>
      </c>
      <c r="S25" s="25">
        <v>21</v>
      </c>
      <c r="T25" s="25">
        <v>5</v>
      </c>
      <c r="U25" s="29" t="s">
        <v>313</v>
      </c>
      <c r="V25" s="29" t="s">
        <v>13</v>
      </c>
      <c r="W25" s="29" t="s">
        <v>14</v>
      </c>
      <c r="X25" s="36">
        <v>41406</v>
      </c>
      <c r="Z25" s="25">
        <v>21</v>
      </c>
      <c r="AA25" s="25">
        <v>34</v>
      </c>
      <c r="AB25" s="25" t="s">
        <v>178</v>
      </c>
      <c r="AG25" s="25">
        <v>1058</v>
      </c>
      <c r="AH25" s="47">
        <v>44214</v>
      </c>
      <c r="AI25" s="25">
        <v>2100</v>
      </c>
      <c r="AJ25" s="38">
        <v>0</v>
      </c>
      <c r="AK25" s="38">
        <v>0</v>
      </c>
      <c r="AM25" s="25">
        <v>21</v>
      </c>
      <c r="AN25" s="25">
        <v>1048</v>
      </c>
      <c r="AO25" s="25">
        <v>14</v>
      </c>
      <c r="AP25" s="35">
        <v>1090.9100000000001</v>
      </c>
      <c r="AQ25" s="25">
        <v>1</v>
      </c>
    </row>
    <row r="26" spans="1:43" x14ac:dyDescent="0.35">
      <c r="A26" s="26">
        <v>23</v>
      </c>
      <c r="B26" s="26">
        <v>1040</v>
      </c>
      <c r="C26" s="60">
        <v>44214</v>
      </c>
      <c r="D26" s="50">
        <v>900</v>
      </c>
      <c r="E26" s="26">
        <v>22</v>
      </c>
      <c r="F26" s="26">
        <v>8</v>
      </c>
      <c r="G26" s="49" t="s">
        <v>332</v>
      </c>
      <c r="H26" s="49" t="s">
        <v>310</v>
      </c>
      <c r="I26" s="49" t="s">
        <v>264</v>
      </c>
      <c r="J26" s="49" t="s">
        <v>29</v>
      </c>
      <c r="K26" s="53">
        <v>8413009</v>
      </c>
      <c r="L26" s="50" t="s">
        <v>142</v>
      </c>
      <c r="M26" s="48">
        <v>50.75</v>
      </c>
      <c r="N26" s="79">
        <v>2</v>
      </c>
      <c r="O26" s="48">
        <v>1564.5</v>
      </c>
      <c r="P26" s="48">
        <v>1752.24</v>
      </c>
      <c r="S26" s="25">
        <v>22</v>
      </c>
      <c r="T26" s="25">
        <v>8</v>
      </c>
      <c r="U26" s="29" t="s">
        <v>310</v>
      </c>
      <c r="V26" s="29" t="s">
        <v>264</v>
      </c>
      <c r="W26" s="29" t="s">
        <v>29</v>
      </c>
      <c r="X26" s="36">
        <v>8413009</v>
      </c>
      <c r="Z26" s="25">
        <v>22</v>
      </c>
      <c r="AA26" s="25">
        <v>22</v>
      </c>
      <c r="AB26" s="25" t="s">
        <v>30</v>
      </c>
      <c r="AG26" s="25">
        <v>1064</v>
      </c>
      <c r="AH26" s="34">
        <v>44215</v>
      </c>
      <c r="AI26" s="25">
        <v>2200</v>
      </c>
      <c r="AJ26" s="80">
        <v>-2870</v>
      </c>
      <c r="AK26" s="80">
        <v>-3214.4</v>
      </c>
      <c r="AM26" s="25">
        <v>22</v>
      </c>
      <c r="AN26" s="37">
        <v>1049</v>
      </c>
      <c r="AO26" s="25">
        <v>18</v>
      </c>
      <c r="AP26" s="35">
        <v>710</v>
      </c>
      <c r="AQ26" s="25">
        <v>1</v>
      </c>
    </row>
    <row r="27" spans="1:43" x14ac:dyDescent="0.35">
      <c r="A27" s="26">
        <v>24</v>
      </c>
      <c r="B27" s="26">
        <v>1040</v>
      </c>
      <c r="C27" s="60">
        <v>44214</v>
      </c>
      <c r="D27" s="50">
        <v>900</v>
      </c>
      <c r="E27" s="26">
        <v>23</v>
      </c>
      <c r="F27" s="26">
        <v>8</v>
      </c>
      <c r="G27" s="49" t="s">
        <v>332</v>
      </c>
      <c r="H27" s="49" t="s">
        <v>309</v>
      </c>
      <c r="I27" s="49" t="s">
        <v>1</v>
      </c>
      <c r="J27" s="49" t="s">
        <v>32</v>
      </c>
      <c r="K27" s="53">
        <v>3820009</v>
      </c>
      <c r="L27" s="50" t="s">
        <v>143</v>
      </c>
      <c r="M27" s="48">
        <v>104.5</v>
      </c>
      <c r="N27" s="79">
        <v>14</v>
      </c>
      <c r="O27" s="48">
        <v>1564.5</v>
      </c>
      <c r="P27" s="48">
        <v>1752.24</v>
      </c>
      <c r="S27" s="25">
        <v>23</v>
      </c>
      <c r="T27" s="25">
        <v>8</v>
      </c>
      <c r="U27" s="29" t="s">
        <v>309</v>
      </c>
      <c r="V27" s="29" t="s">
        <v>1</v>
      </c>
      <c r="W27" s="29" t="s">
        <v>32</v>
      </c>
      <c r="X27" s="36">
        <v>3820009</v>
      </c>
      <c r="Z27" s="25">
        <v>23</v>
      </c>
      <c r="AA27" s="25">
        <v>22</v>
      </c>
      <c r="AB27" s="25" t="s">
        <v>142</v>
      </c>
      <c r="AG27" s="25">
        <v>1089</v>
      </c>
      <c r="AH27" s="47">
        <v>44251</v>
      </c>
      <c r="AI27" s="25">
        <v>2300</v>
      </c>
      <c r="AJ27" s="80">
        <v>-717.48</v>
      </c>
      <c r="AK27" s="80">
        <v>-803.57760000000007</v>
      </c>
      <c r="AM27" s="25">
        <v>23</v>
      </c>
      <c r="AN27" s="37">
        <v>1049</v>
      </c>
      <c r="AO27" s="25">
        <v>20</v>
      </c>
      <c r="AP27" s="35">
        <v>1170</v>
      </c>
      <c r="AQ27" s="25">
        <v>1</v>
      </c>
    </row>
    <row r="28" spans="1:43" x14ac:dyDescent="0.35">
      <c r="A28" s="26">
        <v>25</v>
      </c>
      <c r="B28" s="26">
        <v>1040</v>
      </c>
      <c r="C28" s="60">
        <v>44214</v>
      </c>
      <c r="D28" s="50">
        <v>900</v>
      </c>
      <c r="E28" s="26">
        <v>23</v>
      </c>
      <c r="F28" s="26">
        <v>8</v>
      </c>
      <c r="G28" s="49" t="s">
        <v>332</v>
      </c>
      <c r="H28" s="49" t="s">
        <v>309</v>
      </c>
      <c r="I28" s="49" t="s">
        <v>1</v>
      </c>
      <c r="J28" s="49" t="s">
        <v>32</v>
      </c>
      <c r="K28" s="53">
        <v>3820009</v>
      </c>
      <c r="L28" s="50" t="s">
        <v>144</v>
      </c>
      <c r="M28" s="48">
        <v>104.5</v>
      </c>
      <c r="N28" s="79">
        <v>14</v>
      </c>
      <c r="O28" s="48">
        <v>1564.5</v>
      </c>
      <c r="P28" s="48">
        <v>1752.24</v>
      </c>
      <c r="S28" s="25">
        <v>24</v>
      </c>
      <c r="T28" s="25">
        <v>8</v>
      </c>
      <c r="U28" s="29" t="s">
        <v>315</v>
      </c>
      <c r="V28" s="29" t="s">
        <v>19</v>
      </c>
      <c r="W28" s="29" t="s">
        <v>36</v>
      </c>
      <c r="X28" s="36">
        <v>1100321</v>
      </c>
      <c r="Z28" s="25">
        <v>24</v>
      </c>
      <c r="AA28" s="25">
        <v>23</v>
      </c>
      <c r="AB28" s="25" t="s">
        <v>143</v>
      </c>
      <c r="AG28" s="25">
        <v>1090</v>
      </c>
      <c r="AH28" s="47">
        <v>44251</v>
      </c>
      <c r="AI28" s="25">
        <v>2400</v>
      </c>
      <c r="AJ28" s="35">
        <v>8000</v>
      </c>
      <c r="AK28" s="35">
        <v>8960</v>
      </c>
      <c r="AM28" s="25">
        <v>24</v>
      </c>
      <c r="AN28" s="25">
        <v>1051</v>
      </c>
      <c r="AO28" s="25">
        <v>45</v>
      </c>
      <c r="AP28" s="35">
        <v>553.95000000000005</v>
      </c>
      <c r="AQ28" s="25">
        <v>1</v>
      </c>
    </row>
    <row r="29" spans="1:43" x14ac:dyDescent="0.35">
      <c r="A29" s="26">
        <v>26</v>
      </c>
      <c r="B29" s="26">
        <v>1040</v>
      </c>
      <c r="C29" s="60">
        <v>44214</v>
      </c>
      <c r="D29" s="50">
        <v>900</v>
      </c>
      <c r="E29" s="26">
        <v>23</v>
      </c>
      <c r="F29" s="26">
        <v>8</v>
      </c>
      <c r="G29" s="49" t="s">
        <v>332</v>
      </c>
      <c r="H29" s="49" t="s">
        <v>309</v>
      </c>
      <c r="I29" s="49" t="s">
        <v>1</v>
      </c>
      <c r="J29" s="49" t="s">
        <v>32</v>
      </c>
      <c r="K29" s="53">
        <v>3820009</v>
      </c>
      <c r="L29" s="50" t="s">
        <v>145</v>
      </c>
      <c r="M29" s="48">
        <v>104.5</v>
      </c>
      <c r="N29" s="79">
        <v>14</v>
      </c>
      <c r="O29" s="48">
        <v>1564.5</v>
      </c>
      <c r="P29" s="48">
        <v>1752.24</v>
      </c>
      <c r="S29" s="25">
        <v>25</v>
      </c>
      <c r="T29" s="25">
        <v>8</v>
      </c>
      <c r="U29" s="29" t="s">
        <v>313</v>
      </c>
      <c r="V29" s="29" t="s">
        <v>13</v>
      </c>
      <c r="W29" s="29" t="s">
        <v>93</v>
      </c>
      <c r="X29" s="36">
        <v>8294</v>
      </c>
      <c r="Z29" s="25">
        <v>25</v>
      </c>
      <c r="AA29" s="25">
        <v>23</v>
      </c>
      <c r="AB29" s="25" t="s">
        <v>144</v>
      </c>
      <c r="AG29" s="25">
        <v>1091</v>
      </c>
      <c r="AH29" s="34">
        <v>44244</v>
      </c>
      <c r="AI29" s="25">
        <v>2500</v>
      </c>
      <c r="AJ29" s="35">
        <v>19395.989999999998</v>
      </c>
      <c r="AK29" s="35">
        <v>21723.5088</v>
      </c>
      <c r="AM29" s="25">
        <v>25</v>
      </c>
      <c r="AN29" s="25">
        <v>1052</v>
      </c>
      <c r="AO29" s="25">
        <v>48</v>
      </c>
      <c r="AP29" s="35">
        <v>1435</v>
      </c>
      <c r="AQ29" s="25">
        <v>1</v>
      </c>
    </row>
    <row r="30" spans="1:43" x14ac:dyDescent="0.35">
      <c r="A30" s="26">
        <v>27</v>
      </c>
      <c r="B30" s="26">
        <v>1040</v>
      </c>
      <c r="C30" s="60">
        <v>44214</v>
      </c>
      <c r="D30" s="50">
        <v>900</v>
      </c>
      <c r="E30" s="26">
        <v>23</v>
      </c>
      <c r="F30" s="26">
        <v>8</v>
      </c>
      <c r="G30" s="49" t="s">
        <v>332</v>
      </c>
      <c r="H30" s="49" t="s">
        <v>309</v>
      </c>
      <c r="I30" s="49" t="s">
        <v>1</v>
      </c>
      <c r="J30" s="49" t="s">
        <v>32</v>
      </c>
      <c r="K30" s="53">
        <v>3820009</v>
      </c>
      <c r="L30" s="50" t="s">
        <v>146</v>
      </c>
      <c r="M30" s="48">
        <v>104.5</v>
      </c>
      <c r="N30" s="79">
        <v>14</v>
      </c>
      <c r="O30" s="48">
        <v>1564.5</v>
      </c>
      <c r="P30" s="48">
        <v>1752.24</v>
      </c>
      <c r="S30" s="25">
        <v>26</v>
      </c>
      <c r="T30" s="25">
        <v>9</v>
      </c>
      <c r="U30" s="29" t="s">
        <v>318</v>
      </c>
      <c r="V30" s="29" t="s">
        <v>13</v>
      </c>
      <c r="W30" s="29" t="s">
        <v>79</v>
      </c>
      <c r="X30" s="36">
        <v>2136</v>
      </c>
      <c r="Z30" s="25">
        <v>26</v>
      </c>
      <c r="AA30" s="25">
        <v>23</v>
      </c>
      <c r="AB30" s="25" t="s">
        <v>145</v>
      </c>
      <c r="AG30" s="25">
        <v>1102</v>
      </c>
      <c r="AH30" s="47">
        <v>44253</v>
      </c>
      <c r="AI30" s="25">
        <v>2600</v>
      </c>
      <c r="AJ30" s="35">
        <v>2247.7800000000002</v>
      </c>
      <c r="AK30" s="35">
        <v>2517.5136000000007</v>
      </c>
      <c r="AM30" s="25">
        <v>26</v>
      </c>
      <c r="AN30" s="37">
        <v>1054</v>
      </c>
      <c r="AO30" s="25">
        <v>16</v>
      </c>
      <c r="AP30" s="35">
        <v>226.07</v>
      </c>
      <c r="AQ30" s="25">
        <v>3</v>
      </c>
    </row>
    <row r="31" spans="1:43" x14ac:dyDescent="0.35">
      <c r="A31" s="26">
        <v>28</v>
      </c>
      <c r="B31" s="26">
        <v>1040</v>
      </c>
      <c r="C31" s="60">
        <v>44214</v>
      </c>
      <c r="D31" s="50">
        <v>900</v>
      </c>
      <c r="E31" s="26">
        <v>23</v>
      </c>
      <c r="F31" s="26">
        <v>8</v>
      </c>
      <c r="G31" s="49" t="s">
        <v>332</v>
      </c>
      <c r="H31" s="49" t="s">
        <v>309</v>
      </c>
      <c r="I31" s="49" t="s">
        <v>1</v>
      </c>
      <c r="J31" s="49" t="s">
        <v>32</v>
      </c>
      <c r="K31" s="53">
        <v>3820009</v>
      </c>
      <c r="L31" s="50" t="s">
        <v>147</v>
      </c>
      <c r="M31" s="48">
        <v>104.5</v>
      </c>
      <c r="N31" s="79">
        <v>14</v>
      </c>
      <c r="O31" s="48">
        <v>1564.5</v>
      </c>
      <c r="P31" s="48">
        <v>1752.24</v>
      </c>
      <c r="S31" s="25">
        <v>27</v>
      </c>
      <c r="T31" s="25">
        <v>9</v>
      </c>
      <c r="U31" s="29" t="s">
        <v>314</v>
      </c>
      <c r="V31" s="29" t="s">
        <v>19</v>
      </c>
      <c r="W31" s="29" t="s">
        <v>86</v>
      </c>
      <c r="X31" s="36">
        <v>2124</v>
      </c>
      <c r="Z31" s="25">
        <v>27</v>
      </c>
      <c r="AA31" s="25">
        <v>23</v>
      </c>
      <c r="AB31" s="25" t="s">
        <v>146</v>
      </c>
      <c r="AG31" s="25">
        <v>1102</v>
      </c>
      <c r="AH31" s="47">
        <v>44253</v>
      </c>
      <c r="AI31" s="25">
        <v>2600</v>
      </c>
      <c r="AJ31" s="35">
        <v>2247.7800000000002</v>
      </c>
      <c r="AK31" s="35">
        <v>2517.5136000000002</v>
      </c>
      <c r="AM31" s="25">
        <v>27</v>
      </c>
      <c r="AN31" s="37">
        <v>1054</v>
      </c>
      <c r="AO31" s="25">
        <v>17</v>
      </c>
      <c r="AP31" s="35">
        <v>172.63</v>
      </c>
      <c r="AQ31" s="25">
        <v>1</v>
      </c>
    </row>
    <row r="32" spans="1:43" x14ac:dyDescent="0.35">
      <c r="A32" s="26">
        <v>29</v>
      </c>
      <c r="B32" s="26">
        <v>1040</v>
      </c>
      <c r="C32" s="60">
        <v>44214</v>
      </c>
      <c r="D32" s="50">
        <v>900</v>
      </c>
      <c r="E32" s="26">
        <v>23</v>
      </c>
      <c r="F32" s="26">
        <v>8</v>
      </c>
      <c r="G32" s="49" t="s">
        <v>332</v>
      </c>
      <c r="H32" s="49" t="s">
        <v>309</v>
      </c>
      <c r="I32" s="49" t="s">
        <v>1</v>
      </c>
      <c r="J32" s="49" t="s">
        <v>32</v>
      </c>
      <c r="K32" s="53">
        <v>3820009</v>
      </c>
      <c r="L32" s="50" t="s">
        <v>148</v>
      </c>
      <c r="M32" s="48">
        <v>104.5</v>
      </c>
      <c r="N32" s="79">
        <v>14</v>
      </c>
      <c r="O32" s="48">
        <v>1564.5</v>
      </c>
      <c r="P32" s="48">
        <v>1752.24</v>
      </c>
      <c r="S32" s="25">
        <v>28</v>
      </c>
      <c r="T32" s="25">
        <v>9</v>
      </c>
      <c r="U32" s="29" t="s">
        <v>315</v>
      </c>
      <c r="V32" s="29" t="s">
        <v>19</v>
      </c>
      <c r="W32" s="29" t="s">
        <v>82</v>
      </c>
      <c r="X32" s="36">
        <v>41398</v>
      </c>
      <c r="Z32" s="25">
        <v>28</v>
      </c>
      <c r="AA32" s="25">
        <v>23</v>
      </c>
      <c r="AB32" s="25" t="s">
        <v>147</v>
      </c>
      <c r="AG32" s="25">
        <v>1105</v>
      </c>
      <c r="AH32" s="47">
        <v>44253</v>
      </c>
      <c r="AI32" s="25">
        <v>2700</v>
      </c>
      <c r="AJ32" s="35">
        <v>1498.5</v>
      </c>
      <c r="AK32" s="35">
        <v>1678.32</v>
      </c>
      <c r="AM32" s="25">
        <v>28</v>
      </c>
      <c r="AN32" s="37">
        <v>1054</v>
      </c>
      <c r="AO32" s="25">
        <v>19</v>
      </c>
      <c r="AP32" s="35">
        <v>448.25</v>
      </c>
      <c r="AQ32" s="25">
        <v>2</v>
      </c>
    </row>
    <row r="33" spans="1:43" x14ac:dyDescent="0.35">
      <c r="A33" s="26">
        <v>30</v>
      </c>
      <c r="B33" s="26">
        <v>1040</v>
      </c>
      <c r="C33" s="60">
        <v>44214</v>
      </c>
      <c r="D33" s="50">
        <v>900</v>
      </c>
      <c r="E33" s="26">
        <v>23</v>
      </c>
      <c r="F33" s="26">
        <v>8</v>
      </c>
      <c r="G33" s="49" t="s">
        <v>332</v>
      </c>
      <c r="H33" s="49" t="s">
        <v>309</v>
      </c>
      <c r="I33" s="49" t="s">
        <v>1</v>
      </c>
      <c r="J33" s="49" t="s">
        <v>32</v>
      </c>
      <c r="K33" s="53">
        <v>3820009</v>
      </c>
      <c r="L33" s="50" t="s">
        <v>149</v>
      </c>
      <c r="M33" s="48">
        <v>104.5</v>
      </c>
      <c r="N33" s="79">
        <v>14</v>
      </c>
      <c r="O33" s="48">
        <v>1564.5</v>
      </c>
      <c r="P33" s="48">
        <v>1752.24</v>
      </c>
      <c r="S33" s="25">
        <v>29</v>
      </c>
      <c r="T33" s="25">
        <v>9</v>
      </c>
      <c r="U33" s="29" t="s">
        <v>313</v>
      </c>
      <c r="V33" s="29" t="s">
        <v>13</v>
      </c>
      <c r="W33" s="29" t="s">
        <v>69</v>
      </c>
      <c r="X33" s="36">
        <v>8335</v>
      </c>
      <c r="Z33" s="25">
        <v>29</v>
      </c>
      <c r="AA33" s="25">
        <v>23</v>
      </c>
      <c r="AB33" s="25" t="s">
        <v>148</v>
      </c>
      <c r="AG33" s="25">
        <v>1107</v>
      </c>
      <c r="AH33" s="34">
        <v>44260</v>
      </c>
      <c r="AI33" s="25">
        <v>2800</v>
      </c>
      <c r="AJ33" s="35">
        <v>1123.8899999999999</v>
      </c>
      <c r="AK33" s="35">
        <v>1258.7567999999999</v>
      </c>
      <c r="AM33" s="25">
        <v>29</v>
      </c>
      <c r="AN33" s="37">
        <v>1056</v>
      </c>
      <c r="AO33" s="25">
        <v>30</v>
      </c>
      <c r="AP33" s="35">
        <v>1842</v>
      </c>
      <c r="AQ33" s="25">
        <v>2</v>
      </c>
    </row>
    <row r="34" spans="1:43" x14ac:dyDescent="0.35">
      <c r="A34" s="26">
        <v>31</v>
      </c>
      <c r="B34" s="26">
        <v>1040</v>
      </c>
      <c r="C34" s="60">
        <v>44214</v>
      </c>
      <c r="D34" s="50">
        <v>900</v>
      </c>
      <c r="E34" s="26">
        <v>23</v>
      </c>
      <c r="F34" s="26">
        <v>8</v>
      </c>
      <c r="G34" s="49" t="s">
        <v>332</v>
      </c>
      <c r="H34" s="49" t="s">
        <v>309</v>
      </c>
      <c r="I34" s="49" t="s">
        <v>1</v>
      </c>
      <c r="J34" s="49" t="s">
        <v>32</v>
      </c>
      <c r="K34" s="53">
        <v>3820009</v>
      </c>
      <c r="L34" s="50" t="s">
        <v>150</v>
      </c>
      <c r="M34" s="48">
        <v>104.5</v>
      </c>
      <c r="N34" s="79">
        <v>14</v>
      </c>
      <c r="O34" s="48">
        <v>1564.5</v>
      </c>
      <c r="P34" s="48">
        <v>1752.24</v>
      </c>
      <c r="S34" s="25">
        <v>30</v>
      </c>
      <c r="T34" s="25">
        <v>9</v>
      </c>
      <c r="U34" s="29" t="s">
        <v>319</v>
      </c>
      <c r="V34" s="29" t="s">
        <v>13</v>
      </c>
      <c r="W34" s="29" t="s">
        <v>62</v>
      </c>
      <c r="X34" s="36">
        <v>11577</v>
      </c>
      <c r="Z34" s="25">
        <v>30</v>
      </c>
      <c r="AA34" s="25">
        <v>23</v>
      </c>
      <c r="AB34" s="25" t="s">
        <v>149</v>
      </c>
      <c r="AG34" s="25">
        <v>1111</v>
      </c>
      <c r="AH34" s="47">
        <v>44253</v>
      </c>
      <c r="AI34" s="25">
        <v>2900</v>
      </c>
      <c r="AJ34" s="35">
        <v>2400</v>
      </c>
      <c r="AK34" s="35">
        <v>2688</v>
      </c>
      <c r="AM34" s="25">
        <v>30</v>
      </c>
      <c r="AN34" s="37">
        <v>1056</v>
      </c>
      <c r="AO34" s="25">
        <v>36</v>
      </c>
      <c r="AP34" s="35">
        <v>1991</v>
      </c>
      <c r="AQ34" s="25">
        <v>2</v>
      </c>
    </row>
    <row r="35" spans="1:43" x14ac:dyDescent="0.35">
      <c r="A35" s="26">
        <v>32</v>
      </c>
      <c r="B35" s="26">
        <v>1040</v>
      </c>
      <c r="C35" s="60">
        <v>44214</v>
      </c>
      <c r="D35" s="50">
        <v>900</v>
      </c>
      <c r="E35" s="26">
        <v>23</v>
      </c>
      <c r="F35" s="26">
        <v>8</v>
      </c>
      <c r="G35" s="49" t="s">
        <v>332</v>
      </c>
      <c r="H35" s="49" t="s">
        <v>309</v>
      </c>
      <c r="I35" s="49" t="s">
        <v>1</v>
      </c>
      <c r="J35" s="49" t="s">
        <v>32</v>
      </c>
      <c r="K35" s="53">
        <v>3820009</v>
      </c>
      <c r="L35" s="50" t="s">
        <v>151</v>
      </c>
      <c r="M35" s="48">
        <v>104.5</v>
      </c>
      <c r="N35" s="79">
        <v>14</v>
      </c>
      <c r="O35" s="48">
        <v>1564.5</v>
      </c>
      <c r="P35" s="48">
        <v>1752.24</v>
      </c>
      <c r="S35" s="25">
        <v>31</v>
      </c>
      <c r="T35" s="25">
        <v>10</v>
      </c>
      <c r="U35" s="29" t="s">
        <v>320</v>
      </c>
      <c r="V35" s="29" t="s">
        <v>239</v>
      </c>
      <c r="W35" s="29" t="s">
        <v>270</v>
      </c>
      <c r="X35" s="36">
        <v>56014</v>
      </c>
      <c r="Z35" s="25">
        <v>31</v>
      </c>
      <c r="AA35" s="25">
        <v>23</v>
      </c>
      <c r="AB35" s="25" t="s">
        <v>150</v>
      </c>
      <c r="AG35" s="25">
        <v>1114</v>
      </c>
      <c r="AH35" s="34">
        <v>44263</v>
      </c>
      <c r="AI35" s="25">
        <v>3000</v>
      </c>
      <c r="AJ35" s="35">
        <v>717.48</v>
      </c>
      <c r="AK35" s="35">
        <v>803.57760000000007</v>
      </c>
      <c r="AM35" s="25">
        <v>31</v>
      </c>
      <c r="AN35" s="25">
        <v>1057</v>
      </c>
      <c r="AO35" s="25">
        <v>31</v>
      </c>
      <c r="AP35" s="35">
        <v>2605</v>
      </c>
      <c r="AQ35" s="25">
        <v>2</v>
      </c>
    </row>
    <row r="36" spans="1:43" x14ac:dyDescent="0.35">
      <c r="A36" s="26">
        <v>33</v>
      </c>
      <c r="B36" s="26">
        <v>1040</v>
      </c>
      <c r="C36" s="60">
        <v>44214</v>
      </c>
      <c r="D36" s="50">
        <v>900</v>
      </c>
      <c r="E36" s="26">
        <v>23</v>
      </c>
      <c r="F36" s="26">
        <v>8</v>
      </c>
      <c r="G36" s="49" t="s">
        <v>332</v>
      </c>
      <c r="H36" s="49" t="s">
        <v>309</v>
      </c>
      <c r="I36" s="49" t="s">
        <v>1</v>
      </c>
      <c r="J36" s="49" t="s">
        <v>32</v>
      </c>
      <c r="K36" s="53">
        <v>3820009</v>
      </c>
      <c r="L36" s="50" t="s">
        <v>152</v>
      </c>
      <c r="M36" s="48">
        <v>104.5</v>
      </c>
      <c r="N36" s="79">
        <v>14</v>
      </c>
      <c r="O36" s="48">
        <v>1564.5</v>
      </c>
      <c r="P36" s="48">
        <v>1752.24</v>
      </c>
      <c r="S36" s="25">
        <v>32</v>
      </c>
      <c r="T36" s="25">
        <v>10</v>
      </c>
      <c r="U36" s="29" t="s">
        <v>311</v>
      </c>
      <c r="V36" s="29" t="s">
        <v>239</v>
      </c>
      <c r="W36" s="29" t="s">
        <v>65</v>
      </c>
      <c r="X36" s="36">
        <v>66001</v>
      </c>
      <c r="Z36" s="25">
        <v>32</v>
      </c>
      <c r="AA36" s="25">
        <v>23</v>
      </c>
      <c r="AB36" s="25" t="s">
        <v>151</v>
      </c>
      <c r="AG36" s="25">
        <v>1117</v>
      </c>
      <c r="AH36" s="47">
        <v>44259</v>
      </c>
      <c r="AI36" s="25">
        <v>3100</v>
      </c>
      <c r="AJ36" s="35">
        <v>3000</v>
      </c>
      <c r="AK36" s="35">
        <v>3360</v>
      </c>
      <c r="AM36" s="25">
        <v>32</v>
      </c>
      <c r="AN36" s="37">
        <v>1058</v>
      </c>
      <c r="AO36" s="37">
        <v>35</v>
      </c>
      <c r="AP36" s="38">
        <v>1350</v>
      </c>
      <c r="AQ36" s="25">
        <v>1</v>
      </c>
    </row>
    <row r="37" spans="1:43" x14ac:dyDescent="0.35">
      <c r="A37" s="26">
        <v>34</v>
      </c>
      <c r="B37" s="26">
        <v>1040</v>
      </c>
      <c r="C37" s="60">
        <v>44214</v>
      </c>
      <c r="D37" s="50">
        <v>900</v>
      </c>
      <c r="E37" s="26">
        <v>23</v>
      </c>
      <c r="F37" s="26">
        <v>8</v>
      </c>
      <c r="G37" s="49" t="s">
        <v>332</v>
      </c>
      <c r="H37" s="49" t="s">
        <v>309</v>
      </c>
      <c r="I37" s="49" t="s">
        <v>1</v>
      </c>
      <c r="J37" s="49" t="s">
        <v>32</v>
      </c>
      <c r="K37" s="53">
        <v>3820009</v>
      </c>
      <c r="L37" s="50" t="s">
        <v>153</v>
      </c>
      <c r="M37" s="48">
        <v>104.5</v>
      </c>
      <c r="N37" s="79">
        <v>14</v>
      </c>
      <c r="O37" s="48">
        <v>1564.5</v>
      </c>
      <c r="P37" s="48">
        <v>1752.24</v>
      </c>
      <c r="S37" s="25">
        <v>33</v>
      </c>
      <c r="T37" s="25">
        <v>10</v>
      </c>
      <c r="U37" s="29" t="s">
        <v>314</v>
      </c>
      <c r="V37" s="29" t="s">
        <v>19</v>
      </c>
      <c r="W37" s="29" t="s">
        <v>71</v>
      </c>
      <c r="X37" s="36">
        <v>2124</v>
      </c>
      <c r="Z37" s="25">
        <v>33</v>
      </c>
      <c r="AA37" s="25">
        <v>23</v>
      </c>
      <c r="AB37" s="25" t="s">
        <v>152</v>
      </c>
      <c r="AG37" s="25">
        <v>1119</v>
      </c>
      <c r="AH37" s="47">
        <v>44259</v>
      </c>
      <c r="AI37" s="25">
        <v>3200</v>
      </c>
      <c r="AJ37" s="35">
        <v>3710</v>
      </c>
      <c r="AK37" s="35">
        <v>4155.2</v>
      </c>
      <c r="AM37" s="25">
        <v>33</v>
      </c>
      <c r="AN37" s="37">
        <v>1058</v>
      </c>
      <c r="AO37" s="37">
        <v>35</v>
      </c>
      <c r="AP37" s="38">
        <v>1350</v>
      </c>
      <c r="AQ37" s="25">
        <v>-1</v>
      </c>
    </row>
    <row r="38" spans="1:43" x14ac:dyDescent="0.35">
      <c r="A38" s="26">
        <v>35</v>
      </c>
      <c r="B38" s="26">
        <v>1040</v>
      </c>
      <c r="C38" s="60">
        <v>44214</v>
      </c>
      <c r="D38" s="50">
        <v>900</v>
      </c>
      <c r="E38" s="26">
        <v>23</v>
      </c>
      <c r="F38" s="26">
        <v>8</v>
      </c>
      <c r="G38" s="49" t="s">
        <v>332</v>
      </c>
      <c r="H38" s="49" t="s">
        <v>309</v>
      </c>
      <c r="I38" s="49" t="s">
        <v>1</v>
      </c>
      <c r="J38" s="49" t="s">
        <v>32</v>
      </c>
      <c r="K38" s="53">
        <v>3820009</v>
      </c>
      <c r="L38" s="50" t="s">
        <v>154</v>
      </c>
      <c r="M38" s="48">
        <v>104.5</v>
      </c>
      <c r="N38" s="79">
        <v>14</v>
      </c>
      <c r="O38" s="48">
        <v>1564.5</v>
      </c>
      <c r="P38" s="48">
        <v>1752.24</v>
      </c>
      <c r="S38" s="25">
        <v>34</v>
      </c>
      <c r="T38" s="25">
        <v>10</v>
      </c>
      <c r="U38" s="29" t="s">
        <v>315</v>
      </c>
      <c r="V38" s="29" t="s">
        <v>19</v>
      </c>
      <c r="W38" s="29" t="s">
        <v>23</v>
      </c>
      <c r="X38" s="36">
        <v>8427</v>
      </c>
      <c r="Z38" s="25">
        <v>34</v>
      </c>
      <c r="AA38" s="25">
        <v>23</v>
      </c>
      <c r="AB38" s="25" t="s">
        <v>153</v>
      </c>
      <c r="AG38" s="25">
        <v>1150</v>
      </c>
      <c r="AH38" s="34">
        <v>44313</v>
      </c>
      <c r="AI38" s="25">
        <v>3300</v>
      </c>
      <c r="AJ38" s="35">
        <v>1414.11</v>
      </c>
      <c r="AK38" s="35">
        <v>1583.8031999999998</v>
      </c>
      <c r="AM38" s="25">
        <v>34</v>
      </c>
      <c r="AN38" s="25">
        <v>1064</v>
      </c>
      <c r="AO38" s="25">
        <v>29</v>
      </c>
      <c r="AP38" s="35">
        <v>1435</v>
      </c>
      <c r="AQ38" s="25">
        <v>-2</v>
      </c>
    </row>
    <row r="39" spans="1:43" x14ac:dyDescent="0.35">
      <c r="A39" s="26">
        <v>36</v>
      </c>
      <c r="B39" s="26">
        <v>1040</v>
      </c>
      <c r="C39" s="60">
        <v>44214</v>
      </c>
      <c r="D39" s="50">
        <v>900</v>
      </c>
      <c r="E39" s="26">
        <v>23</v>
      </c>
      <c r="F39" s="26">
        <v>8</v>
      </c>
      <c r="G39" s="49" t="s">
        <v>332</v>
      </c>
      <c r="H39" s="49" t="s">
        <v>309</v>
      </c>
      <c r="I39" s="49" t="s">
        <v>1</v>
      </c>
      <c r="J39" s="49" t="s">
        <v>32</v>
      </c>
      <c r="K39" s="53">
        <v>3820009</v>
      </c>
      <c r="L39" s="50" t="s">
        <v>155</v>
      </c>
      <c r="M39" s="48">
        <v>104.5</v>
      </c>
      <c r="N39" s="79">
        <v>14</v>
      </c>
      <c r="O39" s="48">
        <v>1564.5</v>
      </c>
      <c r="P39" s="48">
        <v>1752.24</v>
      </c>
      <c r="S39" s="25">
        <v>35</v>
      </c>
      <c r="T39" s="25">
        <v>10</v>
      </c>
      <c r="U39" s="29" t="s">
        <v>321</v>
      </c>
      <c r="V39" s="29" t="s">
        <v>19</v>
      </c>
      <c r="W39" s="29" t="s">
        <v>67</v>
      </c>
      <c r="X39" s="36">
        <v>13628</v>
      </c>
      <c r="Z39" s="25">
        <v>35</v>
      </c>
      <c r="AA39" s="25">
        <v>23</v>
      </c>
      <c r="AB39" s="25" t="s">
        <v>154</v>
      </c>
      <c r="AG39" s="25">
        <v>1151</v>
      </c>
      <c r="AH39" s="34">
        <v>44314</v>
      </c>
      <c r="AI39" s="25">
        <v>3400</v>
      </c>
      <c r="AJ39" s="35">
        <v>133.16999999999999</v>
      </c>
      <c r="AK39" s="35">
        <v>149.15039999999999</v>
      </c>
      <c r="AM39" s="25">
        <v>35</v>
      </c>
      <c r="AN39" s="25">
        <v>1089</v>
      </c>
      <c r="AO39" s="25">
        <v>33</v>
      </c>
      <c r="AP39" s="35">
        <v>358.74</v>
      </c>
      <c r="AQ39" s="25">
        <v>-2</v>
      </c>
    </row>
    <row r="40" spans="1:43" x14ac:dyDescent="0.35">
      <c r="A40" s="26">
        <v>37</v>
      </c>
      <c r="B40" s="26">
        <v>1040</v>
      </c>
      <c r="C40" s="60">
        <v>44214</v>
      </c>
      <c r="D40" s="50">
        <v>900</v>
      </c>
      <c r="E40" s="26">
        <v>23</v>
      </c>
      <c r="F40" s="26">
        <v>8</v>
      </c>
      <c r="G40" s="49" t="s">
        <v>332</v>
      </c>
      <c r="H40" s="49" t="s">
        <v>309</v>
      </c>
      <c r="I40" s="49" t="s">
        <v>1</v>
      </c>
      <c r="J40" s="49" t="s">
        <v>32</v>
      </c>
      <c r="K40" s="53">
        <v>3820009</v>
      </c>
      <c r="L40" s="50" t="s">
        <v>156</v>
      </c>
      <c r="M40" s="48">
        <v>104.5</v>
      </c>
      <c r="N40" s="79">
        <v>14</v>
      </c>
      <c r="O40" s="48">
        <v>1564.5</v>
      </c>
      <c r="P40" s="48">
        <v>1752.24</v>
      </c>
      <c r="S40" s="25">
        <v>36</v>
      </c>
      <c r="T40" s="25">
        <v>10</v>
      </c>
      <c r="U40" s="29" t="s">
        <v>313</v>
      </c>
      <c r="V40" s="29" t="s">
        <v>13</v>
      </c>
      <c r="W40" s="29" t="s">
        <v>64</v>
      </c>
      <c r="X40" s="36">
        <v>41491</v>
      </c>
      <c r="Z40" s="25">
        <v>36</v>
      </c>
      <c r="AA40" s="25">
        <v>23</v>
      </c>
      <c r="AB40" s="25" t="s">
        <v>155</v>
      </c>
      <c r="AG40" s="25">
        <v>1157</v>
      </c>
      <c r="AH40" s="34">
        <v>44333</v>
      </c>
      <c r="AI40" s="25">
        <v>3500</v>
      </c>
      <c r="AJ40" s="35">
        <v>1350</v>
      </c>
      <c r="AK40" s="35">
        <v>1512</v>
      </c>
      <c r="AM40" s="25">
        <v>36</v>
      </c>
      <c r="AN40" s="25">
        <v>1090</v>
      </c>
      <c r="AO40" s="25">
        <v>8</v>
      </c>
      <c r="AP40" s="35">
        <v>2000</v>
      </c>
      <c r="AQ40" s="25">
        <v>4</v>
      </c>
    </row>
    <row r="41" spans="1:43" x14ac:dyDescent="0.35">
      <c r="A41" s="27">
        <v>38</v>
      </c>
      <c r="B41" s="27">
        <v>1042</v>
      </c>
      <c r="C41" s="60">
        <v>44214</v>
      </c>
      <c r="D41" s="50">
        <v>1000</v>
      </c>
      <c r="E41" s="27">
        <v>28</v>
      </c>
      <c r="F41" s="27">
        <v>9</v>
      </c>
      <c r="G41" s="49" t="s">
        <v>333</v>
      </c>
      <c r="H41" s="49" t="s">
        <v>315</v>
      </c>
      <c r="I41" s="49" t="s">
        <v>19</v>
      </c>
      <c r="J41" s="49" t="s">
        <v>82</v>
      </c>
      <c r="K41" s="53">
        <v>41398</v>
      </c>
      <c r="L41" s="50" t="s">
        <v>170</v>
      </c>
      <c r="M41" s="48">
        <v>1040</v>
      </c>
      <c r="N41" s="79">
        <v>1</v>
      </c>
      <c r="O41" s="48">
        <v>1040</v>
      </c>
      <c r="P41" s="48">
        <v>1164.8</v>
      </c>
      <c r="S41" s="25">
        <v>37</v>
      </c>
      <c r="T41" s="25">
        <v>7</v>
      </c>
      <c r="U41" s="29" t="s">
        <v>309</v>
      </c>
      <c r="V41" s="29" t="s">
        <v>1</v>
      </c>
      <c r="W41" s="29" t="s">
        <v>16</v>
      </c>
      <c r="X41" s="36">
        <v>5618009</v>
      </c>
      <c r="Z41" s="25">
        <v>37</v>
      </c>
      <c r="AA41" s="25">
        <v>23</v>
      </c>
      <c r="AB41" s="25" t="s">
        <v>156</v>
      </c>
      <c r="AG41" s="25">
        <v>1160</v>
      </c>
      <c r="AH41" s="47">
        <v>44334</v>
      </c>
      <c r="AI41" s="25">
        <v>3600</v>
      </c>
      <c r="AJ41" s="35">
        <v>84253.32</v>
      </c>
      <c r="AK41" s="35">
        <v>94363.718400000012</v>
      </c>
      <c r="AM41" s="25">
        <v>37</v>
      </c>
      <c r="AN41" s="37">
        <v>1091</v>
      </c>
      <c r="AO41" s="25">
        <v>11</v>
      </c>
      <c r="AP41" s="35">
        <v>6665.33</v>
      </c>
      <c r="AQ41" s="25">
        <v>3</v>
      </c>
    </row>
    <row r="42" spans="1:43" x14ac:dyDescent="0.35">
      <c r="A42" s="26">
        <v>39</v>
      </c>
      <c r="B42" s="26">
        <v>1043</v>
      </c>
      <c r="C42" s="60">
        <v>44214</v>
      </c>
      <c r="D42" s="50">
        <v>1100</v>
      </c>
      <c r="E42" s="26">
        <v>24</v>
      </c>
      <c r="F42" s="26">
        <v>8</v>
      </c>
      <c r="G42" s="49" t="s">
        <v>332</v>
      </c>
      <c r="H42" s="49" t="s">
        <v>315</v>
      </c>
      <c r="I42" s="49" t="s">
        <v>19</v>
      </c>
      <c r="J42" s="49" t="s">
        <v>36</v>
      </c>
      <c r="K42" s="53">
        <v>1100321</v>
      </c>
      <c r="L42" s="50" t="s">
        <v>229</v>
      </c>
      <c r="M42" s="48">
        <v>1272</v>
      </c>
      <c r="N42" s="79">
        <v>1</v>
      </c>
      <c r="O42" s="48">
        <v>1272</v>
      </c>
      <c r="P42" s="48">
        <v>1424.6399999999999</v>
      </c>
      <c r="S42" s="25">
        <v>38</v>
      </c>
      <c r="T42" s="25">
        <v>7</v>
      </c>
      <c r="U42" s="29" t="s">
        <v>314</v>
      </c>
      <c r="V42" s="29" t="s">
        <v>19</v>
      </c>
      <c r="W42" s="29" t="s">
        <v>20</v>
      </c>
      <c r="X42" s="36">
        <v>20983041</v>
      </c>
      <c r="Z42" s="25">
        <v>38</v>
      </c>
      <c r="AA42" s="25">
        <v>28</v>
      </c>
      <c r="AB42" s="25" t="s">
        <v>170</v>
      </c>
      <c r="AG42" s="25">
        <v>1168</v>
      </c>
      <c r="AH42" s="47">
        <v>44334</v>
      </c>
      <c r="AI42" s="25">
        <v>3700</v>
      </c>
      <c r="AJ42" s="35">
        <v>529.48</v>
      </c>
      <c r="AK42" s="35">
        <v>593.01760000000013</v>
      </c>
      <c r="AM42" s="25">
        <v>38</v>
      </c>
      <c r="AN42" s="37">
        <v>1091</v>
      </c>
      <c r="AO42" s="25">
        <v>12</v>
      </c>
      <c r="AP42" s="35">
        <v>6065.33</v>
      </c>
      <c r="AQ42" s="25">
        <v>3</v>
      </c>
    </row>
    <row r="43" spans="1:43" x14ac:dyDescent="0.35">
      <c r="A43" s="27">
        <v>40</v>
      </c>
      <c r="B43" s="27">
        <v>1044</v>
      </c>
      <c r="C43" s="60">
        <v>44214</v>
      </c>
      <c r="D43" s="50">
        <v>1200</v>
      </c>
      <c r="E43" s="27">
        <v>9</v>
      </c>
      <c r="F43" s="27">
        <v>4</v>
      </c>
      <c r="G43" s="49" t="s">
        <v>334</v>
      </c>
      <c r="H43" s="49" t="s">
        <v>310</v>
      </c>
      <c r="I43" s="49" t="s">
        <v>264</v>
      </c>
      <c r="J43" s="49" t="s">
        <v>38</v>
      </c>
      <c r="K43" s="53">
        <v>11164009</v>
      </c>
      <c r="L43" s="50" t="s">
        <v>39</v>
      </c>
      <c r="M43" s="48">
        <v>69.53</v>
      </c>
      <c r="N43" s="79">
        <v>4</v>
      </c>
      <c r="O43" s="48">
        <v>317.88</v>
      </c>
      <c r="P43" s="48">
        <v>356.0256</v>
      </c>
      <c r="S43" s="25">
        <v>39</v>
      </c>
      <c r="T43" s="25">
        <v>7</v>
      </c>
      <c r="U43" s="29" t="s">
        <v>313</v>
      </c>
      <c r="V43" s="29" t="s">
        <v>13</v>
      </c>
      <c r="W43" s="29" t="s">
        <v>91</v>
      </c>
      <c r="X43" s="36">
        <v>41406</v>
      </c>
      <c r="Z43" s="25">
        <v>39</v>
      </c>
      <c r="AA43" s="25">
        <v>24</v>
      </c>
      <c r="AB43" s="25" t="s">
        <v>229</v>
      </c>
      <c r="AG43" s="25">
        <v>1169</v>
      </c>
      <c r="AH43" s="47">
        <v>44334</v>
      </c>
      <c r="AI43" s="25">
        <v>3800</v>
      </c>
      <c r="AJ43" s="38">
        <v>374.63</v>
      </c>
      <c r="AK43" s="38">
        <v>419.5856</v>
      </c>
      <c r="AM43" s="25">
        <v>39</v>
      </c>
      <c r="AN43" s="25">
        <v>1102</v>
      </c>
      <c r="AO43" s="25">
        <v>26</v>
      </c>
      <c r="AP43" s="35">
        <v>374.63</v>
      </c>
      <c r="AQ43" s="25">
        <v>6</v>
      </c>
    </row>
    <row r="44" spans="1:43" x14ac:dyDescent="0.35">
      <c r="A44" s="27">
        <v>41</v>
      </c>
      <c r="B44" s="27">
        <v>1044</v>
      </c>
      <c r="C44" s="60">
        <v>44214</v>
      </c>
      <c r="D44" s="50">
        <v>1200</v>
      </c>
      <c r="E44" s="27">
        <v>9</v>
      </c>
      <c r="F44" s="27">
        <v>4</v>
      </c>
      <c r="G44" s="49" t="s">
        <v>334</v>
      </c>
      <c r="H44" s="49" t="s">
        <v>310</v>
      </c>
      <c r="I44" s="49" t="s">
        <v>264</v>
      </c>
      <c r="J44" s="49" t="s">
        <v>38</v>
      </c>
      <c r="K44" s="53">
        <v>11164009</v>
      </c>
      <c r="L44" s="50" t="s">
        <v>138</v>
      </c>
      <c r="M44" s="48">
        <v>69.53</v>
      </c>
      <c r="N44" s="79">
        <v>4</v>
      </c>
      <c r="O44" s="48">
        <v>317.88</v>
      </c>
      <c r="P44" s="48">
        <v>356.0256</v>
      </c>
      <c r="S44" s="25">
        <v>40</v>
      </c>
      <c r="T44" s="25">
        <v>3</v>
      </c>
      <c r="U44" s="29" t="s">
        <v>309</v>
      </c>
      <c r="V44" s="29" t="s">
        <v>1</v>
      </c>
      <c r="W44" s="29" t="s">
        <v>95</v>
      </c>
      <c r="X44" s="36">
        <v>1012</v>
      </c>
      <c r="Z44" s="25">
        <v>40</v>
      </c>
      <c r="AA44" s="25">
        <v>9</v>
      </c>
      <c r="AB44" s="25" t="s">
        <v>39</v>
      </c>
      <c r="AG44" s="25">
        <v>1170</v>
      </c>
      <c r="AH44" s="47">
        <v>44334</v>
      </c>
      <c r="AI44" s="25">
        <v>3900</v>
      </c>
      <c r="AJ44" s="38">
        <v>374.63</v>
      </c>
      <c r="AK44" s="38">
        <v>419.5856</v>
      </c>
      <c r="AM44" s="25">
        <v>40</v>
      </c>
      <c r="AN44" s="25">
        <v>1105</v>
      </c>
      <c r="AO44" s="25">
        <v>13</v>
      </c>
      <c r="AP44" s="35">
        <v>499.5</v>
      </c>
      <c r="AQ44" s="25">
        <v>3</v>
      </c>
    </row>
    <row r="45" spans="1:43" x14ac:dyDescent="0.35">
      <c r="A45" s="27">
        <v>42</v>
      </c>
      <c r="B45" s="27">
        <v>1044</v>
      </c>
      <c r="C45" s="60">
        <v>44214</v>
      </c>
      <c r="D45" s="50">
        <v>1200</v>
      </c>
      <c r="E45" s="27">
        <v>10</v>
      </c>
      <c r="F45" s="27">
        <v>4</v>
      </c>
      <c r="G45" s="49" t="s">
        <v>334</v>
      </c>
      <c r="H45" s="49" t="s">
        <v>316</v>
      </c>
      <c r="I45" s="49" t="s">
        <v>264</v>
      </c>
      <c r="J45" s="49" t="s">
        <v>40</v>
      </c>
      <c r="K45" s="53">
        <v>42542001</v>
      </c>
      <c r="L45" s="50" t="s">
        <v>139</v>
      </c>
      <c r="M45" s="48">
        <v>89.41</v>
      </c>
      <c r="N45" s="79">
        <v>4</v>
      </c>
      <c r="O45" s="48">
        <v>317.88</v>
      </c>
      <c r="P45" s="48">
        <v>356.0256</v>
      </c>
      <c r="S45" s="25">
        <v>41</v>
      </c>
      <c r="T45" s="25">
        <v>3</v>
      </c>
      <c r="U45" s="29" t="s">
        <v>318</v>
      </c>
      <c r="V45" s="29" t="s">
        <v>13</v>
      </c>
      <c r="W45" s="29" t="s">
        <v>107</v>
      </c>
      <c r="X45" s="36">
        <v>2136</v>
      </c>
      <c r="Z45" s="25">
        <v>41</v>
      </c>
      <c r="AA45" s="25">
        <v>9</v>
      </c>
      <c r="AB45" s="25" t="s">
        <v>138</v>
      </c>
      <c r="AG45" s="25">
        <v>1171</v>
      </c>
      <c r="AH45" s="47">
        <v>44334</v>
      </c>
      <c r="AI45" s="25">
        <v>4000</v>
      </c>
      <c r="AJ45" s="35">
        <v>424.58</v>
      </c>
      <c r="AK45" s="35">
        <v>475.52959999999996</v>
      </c>
      <c r="AM45" s="25">
        <v>41</v>
      </c>
      <c r="AN45" s="25">
        <v>1107</v>
      </c>
      <c r="AO45" s="25">
        <v>26</v>
      </c>
      <c r="AP45" s="35">
        <v>374.63</v>
      </c>
      <c r="AQ45" s="25">
        <v>3</v>
      </c>
    </row>
    <row r="46" spans="1:43" x14ac:dyDescent="0.35">
      <c r="A46" s="27">
        <v>43</v>
      </c>
      <c r="B46" s="27">
        <v>1044</v>
      </c>
      <c r="C46" s="60">
        <v>44214</v>
      </c>
      <c r="D46" s="50">
        <v>1200</v>
      </c>
      <c r="E46" s="27">
        <v>10</v>
      </c>
      <c r="F46" s="27">
        <v>4</v>
      </c>
      <c r="G46" s="49" t="s">
        <v>334</v>
      </c>
      <c r="H46" s="49" t="s">
        <v>316</v>
      </c>
      <c r="I46" s="49" t="s">
        <v>264</v>
      </c>
      <c r="J46" s="49" t="s">
        <v>40</v>
      </c>
      <c r="K46" s="53">
        <v>42542001</v>
      </c>
      <c r="L46" s="50" t="s">
        <v>140</v>
      </c>
      <c r="M46" s="48">
        <v>89.41</v>
      </c>
      <c r="N46" s="79">
        <v>4</v>
      </c>
      <c r="O46" s="48">
        <v>317.88</v>
      </c>
      <c r="P46" s="48">
        <v>356.0256</v>
      </c>
      <c r="S46" s="25">
        <v>42</v>
      </c>
      <c r="T46" s="25">
        <v>3</v>
      </c>
      <c r="U46" s="29" t="s">
        <v>315</v>
      </c>
      <c r="V46" s="29" t="s">
        <v>19</v>
      </c>
      <c r="W46" s="29" t="s">
        <v>44</v>
      </c>
      <c r="X46" s="36">
        <v>12490</v>
      </c>
      <c r="Z46" s="25">
        <v>42</v>
      </c>
      <c r="AA46" s="25">
        <v>10</v>
      </c>
      <c r="AB46" s="25" t="s">
        <v>139</v>
      </c>
      <c r="AG46" s="25">
        <v>1173</v>
      </c>
      <c r="AH46" s="47">
        <v>44334</v>
      </c>
      <c r="AI46" s="25">
        <v>4100</v>
      </c>
      <c r="AJ46" s="35">
        <v>831.16</v>
      </c>
      <c r="AK46" s="35">
        <v>930.89919999999995</v>
      </c>
      <c r="AM46" s="25">
        <v>42</v>
      </c>
      <c r="AN46" s="37">
        <v>1111</v>
      </c>
      <c r="AO46" s="25">
        <v>28</v>
      </c>
      <c r="AP46" s="35">
        <v>1200</v>
      </c>
      <c r="AQ46" s="25">
        <v>2</v>
      </c>
    </row>
    <row r="47" spans="1:43" x14ac:dyDescent="0.35">
      <c r="A47" s="26">
        <v>44</v>
      </c>
      <c r="B47" s="26">
        <v>1046</v>
      </c>
      <c r="C47" s="60">
        <v>44214</v>
      </c>
      <c r="D47" s="50">
        <v>1300</v>
      </c>
      <c r="E47" s="26">
        <v>7</v>
      </c>
      <c r="F47" s="26">
        <v>1</v>
      </c>
      <c r="G47" s="49" t="s">
        <v>327</v>
      </c>
      <c r="H47" s="49" t="s">
        <v>313</v>
      </c>
      <c r="I47" s="49" t="s">
        <v>13</v>
      </c>
      <c r="J47" s="49" t="s">
        <v>42</v>
      </c>
      <c r="K47" s="53">
        <v>8335</v>
      </c>
      <c r="L47" s="50" t="s">
        <v>131</v>
      </c>
      <c r="M47" s="48">
        <v>1435</v>
      </c>
      <c r="N47" s="79">
        <v>2</v>
      </c>
      <c r="O47" s="48">
        <v>5370</v>
      </c>
      <c r="P47" s="48">
        <v>6014.4</v>
      </c>
      <c r="S47" s="25">
        <v>43</v>
      </c>
      <c r="T47" s="25">
        <v>3</v>
      </c>
      <c r="U47" s="29" t="s">
        <v>313</v>
      </c>
      <c r="V47" s="29" t="s">
        <v>13</v>
      </c>
      <c r="W47" s="29" t="s">
        <v>84</v>
      </c>
      <c r="X47" s="36">
        <v>8335</v>
      </c>
      <c r="Z47" s="25">
        <v>43</v>
      </c>
      <c r="AA47" s="25">
        <v>10</v>
      </c>
      <c r="AB47" s="25" t="s">
        <v>140</v>
      </c>
      <c r="AM47" s="25">
        <v>43</v>
      </c>
      <c r="AN47" s="37">
        <v>1111</v>
      </c>
      <c r="AO47" s="37">
        <v>43</v>
      </c>
      <c r="AP47" s="38">
        <v>1435</v>
      </c>
      <c r="AQ47" s="25">
        <v>-1</v>
      </c>
    </row>
    <row r="48" spans="1:43" x14ac:dyDescent="0.35">
      <c r="A48" s="26">
        <v>45</v>
      </c>
      <c r="B48" s="26">
        <v>1046</v>
      </c>
      <c r="C48" s="60">
        <v>44214</v>
      </c>
      <c r="D48" s="50">
        <v>1300</v>
      </c>
      <c r="E48" s="26">
        <v>7</v>
      </c>
      <c r="F48" s="26">
        <v>1</v>
      </c>
      <c r="G48" s="49" t="s">
        <v>327</v>
      </c>
      <c r="H48" s="49" t="s">
        <v>313</v>
      </c>
      <c r="I48" s="49" t="s">
        <v>13</v>
      </c>
      <c r="J48" s="49" t="s">
        <v>42</v>
      </c>
      <c r="K48" s="53">
        <v>8335</v>
      </c>
      <c r="L48" s="50" t="s">
        <v>132</v>
      </c>
      <c r="M48" s="48">
        <v>1435</v>
      </c>
      <c r="N48" s="79">
        <v>2</v>
      </c>
      <c r="O48" s="48">
        <v>5370</v>
      </c>
      <c r="P48" s="48">
        <v>6014.4</v>
      </c>
      <c r="S48" s="25">
        <v>44</v>
      </c>
      <c r="T48" s="25">
        <v>3</v>
      </c>
      <c r="U48" s="29" t="s">
        <v>25</v>
      </c>
      <c r="V48" s="29" t="s">
        <v>266</v>
      </c>
      <c r="W48" s="29" t="s">
        <v>26</v>
      </c>
      <c r="X48" s="36">
        <v>5804084</v>
      </c>
      <c r="Z48" s="25">
        <v>44</v>
      </c>
      <c r="AA48" s="25">
        <v>7</v>
      </c>
      <c r="AB48" s="25" t="s">
        <v>131</v>
      </c>
      <c r="AM48" s="25">
        <v>44</v>
      </c>
      <c r="AN48" s="37">
        <v>1111</v>
      </c>
      <c r="AO48" s="37">
        <v>43</v>
      </c>
      <c r="AP48" s="38">
        <v>1435</v>
      </c>
      <c r="AQ48" s="25">
        <v>1</v>
      </c>
    </row>
    <row r="49" spans="1:43" x14ac:dyDescent="0.35">
      <c r="A49" s="26">
        <v>46</v>
      </c>
      <c r="B49" s="26">
        <v>1046</v>
      </c>
      <c r="C49" s="60">
        <v>44214</v>
      </c>
      <c r="D49" s="50">
        <v>1300</v>
      </c>
      <c r="E49" s="26">
        <v>42</v>
      </c>
      <c r="F49" s="26">
        <v>3</v>
      </c>
      <c r="G49" s="49" t="s">
        <v>331</v>
      </c>
      <c r="H49" s="49" t="s">
        <v>315</v>
      </c>
      <c r="I49" s="49" t="s">
        <v>19</v>
      </c>
      <c r="J49" s="49" t="s">
        <v>44</v>
      </c>
      <c r="K49" s="53">
        <v>12490</v>
      </c>
      <c r="L49" s="50" t="s">
        <v>192</v>
      </c>
      <c r="M49" s="48">
        <v>1250</v>
      </c>
      <c r="N49" s="79">
        <v>2</v>
      </c>
      <c r="O49" s="48">
        <v>5370</v>
      </c>
      <c r="P49" s="48">
        <v>6014.4</v>
      </c>
      <c r="S49" s="25">
        <v>45</v>
      </c>
      <c r="T49" s="25">
        <v>3</v>
      </c>
      <c r="U49" s="29" t="s">
        <v>25</v>
      </c>
      <c r="V49" s="29" t="s">
        <v>266</v>
      </c>
      <c r="W49" s="29" t="s">
        <v>26</v>
      </c>
      <c r="X49" s="36">
        <v>5804084</v>
      </c>
      <c r="Z49" s="25">
        <v>45</v>
      </c>
      <c r="AA49" s="25">
        <v>7</v>
      </c>
      <c r="AB49" s="25" t="s">
        <v>132</v>
      </c>
      <c r="AM49" s="25">
        <v>45</v>
      </c>
      <c r="AN49" s="25">
        <v>1114</v>
      </c>
      <c r="AO49" s="25">
        <v>27</v>
      </c>
      <c r="AP49" s="35">
        <v>358.74</v>
      </c>
      <c r="AQ49" s="25">
        <v>2</v>
      </c>
    </row>
    <row r="50" spans="1:43" x14ac:dyDescent="0.35">
      <c r="A50" s="26">
        <v>47</v>
      </c>
      <c r="B50" s="26">
        <v>1046</v>
      </c>
      <c r="C50" s="60">
        <v>44214</v>
      </c>
      <c r="D50" s="50">
        <v>1300</v>
      </c>
      <c r="E50" s="26">
        <v>42</v>
      </c>
      <c r="F50" s="26">
        <v>3</v>
      </c>
      <c r="G50" s="49" t="s">
        <v>331</v>
      </c>
      <c r="H50" s="49" t="s">
        <v>315</v>
      </c>
      <c r="I50" s="49" t="s">
        <v>19</v>
      </c>
      <c r="J50" s="49" t="s">
        <v>44</v>
      </c>
      <c r="K50" s="53">
        <v>12490</v>
      </c>
      <c r="L50" s="50" t="s">
        <v>193</v>
      </c>
      <c r="M50" s="48">
        <v>1250</v>
      </c>
      <c r="N50" s="79">
        <v>2</v>
      </c>
      <c r="O50" s="48">
        <v>5370</v>
      </c>
      <c r="P50" s="48">
        <v>6014.4</v>
      </c>
      <c r="S50" s="25">
        <v>46</v>
      </c>
      <c r="T50" s="25">
        <v>6</v>
      </c>
      <c r="U50" s="29" t="s">
        <v>311</v>
      </c>
      <c r="V50" s="29" t="s">
        <v>239</v>
      </c>
      <c r="W50" s="29" t="s">
        <v>99</v>
      </c>
      <c r="X50" s="36">
        <v>99999203</v>
      </c>
      <c r="Z50" s="25">
        <v>46</v>
      </c>
      <c r="AA50" s="25">
        <v>42</v>
      </c>
      <c r="AB50" s="25" t="s">
        <v>192</v>
      </c>
      <c r="AM50" s="25">
        <v>46</v>
      </c>
      <c r="AN50" s="37">
        <v>1117</v>
      </c>
      <c r="AO50" s="37">
        <v>18</v>
      </c>
      <c r="AP50" s="38">
        <v>710</v>
      </c>
      <c r="AQ50" s="25">
        <v>-1</v>
      </c>
    </row>
    <row r="51" spans="1:43" x14ac:dyDescent="0.35">
      <c r="A51" s="27">
        <v>48</v>
      </c>
      <c r="B51" s="27">
        <v>1048</v>
      </c>
      <c r="C51" s="60">
        <v>44214</v>
      </c>
      <c r="D51" s="50">
        <v>1400</v>
      </c>
      <c r="E51" s="27">
        <v>14</v>
      </c>
      <c r="F51" s="27">
        <v>4</v>
      </c>
      <c r="G51" s="49" t="s">
        <v>334</v>
      </c>
      <c r="H51" s="49" t="s">
        <v>315</v>
      </c>
      <c r="I51" s="49" t="s">
        <v>19</v>
      </c>
      <c r="J51" s="49" t="s">
        <v>46</v>
      </c>
      <c r="K51" s="53">
        <v>50864001</v>
      </c>
      <c r="L51" s="50" t="s">
        <v>215</v>
      </c>
      <c r="M51" s="48">
        <v>1090.9100000000001</v>
      </c>
      <c r="N51" s="79">
        <v>1</v>
      </c>
      <c r="O51" s="48">
        <v>1090.9100000000001</v>
      </c>
      <c r="P51" s="48">
        <v>1221.8192000000001</v>
      </c>
      <c r="S51" s="25">
        <v>47</v>
      </c>
      <c r="T51" s="25">
        <v>6</v>
      </c>
      <c r="U51" s="29" t="s">
        <v>324</v>
      </c>
      <c r="V51" s="29" t="s">
        <v>240</v>
      </c>
      <c r="W51" s="29" t="s">
        <v>102</v>
      </c>
      <c r="X51" s="36">
        <v>99999197</v>
      </c>
      <c r="Z51" s="25">
        <v>47</v>
      </c>
      <c r="AA51" s="25">
        <v>42</v>
      </c>
      <c r="AB51" s="25" t="s">
        <v>193</v>
      </c>
      <c r="AM51" s="25">
        <v>47</v>
      </c>
      <c r="AN51" s="37">
        <v>1117</v>
      </c>
      <c r="AO51" s="37">
        <v>18</v>
      </c>
      <c r="AP51" s="38">
        <v>710</v>
      </c>
      <c r="AQ51" s="25">
        <v>1</v>
      </c>
    </row>
    <row r="52" spans="1:43" x14ac:dyDescent="0.35">
      <c r="A52" s="26">
        <v>49</v>
      </c>
      <c r="B52" s="26">
        <v>1049</v>
      </c>
      <c r="C52" s="60">
        <v>44214</v>
      </c>
      <c r="D52" s="50">
        <v>1500</v>
      </c>
      <c r="E52" s="26">
        <v>18</v>
      </c>
      <c r="F52" s="26">
        <v>5</v>
      </c>
      <c r="G52" s="49" t="s">
        <v>328</v>
      </c>
      <c r="H52" s="49" t="s">
        <v>48</v>
      </c>
      <c r="I52" s="49" t="s">
        <v>267</v>
      </c>
      <c r="J52" s="49" t="s">
        <v>87</v>
      </c>
      <c r="K52" s="53">
        <v>8359</v>
      </c>
      <c r="L52" s="50" t="s">
        <v>220</v>
      </c>
      <c r="M52" s="48">
        <v>710</v>
      </c>
      <c r="N52" s="79">
        <v>1</v>
      </c>
      <c r="O52" s="48">
        <v>1880</v>
      </c>
      <c r="P52" s="48">
        <v>2105.6</v>
      </c>
      <c r="S52" s="25">
        <v>48</v>
      </c>
      <c r="T52" s="25">
        <v>6</v>
      </c>
      <c r="U52" s="29" t="s">
        <v>313</v>
      </c>
      <c r="V52" s="29" t="s">
        <v>13</v>
      </c>
      <c r="W52" s="29" t="s">
        <v>88</v>
      </c>
      <c r="X52" s="36">
        <v>8355</v>
      </c>
      <c r="Z52" s="25">
        <v>48</v>
      </c>
      <c r="AA52" s="25">
        <v>14</v>
      </c>
      <c r="AB52" s="25" t="s">
        <v>215</v>
      </c>
      <c r="AM52" s="25">
        <v>48</v>
      </c>
      <c r="AN52" s="37">
        <v>1117</v>
      </c>
      <c r="AO52" s="25">
        <v>48</v>
      </c>
      <c r="AP52" s="35">
        <v>1500</v>
      </c>
      <c r="AQ52" s="25">
        <v>2</v>
      </c>
    </row>
    <row r="53" spans="1:43" x14ac:dyDescent="0.35">
      <c r="A53" s="26">
        <v>50</v>
      </c>
      <c r="B53" s="26">
        <v>1049</v>
      </c>
      <c r="C53" s="60">
        <v>44214</v>
      </c>
      <c r="D53" s="50">
        <v>1500</v>
      </c>
      <c r="E53" s="26">
        <v>20</v>
      </c>
      <c r="F53" s="26">
        <v>5</v>
      </c>
      <c r="G53" s="49" t="s">
        <v>328</v>
      </c>
      <c r="H53" s="49" t="s">
        <v>315</v>
      </c>
      <c r="I53" s="49" t="s">
        <v>19</v>
      </c>
      <c r="J53" s="49" t="s">
        <v>51</v>
      </c>
      <c r="K53" s="53">
        <v>13563</v>
      </c>
      <c r="L53" s="50" t="s">
        <v>226</v>
      </c>
      <c r="M53" s="48">
        <v>1170</v>
      </c>
      <c r="N53" s="79">
        <v>1</v>
      </c>
      <c r="O53" s="48">
        <v>1880</v>
      </c>
      <c r="P53" s="48">
        <v>2105.6</v>
      </c>
      <c r="U53"/>
      <c r="V53"/>
      <c r="Z53" s="25">
        <v>49</v>
      </c>
      <c r="AA53" s="25">
        <v>18</v>
      </c>
      <c r="AB53" s="25" t="s">
        <v>220</v>
      </c>
      <c r="AM53" s="25">
        <v>49</v>
      </c>
      <c r="AN53" s="37">
        <v>1119</v>
      </c>
      <c r="AO53" s="25">
        <v>18</v>
      </c>
      <c r="AP53" s="35">
        <v>710</v>
      </c>
      <c r="AQ53" s="25">
        <v>1</v>
      </c>
    </row>
    <row r="54" spans="1:43" x14ac:dyDescent="0.35">
      <c r="A54" s="27">
        <v>51</v>
      </c>
      <c r="B54" s="27">
        <v>1051</v>
      </c>
      <c r="C54" s="60">
        <v>44214</v>
      </c>
      <c r="D54" s="50">
        <v>1600</v>
      </c>
      <c r="E54" s="27">
        <v>45</v>
      </c>
      <c r="F54" s="27">
        <v>3</v>
      </c>
      <c r="G54" s="49" t="s">
        <v>331</v>
      </c>
      <c r="H54" s="49" t="s">
        <v>25</v>
      </c>
      <c r="I54" s="49" t="s">
        <v>266</v>
      </c>
      <c r="J54" s="49" t="s">
        <v>26</v>
      </c>
      <c r="K54" s="53">
        <v>5804084</v>
      </c>
      <c r="L54" s="50" t="s">
        <v>198</v>
      </c>
      <c r="M54" s="48">
        <v>553.95000000000005</v>
      </c>
      <c r="N54" s="79">
        <v>1</v>
      </c>
      <c r="O54" s="48">
        <v>553.95000000000005</v>
      </c>
      <c r="P54" s="48">
        <v>620.42400000000009</v>
      </c>
      <c r="U54"/>
      <c r="V54"/>
      <c r="Z54" s="25">
        <v>50</v>
      </c>
      <c r="AA54" s="25">
        <v>20</v>
      </c>
      <c r="AB54" s="25" t="s">
        <v>226</v>
      </c>
      <c r="AM54" s="25">
        <v>50</v>
      </c>
      <c r="AN54" s="37">
        <v>1119</v>
      </c>
      <c r="AO54" s="25">
        <v>39</v>
      </c>
      <c r="AP54" s="35">
        <v>1500</v>
      </c>
      <c r="AQ54" s="25">
        <v>2</v>
      </c>
    </row>
    <row r="55" spans="1:43" x14ac:dyDescent="0.35">
      <c r="A55" s="26">
        <v>52</v>
      </c>
      <c r="B55" s="26">
        <v>1052</v>
      </c>
      <c r="C55" s="60">
        <v>44214</v>
      </c>
      <c r="D55" s="50">
        <v>1700</v>
      </c>
      <c r="E55" s="26">
        <v>48</v>
      </c>
      <c r="F55" s="26">
        <v>6</v>
      </c>
      <c r="G55" s="49" t="s">
        <v>335</v>
      </c>
      <c r="H55" s="49" t="s">
        <v>313</v>
      </c>
      <c r="I55" s="49" t="s">
        <v>13</v>
      </c>
      <c r="J55" s="49" t="s">
        <v>88</v>
      </c>
      <c r="K55" s="53">
        <v>8355</v>
      </c>
      <c r="L55" s="50" t="s">
        <v>205</v>
      </c>
      <c r="M55" s="48">
        <v>1435</v>
      </c>
      <c r="N55" s="79">
        <v>1</v>
      </c>
      <c r="O55" s="48">
        <v>1435</v>
      </c>
      <c r="P55" s="48">
        <v>1607.2</v>
      </c>
      <c r="U55"/>
      <c r="V55"/>
      <c r="Z55" s="25">
        <v>51</v>
      </c>
      <c r="AA55" s="25">
        <v>45</v>
      </c>
      <c r="AB55" s="25" t="s">
        <v>198</v>
      </c>
      <c r="AM55" s="25">
        <v>51</v>
      </c>
      <c r="AN55" s="25">
        <v>1150</v>
      </c>
      <c r="AO55" s="25">
        <v>25</v>
      </c>
      <c r="AP55" s="35">
        <v>1414.11</v>
      </c>
      <c r="AQ55" s="25">
        <v>1</v>
      </c>
    </row>
    <row r="56" spans="1:43" x14ac:dyDescent="0.35">
      <c r="A56" s="27">
        <v>53</v>
      </c>
      <c r="B56" s="27">
        <v>1054</v>
      </c>
      <c r="C56" s="60">
        <v>44214</v>
      </c>
      <c r="D56" s="50">
        <v>1800</v>
      </c>
      <c r="E56" s="27">
        <v>16</v>
      </c>
      <c r="F56" s="27">
        <v>5</v>
      </c>
      <c r="G56" s="49" t="s">
        <v>328</v>
      </c>
      <c r="H56" s="49" t="s">
        <v>317</v>
      </c>
      <c r="I56" s="49" t="s">
        <v>19</v>
      </c>
      <c r="J56" s="49" t="s">
        <v>56</v>
      </c>
      <c r="K56" s="53">
        <v>40184001</v>
      </c>
      <c r="L56" s="50" t="s">
        <v>216</v>
      </c>
      <c r="M56" s="48">
        <v>226.07</v>
      </c>
      <c r="N56" s="79">
        <v>3</v>
      </c>
      <c r="O56" s="48">
        <v>1747.3400000000001</v>
      </c>
      <c r="P56" s="48">
        <v>1957.0208000000002</v>
      </c>
      <c r="U56"/>
      <c r="V56"/>
      <c r="Z56" s="25">
        <v>52</v>
      </c>
      <c r="AA56" s="25">
        <v>48</v>
      </c>
      <c r="AB56" s="25" t="s">
        <v>205</v>
      </c>
      <c r="AM56" s="25">
        <v>52</v>
      </c>
      <c r="AN56" s="25">
        <v>1151</v>
      </c>
      <c r="AO56" s="25">
        <v>40</v>
      </c>
      <c r="AP56" s="35">
        <v>133.16999999999999</v>
      </c>
      <c r="AQ56" s="25">
        <v>1</v>
      </c>
    </row>
    <row r="57" spans="1:43" x14ac:dyDescent="0.35">
      <c r="A57" s="27">
        <v>54</v>
      </c>
      <c r="B57" s="27">
        <v>1054</v>
      </c>
      <c r="C57" s="60">
        <v>44214</v>
      </c>
      <c r="D57" s="50">
        <v>1800</v>
      </c>
      <c r="E57" s="27">
        <v>16</v>
      </c>
      <c r="F57" s="27">
        <v>5</v>
      </c>
      <c r="G57" s="49" t="s">
        <v>328</v>
      </c>
      <c r="H57" s="49" t="s">
        <v>317</v>
      </c>
      <c r="I57" s="49" t="s">
        <v>19</v>
      </c>
      <c r="J57" s="49" t="s">
        <v>56</v>
      </c>
      <c r="K57" s="53">
        <v>40184001</v>
      </c>
      <c r="L57" s="50" t="s">
        <v>217</v>
      </c>
      <c r="M57" s="48">
        <v>226.07</v>
      </c>
      <c r="N57" s="79">
        <v>3</v>
      </c>
      <c r="O57" s="48">
        <v>1747.3400000000001</v>
      </c>
      <c r="P57" s="48">
        <v>1957.0208000000002</v>
      </c>
      <c r="U57"/>
      <c r="V57"/>
      <c r="Z57" s="25">
        <v>53</v>
      </c>
      <c r="AA57" s="25">
        <v>16</v>
      </c>
      <c r="AB57" s="25" t="s">
        <v>216</v>
      </c>
      <c r="AM57" s="25">
        <v>53</v>
      </c>
      <c r="AN57" s="25">
        <v>1157</v>
      </c>
      <c r="AO57" s="25">
        <v>35</v>
      </c>
      <c r="AP57" s="35">
        <v>1350</v>
      </c>
      <c r="AQ57" s="25">
        <v>1</v>
      </c>
    </row>
    <row r="58" spans="1:43" x14ac:dyDescent="0.35">
      <c r="A58" s="27">
        <v>55</v>
      </c>
      <c r="B58" s="27">
        <v>1054</v>
      </c>
      <c r="C58" s="60">
        <v>44214</v>
      </c>
      <c r="D58" s="50">
        <v>1800</v>
      </c>
      <c r="E58" s="27">
        <v>16</v>
      </c>
      <c r="F58" s="27">
        <v>5</v>
      </c>
      <c r="G58" s="49" t="s">
        <v>328</v>
      </c>
      <c r="H58" s="49" t="s">
        <v>317</v>
      </c>
      <c r="I58" s="49" t="s">
        <v>19</v>
      </c>
      <c r="J58" s="49" t="s">
        <v>56</v>
      </c>
      <c r="K58" s="53">
        <v>40184001</v>
      </c>
      <c r="L58" s="50" t="s">
        <v>218</v>
      </c>
      <c r="M58" s="48">
        <v>226.07</v>
      </c>
      <c r="N58" s="79">
        <v>3</v>
      </c>
      <c r="O58" s="48">
        <v>1747.3400000000001</v>
      </c>
      <c r="P58" s="48">
        <v>1957.0208000000002</v>
      </c>
      <c r="U58"/>
      <c r="V58"/>
      <c r="Z58" s="25">
        <v>54</v>
      </c>
      <c r="AA58" s="25">
        <v>16</v>
      </c>
      <c r="AB58" s="25" t="s">
        <v>217</v>
      </c>
      <c r="AM58" s="25">
        <v>54</v>
      </c>
      <c r="AN58" s="37">
        <v>1160</v>
      </c>
      <c r="AO58" s="25">
        <v>46</v>
      </c>
      <c r="AP58" s="35">
        <v>2100</v>
      </c>
      <c r="AQ58" s="25">
        <v>2</v>
      </c>
    </row>
    <row r="59" spans="1:43" x14ac:dyDescent="0.35">
      <c r="A59" s="27">
        <v>56</v>
      </c>
      <c r="B59" s="27">
        <v>1054</v>
      </c>
      <c r="C59" s="60">
        <v>44214</v>
      </c>
      <c r="D59" s="50">
        <v>1800</v>
      </c>
      <c r="E59" s="27">
        <v>17</v>
      </c>
      <c r="F59" s="27">
        <v>5</v>
      </c>
      <c r="G59" s="49" t="s">
        <v>328</v>
      </c>
      <c r="H59" s="49" t="s">
        <v>309</v>
      </c>
      <c r="I59" s="49" t="s">
        <v>1</v>
      </c>
      <c r="J59" s="49" t="s">
        <v>58</v>
      </c>
      <c r="K59" s="53">
        <v>40182001</v>
      </c>
      <c r="L59" s="50" t="s">
        <v>219</v>
      </c>
      <c r="M59" s="48">
        <v>172.63</v>
      </c>
      <c r="N59" s="79">
        <v>1</v>
      </c>
      <c r="O59" s="48">
        <v>1747.3400000000001</v>
      </c>
      <c r="P59" s="48">
        <v>1957.0208000000002</v>
      </c>
      <c r="U59"/>
      <c r="V59"/>
      <c r="Z59" s="25">
        <v>55</v>
      </c>
      <c r="AA59" s="25">
        <v>16</v>
      </c>
      <c r="AB59" s="25" t="s">
        <v>218</v>
      </c>
      <c r="AM59" s="25">
        <v>55</v>
      </c>
      <c r="AN59" s="37">
        <v>1160</v>
      </c>
      <c r="AO59" s="25">
        <v>47</v>
      </c>
      <c r="AP59" s="35">
        <v>20013.330000000002</v>
      </c>
      <c r="AQ59" s="25">
        <v>4</v>
      </c>
    </row>
    <row r="60" spans="1:43" x14ac:dyDescent="0.35">
      <c r="A60" s="27">
        <v>57</v>
      </c>
      <c r="B60" s="27">
        <v>1054</v>
      </c>
      <c r="C60" s="60">
        <v>44214</v>
      </c>
      <c r="D60" s="50">
        <v>1800</v>
      </c>
      <c r="E60" s="27">
        <v>19</v>
      </c>
      <c r="F60" s="27">
        <v>5</v>
      </c>
      <c r="G60" s="49" t="s">
        <v>328</v>
      </c>
      <c r="H60" s="49" t="s">
        <v>318</v>
      </c>
      <c r="I60" s="49" t="s">
        <v>13</v>
      </c>
      <c r="J60" s="49" t="s">
        <v>60</v>
      </c>
      <c r="K60" s="53">
        <v>5850009</v>
      </c>
      <c r="L60" s="50" t="s">
        <v>224</v>
      </c>
      <c r="M60" s="48">
        <v>448.25</v>
      </c>
      <c r="N60" s="79">
        <v>2</v>
      </c>
      <c r="O60" s="48">
        <v>1747.3400000000001</v>
      </c>
      <c r="P60" s="48">
        <v>1957.0208000000002</v>
      </c>
      <c r="U60"/>
      <c r="V60"/>
      <c r="Z60" s="25">
        <v>56</v>
      </c>
      <c r="AA60" s="25">
        <v>17</v>
      </c>
      <c r="AB60" s="25" t="s">
        <v>219</v>
      </c>
      <c r="AM60" s="25">
        <v>56</v>
      </c>
      <c r="AN60" s="25">
        <v>1168</v>
      </c>
      <c r="AO60" s="25">
        <v>1</v>
      </c>
      <c r="AP60" s="35">
        <v>264.74</v>
      </c>
      <c r="AQ60" s="25">
        <v>2</v>
      </c>
    </row>
    <row r="61" spans="1:43" x14ac:dyDescent="0.35">
      <c r="A61" s="27">
        <v>58</v>
      </c>
      <c r="B61" s="27">
        <v>1054</v>
      </c>
      <c r="C61" s="60">
        <v>44214</v>
      </c>
      <c r="D61" s="50">
        <v>1800</v>
      </c>
      <c r="E61" s="27">
        <v>19</v>
      </c>
      <c r="F61" s="27">
        <v>5</v>
      </c>
      <c r="G61" s="49" t="s">
        <v>328</v>
      </c>
      <c r="H61" s="49" t="s">
        <v>318</v>
      </c>
      <c r="I61" s="49" t="s">
        <v>13</v>
      </c>
      <c r="J61" s="49" t="s">
        <v>60</v>
      </c>
      <c r="K61" s="53">
        <v>5850009</v>
      </c>
      <c r="L61" s="50" t="s">
        <v>225</v>
      </c>
      <c r="M61" s="48">
        <v>448.25</v>
      </c>
      <c r="N61" s="79">
        <v>2</v>
      </c>
      <c r="O61" s="48">
        <v>1747.3400000000001</v>
      </c>
      <c r="P61" s="48">
        <v>1957.0208000000002</v>
      </c>
      <c r="U61"/>
      <c r="V61"/>
      <c r="Z61" s="25">
        <v>57</v>
      </c>
      <c r="AA61" s="25">
        <v>19</v>
      </c>
      <c r="AB61" s="25" t="s">
        <v>224</v>
      </c>
      <c r="AM61" s="25">
        <v>57</v>
      </c>
      <c r="AN61" s="25">
        <v>1169</v>
      </c>
      <c r="AO61" s="25">
        <v>41</v>
      </c>
      <c r="AP61" s="35">
        <v>374.63</v>
      </c>
      <c r="AQ61" s="25">
        <v>1</v>
      </c>
    </row>
    <row r="62" spans="1:43" x14ac:dyDescent="0.35">
      <c r="A62" s="26">
        <v>59</v>
      </c>
      <c r="B62" s="26">
        <v>1056</v>
      </c>
      <c r="C62" s="60">
        <v>44214</v>
      </c>
      <c r="D62" s="50">
        <v>1900</v>
      </c>
      <c r="E62" s="26">
        <v>30</v>
      </c>
      <c r="F62" s="26">
        <v>9</v>
      </c>
      <c r="G62" s="49" t="s">
        <v>333</v>
      </c>
      <c r="H62" s="49" t="s">
        <v>319</v>
      </c>
      <c r="I62" s="49" t="s">
        <v>13</v>
      </c>
      <c r="J62" s="49" t="s">
        <v>62</v>
      </c>
      <c r="K62" s="53">
        <v>11577</v>
      </c>
      <c r="L62" s="50" t="s">
        <v>172</v>
      </c>
      <c r="M62" s="48">
        <v>1842</v>
      </c>
      <c r="N62" s="79">
        <v>2</v>
      </c>
      <c r="O62" s="48">
        <v>7666</v>
      </c>
      <c r="P62" s="48">
        <v>8585.92</v>
      </c>
      <c r="U62"/>
      <c r="V62"/>
      <c r="Z62" s="25">
        <v>58</v>
      </c>
      <c r="AA62" s="25">
        <v>19</v>
      </c>
      <c r="AB62" s="25" t="s">
        <v>225</v>
      </c>
      <c r="AM62" s="25">
        <v>58</v>
      </c>
      <c r="AN62" s="25">
        <v>1170</v>
      </c>
      <c r="AO62" s="25">
        <v>4</v>
      </c>
      <c r="AP62" s="35">
        <v>374.63</v>
      </c>
      <c r="AQ62" s="25">
        <v>1</v>
      </c>
    </row>
    <row r="63" spans="1:43" x14ac:dyDescent="0.35">
      <c r="A63" s="26">
        <v>60</v>
      </c>
      <c r="B63" s="26">
        <v>1056</v>
      </c>
      <c r="C63" s="60">
        <v>44214</v>
      </c>
      <c r="D63" s="50">
        <v>1900</v>
      </c>
      <c r="E63" s="26">
        <v>30</v>
      </c>
      <c r="F63" s="26">
        <v>9</v>
      </c>
      <c r="G63" s="49" t="s">
        <v>333</v>
      </c>
      <c r="H63" s="49" t="s">
        <v>319</v>
      </c>
      <c r="I63" s="49" t="s">
        <v>13</v>
      </c>
      <c r="J63" s="49" t="s">
        <v>62</v>
      </c>
      <c r="K63" s="53">
        <v>11577</v>
      </c>
      <c r="L63" s="50" t="s">
        <v>173</v>
      </c>
      <c r="M63" s="48">
        <v>1842</v>
      </c>
      <c r="N63" s="79">
        <v>2</v>
      </c>
      <c r="O63" s="48">
        <v>7666</v>
      </c>
      <c r="P63" s="48">
        <v>8585.92</v>
      </c>
      <c r="U63"/>
      <c r="V63"/>
      <c r="Z63" s="25">
        <v>59</v>
      </c>
      <c r="AA63" s="25">
        <v>30</v>
      </c>
      <c r="AB63" s="25" t="s">
        <v>172</v>
      </c>
      <c r="AM63" s="25">
        <v>59</v>
      </c>
      <c r="AN63" s="25">
        <v>1171</v>
      </c>
      <c r="AO63" s="25">
        <v>3</v>
      </c>
      <c r="AP63" s="35">
        <v>424.58</v>
      </c>
      <c r="AQ63" s="25">
        <v>1</v>
      </c>
    </row>
    <row r="64" spans="1:43" x14ac:dyDescent="0.35">
      <c r="A64" s="26">
        <v>61</v>
      </c>
      <c r="B64" s="26">
        <v>1056</v>
      </c>
      <c r="C64" s="60">
        <v>44214</v>
      </c>
      <c r="D64" s="50">
        <v>1900</v>
      </c>
      <c r="E64" s="26">
        <v>36</v>
      </c>
      <c r="F64" s="26">
        <v>10</v>
      </c>
      <c r="G64" s="49" t="s">
        <v>329</v>
      </c>
      <c r="H64" s="49" t="s">
        <v>313</v>
      </c>
      <c r="I64" s="49" t="s">
        <v>13</v>
      </c>
      <c r="J64" s="49" t="s">
        <v>64</v>
      </c>
      <c r="K64" s="53">
        <v>41491</v>
      </c>
      <c r="L64" s="50" t="s">
        <v>182</v>
      </c>
      <c r="M64" s="48">
        <v>1991</v>
      </c>
      <c r="N64" s="79">
        <v>2</v>
      </c>
      <c r="O64" s="48">
        <v>7666</v>
      </c>
      <c r="P64" s="48">
        <v>8585.92</v>
      </c>
      <c r="U64"/>
      <c r="V64"/>
      <c r="Z64" s="25">
        <v>60</v>
      </c>
      <c r="AA64" s="25">
        <v>30</v>
      </c>
      <c r="AB64" s="25" t="s">
        <v>173</v>
      </c>
      <c r="AM64" s="25">
        <v>60</v>
      </c>
      <c r="AN64" s="25">
        <v>1173</v>
      </c>
      <c r="AO64" s="25">
        <v>2</v>
      </c>
      <c r="AP64" s="35">
        <v>207.79</v>
      </c>
      <c r="AQ64" s="25">
        <v>4</v>
      </c>
    </row>
    <row r="65" spans="1:28" x14ac:dyDescent="0.35">
      <c r="A65" s="26">
        <v>62</v>
      </c>
      <c r="B65" s="26">
        <v>1056</v>
      </c>
      <c r="C65" s="60">
        <v>44214</v>
      </c>
      <c r="D65" s="50">
        <v>1900</v>
      </c>
      <c r="E65" s="26">
        <v>36</v>
      </c>
      <c r="F65" s="26">
        <v>10</v>
      </c>
      <c r="G65" s="49" t="s">
        <v>329</v>
      </c>
      <c r="H65" s="49" t="s">
        <v>313</v>
      </c>
      <c r="I65" s="49" t="s">
        <v>13</v>
      </c>
      <c r="J65" s="49" t="s">
        <v>64</v>
      </c>
      <c r="K65" s="53">
        <v>41491</v>
      </c>
      <c r="L65" s="50" t="s">
        <v>183</v>
      </c>
      <c r="M65" s="48">
        <v>1991</v>
      </c>
      <c r="N65" s="79">
        <v>2</v>
      </c>
      <c r="O65" s="48">
        <v>7666</v>
      </c>
      <c r="P65" s="48">
        <v>8585.92</v>
      </c>
      <c r="U65"/>
      <c r="V65"/>
      <c r="Z65" s="25">
        <v>61</v>
      </c>
      <c r="AA65" s="25">
        <v>36</v>
      </c>
      <c r="AB65" s="25" t="s">
        <v>182</v>
      </c>
    </row>
    <row r="66" spans="1:28" x14ac:dyDescent="0.35">
      <c r="A66" s="27">
        <v>63</v>
      </c>
      <c r="B66" s="27">
        <v>1057</v>
      </c>
      <c r="C66" s="60">
        <v>44214</v>
      </c>
      <c r="D66" s="50">
        <v>2000</v>
      </c>
      <c r="E66" s="27">
        <v>31</v>
      </c>
      <c r="F66" s="27">
        <v>10</v>
      </c>
      <c r="G66" s="49" t="s">
        <v>329</v>
      </c>
      <c r="H66" s="49" t="s">
        <v>320</v>
      </c>
      <c r="I66" s="49" t="s">
        <v>239</v>
      </c>
      <c r="J66" s="49" t="s">
        <v>270</v>
      </c>
      <c r="K66" s="53">
        <v>56014</v>
      </c>
      <c r="L66" s="50" t="s">
        <v>66</v>
      </c>
      <c r="M66" s="48">
        <v>2605</v>
      </c>
      <c r="N66" s="79">
        <v>2</v>
      </c>
      <c r="O66" s="48">
        <v>5210</v>
      </c>
      <c r="P66" s="48">
        <v>5835.2</v>
      </c>
      <c r="U66"/>
      <c r="V66"/>
      <c r="Z66" s="25">
        <v>62</v>
      </c>
      <c r="AA66" s="25">
        <v>36</v>
      </c>
      <c r="AB66" s="25" t="s">
        <v>183</v>
      </c>
    </row>
    <row r="67" spans="1:28" x14ac:dyDescent="0.35">
      <c r="A67" s="27">
        <v>64</v>
      </c>
      <c r="B67" s="27">
        <v>1057</v>
      </c>
      <c r="C67" s="60">
        <v>44214</v>
      </c>
      <c r="D67" s="50">
        <v>2000</v>
      </c>
      <c r="E67" s="27">
        <v>31</v>
      </c>
      <c r="F67" s="27">
        <v>10</v>
      </c>
      <c r="G67" s="49" t="s">
        <v>329</v>
      </c>
      <c r="H67" s="49" t="s">
        <v>320</v>
      </c>
      <c r="I67" s="49" t="s">
        <v>239</v>
      </c>
      <c r="J67" s="49" t="s">
        <v>270</v>
      </c>
      <c r="K67" s="53">
        <v>56014</v>
      </c>
      <c r="L67" s="50" t="s">
        <v>9</v>
      </c>
      <c r="M67" s="48">
        <v>2605</v>
      </c>
      <c r="N67" s="79">
        <v>2</v>
      </c>
      <c r="O67" s="48">
        <v>5210</v>
      </c>
      <c r="P67" s="48">
        <v>5835.2</v>
      </c>
      <c r="U67"/>
      <c r="V67"/>
      <c r="Z67" s="25">
        <v>63</v>
      </c>
      <c r="AA67" s="25">
        <v>31</v>
      </c>
      <c r="AB67" s="25" t="s">
        <v>66</v>
      </c>
    </row>
    <row r="68" spans="1:28" x14ac:dyDescent="0.35">
      <c r="A68" s="26">
        <v>65</v>
      </c>
      <c r="B68" s="26">
        <v>1058</v>
      </c>
      <c r="C68" s="60">
        <v>44214</v>
      </c>
      <c r="D68" s="50">
        <v>2100</v>
      </c>
      <c r="E68" s="26">
        <v>35</v>
      </c>
      <c r="F68" s="26">
        <v>10</v>
      </c>
      <c r="G68" s="49" t="s">
        <v>329</v>
      </c>
      <c r="H68" s="49" t="s">
        <v>321</v>
      </c>
      <c r="I68" s="49" t="s">
        <v>19</v>
      </c>
      <c r="J68" s="49" t="s">
        <v>67</v>
      </c>
      <c r="K68" s="53">
        <v>13628</v>
      </c>
      <c r="L68" s="50" t="s">
        <v>179</v>
      </c>
      <c r="M68" s="48">
        <v>1350</v>
      </c>
      <c r="N68" s="79">
        <v>1</v>
      </c>
      <c r="O68" s="48">
        <v>0</v>
      </c>
      <c r="P68" s="48">
        <v>0</v>
      </c>
      <c r="U68"/>
      <c r="V68"/>
      <c r="Z68" s="25">
        <v>64</v>
      </c>
      <c r="AA68" s="25">
        <v>31</v>
      </c>
      <c r="AB68" s="25" t="s">
        <v>9</v>
      </c>
    </row>
    <row r="69" spans="1:28" x14ac:dyDescent="0.35">
      <c r="A69" s="26">
        <v>66</v>
      </c>
      <c r="B69" s="26">
        <v>1058</v>
      </c>
      <c r="C69" s="60">
        <v>44214</v>
      </c>
      <c r="D69" s="50">
        <v>2100</v>
      </c>
      <c r="E69" s="26">
        <v>35</v>
      </c>
      <c r="F69" s="26">
        <v>10</v>
      </c>
      <c r="G69" s="49" t="s">
        <v>329</v>
      </c>
      <c r="H69" s="49" t="s">
        <v>321</v>
      </c>
      <c r="I69" s="49" t="s">
        <v>19</v>
      </c>
      <c r="J69" s="49" t="s">
        <v>67</v>
      </c>
      <c r="K69" s="53">
        <v>13628</v>
      </c>
      <c r="L69" s="50" t="s">
        <v>180</v>
      </c>
      <c r="M69" s="48">
        <v>1350</v>
      </c>
      <c r="N69" s="79">
        <v>-1</v>
      </c>
      <c r="O69" s="48">
        <v>0</v>
      </c>
      <c r="P69" s="48">
        <v>0</v>
      </c>
      <c r="U69"/>
      <c r="V69"/>
      <c r="Z69" s="25">
        <v>65</v>
      </c>
      <c r="AA69" s="25">
        <v>35</v>
      </c>
      <c r="AB69" s="25" t="s">
        <v>179</v>
      </c>
    </row>
    <row r="70" spans="1:28" x14ac:dyDescent="0.35">
      <c r="A70" s="27">
        <v>67</v>
      </c>
      <c r="B70" s="27">
        <v>1064</v>
      </c>
      <c r="C70" s="60">
        <v>44215</v>
      </c>
      <c r="D70" s="50">
        <v>2200</v>
      </c>
      <c r="E70" s="27">
        <v>29</v>
      </c>
      <c r="F70" s="27">
        <v>9</v>
      </c>
      <c r="G70" s="49" t="s">
        <v>333</v>
      </c>
      <c r="H70" s="49" t="s">
        <v>313</v>
      </c>
      <c r="I70" s="49" t="s">
        <v>13</v>
      </c>
      <c r="J70" s="49" t="s">
        <v>69</v>
      </c>
      <c r="K70" s="53">
        <v>8335</v>
      </c>
      <c r="L70" s="50" t="s">
        <v>171</v>
      </c>
      <c r="M70" s="48">
        <v>1435</v>
      </c>
      <c r="N70" s="79">
        <v>-2</v>
      </c>
      <c r="O70" s="48">
        <v>-2870</v>
      </c>
      <c r="P70" s="48">
        <v>-3214.4</v>
      </c>
      <c r="U70"/>
      <c r="V70"/>
      <c r="Z70" s="25">
        <v>66</v>
      </c>
      <c r="AA70" s="25">
        <v>35</v>
      </c>
      <c r="AB70" s="25" t="s">
        <v>180</v>
      </c>
    </row>
    <row r="71" spans="1:28" x14ac:dyDescent="0.35">
      <c r="A71" s="27">
        <v>68</v>
      </c>
      <c r="B71" s="27">
        <v>1064</v>
      </c>
      <c r="C71" s="60">
        <v>44215</v>
      </c>
      <c r="D71" s="50">
        <v>2200</v>
      </c>
      <c r="E71" s="27">
        <v>29</v>
      </c>
      <c r="F71" s="27">
        <v>9</v>
      </c>
      <c r="G71" s="49" t="s">
        <v>333</v>
      </c>
      <c r="H71" s="49" t="s">
        <v>313</v>
      </c>
      <c r="I71" s="49" t="s">
        <v>13</v>
      </c>
      <c r="J71" s="49" t="s">
        <v>69</v>
      </c>
      <c r="K71" s="53">
        <v>8335</v>
      </c>
      <c r="L71" s="50" t="s">
        <v>272</v>
      </c>
      <c r="M71" s="48">
        <v>1435</v>
      </c>
      <c r="N71" s="79">
        <v>-2</v>
      </c>
      <c r="O71" s="48">
        <v>-2870</v>
      </c>
      <c r="P71" s="48">
        <v>-3214.4</v>
      </c>
      <c r="U71"/>
      <c r="V71"/>
      <c r="Z71" s="25">
        <v>67</v>
      </c>
      <c r="AA71" s="25">
        <v>29</v>
      </c>
      <c r="AB71" s="25" t="s">
        <v>171</v>
      </c>
    </row>
    <row r="72" spans="1:28" x14ac:dyDescent="0.35">
      <c r="A72" s="26">
        <v>69</v>
      </c>
      <c r="B72" s="26">
        <v>1089</v>
      </c>
      <c r="C72" s="60">
        <v>44251</v>
      </c>
      <c r="D72" s="50">
        <v>2300</v>
      </c>
      <c r="E72" s="26">
        <v>33</v>
      </c>
      <c r="F72" s="26">
        <v>10</v>
      </c>
      <c r="G72" s="49" t="s">
        <v>329</v>
      </c>
      <c r="H72" s="49" t="s">
        <v>314</v>
      </c>
      <c r="I72" s="49" t="s">
        <v>19</v>
      </c>
      <c r="J72" s="49" t="s">
        <v>71</v>
      </c>
      <c r="K72" s="53">
        <v>2124</v>
      </c>
      <c r="L72" s="50" t="s">
        <v>174</v>
      </c>
      <c r="M72" s="48">
        <v>358.74</v>
      </c>
      <c r="N72" s="79">
        <v>-2</v>
      </c>
      <c r="O72" s="48">
        <v>-717.48</v>
      </c>
      <c r="P72" s="48">
        <v>-803.57760000000007</v>
      </c>
      <c r="U72"/>
      <c r="V72"/>
      <c r="Z72" s="25">
        <v>68</v>
      </c>
      <c r="AA72" s="25">
        <v>29</v>
      </c>
      <c r="AB72" s="25" t="s">
        <v>272</v>
      </c>
    </row>
    <row r="73" spans="1:28" x14ac:dyDescent="0.35">
      <c r="A73" s="26">
        <v>70</v>
      </c>
      <c r="B73" s="26">
        <v>1089</v>
      </c>
      <c r="C73" s="60">
        <v>44251</v>
      </c>
      <c r="D73" s="50">
        <v>2300</v>
      </c>
      <c r="E73" s="26">
        <v>33</v>
      </c>
      <c r="F73" s="26">
        <v>10</v>
      </c>
      <c r="G73" s="49" t="s">
        <v>329</v>
      </c>
      <c r="H73" s="49" t="s">
        <v>314</v>
      </c>
      <c r="I73" s="49" t="s">
        <v>19</v>
      </c>
      <c r="J73" s="49" t="s">
        <v>71</v>
      </c>
      <c r="K73" s="53">
        <v>2124</v>
      </c>
      <c r="L73" s="50" t="s">
        <v>273</v>
      </c>
      <c r="M73" s="48">
        <v>358.74</v>
      </c>
      <c r="N73" s="79">
        <v>-2</v>
      </c>
      <c r="O73" s="48">
        <v>-717.48</v>
      </c>
      <c r="P73" s="48">
        <v>-803.57760000000007</v>
      </c>
      <c r="U73"/>
      <c r="V73"/>
      <c r="Z73" s="25">
        <v>69</v>
      </c>
      <c r="AA73" s="25">
        <v>33</v>
      </c>
      <c r="AB73" s="25" t="s">
        <v>174</v>
      </c>
    </row>
    <row r="74" spans="1:28" x14ac:dyDescent="0.35">
      <c r="A74" s="27">
        <v>71</v>
      </c>
      <c r="B74" s="27">
        <v>1090</v>
      </c>
      <c r="C74" s="60">
        <v>44251</v>
      </c>
      <c r="D74" s="50">
        <v>2400</v>
      </c>
      <c r="E74" s="27">
        <v>8</v>
      </c>
      <c r="F74" s="27">
        <v>1</v>
      </c>
      <c r="G74" s="49" t="s">
        <v>327</v>
      </c>
      <c r="H74" s="49" t="s">
        <v>322</v>
      </c>
      <c r="I74" s="49" t="s">
        <v>13</v>
      </c>
      <c r="J74" s="49" t="s">
        <v>73</v>
      </c>
      <c r="K74" s="53">
        <v>8360</v>
      </c>
      <c r="L74" s="50" t="s">
        <v>133</v>
      </c>
      <c r="M74" s="48">
        <v>2000</v>
      </c>
      <c r="N74" s="79">
        <v>4</v>
      </c>
      <c r="O74" s="48">
        <v>8000</v>
      </c>
      <c r="P74" s="48">
        <v>8960</v>
      </c>
      <c r="U74"/>
      <c r="V74"/>
      <c r="Z74" s="25">
        <v>70</v>
      </c>
      <c r="AA74" s="25">
        <v>33</v>
      </c>
      <c r="AB74" s="25" t="s">
        <v>273</v>
      </c>
    </row>
    <row r="75" spans="1:28" x14ac:dyDescent="0.35">
      <c r="A75" s="27">
        <v>72</v>
      </c>
      <c r="B75" s="27">
        <v>1090</v>
      </c>
      <c r="C75" s="60">
        <v>44251</v>
      </c>
      <c r="D75" s="50">
        <v>2400</v>
      </c>
      <c r="E75" s="27">
        <v>8</v>
      </c>
      <c r="F75" s="27">
        <v>1</v>
      </c>
      <c r="G75" s="49" t="s">
        <v>327</v>
      </c>
      <c r="H75" s="49" t="s">
        <v>322</v>
      </c>
      <c r="I75" s="49" t="s">
        <v>13</v>
      </c>
      <c r="J75" s="49" t="s">
        <v>73</v>
      </c>
      <c r="K75" s="53">
        <v>8360</v>
      </c>
      <c r="L75" s="50" t="s">
        <v>134</v>
      </c>
      <c r="M75" s="48">
        <v>2000</v>
      </c>
      <c r="N75" s="79">
        <v>4</v>
      </c>
      <c r="O75" s="48">
        <v>8000</v>
      </c>
      <c r="P75" s="48">
        <v>8960</v>
      </c>
      <c r="U75"/>
      <c r="V75"/>
      <c r="Z75" s="25">
        <v>71</v>
      </c>
      <c r="AA75" s="25">
        <v>8</v>
      </c>
      <c r="AB75" s="25" t="s">
        <v>133</v>
      </c>
    </row>
    <row r="76" spans="1:28" x14ac:dyDescent="0.35">
      <c r="A76" s="27">
        <v>73</v>
      </c>
      <c r="B76" s="27">
        <v>1090</v>
      </c>
      <c r="C76" s="60">
        <v>44251</v>
      </c>
      <c r="D76" s="50">
        <v>2400</v>
      </c>
      <c r="E76" s="27">
        <v>8</v>
      </c>
      <c r="F76" s="27">
        <v>1</v>
      </c>
      <c r="G76" s="49" t="s">
        <v>327</v>
      </c>
      <c r="H76" s="49" t="s">
        <v>322</v>
      </c>
      <c r="I76" s="49" t="s">
        <v>13</v>
      </c>
      <c r="J76" s="49" t="s">
        <v>73</v>
      </c>
      <c r="K76" s="53">
        <v>8360</v>
      </c>
      <c r="L76" s="50" t="s">
        <v>136</v>
      </c>
      <c r="M76" s="48">
        <v>2000</v>
      </c>
      <c r="N76" s="79">
        <v>4</v>
      </c>
      <c r="O76" s="48">
        <v>8000</v>
      </c>
      <c r="P76" s="48">
        <v>8960</v>
      </c>
      <c r="U76"/>
      <c r="V76"/>
      <c r="Z76" s="25">
        <v>72</v>
      </c>
      <c r="AA76" s="25">
        <v>8</v>
      </c>
      <c r="AB76" s="25" t="s">
        <v>134</v>
      </c>
    </row>
    <row r="77" spans="1:28" x14ac:dyDescent="0.35">
      <c r="A77" s="27">
        <v>74</v>
      </c>
      <c r="B77" s="27">
        <v>1090</v>
      </c>
      <c r="C77" s="60">
        <v>44251</v>
      </c>
      <c r="D77" s="50">
        <v>2400</v>
      </c>
      <c r="E77" s="27">
        <v>8</v>
      </c>
      <c r="F77" s="27">
        <v>1</v>
      </c>
      <c r="G77" s="49" t="s">
        <v>327</v>
      </c>
      <c r="H77" s="49" t="s">
        <v>322</v>
      </c>
      <c r="I77" s="49" t="s">
        <v>13</v>
      </c>
      <c r="J77" s="49" t="s">
        <v>73</v>
      </c>
      <c r="K77" s="53">
        <v>8360</v>
      </c>
      <c r="L77" s="50" t="s">
        <v>137</v>
      </c>
      <c r="M77" s="48">
        <v>2000</v>
      </c>
      <c r="N77" s="79">
        <v>4</v>
      </c>
      <c r="O77" s="48">
        <v>8000</v>
      </c>
      <c r="P77" s="48">
        <v>8960</v>
      </c>
      <c r="U77"/>
      <c r="V77"/>
      <c r="Z77" s="25">
        <v>73</v>
      </c>
      <c r="AA77" s="25">
        <v>8</v>
      </c>
      <c r="AB77" s="25" t="s">
        <v>136</v>
      </c>
    </row>
    <row r="78" spans="1:28" x14ac:dyDescent="0.35">
      <c r="A78" s="26">
        <v>75</v>
      </c>
      <c r="B78" s="26">
        <v>1091</v>
      </c>
      <c r="C78" s="60">
        <v>44244</v>
      </c>
      <c r="D78" s="50">
        <v>2500</v>
      </c>
      <c r="E78" s="26">
        <v>11</v>
      </c>
      <c r="F78" s="26">
        <v>4</v>
      </c>
      <c r="G78" s="49" t="s">
        <v>334</v>
      </c>
      <c r="H78" s="49" t="s">
        <v>323</v>
      </c>
      <c r="I78" s="49" t="s">
        <v>241</v>
      </c>
      <c r="J78" s="49" t="s">
        <v>76</v>
      </c>
      <c r="K78" s="53">
        <v>51281</v>
      </c>
      <c r="L78" s="50" t="s">
        <v>210</v>
      </c>
      <c r="M78" s="48">
        <v>6665.33</v>
      </c>
      <c r="N78" s="79">
        <v>3</v>
      </c>
      <c r="O78" s="48">
        <v>19395.989999999998</v>
      </c>
      <c r="P78" s="48">
        <v>21723.5088</v>
      </c>
      <c r="U78"/>
      <c r="V78"/>
      <c r="Z78" s="25">
        <v>74</v>
      </c>
      <c r="AA78" s="25">
        <v>8</v>
      </c>
      <c r="AB78" s="25" t="s">
        <v>137</v>
      </c>
    </row>
    <row r="79" spans="1:28" x14ac:dyDescent="0.35">
      <c r="A79" s="26">
        <v>76</v>
      </c>
      <c r="B79" s="26">
        <v>1091</v>
      </c>
      <c r="C79" s="60">
        <v>44244</v>
      </c>
      <c r="D79" s="50">
        <v>2500</v>
      </c>
      <c r="E79" s="26">
        <v>11</v>
      </c>
      <c r="F79" s="26">
        <v>4</v>
      </c>
      <c r="G79" s="49" t="s">
        <v>334</v>
      </c>
      <c r="H79" s="49" t="s">
        <v>323</v>
      </c>
      <c r="I79" s="49" t="s">
        <v>241</v>
      </c>
      <c r="J79" s="49" t="s">
        <v>76</v>
      </c>
      <c r="K79" s="53">
        <v>51281</v>
      </c>
      <c r="L79" s="50" t="s">
        <v>211</v>
      </c>
      <c r="M79" s="48">
        <v>6665.33</v>
      </c>
      <c r="N79" s="79">
        <v>3</v>
      </c>
      <c r="O79" s="48">
        <v>19395.989999999998</v>
      </c>
      <c r="P79" s="48">
        <v>21723.5088</v>
      </c>
      <c r="U79"/>
      <c r="V79"/>
      <c r="Z79" s="25">
        <v>75</v>
      </c>
      <c r="AA79" s="25">
        <v>11</v>
      </c>
      <c r="AB79" s="25" t="s">
        <v>210</v>
      </c>
    </row>
    <row r="80" spans="1:28" x14ac:dyDescent="0.35">
      <c r="A80" s="26">
        <v>77</v>
      </c>
      <c r="B80" s="26">
        <v>1091</v>
      </c>
      <c r="C80" s="60">
        <v>44244</v>
      </c>
      <c r="D80" s="50">
        <v>2500</v>
      </c>
      <c r="E80" s="26">
        <v>12</v>
      </c>
      <c r="F80" s="26">
        <v>4</v>
      </c>
      <c r="G80" s="49" t="s">
        <v>334</v>
      </c>
      <c r="H80" s="49" t="s">
        <v>323</v>
      </c>
      <c r="I80" s="49" t="s">
        <v>241</v>
      </c>
      <c r="J80" s="49" t="s">
        <v>276</v>
      </c>
      <c r="K80" s="53">
        <v>51287</v>
      </c>
      <c r="L80" s="50" t="s">
        <v>212</v>
      </c>
      <c r="M80" s="48">
        <v>6065.33</v>
      </c>
      <c r="N80" s="79">
        <v>3</v>
      </c>
      <c r="O80" s="48">
        <v>19395.989999999998</v>
      </c>
      <c r="P80" s="48">
        <v>21723.5088</v>
      </c>
      <c r="U80"/>
      <c r="V80"/>
      <c r="Z80" s="25">
        <v>76</v>
      </c>
      <c r="AA80" s="25">
        <v>11</v>
      </c>
      <c r="AB80" s="25" t="s">
        <v>211</v>
      </c>
    </row>
    <row r="81" spans="1:28" x14ac:dyDescent="0.35">
      <c r="A81" s="27">
        <v>78</v>
      </c>
      <c r="B81" s="27">
        <v>1102</v>
      </c>
      <c r="C81" s="60">
        <v>44253</v>
      </c>
      <c r="D81" s="50">
        <v>2600</v>
      </c>
      <c r="E81" s="27">
        <v>26</v>
      </c>
      <c r="F81" s="27">
        <v>9</v>
      </c>
      <c r="G81" s="49" t="s">
        <v>333</v>
      </c>
      <c r="H81" s="49" t="s">
        <v>318</v>
      </c>
      <c r="I81" s="49" t="s">
        <v>13</v>
      </c>
      <c r="J81" s="49" t="s">
        <v>79</v>
      </c>
      <c r="K81" s="53">
        <v>2136</v>
      </c>
      <c r="L81" s="50" t="s">
        <v>157</v>
      </c>
      <c r="M81" s="48">
        <v>374.63</v>
      </c>
      <c r="N81" s="79">
        <v>6</v>
      </c>
      <c r="O81" s="48">
        <v>2247.7800000000002</v>
      </c>
      <c r="P81" s="48">
        <f>O81*1.12</f>
        <v>2517.5136000000007</v>
      </c>
      <c r="U81"/>
      <c r="V81"/>
      <c r="Z81" s="25">
        <v>77</v>
      </c>
      <c r="AA81" s="25">
        <v>12</v>
      </c>
      <c r="AB81" s="25" t="s">
        <v>212</v>
      </c>
    </row>
    <row r="82" spans="1:28" x14ac:dyDescent="0.35">
      <c r="A82" s="27">
        <v>79</v>
      </c>
      <c r="B82" s="27">
        <v>1102</v>
      </c>
      <c r="C82" s="60">
        <v>44253</v>
      </c>
      <c r="D82" s="50">
        <v>2600</v>
      </c>
      <c r="E82" s="27">
        <v>26</v>
      </c>
      <c r="F82" s="27">
        <v>9</v>
      </c>
      <c r="G82" s="49" t="s">
        <v>333</v>
      </c>
      <c r="H82" s="49" t="s">
        <v>318</v>
      </c>
      <c r="I82" s="49" t="s">
        <v>13</v>
      </c>
      <c r="J82" s="49" t="s">
        <v>79</v>
      </c>
      <c r="K82" s="53">
        <v>2136</v>
      </c>
      <c r="L82" s="50" t="s">
        <v>158</v>
      </c>
      <c r="M82" s="48">
        <v>374.63</v>
      </c>
      <c r="N82" s="79">
        <v>6</v>
      </c>
      <c r="O82" s="48">
        <v>2247.7800000000002</v>
      </c>
      <c r="P82" s="48">
        <v>2517.5136000000002</v>
      </c>
      <c r="U82"/>
      <c r="V82"/>
      <c r="Z82" s="25">
        <v>78</v>
      </c>
      <c r="AA82" s="25">
        <v>26</v>
      </c>
      <c r="AB82" s="25" t="s">
        <v>157</v>
      </c>
    </row>
    <row r="83" spans="1:28" x14ac:dyDescent="0.35">
      <c r="A83" s="27">
        <v>80</v>
      </c>
      <c r="B83" s="27">
        <v>1102</v>
      </c>
      <c r="C83" s="60">
        <v>44253</v>
      </c>
      <c r="D83" s="50">
        <v>2600</v>
      </c>
      <c r="E83" s="27">
        <v>26</v>
      </c>
      <c r="F83" s="27">
        <v>9</v>
      </c>
      <c r="G83" s="49" t="s">
        <v>333</v>
      </c>
      <c r="H83" s="49" t="s">
        <v>318</v>
      </c>
      <c r="I83" s="49" t="s">
        <v>13</v>
      </c>
      <c r="J83" s="49" t="s">
        <v>79</v>
      </c>
      <c r="K83" s="53">
        <v>2136</v>
      </c>
      <c r="L83" s="50" t="s">
        <v>161</v>
      </c>
      <c r="M83" s="48">
        <v>374.63</v>
      </c>
      <c r="N83" s="79">
        <v>6</v>
      </c>
      <c r="O83" s="48">
        <v>2247.7800000000002</v>
      </c>
      <c r="P83" s="48">
        <v>2517.5136000000002</v>
      </c>
      <c r="U83"/>
      <c r="V83"/>
      <c r="Z83" s="25">
        <v>79</v>
      </c>
      <c r="AA83" s="25">
        <v>26</v>
      </c>
      <c r="AB83" s="25" t="s">
        <v>158</v>
      </c>
    </row>
    <row r="84" spans="1:28" x14ac:dyDescent="0.35">
      <c r="A84" s="27">
        <v>81</v>
      </c>
      <c r="B84" s="27">
        <v>1102</v>
      </c>
      <c r="C84" s="60">
        <v>44253</v>
      </c>
      <c r="D84" s="50">
        <v>2600</v>
      </c>
      <c r="E84" s="27">
        <v>26</v>
      </c>
      <c r="F84" s="27">
        <v>9</v>
      </c>
      <c r="G84" s="49" t="s">
        <v>333</v>
      </c>
      <c r="H84" s="49" t="s">
        <v>318</v>
      </c>
      <c r="I84" s="49" t="s">
        <v>13</v>
      </c>
      <c r="J84" s="49" t="s">
        <v>79</v>
      </c>
      <c r="K84" s="53">
        <v>2136</v>
      </c>
      <c r="L84" s="50" t="s">
        <v>162</v>
      </c>
      <c r="M84" s="48">
        <v>374.63</v>
      </c>
      <c r="N84" s="79">
        <v>6</v>
      </c>
      <c r="O84" s="48">
        <v>2247.7800000000002</v>
      </c>
      <c r="P84" s="48">
        <v>2517.5136000000002</v>
      </c>
      <c r="U84"/>
      <c r="V84"/>
      <c r="Z84" s="25">
        <v>80</v>
      </c>
      <c r="AA84" s="25">
        <v>26</v>
      </c>
      <c r="AB84" s="25" t="s">
        <v>161</v>
      </c>
    </row>
    <row r="85" spans="1:28" x14ac:dyDescent="0.35">
      <c r="A85" s="27">
        <v>82</v>
      </c>
      <c r="B85" s="27">
        <v>1102</v>
      </c>
      <c r="C85" s="60">
        <v>44253</v>
      </c>
      <c r="D85" s="50">
        <v>2600</v>
      </c>
      <c r="E85" s="27">
        <v>26</v>
      </c>
      <c r="F85" s="27">
        <v>9</v>
      </c>
      <c r="G85" s="49" t="s">
        <v>333</v>
      </c>
      <c r="H85" s="49" t="s">
        <v>318</v>
      </c>
      <c r="I85" s="49" t="s">
        <v>13</v>
      </c>
      <c r="J85" s="49" t="s">
        <v>79</v>
      </c>
      <c r="K85" s="53">
        <v>2136</v>
      </c>
      <c r="L85" s="50" t="s">
        <v>164</v>
      </c>
      <c r="M85" s="48">
        <v>374.63</v>
      </c>
      <c r="N85" s="79">
        <v>6</v>
      </c>
      <c r="O85" s="48">
        <v>2247.7800000000002</v>
      </c>
      <c r="P85" s="48">
        <v>2517.5136000000002</v>
      </c>
      <c r="U85"/>
      <c r="V85"/>
      <c r="Z85" s="25">
        <v>81</v>
      </c>
      <c r="AA85" s="25">
        <v>26</v>
      </c>
      <c r="AB85" s="25" t="s">
        <v>162</v>
      </c>
    </row>
    <row r="86" spans="1:28" x14ac:dyDescent="0.35">
      <c r="A86" s="27">
        <v>83</v>
      </c>
      <c r="B86" s="27">
        <v>1102</v>
      </c>
      <c r="C86" s="60">
        <v>44253</v>
      </c>
      <c r="D86" s="50">
        <v>2600</v>
      </c>
      <c r="E86" s="27">
        <v>26</v>
      </c>
      <c r="F86" s="27">
        <v>9</v>
      </c>
      <c r="G86" s="49" t="s">
        <v>333</v>
      </c>
      <c r="H86" s="49" t="s">
        <v>318</v>
      </c>
      <c r="I86" s="49" t="s">
        <v>13</v>
      </c>
      <c r="J86" s="49" t="s">
        <v>79</v>
      </c>
      <c r="K86" s="53">
        <v>2136</v>
      </c>
      <c r="L86" s="50" t="s">
        <v>165</v>
      </c>
      <c r="M86" s="48">
        <v>374.63</v>
      </c>
      <c r="N86" s="79">
        <v>6</v>
      </c>
      <c r="O86" s="48">
        <v>2247.7800000000002</v>
      </c>
      <c r="P86" s="48">
        <v>2517.5136000000002</v>
      </c>
      <c r="U86"/>
      <c r="V86"/>
      <c r="Z86" s="25">
        <v>82</v>
      </c>
      <c r="AA86" s="25">
        <v>26</v>
      </c>
      <c r="AB86" s="25" t="s">
        <v>164</v>
      </c>
    </row>
    <row r="87" spans="1:28" x14ac:dyDescent="0.35">
      <c r="A87" s="26">
        <v>84</v>
      </c>
      <c r="B87" s="26">
        <v>1105</v>
      </c>
      <c r="C87" s="60">
        <v>44253</v>
      </c>
      <c r="D87" s="50">
        <v>2700</v>
      </c>
      <c r="E87" s="26">
        <v>13</v>
      </c>
      <c r="F87" s="26">
        <v>4</v>
      </c>
      <c r="G87" s="49" t="s">
        <v>334</v>
      </c>
      <c r="H87" s="49" t="s">
        <v>318</v>
      </c>
      <c r="I87" s="49" t="s">
        <v>13</v>
      </c>
      <c r="J87" s="49" t="s">
        <v>81</v>
      </c>
      <c r="K87" s="53">
        <v>8211010</v>
      </c>
      <c r="L87" s="50" t="s">
        <v>231</v>
      </c>
      <c r="M87" s="48">
        <v>499.5</v>
      </c>
      <c r="N87" s="79">
        <v>3</v>
      </c>
      <c r="O87" s="48">
        <v>1498.5</v>
      </c>
      <c r="P87" s="48">
        <v>1678.32</v>
      </c>
      <c r="U87"/>
      <c r="V87"/>
      <c r="Z87" s="25">
        <v>83</v>
      </c>
      <c r="AA87" s="25">
        <v>26</v>
      </c>
      <c r="AB87" s="25" t="s">
        <v>165</v>
      </c>
    </row>
    <row r="88" spans="1:28" x14ac:dyDescent="0.35">
      <c r="A88" s="26">
        <v>85</v>
      </c>
      <c r="B88" s="26">
        <v>1105</v>
      </c>
      <c r="C88" s="60">
        <v>44253</v>
      </c>
      <c r="D88" s="50">
        <v>2700</v>
      </c>
      <c r="E88" s="26">
        <v>13</v>
      </c>
      <c r="F88" s="26">
        <v>4</v>
      </c>
      <c r="G88" s="49" t="s">
        <v>334</v>
      </c>
      <c r="H88" s="49" t="s">
        <v>318</v>
      </c>
      <c r="I88" s="49" t="s">
        <v>13</v>
      </c>
      <c r="J88" s="49" t="s">
        <v>81</v>
      </c>
      <c r="K88" s="53">
        <v>8211010</v>
      </c>
      <c r="L88" s="50" t="s">
        <v>213</v>
      </c>
      <c r="M88" s="48">
        <v>499.5</v>
      </c>
      <c r="N88" s="79">
        <v>3</v>
      </c>
      <c r="O88" s="48">
        <v>1498.5</v>
      </c>
      <c r="P88" s="48">
        <v>1678.32</v>
      </c>
      <c r="U88"/>
      <c r="V88"/>
      <c r="Z88" s="25">
        <v>84</v>
      </c>
      <c r="AA88" s="25">
        <v>13</v>
      </c>
      <c r="AB88" s="25" t="s">
        <v>231</v>
      </c>
    </row>
    <row r="89" spans="1:28" x14ac:dyDescent="0.35">
      <c r="A89" s="26">
        <v>86</v>
      </c>
      <c r="B89" s="26">
        <v>1105</v>
      </c>
      <c r="C89" s="60">
        <v>44253</v>
      </c>
      <c r="D89" s="50">
        <v>2700</v>
      </c>
      <c r="E89" s="26">
        <v>13</v>
      </c>
      <c r="F89" s="26">
        <v>4</v>
      </c>
      <c r="G89" s="49" t="s">
        <v>334</v>
      </c>
      <c r="H89" s="49" t="s">
        <v>318</v>
      </c>
      <c r="I89" s="49" t="s">
        <v>13</v>
      </c>
      <c r="J89" s="49" t="s">
        <v>81</v>
      </c>
      <c r="K89" s="53">
        <v>8211010</v>
      </c>
      <c r="L89" s="50" t="s">
        <v>214</v>
      </c>
      <c r="M89" s="48">
        <v>499.5</v>
      </c>
      <c r="N89" s="79">
        <v>3</v>
      </c>
      <c r="O89" s="48">
        <v>1498.5</v>
      </c>
      <c r="P89" s="48">
        <v>1678.32</v>
      </c>
      <c r="U89"/>
      <c r="V89"/>
      <c r="Z89" s="25">
        <v>85</v>
      </c>
      <c r="AA89" s="25">
        <v>13</v>
      </c>
      <c r="AB89" s="25" t="s">
        <v>213</v>
      </c>
    </row>
    <row r="90" spans="1:28" x14ac:dyDescent="0.35">
      <c r="A90" s="27">
        <v>87</v>
      </c>
      <c r="B90" s="27">
        <v>1107</v>
      </c>
      <c r="C90" s="60">
        <v>44260</v>
      </c>
      <c r="D90" s="50">
        <v>2800</v>
      </c>
      <c r="E90" s="27">
        <v>26</v>
      </c>
      <c r="F90" s="27">
        <v>9</v>
      </c>
      <c r="G90" s="49" t="s">
        <v>333</v>
      </c>
      <c r="H90" s="49" t="s">
        <v>318</v>
      </c>
      <c r="I90" s="49" t="s">
        <v>13</v>
      </c>
      <c r="J90" s="49" t="s">
        <v>79</v>
      </c>
      <c r="K90" s="53">
        <v>2136</v>
      </c>
      <c r="L90" s="50" t="s">
        <v>159</v>
      </c>
      <c r="M90" s="48">
        <v>374.63</v>
      </c>
      <c r="N90" s="79">
        <v>3</v>
      </c>
      <c r="O90" s="48">
        <v>1123.8899999999999</v>
      </c>
      <c r="P90" s="48">
        <v>1258.7567999999999</v>
      </c>
      <c r="U90"/>
      <c r="V90"/>
      <c r="Z90" s="25">
        <v>86</v>
      </c>
      <c r="AA90" s="25">
        <v>13</v>
      </c>
      <c r="AB90" s="25" t="s">
        <v>214</v>
      </c>
    </row>
    <row r="91" spans="1:28" x14ac:dyDescent="0.35">
      <c r="A91" s="27">
        <v>88</v>
      </c>
      <c r="B91" s="27">
        <v>1107</v>
      </c>
      <c r="C91" s="60">
        <v>44260</v>
      </c>
      <c r="D91" s="50">
        <v>2800</v>
      </c>
      <c r="E91" s="27">
        <v>26</v>
      </c>
      <c r="F91" s="27">
        <v>9</v>
      </c>
      <c r="G91" s="49" t="s">
        <v>333</v>
      </c>
      <c r="H91" s="49" t="s">
        <v>318</v>
      </c>
      <c r="I91" s="49" t="s">
        <v>13</v>
      </c>
      <c r="J91" s="49" t="s">
        <v>79</v>
      </c>
      <c r="K91" s="53">
        <v>2136</v>
      </c>
      <c r="L91" s="50" t="s">
        <v>160</v>
      </c>
      <c r="M91" s="48">
        <v>374.63</v>
      </c>
      <c r="N91" s="79">
        <v>3</v>
      </c>
      <c r="O91" s="48">
        <v>1123.8899999999999</v>
      </c>
      <c r="P91" s="48">
        <v>1258.7567999999999</v>
      </c>
      <c r="U91"/>
      <c r="V91"/>
      <c r="Z91" s="25">
        <v>87</v>
      </c>
      <c r="AA91" s="25">
        <v>26</v>
      </c>
      <c r="AB91" s="25" t="s">
        <v>159</v>
      </c>
    </row>
    <row r="92" spans="1:28" x14ac:dyDescent="0.35">
      <c r="A92" s="27">
        <v>89</v>
      </c>
      <c r="B92" s="27">
        <v>1107</v>
      </c>
      <c r="C92" s="60">
        <v>44260</v>
      </c>
      <c r="D92" s="50">
        <v>2800</v>
      </c>
      <c r="E92" s="27">
        <v>26</v>
      </c>
      <c r="F92" s="27">
        <v>9</v>
      </c>
      <c r="G92" s="49" t="s">
        <v>333</v>
      </c>
      <c r="H92" s="49" t="s">
        <v>318</v>
      </c>
      <c r="I92" s="49" t="s">
        <v>13</v>
      </c>
      <c r="J92" s="49" t="s">
        <v>79</v>
      </c>
      <c r="K92" s="53">
        <v>2136</v>
      </c>
      <c r="L92" s="50" t="s">
        <v>163</v>
      </c>
      <c r="M92" s="48">
        <v>374.63</v>
      </c>
      <c r="N92" s="79">
        <v>3</v>
      </c>
      <c r="O92" s="48">
        <v>1123.8899999999999</v>
      </c>
      <c r="P92" s="48">
        <v>1258.7567999999999</v>
      </c>
      <c r="U92"/>
      <c r="V92"/>
      <c r="Z92" s="25">
        <v>88</v>
      </c>
      <c r="AA92" s="25">
        <v>26</v>
      </c>
      <c r="AB92" s="25" t="s">
        <v>160</v>
      </c>
    </row>
    <row r="93" spans="1:28" x14ac:dyDescent="0.35">
      <c r="A93" s="26">
        <v>90</v>
      </c>
      <c r="B93" s="26">
        <v>1111</v>
      </c>
      <c r="C93" s="60">
        <v>44253</v>
      </c>
      <c r="D93" s="50">
        <v>2900</v>
      </c>
      <c r="E93" s="26">
        <v>28</v>
      </c>
      <c r="F93" s="26">
        <v>9</v>
      </c>
      <c r="G93" s="49" t="s">
        <v>333</v>
      </c>
      <c r="H93" s="49" t="s">
        <v>315</v>
      </c>
      <c r="I93" s="49" t="s">
        <v>19</v>
      </c>
      <c r="J93" s="49" t="s">
        <v>82</v>
      </c>
      <c r="K93" s="53">
        <v>41398</v>
      </c>
      <c r="L93" s="50" t="s">
        <v>168</v>
      </c>
      <c r="M93" s="48">
        <v>1200</v>
      </c>
      <c r="N93" s="79">
        <v>2</v>
      </c>
      <c r="O93" s="48">
        <v>2400</v>
      </c>
      <c r="P93" s="48">
        <v>2688</v>
      </c>
      <c r="U93"/>
      <c r="V93"/>
      <c r="Z93" s="25">
        <v>89</v>
      </c>
      <c r="AA93" s="25">
        <v>26</v>
      </c>
      <c r="AB93" s="25" t="s">
        <v>163</v>
      </c>
    </row>
    <row r="94" spans="1:28" x14ac:dyDescent="0.35">
      <c r="A94" s="26">
        <v>91</v>
      </c>
      <c r="B94" s="26">
        <v>1111</v>
      </c>
      <c r="C94" s="60">
        <v>44253</v>
      </c>
      <c r="D94" s="50">
        <v>2900</v>
      </c>
      <c r="E94" s="26">
        <v>28</v>
      </c>
      <c r="F94" s="26">
        <v>9</v>
      </c>
      <c r="G94" s="49" t="s">
        <v>333</v>
      </c>
      <c r="H94" s="49" t="s">
        <v>315</v>
      </c>
      <c r="I94" s="49" t="s">
        <v>19</v>
      </c>
      <c r="J94" s="49" t="s">
        <v>82</v>
      </c>
      <c r="K94" s="53">
        <v>41398</v>
      </c>
      <c r="L94" s="50" t="s">
        <v>169</v>
      </c>
      <c r="M94" s="48">
        <v>1200</v>
      </c>
      <c r="N94" s="79">
        <v>2</v>
      </c>
      <c r="O94" s="48">
        <v>2400</v>
      </c>
      <c r="P94" s="48">
        <v>2688</v>
      </c>
      <c r="U94"/>
      <c r="V94"/>
      <c r="Z94" s="25">
        <v>90</v>
      </c>
      <c r="AA94" s="25">
        <v>28</v>
      </c>
      <c r="AB94" s="25" t="s">
        <v>168</v>
      </c>
    </row>
    <row r="95" spans="1:28" x14ac:dyDescent="0.35">
      <c r="A95" s="26">
        <v>92</v>
      </c>
      <c r="B95" s="26">
        <v>1111</v>
      </c>
      <c r="C95" s="60">
        <v>44253</v>
      </c>
      <c r="D95" s="50">
        <v>2900</v>
      </c>
      <c r="E95" s="26">
        <v>43</v>
      </c>
      <c r="F95" s="26">
        <v>3</v>
      </c>
      <c r="G95" s="49" t="s">
        <v>331</v>
      </c>
      <c r="H95" s="49" t="s">
        <v>313</v>
      </c>
      <c r="I95" s="49" t="s">
        <v>13</v>
      </c>
      <c r="J95" s="49" t="s">
        <v>84</v>
      </c>
      <c r="K95" s="53">
        <v>8335</v>
      </c>
      <c r="L95" s="50" t="s">
        <v>194</v>
      </c>
      <c r="M95" s="48">
        <v>1435</v>
      </c>
      <c r="N95" s="79">
        <v>-1</v>
      </c>
      <c r="O95" s="48">
        <v>2400</v>
      </c>
      <c r="P95" s="48">
        <v>2688</v>
      </c>
      <c r="U95"/>
      <c r="V95"/>
      <c r="Z95" s="25">
        <v>91</v>
      </c>
      <c r="AA95" s="25">
        <v>28</v>
      </c>
      <c r="AB95" s="25" t="s">
        <v>169</v>
      </c>
    </row>
    <row r="96" spans="1:28" x14ac:dyDescent="0.35">
      <c r="A96" s="26">
        <v>93</v>
      </c>
      <c r="B96" s="26">
        <v>1111</v>
      </c>
      <c r="C96" s="60">
        <v>44253</v>
      </c>
      <c r="D96" s="50">
        <v>2900</v>
      </c>
      <c r="E96" s="26">
        <v>43</v>
      </c>
      <c r="F96" s="26">
        <v>3</v>
      </c>
      <c r="G96" s="49" t="s">
        <v>331</v>
      </c>
      <c r="H96" s="49" t="s">
        <v>313</v>
      </c>
      <c r="I96" s="49" t="s">
        <v>13</v>
      </c>
      <c r="J96" s="49" t="s">
        <v>84</v>
      </c>
      <c r="K96" s="53">
        <v>8335</v>
      </c>
      <c r="L96" s="50" t="s">
        <v>195</v>
      </c>
      <c r="M96" s="48">
        <v>1435</v>
      </c>
      <c r="N96" s="79">
        <v>1</v>
      </c>
      <c r="O96" s="48">
        <v>2400</v>
      </c>
      <c r="P96" s="48">
        <v>2688</v>
      </c>
      <c r="U96"/>
      <c r="V96"/>
      <c r="Z96" s="25">
        <v>92</v>
      </c>
      <c r="AA96" s="25">
        <v>43</v>
      </c>
      <c r="AB96" s="25" t="s">
        <v>194</v>
      </c>
    </row>
    <row r="97" spans="1:28" x14ac:dyDescent="0.35">
      <c r="A97" s="27">
        <v>94</v>
      </c>
      <c r="B97" s="27">
        <v>1114</v>
      </c>
      <c r="C97" s="60">
        <v>44263</v>
      </c>
      <c r="D97" s="50">
        <v>3000</v>
      </c>
      <c r="E97" s="27">
        <v>27</v>
      </c>
      <c r="F97" s="27">
        <v>9</v>
      </c>
      <c r="G97" s="49" t="s">
        <v>333</v>
      </c>
      <c r="H97" s="49" t="s">
        <v>314</v>
      </c>
      <c r="I97" s="49" t="s">
        <v>19</v>
      </c>
      <c r="J97" s="49" t="s">
        <v>86</v>
      </c>
      <c r="K97" s="53">
        <v>2124</v>
      </c>
      <c r="L97" s="50" t="s">
        <v>166</v>
      </c>
      <c r="M97" s="48">
        <v>358.74</v>
      </c>
      <c r="N97" s="79">
        <v>2</v>
      </c>
      <c r="O97" s="48">
        <v>717.48</v>
      </c>
      <c r="P97" s="48">
        <v>803.57760000000007</v>
      </c>
      <c r="U97"/>
      <c r="V97"/>
      <c r="Z97" s="25">
        <v>93</v>
      </c>
      <c r="AA97" s="25">
        <v>43</v>
      </c>
      <c r="AB97" s="25" t="s">
        <v>195</v>
      </c>
    </row>
    <row r="98" spans="1:28" x14ac:dyDescent="0.35">
      <c r="A98" s="27">
        <v>95</v>
      </c>
      <c r="B98" s="27">
        <v>1114</v>
      </c>
      <c r="C98" s="60">
        <v>44263</v>
      </c>
      <c r="D98" s="50">
        <v>3000</v>
      </c>
      <c r="E98" s="27">
        <v>27</v>
      </c>
      <c r="F98" s="27">
        <v>9</v>
      </c>
      <c r="G98" s="49" t="s">
        <v>333</v>
      </c>
      <c r="H98" s="49" t="s">
        <v>314</v>
      </c>
      <c r="I98" s="49" t="s">
        <v>19</v>
      </c>
      <c r="J98" s="49" t="s">
        <v>86</v>
      </c>
      <c r="K98" s="53">
        <v>2124</v>
      </c>
      <c r="L98" s="50" t="s">
        <v>167</v>
      </c>
      <c r="M98" s="48">
        <v>358.74</v>
      </c>
      <c r="N98" s="79">
        <v>2</v>
      </c>
      <c r="O98" s="48">
        <v>717.48</v>
      </c>
      <c r="P98" s="48">
        <v>803.57760000000007</v>
      </c>
      <c r="U98"/>
      <c r="V98"/>
      <c r="Z98" s="25">
        <v>94</v>
      </c>
      <c r="AA98" s="25">
        <v>27</v>
      </c>
      <c r="AB98" s="25" t="s">
        <v>166</v>
      </c>
    </row>
    <row r="99" spans="1:28" x14ac:dyDescent="0.35">
      <c r="A99" s="26">
        <v>96</v>
      </c>
      <c r="B99" s="26">
        <v>1117</v>
      </c>
      <c r="C99" s="60">
        <v>44259</v>
      </c>
      <c r="D99" s="50">
        <v>3100</v>
      </c>
      <c r="E99" s="26">
        <v>18</v>
      </c>
      <c r="F99" s="26">
        <v>5</v>
      </c>
      <c r="G99" s="49" t="s">
        <v>328</v>
      </c>
      <c r="H99" s="49" t="s">
        <v>48</v>
      </c>
      <c r="I99" s="49" t="s">
        <v>267</v>
      </c>
      <c r="J99" s="49" t="s">
        <v>87</v>
      </c>
      <c r="K99" s="53">
        <v>8359</v>
      </c>
      <c r="L99" s="50" t="s">
        <v>221</v>
      </c>
      <c r="M99" s="48">
        <v>710</v>
      </c>
      <c r="N99" s="79">
        <v>-1</v>
      </c>
      <c r="O99" s="48">
        <v>3000</v>
      </c>
      <c r="P99" s="48">
        <v>3360</v>
      </c>
      <c r="U99"/>
      <c r="V99"/>
      <c r="Z99" s="25">
        <v>95</v>
      </c>
      <c r="AA99" s="25">
        <v>27</v>
      </c>
      <c r="AB99" s="25" t="s">
        <v>167</v>
      </c>
    </row>
    <row r="100" spans="1:28" x14ac:dyDescent="0.35">
      <c r="A100" s="26">
        <v>97</v>
      </c>
      <c r="B100" s="26">
        <v>1117</v>
      </c>
      <c r="C100" s="60">
        <v>44259</v>
      </c>
      <c r="D100" s="50">
        <v>3100</v>
      </c>
      <c r="E100" s="26">
        <v>18</v>
      </c>
      <c r="F100" s="26">
        <v>5</v>
      </c>
      <c r="G100" s="49" t="s">
        <v>328</v>
      </c>
      <c r="H100" s="49" t="s">
        <v>48</v>
      </c>
      <c r="I100" s="49" t="s">
        <v>267</v>
      </c>
      <c r="J100" s="49" t="s">
        <v>87</v>
      </c>
      <c r="K100" s="53">
        <v>8359</v>
      </c>
      <c r="L100" s="50" t="s">
        <v>222</v>
      </c>
      <c r="M100" s="48">
        <v>710</v>
      </c>
      <c r="N100" s="79">
        <v>1</v>
      </c>
      <c r="O100" s="48">
        <v>3000</v>
      </c>
      <c r="P100" s="48">
        <v>3360</v>
      </c>
      <c r="U100"/>
      <c r="V100"/>
      <c r="Z100" s="25">
        <v>96</v>
      </c>
      <c r="AA100" s="25">
        <v>18</v>
      </c>
      <c r="AB100" s="25" t="s">
        <v>221</v>
      </c>
    </row>
    <row r="101" spans="1:28" x14ac:dyDescent="0.35">
      <c r="A101" s="26">
        <v>98</v>
      </c>
      <c r="B101" s="26">
        <v>1117</v>
      </c>
      <c r="C101" s="60">
        <v>44259</v>
      </c>
      <c r="D101" s="50">
        <v>3100</v>
      </c>
      <c r="E101" s="26">
        <v>48</v>
      </c>
      <c r="F101" s="26">
        <v>6</v>
      </c>
      <c r="G101" s="49" t="s">
        <v>335</v>
      </c>
      <c r="H101" s="49" t="s">
        <v>313</v>
      </c>
      <c r="I101" s="49" t="s">
        <v>13</v>
      </c>
      <c r="J101" s="49" t="s">
        <v>88</v>
      </c>
      <c r="K101" s="53">
        <v>8355</v>
      </c>
      <c r="L101" s="50" t="s">
        <v>206</v>
      </c>
      <c r="M101" s="48">
        <v>1500</v>
      </c>
      <c r="N101" s="79">
        <v>2</v>
      </c>
      <c r="O101" s="48">
        <v>3000</v>
      </c>
      <c r="P101" s="48">
        <v>3360</v>
      </c>
      <c r="U101"/>
      <c r="V101"/>
      <c r="Z101" s="25">
        <v>97</v>
      </c>
      <c r="AA101" s="25">
        <v>18</v>
      </c>
      <c r="AB101" s="25" t="s">
        <v>222</v>
      </c>
    </row>
    <row r="102" spans="1:28" x14ac:dyDescent="0.35">
      <c r="A102" s="26">
        <v>99</v>
      </c>
      <c r="B102" s="26">
        <v>1117</v>
      </c>
      <c r="C102" s="60">
        <v>44259</v>
      </c>
      <c r="D102" s="50">
        <v>3100</v>
      </c>
      <c r="E102" s="26">
        <v>48</v>
      </c>
      <c r="F102" s="26">
        <v>6</v>
      </c>
      <c r="G102" s="49" t="s">
        <v>335</v>
      </c>
      <c r="H102" s="49" t="s">
        <v>313</v>
      </c>
      <c r="I102" s="49" t="s">
        <v>13</v>
      </c>
      <c r="J102" s="49" t="s">
        <v>88</v>
      </c>
      <c r="K102" s="53">
        <v>8355</v>
      </c>
      <c r="L102" s="50" t="s">
        <v>207</v>
      </c>
      <c r="M102" s="48">
        <v>1500</v>
      </c>
      <c r="N102" s="79">
        <v>2</v>
      </c>
      <c r="O102" s="48">
        <v>3000</v>
      </c>
      <c r="P102" s="48">
        <v>3360</v>
      </c>
      <c r="U102"/>
      <c r="V102"/>
      <c r="Z102" s="25">
        <v>98</v>
      </c>
      <c r="AA102" s="25">
        <v>48</v>
      </c>
      <c r="AB102" s="25" t="s">
        <v>206</v>
      </c>
    </row>
    <row r="103" spans="1:28" x14ac:dyDescent="0.35">
      <c r="A103" s="27">
        <v>100</v>
      </c>
      <c r="B103" s="27">
        <v>1119</v>
      </c>
      <c r="C103" s="60">
        <v>44259</v>
      </c>
      <c r="D103" s="50">
        <v>3200</v>
      </c>
      <c r="E103" s="27">
        <v>18</v>
      </c>
      <c r="F103" s="27">
        <v>5</v>
      </c>
      <c r="G103" s="49" t="s">
        <v>328</v>
      </c>
      <c r="H103" s="49" t="s">
        <v>48</v>
      </c>
      <c r="I103" s="49" t="s">
        <v>267</v>
      </c>
      <c r="J103" s="49" t="s">
        <v>87</v>
      </c>
      <c r="K103" s="53">
        <v>8359</v>
      </c>
      <c r="L103" s="50" t="s">
        <v>223</v>
      </c>
      <c r="M103" s="48">
        <v>710</v>
      </c>
      <c r="N103" s="79">
        <v>1</v>
      </c>
      <c r="O103" s="48">
        <v>3710</v>
      </c>
      <c r="P103" s="48">
        <v>4155.2</v>
      </c>
      <c r="U103"/>
      <c r="V103"/>
      <c r="Z103" s="25">
        <v>99</v>
      </c>
      <c r="AA103" s="25">
        <v>48</v>
      </c>
      <c r="AB103" s="25" t="s">
        <v>207</v>
      </c>
    </row>
    <row r="104" spans="1:28" x14ac:dyDescent="0.35">
      <c r="A104" s="27">
        <v>101</v>
      </c>
      <c r="B104" s="27">
        <v>1119</v>
      </c>
      <c r="C104" s="60">
        <v>44259</v>
      </c>
      <c r="D104" s="50">
        <v>3200</v>
      </c>
      <c r="E104" s="27">
        <v>39</v>
      </c>
      <c r="F104" s="27">
        <v>7</v>
      </c>
      <c r="G104" s="49" t="s">
        <v>330</v>
      </c>
      <c r="H104" s="49" t="s">
        <v>313</v>
      </c>
      <c r="I104" s="49" t="s">
        <v>13</v>
      </c>
      <c r="J104" s="49" t="s">
        <v>91</v>
      </c>
      <c r="K104" s="53">
        <v>41406</v>
      </c>
      <c r="L104" s="50" t="s">
        <v>189</v>
      </c>
      <c r="M104" s="48">
        <v>1500</v>
      </c>
      <c r="N104" s="79">
        <v>2</v>
      </c>
      <c r="O104" s="48">
        <v>3710</v>
      </c>
      <c r="P104" s="48">
        <v>4155.2</v>
      </c>
      <c r="U104"/>
      <c r="V104"/>
      <c r="Z104" s="25">
        <v>100</v>
      </c>
      <c r="AA104" s="25">
        <v>18</v>
      </c>
      <c r="AB104" s="25" t="s">
        <v>223</v>
      </c>
    </row>
    <row r="105" spans="1:28" x14ac:dyDescent="0.35">
      <c r="A105" s="27">
        <v>102</v>
      </c>
      <c r="B105" s="27">
        <v>1119</v>
      </c>
      <c r="C105" s="60">
        <v>44259</v>
      </c>
      <c r="D105" s="50">
        <v>3200</v>
      </c>
      <c r="E105" s="27">
        <v>39</v>
      </c>
      <c r="F105" s="27">
        <v>7</v>
      </c>
      <c r="G105" s="49" t="s">
        <v>330</v>
      </c>
      <c r="H105" s="49" t="s">
        <v>313</v>
      </c>
      <c r="I105" s="49" t="s">
        <v>13</v>
      </c>
      <c r="J105" s="49" t="s">
        <v>91</v>
      </c>
      <c r="K105" s="53">
        <v>41406</v>
      </c>
      <c r="L105" s="50" t="s">
        <v>190</v>
      </c>
      <c r="M105" s="48">
        <v>1500</v>
      </c>
      <c r="N105" s="79">
        <v>2</v>
      </c>
      <c r="O105" s="48">
        <v>3710</v>
      </c>
      <c r="P105" s="48">
        <v>4155.2</v>
      </c>
      <c r="U105"/>
      <c r="V105"/>
      <c r="Z105" s="25">
        <v>101</v>
      </c>
      <c r="AA105" s="25">
        <v>39</v>
      </c>
      <c r="AB105" s="25" t="s">
        <v>189</v>
      </c>
    </row>
    <row r="106" spans="1:28" x14ac:dyDescent="0.35">
      <c r="A106" s="26">
        <v>103</v>
      </c>
      <c r="B106" s="26">
        <v>1150</v>
      </c>
      <c r="C106" s="60">
        <v>44313</v>
      </c>
      <c r="D106" s="50">
        <v>3300</v>
      </c>
      <c r="E106" s="26">
        <v>25</v>
      </c>
      <c r="F106" s="26">
        <v>8</v>
      </c>
      <c r="G106" s="49" t="s">
        <v>332</v>
      </c>
      <c r="H106" s="49" t="s">
        <v>313</v>
      </c>
      <c r="I106" s="49" t="s">
        <v>13</v>
      </c>
      <c r="J106" s="49" t="s">
        <v>93</v>
      </c>
      <c r="K106" s="53">
        <v>8294</v>
      </c>
      <c r="L106" s="50" t="s">
        <v>230</v>
      </c>
      <c r="M106" s="48">
        <v>1414.11</v>
      </c>
      <c r="N106" s="79">
        <v>1</v>
      </c>
      <c r="O106" s="48">
        <v>1414.11</v>
      </c>
      <c r="P106" s="48">
        <v>1583.8031999999998</v>
      </c>
      <c r="U106"/>
      <c r="V106"/>
      <c r="Z106" s="25">
        <v>102</v>
      </c>
      <c r="AA106" s="25">
        <v>39</v>
      </c>
      <c r="AB106" s="25" t="s">
        <v>190</v>
      </c>
    </row>
    <row r="107" spans="1:28" x14ac:dyDescent="0.35">
      <c r="A107" s="27">
        <v>104</v>
      </c>
      <c r="B107" s="27">
        <v>1151</v>
      </c>
      <c r="C107" s="60">
        <v>44314</v>
      </c>
      <c r="D107" s="50">
        <v>3400</v>
      </c>
      <c r="E107" s="27">
        <v>40</v>
      </c>
      <c r="F107" s="27">
        <v>3</v>
      </c>
      <c r="G107" s="49" t="s">
        <v>331</v>
      </c>
      <c r="H107" s="49" t="s">
        <v>309</v>
      </c>
      <c r="I107" s="49" t="s">
        <v>1</v>
      </c>
      <c r="J107" s="49" t="s">
        <v>95</v>
      </c>
      <c r="K107" s="53">
        <v>1012</v>
      </c>
      <c r="L107" s="50" t="s">
        <v>96</v>
      </c>
      <c r="M107" s="48">
        <v>133.16999999999999</v>
      </c>
      <c r="N107" s="79">
        <v>1</v>
      </c>
      <c r="O107" s="48">
        <v>133.16999999999999</v>
      </c>
      <c r="P107" s="48">
        <v>149.15039999999999</v>
      </c>
      <c r="U107"/>
      <c r="V107"/>
      <c r="Z107" s="25">
        <v>103</v>
      </c>
      <c r="AA107" s="25">
        <v>25</v>
      </c>
      <c r="AB107" s="25" t="s">
        <v>230</v>
      </c>
    </row>
    <row r="108" spans="1:28" x14ac:dyDescent="0.35">
      <c r="A108" s="26">
        <v>105</v>
      </c>
      <c r="B108" s="26">
        <v>1157</v>
      </c>
      <c r="C108" s="60">
        <v>44333</v>
      </c>
      <c r="D108" s="50">
        <v>3500</v>
      </c>
      <c r="E108" s="26">
        <v>35</v>
      </c>
      <c r="F108" s="26">
        <v>10</v>
      </c>
      <c r="G108" s="49" t="s">
        <v>329</v>
      </c>
      <c r="H108" s="49" t="s">
        <v>321</v>
      </c>
      <c r="I108" s="49" t="s">
        <v>19</v>
      </c>
      <c r="J108" s="49" t="s">
        <v>67</v>
      </c>
      <c r="K108" s="53">
        <v>13628</v>
      </c>
      <c r="L108" s="50" t="s">
        <v>181</v>
      </c>
      <c r="M108" s="48">
        <v>1350</v>
      </c>
      <c r="N108" s="79">
        <v>1</v>
      </c>
      <c r="O108" s="48">
        <v>1350</v>
      </c>
      <c r="P108" s="48">
        <v>1512</v>
      </c>
      <c r="U108"/>
      <c r="V108"/>
      <c r="Z108" s="25">
        <v>104</v>
      </c>
      <c r="AA108" s="25">
        <v>40</v>
      </c>
      <c r="AB108" s="25" t="s">
        <v>96</v>
      </c>
    </row>
    <row r="109" spans="1:28" x14ac:dyDescent="0.35">
      <c r="A109" s="27">
        <v>106</v>
      </c>
      <c r="B109" s="27">
        <v>1160</v>
      </c>
      <c r="C109" s="60">
        <v>44334</v>
      </c>
      <c r="D109" s="50">
        <v>3600</v>
      </c>
      <c r="E109" s="27">
        <v>46</v>
      </c>
      <c r="F109" s="27">
        <v>6</v>
      </c>
      <c r="G109" s="49" t="s">
        <v>335</v>
      </c>
      <c r="H109" s="49" t="s">
        <v>311</v>
      </c>
      <c r="I109" s="49" t="s">
        <v>239</v>
      </c>
      <c r="J109" s="49" t="s">
        <v>99</v>
      </c>
      <c r="K109" s="53">
        <v>99999203</v>
      </c>
      <c r="L109" s="50" t="s">
        <v>199</v>
      </c>
      <c r="M109" s="48">
        <v>2100</v>
      </c>
      <c r="N109" s="79">
        <v>2</v>
      </c>
      <c r="O109" s="48">
        <v>84253.32</v>
      </c>
      <c r="P109" s="48">
        <v>94363.718400000012</v>
      </c>
      <c r="U109"/>
      <c r="V109"/>
      <c r="Z109" s="25">
        <v>105</v>
      </c>
      <c r="AA109" s="25">
        <v>35</v>
      </c>
      <c r="AB109" s="25" t="s">
        <v>181</v>
      </c>
    </row>
    <row r="110" spans="1:28" x14ac:dyDescent="0.35">
      <c r="A110" s="27">
        <v>107</v>
      </c>
      <c r="B110" s="27">
        <v>1160</v>
      </c>
      <c r="C110" s="60">
        <v>44334</v>
      </c>
      <c r="D110" s="50">
        <v>3600</v>
      </c>
      <c r="E110" s="27">
        <v>46</v>
      </c>
      <c r="F110" s="27">
        <v>6</v>
      </c>
      <c r="G110" s="49" t="s">
        <v>335</v>
      </c>
      <c r="H110" s="49" t="s">
        <v>311</v>
      </c>
      <c r="I110" s="49" t="s">
        <v>239</v>
      </c>
      <c r="J110" s="49" t="s">
        <v>99</v>
      </c>
      <c r="K110" s="53">
        <v>99999203</v>
      </c>
      <c r="L110" s="50" t="s">
        <v>200</v>
      </c>
      <c r="M110" s="48">
        <v>2100</v>
      </c>
      <c r="N110" s="79">
        <v>2</v>
      </c>
      <c r="O110" s="48">
        <v>84253.32</v>
      </c>
      <c r="P110" s="48">
        <v>94363.718400000012</v>
      </c>
      <c r="U110"/>
      <c r="V110"/>
      <c r="Z110" s="25">
        <v>106</v>
      </c>
      <c r="AA110" s="25">
        <v>46</v>
      </c>
      <c r="AB110" s="25" t="s">
        <v>199</v>
      </c>
    </row>
    <row r="111" spans="1:28" x14ac:dyDescent="0.35">
      <c r="A111" s="27">
        <v>108</v>
      </c>
      <c r="B111" s="27">
        <v>1160</v>
      </c>
      <c r="C111" s="60">
        <v>44334</v>
      </c>
      <c r="D111" s="50">
        <v>3600</v>
      </c>
      <c r="E111" s="27">
        <v>47</v>
      </c>
      <c r="F111" s="27">
        <v>6</v>
      </c>
      <c r="G111" s="49" t="s">
        <v>335</v>
      </c>
      <c r="H111" s="49" t="s">
        <v>324</v>
      </c>
      <c r="I111" s="49" t="s">
        <v>240</v>
      </c>
      <c r="J111" s="49" t="s">
        <v>102</v>
      </c>
      <c r="K111" s="53">
        <v>99999197</v>
      </c>
      <c r="L111" s="50" t="s">
        <v>201</v>
      </c>
      <c r="M111" s="48">
        <v>20013.330000000002</v>
      </c>
      <c r="N111" s="79">
        <v>4</v>
      </c>
      <c r="O111" s="48">
        <v>84253.32</v>
      </c>
      <c r="P111" s="48">
        <v>94363.718400000012</v>
      </c>
      <c r="U111"/>
      <c r="V111"/>
      <c r="Z111" s="25">
        <v>107</v>
      </c>
      <c r="AA111" s="25">
        <v>46</v>
      </c>
      <c r="AB111" s="25" t="s">
        <v>200</v>
      </c>
    </row>
    <row r="112" spans="1:28" x14ac:dyDescent="0.35">
      <c r="A112" s="27">
        <v>109</v>
      </c>
      <c r="B112" s="27">
        <v>1160</v>
      </c>
      <c r="C112" s="60">
        <v>44334</v>
      </c>
      <c r="D112" s="50">
        <v>3600</v>
      </c>
      <c r="E112" s="27">
        <v>47</v>
      </c>
      <c r="F112" s="27">
        <v>6</v>
      </c>
      <c r="G112" s="49" t="s">
        <v>335</v>
      </c>
      <c r="H112" s="49" t="s">
        <v>324</v>
      </c>
      <c r="I112" s="49" t="s">
        <v>240</v>
      </c>
      <c r="J112" s="49" t="s">
        <v>102</v>
      </c>
      <c r="K112" s="53">
        <v>99999197</v>
      </c>
      <c r="L112" s="50" t="s">
        <v>202</v>
      </c>
      <c r="M112" s="48">
        <v>20013.330000000002</v>
      </c>
      <c r="N112" s="79">
        <v>4</v>
      </c>
      <c r="O112" s="48">
        <v>84253.32</v>
      </c>
      <c r="P112" s="48">
        <v>94363.718400000012</v>
      </c>
      <c r="U112"/>
      <c r="V112"/>
      <c r="Z112" s="25">
        <v>108</v>
      </c>
      <c r="AA112" s="25">
        <v>47</v>
      </c>
      <c r="AB112" s="25" t="s">
        <v>201</v>
      </c>
    </row>
    <row r="113" spans="1:28" x14ac:dyDescent="0.35">
      <c r="A113" s="27">
        <v>110</v>
      </c>
      <c r="B113" s="27">
        <v>1160</v>
      </c>
      <c r="C113" s="60">
        <v>44334</v>
      </c>
      <c r="D113" s="50">
        <v>3600</v>
      </c>
      <c r="E113" s="27">
        <v>47</v>
      </c>
      <c r="F113" s="27">
        <v>6</v>
      </c>
      <c r="G113" s="49" t="s">
        <v>335</v>
      </c>
      <c r="H113" s="49" t="s">
        <v>324</v>
      </c>
      <c r="I113" s="49" t="s">
        <v>240</v>
      </c>
      <c r="J113" s="49" t="s">
        <v>102</v>
      </c>
      <c r="K113" s="53">
        <v>99999197</v>
      </c>
      <c r="L113" s="50" t="s">
        <v>203</v>
      </c>
      <c r="M113" s="48">
        <v>20013.330000000002</v>
      </c>
      <c r="N113" s="79">
        <v>4</v>
      </c>
      <c r="O113" s="48">
        <v>84253.32</v>
      </c>
      <c r="P113" s="48">
        <v>94363.718400000012</v>
      </c>
      <c r="U113"/>
      <c r="V113"/>
      <c r="Z113" s="25">
        <v>109</v>
      </c>
      <c r="AA113" s="25">
        <v>47</v>
      </c>
      <c r="AB113" s="25" t="s">
        <v>202</v>
      </c>
    </row>
    <row r="114" spans="1:28" x14ac:dyDescent="0.35">
      <c r="A114" s="27">
        <v>111</v>
      </c>
      <c r="B114" s="27">
        <v>1160</v>
      </c>
      <c r="C114" s="60">
        <v>44334</v>
      </c>
      <c r="D114" s="50">
        <v>3600</v>
      </c>
      <c r="E114" s="27">
        <v>47</v>
      </c>
      <c r="F114" s="27">
        <v>6</v>
      </c>
      <c r="G114" s="49" t="s">
        <v>335</v>
      </c>
      <c r="H114" s="49" t="s">
        <v>324</v>
      </c>
      <c r="I114" s="49" t="s">
        <v>240</v>
      </c>
      <c r="J114" s="49" t="s">
        <v>102</v>
      </c>
      <c r="K114" s="53">
        <v>99999197</v>
      </c>
      <c r="L114" s="50" t="s">
        <v>204</v>
      </c>
      <c r="M114" s="48">
        <v>20013.330000000002</v>
      </c>
      <c r="N114" s="79">
        <v>4</v>
      </c>
      <c r="O114" s="48">
        <v>84253.32</v>
      </c>
      <c r="P114" s="48">
        <v>94363.718400000012</v>
      </c>
      <c r="U114"/>
      <c r="V114"/>
      <c r="Z114" s="25">
        <v>110</v>
      </c>
      <c r="AA114" s="25">
        <v>47</v>
      </c>
      <c r="AB114" s="25" t="s">
        <v>203</v>
      </c>
    </row>
    <row r="115" spans="1:28" x14ac:dyDescent="0.35">
      <c r="A115" s="26">
        <v>112</v>
      </c>
      <c r="B115" s="26">
        <v>1168</v>
      </c>
      <c r="C115" s="60">
        <v>44334</v>
      </c>
      <c r="D115" s="50">
        <v>3700</v>
      </c>
      <c r="E115" s="26">
        <v>1</v>
      </c>
      <c r="F115" s="26">
        <v>2</v>
      </c>
      <c r="G115" s="49" t="s">
        <v>336</v>
      </c>
      <c r="H115" s="49" t="s">
        <v>317</v>
      </c>
      <c r="I115" s="49" t="s">
        <v>19</v>
      </c>
      <c r="J115" s="49" t="s">
        <v>104</v>
      </c>
      <c r="K115" s="53">
        <v>2260</v>
      </c>
      <c r="L115" s="50" t="s">
        <v>105</v>
      </c>
      <c r="M115" s="48">
        <v>264.74</v>
      </c>
      <c r="N115" s="79">
        <v>2</v>
      </c>
      <c r="O115" s="48">
        <v>529.48</v>
      </c>
      <c r="P115" s="48">
        <v>593.01760000000013</v>
      </c>
      <c r="U115"/>
      <c r="V115"/>
      <c r="Z115" s="25">
        <v>111</v>
      </c>
      <c r="AA115" s="25">
        <v>47</v>
      </c>
      <c r="AB115" s="25" t="s">
        <v>204</v>
      </c>
    </row>
    <row r="116" spans="1:28" x14ac:dyDescent="0.35">
      <c r="A116" s="26">
        <v>113</v>
      </c>
      <c r="B116" s="26">
        <v>1168</v>
      </c>
      <c r="C116" s="60">
        <v>44334</v>
      </c>
      <c r="D116" s="50">
        <v>3700</v>
      </c>
      <c r="E116" s="26">
        <v>1</v>
      </c>
      <c r="F116" s="26">
        <v>2</v>
      </c>
      <c r="G116" s="49" t="s">
        <v>336</v>
      </c>
      <c r="H116" s="49" t="s">
        <v>317</v>
      </c>
      <c r="I116" s="49" t="s">
        <v>19</v>
      </c>
      <c r="J116" s="49" t="s">
        <v>104</v>
      </c>
      <c r="K116" s="53">
        <v>2260</v>
      </c>
      <c r="L116" s="50" t="s">
        <v>124</v>
      </c>
      <c r="M116" s="48">
        <v>264.74</v>
      </c>
      <c r="N116" s="79">
        <v>2</v>
      </c>
      <c r="O116" s="48">
        <v>529.48</v>
      </c>
      <c r="P116" s="48">
        <v>593.01760000000013</v>
      </c>
      <c r="U116"/>
      <c r="V116"/>
      <c r="Z116" s="25">
        <v>112</v>
      </c>
      <c r="AA116" s="25">
        <v>1</v>
      </c>
      <c r="AB116" s="25" t="s">
        <v>105</v>
      </c>
    </row>
    <row r="117" spans="1:28" x14ac:dyDescent="0.35">
      <c r="A117" s="27">
        <v>114</v>
      </c>
      <c r="B117" s="27">
        <v>1169</v>
      </c>
      <c r="C117" s="60">
        <v>44334</v>
      </c>
      <c r="D117" s="50">
        <v>3800</v>
      </c>
      <c r="E117" s="27">
        <v>41</v>
      </c>
      <c r="F117" s="27">
        <v>3</v>
      </c>
      <c r="G117" s="49" t="s">
        <v>331</v>
      </c>
      <c r="H117" s="49" t="s">
        <v>318</v>
      </c>
      <c r="I117" s="49" t="s">
        <v>13</v>
      </c>
      <c r="J117" s="49" t="s">
        <v>107</v>
      </c>
      <c r="K117" s="53">
        <v>2136</v>
      </c>
      <c r="L117" s="50" t="s">
        <v>191</v>
      </c>
      <c r="M117" s="48">
        <v>374.63</v>
      </c>
      <c r="N117" s="79">
        <v>1</v>
      </c>
      <c r="O117" s="48">
        <v>374.63</v>
      </c>
      <c r="P117" s="48">
        <v>419.5856</v>
      </c>
      <c r="U117"/>
      <c r="V117"/>
      <c r="Z117" s="25">
        <v>113</v>
      </c>
      <c r="AA117" s="25">
        <v>1</v>
      </c>
      <c r="AB117" s="25" t="s">
        <v>124</v>
      </c>
    </row>
    <row r="118" spans="1:28" x14ac:dyDescent="0.35">
      <c r="A118" s="26">
        <v>115</v>
      </c>
      <c r="B118" s="26">
        <v>1170</v>
      </c>
      <c r="C118" s="60">
        <v>44334</v>
      </c>
      <c r="D118" s="50">
        <v>3900</v>
      </c>
      <c r="E118" s="26">
        <v>4</v>
      </c>
      <c r="F118" s="26">
        <v>2</v>
      </c>
      <c r="G118" s="49" t="s">
        <v>336</v>
      </c>
      <c r="H118" s="49" t="s">
        <v>325</v>
      </c>
      <c r="I118" s="49" t="s">
        <v>13</v>
      </c>
      <c r="J118" s="49" t="s">
        <v>109</v>
      </c>
      <c r="K118" s="53">
        <v>2136</v>
      </c>
      <c r="L118" s="50" t="s">
        <v>209</v>
      </c>
      <c r="M118" s="48">
        <v>374.63</v>
      </c>
      <c r="N118" s="79">
        <v>1</v>
      </c>
      <c r="O118" s="48">
        <v>374.63</v>
      </c>
      <c r="P118" s="48">
        <v>419.5856</v>
      </c>
      <c r="U118"/>
      <c r="V118"/>
      <c r="Z118" s="25">
        <v>114</v>
      </c>
      <c r="AA118" s="25">
        <v>41</v>
      </c>
      <c r="AB118" s="25" t="s">
        <v>191</v>
      </c>
    </row>
    <row r="119" spans="1:28" x14ac:dyDescent="0.35">
      <c r="A119" s="27">
        <v>116</v>
      </c>
      <c r="B119" s="27">
        <v>1171</v>
      </c>
      <c r="C119" s="60">
        <v>44334</v>
      </c>
      <c r="D119" s="50">
        <v>4000</v>
      </c>
      <c r="E119" s="27">
        <v>3</v>
      </c>
      <c r="F119" s="27">
        <v>2</v>
      </c>
      <c r="G119" s="49" t="s">
        <v>336</v>
      </c>
      <c r="H119" s="49" t="s">
        <v>318</v>
      </c>
      <c r="I119" s="49" t="s">
        <v>13</v>
      </c>
      <c r="J119" s="49" t="s">
        <v>110</v>
      </c>
      <c r="K119" s="53">
        <v>2123</v>
      </c>
      <c r="L119" s="50" t="s">
        <v>208</v>
      </c>
      <c r="M119" s="48">
        <v>424.58</v>
      </c>
      <c r="N119" s="79">
        <v>1</v>
      </c>
      <c r="O119" s="48">
        <v>424.58</v>
      </c>
      <c r="P119" s="48">
        <v>475.52959999999996</v>
      </c>
      <c r="U119"/>
      <c r="V119"/>
      <c r="Z119" s="25">
        <v>115</v>
      </c>
      <c r="AA119" s="25">
        <v>4</v>
      </c>
      <c r="AB119" s="25" t="s">
        <v>209</v>
      </c>
    </row>
    <row r="120" spans="1:28" x14ac:dyDescent="0.35">
      <c r="A120" s="26">
        <v>117</v>
      </c>
      <c r="B120" s="26">
        <v>1173</v>
      </c>
      <c r="C120" s="60">
        <v>44334</v>
      </c>
      <c r="D120" s="50">
        <v>4100</v>
      </c>
      <c r="E120" s="26">
        <v>2</v>
      </c>
      <c r="F120" s="26">
        <v>2</v>
      </c>
      <c r="G120" s="49" t="s">
        <v>336</v>
      </c>
      <c r="H120" s="49" t="s">
        <v>326</v>
      </c>
      <c r="I120" s="49" t="s">
        <v>19</v>
      </c>
      <c r="J120" s="49" t="s">
        <v>111</v>
      </c>
      <c r="K120" s="53">
        <v>2293</v>
      </c>
      <c r="L120" s="50" t="s">
        <v>125</v>
      </c>
      <c r="M120" s="48">
        <v>207.79</v>
      </c>
      <c r="N120" s="79">
        <v>4</v>
      </c>
      <c r="O120" s="48">
        <v>831.16</v>
      </c>
      <c r="P120" s="48">
        <v>930.89919999999995</v>
      </c>
      <c r="U120"/>
      <c r="V120"/>
      <c r="Z120" s="25">
        <v>116</v>
      </c>
      <c r="AA120" s="25">
        <v>3</v>
      </c>
      <c r="AB120" s="25" t="s">
        <v>208</v>
      </c>
    </row>
    <row r="121" spans="1:28" x14ac:dyDescent="0.35">
      <c r="A121" s="26">
        <v>118</v>
      </c>
      <c r="B121" s="26">
        <v>1173</v>
      </c>
      <c r="C121" s="60">
        <v>44334</v>
      </c>
      <c r="D121" s="50">
        <v>4100</v>
      </c>
      <c r="E121" s="26">
        <v>2</v>
      </c>
      <c r="F121" s="26">
        <v>2</v>
      </c>
      <c r="G121" s="49" t="s">
        <v>336</v>
      </c>
      <c r="H121" s="49" t="s">
        <v>326</v>
      </c>
      <c r="I121" s="49" t="s">
        <v>19</v>
      </c>
      <c r="J121" s="49" t="s">
        <v>111</v>
      </c>
      <c r="K121" s="53">
        <v>2293</v>
      </c>
      <c r="L121" s="50" t="s">
        <v>126</v>
      </c>
      <c r="M121" s="48">
        <v>207.79</v>
      </c>
      <c r="N121" s="79">
        <v>4</v>
      </c>
      <c r="O121" s="48">
        <v>831.16</v>
      </c>
      <c r="P121" s="48">
        <v>930.89919999999995</v>
      </c>
      <c r="U121"/>
      <c r="V121"/>
      <c r="Z121" s="25">
        <v>117</v>
      </c>
      <c r="AA121" s="25">
        <v>2</v>
      </c>
      <c r="AB121" s="25" t="s">
        <v>125</v>
      </c>
    </row>
    <row r="122" spans="1:28" x14ac:dyDescent="0.35">
      <c r="A122" s="26">
        <v>119</v>
      </c>
      <c r="B122" s="26">
        <v>1173</v>
      </c>
      <c r="C122" s="60">
        <v>44334</v>
      </c>
      <c r="D122" s="50">
        <v>4100</v>
      </c>
      <c r="E122" s="26">
        <v>2</v>
      </c>
      <c r="F122" s="26">
        <v>2</v>
      </c>
      <c r="G122" s="49" t="s">
        <v>336</v>
      </c>
      <c r="H122" s="49" t="s">
        <v>326</v>
      </c>
      <c r="I122" s="49" t="s">
        <v>19</v>
      </c>
      <c r="J122" s="49" t="s">
        <v>111</v>
      </c>
      <c r="K122" s="53">
        <v>2293</v>
      </c>
      <c r="L122" s="50" t="s">
        <v>127</v>
      </c>
      <c r="M122" s="48">
        <v>207.79</v>
      </c>
      <c r="N122" s="79">
        <v>4</v>
      </c>
      <c r="O122" s="48">
        <v>831.16</v>
      </c>
      <c r="P122" s="48">
        <v>930.89919999999995</v>
      </c>
      <c r="U122"/>
      <c r="V122"/>
      <c r="Z122" s="25">
        <v>118</v>
      </c>
      <c r="AA122" s="25">
        <v>2</v>
      </c>
      <c r="AB122" s="25" t="s">
        <v>126</v>
      </c>
    </row>
    <row r="123" spans="1:28" x14ac:dyDescent="0.35">
      <c r="A123" s="26">
        <v>120</v>
      </c>
      <c r="B123" s="26">
        <v>1173</v>
      </c>
      <c r="C123" s="60">
        <v>44334</v>
      </c>
      <c r="D123" s="50">
        <v>4100</v>
      </c>
      <c r="E123" s="26">
        <v>2</v>
      </c>
      <c r="F123" s="26">
        <v>2</v>
      </c>
      <c r="G123" s="49" t="s">
        <v>336</v>
      </c>
      <c r="H123" s="49" t="s">
        <v>326</v>
      </c>
      <c r="I123" s="49" t="s">
        <v>19</v>
      </c>
      <c r="J123" s="49" t="s">
        <v>111</v>
      </c>
      <c r="K123" s="53">
        <v>2293</v>
      </c>
      <c r="L123" s="50" t="s">
        <v>128</v>
      </c>
      <c r="M123" s="48">
        <v>207.79</v>
      </c>
      <c r="N123" s="79">
        <v>4</v>
      </c>
      <c r="O123" s="48">
        <v>831.16</v>
      </c>
      <c r="P123" s="48">
        <v>930.89919999999995</v>
      </c>
      <c r="U123"/>
      <c r="V123"/>
      <c r="Z123" s="25">
        <v>119</v>
      </c>
      <c r="AA123" s="25">
        <v>2</v>
      </c>
      <c r="AB123" s="25" t="s">
        <v>127</v>
      </c>
    </row>
    <row r="124" spans="1:28" x14ac:dyDescent="0.35">
      <c r="U124"/>
      <c r="V124"/>
      <c r="Z124" s="25">
        <v>120</v>
      </c>
      <c r="AA124" s="25">
        <v>2</v>
      </c>
      <c r="AB124" s="25" t="s">
        <v>128</v>
      </c>
    </row>
  </sheetData>
  <autoFilter ref="A3:P123" xr:uid="{44146485-A481-448A-ABB8-2BD9EB2AE202}"/>
  <mergeCells count="5">
    <mergeCell ref="AM2:AQ2"/>
    <mergeCell ref="S2:X2"/>
    <mergeCell ref="Z2:AB2"/>
    <mergeCell ref="AD2:AE2"/>
    <mergeCell ref="AG2:AK2"/>
  </mergeCells>
  <conditionalFormatting sqref="U5:X52">
    <cfRule type="duplicateValues" dxfId="2" priority="2"/>
  </conditionalFormatting>
  <conditionalFormatting sqref="AA5:AA124">
    <cfRule type="duplicateValues" dxfId="1" priority="3"/>
  </conditionalFormatting>
  <conditionalFormatting sqref="AN5:AP6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4D2E8-9D24-420A-83EA-DB5D7F32435A}">
  <dimension ref="A1:BC124"/>
  <sheetViews>
    <sheetView topLeftCell="AO1" zoomScaleNormal="87" workbookViewId="0">
      <pane ySplit="3" topLeftCell="A4" activePane="bottomLeft" state="frozen"/>
      <selection pane="bottomLeft" activeCell="AL3" sqref="AL3:AO28"/>
    </sheetView>
  </sheetViews>
  <sheetFormatPr defaultRowHeight="14.5" x14ac:dyDescent="0.35"/>
  <cols>
    <col min="1" max="1" width="11" customWidth="1"/>
    <col min="2" max="2" width="12.54296875" customWidth="1"/>
    <col min="3" max="3" width="11.453125" style="31" bestFit="1" customWidth="1"/>
    <col min="4" max="4" width="6.81640625" bestFit="1" customWidth="1"/>
    <col min="5" max="5" width="8.26953125" customWidth="1"/>
    <col min="6" max="6" width="14.453125" bestFit="1" customWidth="1"/>
    <col min="7" max="7" width="25.08984375" style="41" bestFit="1" customWidth="1"/>
    <col min="8" max="8" width="17.81640625" style="41" bestFit="1" customWidth="1"/>
    <col min="9" max="9" width="16.36328125" style="41" bestFit="1" customWidth="1"/>
    <col min="10" max="10" width="16.36328125" style="40" bestFit="1" customWidth="1"/>
    <col min="11" max="11" width="14.1796875" style="40" bestFit="1" customWidth="1"/>
    <col min="12" max="12" width="18.36328125" style="40" customWidth="1"/>
    <col min="13" max="13" width="11" style="40" customWidth="1"/>
    <col min="14" max="14" width="12.26953125" style="40" bestFit="1" customWidth="1"/>
    <col min="15" max="15" width="12.90625" customWidth="1"/>
    <col min="16" max="16" width="15.6328125" customWidth="1"/>
    <col min="17" max="17" width="8.7265625" style="58"/>
    <col min="19" max="19" width="7.26953125" bestFit="1" customWidth="1"/>
    <col min="20" max="20" width="13.36328125" bestFit="1" customWidth="1"/>
    <col min="21" max="21" width="13.36328125" customWidth="1"/>
    <col min="22" max="22" width="14.54296875" style="41" bestFit="1" customWidth="1"/>
    <col min="23" max="23" width="14.54296875" style="7" customWidth="1"/>
    <col min="24" max="24" width="13.54296875" style="41" bestFit="1" customWidth="1"/>
    <col min="25" max="25" width="14.36328125" bestFit="1" customWidth="1"/>
    <col min="26" max="26" width="12.6328125" bestFit="1" customWidth="1"/>
    <col min="28" max="28" width="10" bestFit="1" customWidth="1"/>
    <col min="29" max="29" width="7.26953125" bestFit="1" customWidth="1"/>
    <col min="30" max="30" width="15.90625" bestFit="1" customWidth="1"/>
    <col min="32" max="32" width="15.90625" bestFit="1" customWidth="1"/>
    <col min="33" max="33" width="21.54296875" bestFit="1" customWidth="1"/>
    <col min="35" max="35" width="11.81640625" bestFit="1" customWidth="1"/>
    <col min="36" max="36" width="10.54296875" bestFit="1" customWidth="1"/>
    <col min="38" max="38" width="14.90625" bestFit="1" customWidth="1"/>
    <col min="39" max="40" width="7.7265625" bestFit="1" customWidth="1"/>
    <col min="41" max="41" width="16.7265625" bestFit="1" customWidth="1"/>
    <col min="42" max="42" width="8.7265625" bestFit="1" customWidth="1"/>
    <col min="44" max="44" width="13.36328125" bestFit="1" customWidth="1"/>
    <col min="45" max="45" width="11.81640625" bestFit="1" customWidth="1"/>
    <col min="46" max="46" width="7.26953125" bestFit="1" customWidth="1"/>
    <col min="47" max="47" width="9.90625" bestFit="1" customWidth="1"/>
    <col min="48" max="48" width="11.36328125" bestFit="1" customWidth="1"/>
    <col min="49" max="49" width="15.90625" bestFit="1" customWidth="1"/>
    <col min="51" max="51" width="5.90625" bestFit="1" customWidth="1"/>
    <col min="52" max="52" width="8" bestFit="1" customWidth="1"/>
    <col min="53" max="53" width="12.26953125" bestFit="1" customWidth="1"/>
    <col min="54" max="54" width="13" bestFit="1" customWidth="1"/>
    <col min="55" max="55" width="12.26953125" bestFit="1" customWidth="1"/>
  </cols>
  <sheetData>
    <row r="1" spans="1:55" x14ac:dyDescent="0.35">
      <c r="A1" s="25" t="s">
        <v>304</v>
      </c>
      <c r="B1" s="25" t="s">
        <v>372</v>
      </c>
      <c r="C1" s="50"/>
      <c r="D1" s="50"/>
      <c r="E1" s="25" t="s">
        <v>373</v>
      </c>
      <c r="F1" s="25" t="s">
        <v>374</v>
      </c>
      <c r="G1" s="48"/>
      <c r="H1" s="48"/>
      <c r="I1" s="48"/>
      <c r="J1" s="50"/>
      <c r="K1" s="50"/>
      <c r="L1" s="50" t="s">
        <v>305</v>
      </c>
      <c r="M1" s="50"/>
      <c r="N1" s="50"/>
      <c r="O1" s="50"/>
      <c r="P1" s="50"/>
      <c r="S1" s="25" t="s">
        <v>304</v>
      </c>
      <c r="T1" s="25" t="s">
        <v>372</v>
      </c>
      <c r="U1" s="25" t="s">
        <v>373</v>
      </c>
      <c r="V1" s="48"/>
      <c r="W1" s="35" t="s">
        <v>374</v>
      </c>
      <c r="X1" s="48"/>
      <c r="Y1" s="25"/>
      <c r="Z1" s="25"/>
      <c r="AB1" s="25" t="s">
        <v>304</v>
      </c>
      <c r="AC1" s="25" t="s">
        <v>364</v>
      </c>
      <c r="AD1" s="25" t="s">
        <v>305</v>
      </c>
      <c r="AF1" s="25" t="s">
        <v>304</v>
      </c>
      <c r="AG1" s="25"/>
      <c r="AI1" s="55" t="s">
        <v>304</v>
      </c>
      <c r="AJ1" s="56"/>
      <c r="AK1" s="55"/>
      <c r="AL1" s="57"/>
      <c r="AM1" s="57"/>
      <c r="AN1" s="57"/>
      <c r="AO1" s="57"/>
      <c r="AP1" s="81"/>
      <c r="AR1" s="25" t="s">
        <v>304</v>
      </c>
      <c r="AS1" s="25" t="s">
        <v>372</v>
      </c>
      <c r="AT1" s="25" t="s">
        <v>373</v>
      </c>
      <c r="AU1" s="25"/>
      <c r="AV1" s="25"/>
      <c r="AW1" s="25" t="s">
        <v>374</v>
      </c>
      <c r="AY1" s="25" t="s">
        <v>304</v>
      </c>
      <c r="AZ1" s="25"/>
      <c r="BA1" s="25"/>
      <c r="BB1" s="25"/>
      <c r="BC1" s="25"/>
    </row>
    <row r="2" spans="1:55" ht="14.5" customHeight="1" x14ac:dyDescent="0.35">
      <c r="A2" s="24" t="s">
        <v>279</v>
      </c>
      <c r="B2" s="24" t="s">
        <v>280</v>
      </c>
      <c r="C2" s="51" t="s">
        <v>281</v>
      </c>
      <c r="D2" s="51" t="s">
        <v>282</v>
      </c>
      <c r="E2" s="24" t="s">
        <v>283</v>
      </c>
      <c r="F2" s="24" t="s">
        <v>284</v>
      </c>
      <c r="G2" s="49" t="s">
        <v>302</v>
      </c>
      <c r="H2" s="49" t="s">
        <v>341</v>
      </c>
      <c r="I2" s="49" t="s">
        <v>118</v>
      </c>
      <c r="J2" s="52" t="s">
        <v>120</v>
      </c>
      <c r="K2" s="49" t="s">
        <v>286</v>
      </c>
      <c r="L2" s="51" t="s">
        <v>288</v>
      </c>
      <c r="M2" s="51" t="s">
        <v>234</v>
      </c>
      <c r="N2" s="51" t="s">
        <v>287</v>
      </c>
      <c r="O2" s="62" t="s">
        <v>290</v>
      </c>
      <c r="P2" s="62" t="s">
        <v>289</v>
      </c>
      <c r="S2" s="91" t="s">
        <v>340</v>
      </c>
      <c r="T2" s="91"/>
      <c r="U2" s="91"/>
      <c r="V2" s="91"/>
      <c r="W2" s="91"/>
      <c r="X2" s="91"/>
      <c r="Y2" s="91"/>
      <c r="Z2" s="91"/>
      <c r="AB2" s="91" t="s">
        <v>380</v>
      </c>
      <c r="AC2" s="91"/>
      <c r="AD2" s="91"/>
      <c r="AF2" s="86" t="s">
        <v>337</v>
      </c>
      <c r="AG2" s="87"/>
      <c r="AI2" s="92" t="s">
        <v>306</v>
      </c>
      <c r="AJ2" s="92"/>
      <c r="AK2" s="92"/>
      <c r="AL2" s="92"/>
      <c r="AM2" s="92"/>
      <c r="AN2" s="92"/>
      <c r="AO2" s="92"/>
      <c r="AP2" s="82"/>
      <c r="AR2" s="92" t="s">
        <v>365</v>
      </c>
      <c r="AS2" s="92"/>
      <c r="AT2" s="92"/>
      <c r="AU2" s="92"/>
      <c r="AV2" s="92"/>
      <c r="AW2" s="92"/>
      <c r="AY2" s="91" t="s">
        <v>382</v>
      </c>
      <c r="AZ2" s="91"/>
      <c r="BA2" s="91"/>
      <c r="BB2" s="91"/>
      <c r="BC2" s="91"/>
    </row>
    <row r="3" spans="1:55" x14ac:dyDescent="0.35">
      <c r="A3" s="25" t="s">
        <v>255</v>
      </c>
      <c r="B3" s="25" t="s">
        <v>114</v>
      </c>
      <c r="C3" s="50" t="s">
        <v>115</v>
      </c>
      <c r="D3" s="50" t="s">
        <v>253</v>
      </c>
      <c r="E3" s="25" t="s">
        <v>254</v>
      </c>
      <c r="F3" s="25" t="s">
        <v>116</v>
      </c>
      <c r="G3" s="50" t="s">
        <v>303</v>
      </c>
      <c r="H3" s="50" t="s">
        <v>342</v>
      </c>
      <c r="I3" s="50" t="s">
        <v>257</v>
      </c>
      <c r="J3" s="50" t="s">
        <v>258</v>
      </c>
      <c r="K3" s="50" t="s">
        <v>259</v>
      </c>
      <c r="L3" s="50" t="s">
        <v>278</v>
      </c>
      <c r="M3" s="50" t="s">
        <v>261</v>
      </c>
      <c r="N3" s="50" t="s">
        <v>260</v>
      </c>
      <c r="O3" s="48" t="s">
        <v>262</v>
      </c>
      <c r="P3" s="48" t="s">
        <v>263</v>
      </c>
      <c r="S3" s="65" t="s">
        <v>283</v>
      </c>
      <c r="T3" s="65" t="s">
        <v>284</v>
      </c>
      <c r="U3" s="65" t="s">
        <v>369</v>
      </c>
      <c r="V3" s="70" t="s">
        <v>341</v>
      </c>
      <c r="W3" s="65" t="s">
        <v>358</v>
      </c>
      <c r="X3" s="70" t="s">
        <v>118</v>
      </c>
      <c r="Y3" s="67" t="s">
        <v>120</v>
      </c>
      <c r="Z3" s="66" t="s">
        <v>286</v>
      </c>
      <c r="AB3" s="65" t="s">
        <v>279</v>
      </c>
      <c r="AC3" s="65" t="s">
        <v>283</v>
      </c>
      <c r="AD3" s="65" t="s">
        <v>288</v>
      </c>
      <c r="AF3" s="65" t="s">
        <v>284</v>
      </c>
      <c r="AG3" s="66" t="s">
        <v>302</v>
      </c>
      <c r="AI3" s="65" t="s">
        <v>280</v>
      </c>
      <c r="AJ3" s="65" t="s">
        <v>281</v>
      </c>
      <c r="AK3" s="65" t="s">
        <v>282</v>
      </c>
      <c r="AL3" s="68" t="s">
        <v>290</v>
      </c>
      <c r="AM3" s="68" t="s">
        <v>354</v>
      </c>
      <c r="AN3" s="68" t="s">
        <v>355</v>
      </c>
      <c r="AO3" s="68" t="s">
        <v>289</v>
      </c>
      <c r="AP3" s="83"/>
      <c r="AR3" s="65" t="s">
        <v>366</v>
      </c>
      <c r="AS3" s="65" t="s">
        <v>280</v>
      </c>
      <c r="AT3" s="65" t="s">
        <v>283</v>
      </c>
      <c r="AU3" s="65" t="s">
        <v>234</v>
      </c>
      <c r="AV3" s="65" t="s">
        <v>287</v>
      </c>
      <c r="AW3" s="65" t="s">
        <v>350</v>
      </c>
      <c r="AY3" s="65" t="s">
        <v>383</v>
      </c>
      <c r="AZ3" s="65" t="s">
        <v>385</v>
      </c>
      <c r="BA3" s="65" t="s">
        <v>396</v>
      </c>
      <c r="BB3" s="65" t="s">
        <v>387</v>
      </c>
      <c r="BC3" s="65" t="s">
        <v>238</v>
      </c>
    </row>
    <row r="4" spans="1:55" x14ac:dyDescent="0.35">
      <c r="A4" s="26">
        <v>1</v>
      </c>
      <c r="B4" s="26">
        <v>1003</v>
      </c>
      <c r="C4" s="60">
        <v>44209</v>
      </c>
      <c r="D4" s="50">
        <v>100</v>
      </c>
      <c r="E4" s="26">
        <v>5</v>
      </c>
      <c r="F4" s="26">
        <v>1</v>
      </c>
      <c r="G4" s="49" t="s">
        <v>327</v>
      </c>
      <c r="H4" s="49" t="s">
        <v>309</v>
      </c>
      <c r="I4" s="49" t="s">
        <v>1</v>
      </c>
      <c r="J4" s="49" t="s">
        <v>2</v>
      </c>
      <c r="K4" s="53">
        <v>1006</v>
      </c>
      <c r="L4" s="50" t="s">
        <v>135</v>
      </c>
      <c r="M4" s="48">
        <v>100</v>
      </c>
      <c r="N4" s="79">
        <v>1</v>
      </c>
      <c r="O4" s="48">
        <v>100</v>
      </c>
      <c r="P4" s="48">
        <v>112</v>
      </c>
      <c r="S4" s="64" t="s">
        <v>254</v>
      </c>
      <c r="T4" s="64" t="s">
        <v>116</v>
      </c>
      <c r="U4" s="64" t="s">
        <v>370</v>
      </c>
      <c r="V4" s="71" t="s">
        <v>342</v>
      </c>
      <c r="W4" s="64" t="s">
        <v>357</v>
      </c>
      <c r="X4" s="71" t="s">
        <v>257</v>
      </c>
      <c r="Y4" s="64" t="s">
        <v>258</v>
      </c>
      <c r="Z4" s="64" t="s">
        <v>259</v>
      </c>
      <c r="AB4" s="64" t="s">
        <v>375</v>
      </c>
      <c r="AC4" s="64" t="s">
        <v>254</v>
      </c>
      <c r="AD4" s="64" t="s">
        <v>278</v>
      </c>
      <c r="AF4" s="64" t="s">
        <v>116</v>
      </c>
      <c r="AG4" s="64" t="s">
        <v>303</v>
      </c>
      <c r="AI4" s="64" t="s">
        <v>114</v>
      </c>
      <c r="AJ4" s="64" t="s">
        <v>115</v>
      </c>
      <c r="AK4" s="64" t="s">
        <v>253</v>
      </c>
      <c r="AL4" s="69" t="s">
        <v>307</v>
      </c>
      <c r="AM4" s="69" t="s">
        <v>338</v>
      </c>
      <c r="AN4" s="69" t="s">
        <v>339</v>
      </c>
      <c r="AO4" s="69" t="s">
        <v>308</v>
      </c>
      <c r="AP4" s="84"/>
      <c r="AR4" s="64" t="s">
        <v>367</v>
      </c>
      <c r="AS4" s="64" t="s">
        <v>114</v>
      </c>
      <c r="AT4" s="64" t="s">
        <v>254</v>
      </c>
      <c r="AU4" s="64" t="s">
        <v>261</v>
      </c>
      <c r="AV4" s="64" t="s">
        <v>260</v>
      </c>
      <c r="AW4" s="64" t="s">
        <v>351</v>
      </c>
      <c r="AY4" s="64" t="s">
        <v>384</v>
      </c>
      <c r="AZ4" s="64" t="s">
        <v>386</v>
      </c>
      <c r="BA4" s="64" t="s">
        <v>397</v>
      </c>
      <c r="BB4" s="64" t="s">
        <v>388</v>
      </c>
      <c r="BC4" s="64" t="s">
        <v>389</v>
      </c>
    </row>
    <row r="5" spans="1:55" x14ac:dyDescent="0.35">
      <c r="A5" s="27">
        <v>2</v>
      </c>
      <c r="B5" s="27">
        <v>1021</v>
      </c>
      <c r="C5" s="60">
        <v>44209</v>
      </c>
      <c r="D5" s="50">
        <v>200</v>
      </c>
      <c r="E5" s="27">
        <v>15</v>
      </c>
      <c r="F5" s="27">
        <v>5</v>
      </c>
      <c r="G5" s="49" t="s">
        <v>328</v>
      </c>
      <c r="H5" s="49" t="s">
        <v>310</v>
      </c>
      <c r="I5" s="49" t="s">
        <v>264</v>
      </c>
      <c r="J5" s="49" t="s">
        <v>5</v>
      </c>
      <c r="K5" s="53">
        <v>20815001</v>
      </c>
      <c r="L5" s="50" t="s">
        <v>122</v>
      </c>
      <c r="M5" s="48">
        <v>54.35</v>
      </c>
      <c r="N5" s="79">
        <v>2</v>
      </c>
      <c r="O5" s="48">
        <v>108.7</v>
      </c>
      <c r="P5" s="48">
        <v>121.744</v>
      </c>
      <c r="S5" s="25">
        <v>1</v>
      </c>
      <c r="T5" s="25">
        <v>2</v>
      </c>
      <c r="U5" s="25">
        <f>LOOKUP($V5,$AG$46:$AG$65,$AF$46:$AF$65)</f>
        <v>7</v>
      </c>
      <c r="V5" s="49" t="s">
        <v>317</v>
      </c>
      <c r="W5" s="29">
        <f>LOOKUP($X5,$AG$31:$AG$39,$AF$31:$AF$39)</f>
        <v>7</v>
      </c>
      <c r="X5" s="49" t="s">
        <v>19</v>
      </c>
      <c r="Y5" s="29" t="s">
        <v>104</v>
      </c>
      <c r="Z5" s="36">
        <v>2260</v>
      </c>
      <c r="AB5" s="25">
        <v>1</v>
      </c>
      <c r="AC5" s="25">
        <v>5</v>
      </c>
      <c r="AD5" s="25" t="s">
        <v>135</v>
      </c>
      <c r="AF5" s="25">
        <v>1</v>
      </c>
      <c r="AG5" s="29" t="s">
        <v>300</v>
      </c>
      <c r="AI5" s="25">
        <v>1003</v>
      </c>
      <c r="AJ5" s="34">
        <v>44209</v>
      </c>
      <c r="AK5" s="25">
        <v>100</v>
      </c>
      <c r="AL5" s="35">
        <v>100</v>
      </c>
      <c r="AM5" s="35">
        <f>IF(ISNUMBER($AL5), $AL5*0.07, 0)</f>
        <v>7.0000000000000009</v>
      </c>
      <c r="AN5" s="35">
        <f>IF(ISNUMBER($AL5), $AL5*0.05, 0)</f>
        <v>5</v>
      </c>
      <c r="AO5" s="35">
        <v>112</v>
      </c>
      <c r="AP5" s="84">
        <f>SUM(AL5:AN5)</f>
        <v>112</v>
      </c>
      <c r="AR5" s="25">
        <v>1</v>
      </c>
      <c r="AS5" s="25">
        <v>1003</v>
      </c>
      <c r="AT5" s="25">
        <v>5</v>
      </c>
      <c r="AU5" s="35">
        <v>100</v>
      </c>
      <c r="AV5" s="25">
        <v>1</v>
      </c>
      <c r="AW5" s="25">
        <v>1</v>
      </c>
      <c r="AY5" s="25">
        <v>1</v>
      </c>
      <c r="AZ5" s="25" t="s">
        <v>355</v>
      </c>
      <c r="BA5" s="25">
        <v>0.05</v>
      </c>
      <c r="BB5" s="34">
        <v>42644</v>
      </c>
      <c r="BC5" s="34" t="s">
        <v>379</v>
      </c>
    </row>
    <row r="6" spans="1:55" x14ac:dyDescent="0.35">
      <c r="A6" s="27">
        <v>3</v>
      </c>
      <c r="B6" s="27">
        <v>1021</v>
      </c>
      <c r="C6" s="60">
        <v>44209</v>
      </c>
      <c r="D6" s="50">
        <v>200</v>
      </c>
      <c r="E6" s="27">
        <v>15</v>
      </c>
      <c r="F6" s="27">
        <v>5</v>
      </c>
      <c r="G6" s="49" t="s">
        <v>328</v>
      </c>
      <c r="H6" s="49" t="s">
        <v>310</v>
      </c>
      <c r="I6" s="49" t="s">
        <v>264</v>
      </c>
      <c r="J6" s="49" t="s">
        <v>5</v>
      </c>
      <c r="K6" s="53">
        <v>20815001</v>
      </c>
      <c r="L6" s="50" t="s">
        <v>141</v>
      </c>
      <c r="M6" s="48">
        <v>54.35</v>
      </c>
      <c r="N6" s="79">
        <v>2</v>
      </c>
      <c r="O6" s="48">
        <v>108.7</v>
      </c>
      <c r="P6" s="48">
        <v>121.744</v>
      </c>
      <c r="S6" s="25">
        <v>2</v>
      </c>
      <c r="T6" s="25">
        <v>2</v>
      </c>
      <c r="U6" s="25">
        <f t="shared" ref="U6:U52" si="0">LOOKUP($V6,$AG$46:$AG$65,$AF$46:$AF$65)</f>
        <v>8</v>
      </c>
      <c r="V6" s="49" t="s">
        <v>326</v>
      </c>
      <c r="W6" s="29">
        <f t="shared" ref="W6:W52" si="1">LOOKUP($X6,$AG$31:$AG$39,$AF$31:$AF$39)</f>
        <v>7</v>
      </c>
      <c r="X6" s="49" t="s">
        <v>19</v>
      </c>
      <c r="Y6" s="29" t="s">
        <v>111</v>
      </c>
      <c r="Z6" s="36">
        <v>2293</v>
      </c>
      <c r="AB6" s="25">
        <v>2</v>
      </c>
      <c r="AC6" s="25">
        <v>15</v>
      </c>
      <c r="AD6" s="25" t="s">
        <v>122</v>
      </c>
      <c r="AF6" s="25">
        <v>2</v>
      </c>
      <c r="AG6" s="29" t="s">
        <v>301</v>
      </c>
      <c r="AI6" s="25">
        <v>1021</v>
      </c>
      <c r="AJ6" s="34">
        <v>44209</v>
      </c>
      <c r="AK6" s="25">
        <v>200</v>
      </c>
      <c r="AL6" s="35">
        <v>108.7</v>
      </c>
      <c r="AM6" s="35">
        <f t="shared" ref="AM6:AM46" si="2">IF(ISNUMBER($AL6), $AL6*0.07, 0)</f>
        <v>7.6090000000000009</v>
      </c>
      <c r="AN6" s="35">
        <f t="shared" ref="AN6:AN46" si="3">IF(ISNUMBER($AL6), $AL6*0.05, 0)</f>
        <v>5.4350000000000005</v>
      </c>
      <c r="AO6" s="35">
        <v>121.744</v>
      </c>
      <c r="AP6" s="84">
        <f t="shared" ref="AP6:AP46" si="4">SUM(AL6:AN6)</f>
        <v>121.744</v>
      </c>
      <c r="AR6" s="25">
        <v>2</v>
      </c>
      <c r="AS6" s="25">
        <v>1021</v>
      </c>
      <c r="AT6" s="25">
        <v>15</v>
      </c>
      <c r="AU6" s="35">
        <v>54.35</v>
      </c>
      <c r="AV6" s="25">
        <v>2</v>
      </c>
      <c r="AW6" s="25">
        <v>1</v>
      </c>
      <c r="AY6" s="25">
        <v>2</v>
      </c>
      <c r="AZ6" s="25" t="s">
        <v>354</v>
      </c>
      <c r="BA6" s="25">
        <v>7.0000000000000007E-2</v>
      </c>
      <c r="BB6" s="34">
        <v>43647</v>
      </c>
      <c r="BC6" s="34" t="s">
        <v>379</v>
      </c>
    </row>
    <row r="7" spans="1:55" x14ac:dyDescent="0.35">
      <c r="A7" s="26">
        <v>4</v>
      </c>
      <c r="B7" s="26">
        <v>1026</v>
      </c>
      <c r="C7" s="60">
        <v>44209</v>
      </c>
      <c r="D7" s="50">
        <v>300</v>
      </c>
      <c r="E7" s="26">
        <v>32</v>
      </c>
      <c r="F7" s="26">
        <v>10</v>
      </c>
      <c r="G7" s="49" t="s">
        <v>329</v>
      </c>
      <c r="H7" s="49" t="s">
        <v>311</v>
      </c>
      <c r="I7" s="49" t="s">
        <v>239</v>
      </c>
      <c r="J7" s="49" t="s">
        <v>65</v>
      </c>
      <c r="K7" s="53">
        <v>66001</v>
      </c>
      <c r="L7" s="50" t="s">
        <v>72</v>
      </c>
      <c r="M7" s="48">
        <v>2100</v>
      </c>
      <c r="N7" s="79">
        <v>2</v>
      </c>
      <c r="O7" s="48">
        <v>4200</v>
      </c>
      <c r="P7" s="48">
        <v>4704</v>
      </c>
      <c r="S7" s="25">
        <v>3</v>
      </c>
      <c r="T7" s="25">
        <v>2</v>
      </c>
      <c r="U7" s="25">
        <f t="shared" si="0"/>
        <v>12</v>
      </c>
      <c r="V7" s="49" t="s">
        <v>318</v>
      </c>
      <c r="W7" s="29">
        <f t="shared" si="1"/>
        <v>8</v>
      </c>
      <c r="X7" s="49" t="s">
        <v>13</v>
      </c>
      <c r="Y7" s="29" t="s">
        <v>110</v>
      </c>
      <c r="Z7" s="36">
        <v>2123</v>
      </c>
      <c r="AB7" s="25">
        <v>3</v>
      </c>
      <c r="AC7" s="25">
        <v>15</v>
      </c>
      <c r="AD7" s="25" t="s">
        <v>141</v>
      </c>
      <c r="AF7" s="25">
        <v>3</v>
      </c>
      <c r="AG7" s="29" t="s">
        <v>292</v>
      </c>
      <c r="AI7" s="25">
        <v>1026</v>
      </c>
      <c r="AJ7" s="34">
        <v>44209</v>
      </c>
      <c r="AK7" s="25">
        <v>300</v>
      </c>
      <c r="AL7" s="35">
        <v>4200</v>
      </c>
      <c r="AM7" s="35">
        <f t="shared" si="2"/>
        <v>294</v>
      </c>
      <c r="AN7" s="35">
        <f t="shared" si="3"/>
        <v>210</v>
      </c>
      <c r="AO7" s="35">
        <v>4704</v>
      </c>
      <c r="AP7" s="84">
        <f t="shared" si="4"/>
        <v>4704</v>
      </c>
      <c r="AR7" s="25">
        <v>3</v>
      </c>
      <c r="AS7" s="25">
        <v>1026</v>
      </c>
      <c r="AT7" s="25">
        <v>32</v>
      </c>
      <c r="AU7" s="35">
        <v>2100</v>
      </c>
      <c r="AV7" s="25">
        <v>2</v>
      </c>
      <c r="AW7" s="25">
        <v>1</v>
      </c>
    </row>
    <row r="8" spans="1:55" x14ac:dyDescent="0.35">
      <c r="A8" s="26">
        <v>5</v>
      </c>
      <c r="B8" s="26">
        <v>1026</v>
      </c>
      <c r="C8" s="60">
        <v>44209</v>
      </c>
      <c r="D8" s="50">
        <v>300</v>
      </c>
      <c r="E8" s="26">
        <v>32</v>
      </c>
      <c r="F8" s="26">
        <v>10</v>
      </c>
      <c r="G8" s="49" t="s">
        <v>329</v>
      </c>
      <c r="H8" s="49" t="s">
        <v>311</v>
      </c>
      <c r="I8" s="49" t="s">
        <v>239</v>
      </c>
      <c r="J8" s="49" t="s">
        <v>65</v>
      </c>
      <c r="K8" s="53">
        <v>66001</v>
      </c>
      <c r="L8" s="50" t="s">
        <v>112</v>
      </c>
      <c r="M8" s="48">
        <v>2100</v>
      </c>
      <c r="N8" s="79">
        <v>2</v>
      </c>
      <c r="O8" s="48">
        <v>4200</v>
      </c>
      <c r="P8" s="48">
        <v>4704</v>
      </c>
      <c r="S8" s="25">
        <v>4</v>
      </c>
      <c r="T8" s="25">
        <v>2</v>
      </c>
      <c r="U8" s="25">
        <f t="shared" si="0"/>
        <v>19</v>
      </c>
      <c r="V8" s="49" t="s">
        <v>325</v>
      </c>
      <c r="W8" s="29">
        <f t="shared" si="1"/>
        <v>8</v>
      </c>
      <c r="X8" s="49" t="s">
        <v>13</v>
      </c>
      <c r="Y8" s="29" t="s">
        <v>109</v>
      </c>
      <c r="Z8" s="36">
        <v>2136</v>
      </c>
      <c r="AB8" s="25">
        <v>4</v>
      </c>
      <c r="AC8" s="25">
        <v>32</v>
      </c>
      <c r="AD8" s="25" t="s">
        <v>72</v>
      </c>
      <c r="AF8" s="25">
        <v>4</v>
      </c>
      <c r="AG8" s="29" t="s">
        <v>293</v>
      </c>
      <c r="AI8" s="25">
        <v>1030</v>
      </c>
      <c r="AJ8" s="34">
        <v>44209</v>
      </c>
      <c r="AK8" s="25">
        <v>400</v>
      </c>
      <c r="AL8" s="35">
        <v>0</v>
      </c>
      <c r="AM8" s="35">
        <f t="shared" si="2"/>
        <v>0</v>
      </c>
      <c r="AN8" s="35">
        <f t="shared" si="3"/>
        <v>0</v>
      </c>
      <c r="AO8" s="35">
        <v>0</v>
      </c>
      <c r="AP8" s="84">
        <f t="shared" si="4"/>
        <v>0</v>
      </c>
      <c r="AR8" s="25">
        <v>4</v>
      </c>
      <c r="AS8" s="25">
        <v>1030</v>
      </c>
      <c r="AT8" s="25">
        <v>6</v>
      </c>
      <c r="AU8" s="35">
        <v>133.16999999999999</v>
      </c>
      <c r="AV8" s="25">
        <v>-1</v>
      </c>
      <c r="AW8" s="25">
        <v>2</v>
      </c>
    </row>
    <row r="9" spans="1:55" x14ac:dyDescent="0.35">
      <c r="A9" s="27">
        <v>6</v>
      </c>
      <c r="B9" s="27">
        <v>1030</v>
      </c>
      <c r="C9" s="60">
        <v>44209</v>
      </c>
      <c r="D9" s="50">
        <v>400</v>
      </c>
      <c r="E9" s="27">
        <v>6</v>
      </c>
      <c r="F9" s="27">
        <v>1</v>
      </c>
      <c r="G9" s="49" t="s">
        <v>327</v>
      </c>
      <c r="H9" s="49" t="s">
        <v>312</v>
      </c>
      <c r="I9" s="49" t="s">
        <v>1</v>
      </c>
      <c r="J9" s="49" t="s">
        <v>11</v>
      </c>
      <c r="K9" s="53">
        <v>1012</v>
      </c>
      <c r="L9" s="50" t="s">
        <v>129</v>
      </c>
      <c r="M9" s="48">
        <v>133.16999999999999</v>
      </c>
      <c r="N9" s="79">
        <v>-1</v>
      </c>
      <c r="O9" s="48">
        <v>0</v>
      </c>
      <c r="P9" s="48">
        <v>0</v>
      </c>
      <c r="S9" s="25">
        <v>5</v>
      </c>
      <c r="T9" s="25">
        <v>1</v>
      </c>
      <c r="U9" s="25">
        <f t="shared" si="0"/>
        <v>9</v>
      </c>
      <c r="V9" s="49" t="s">
        <v>309</v>
      </c>
      <c r="W9" s="29">
        <f t="shared" si="1"/>
        <v>5</v>
      </c>
      <c r="X9" s="49" t="s">
        <v>1</v>
      </c>
      <c r="Y9" s="29" t="s">
        <v>2</v>
      </c>
      <c r="Z9" s="36">
        <v>1006</v>
      </c>
      <c r="AB9" s="25">
        <v>5</v>
      </c>
      <c r="AC9" s="25">
        <v>32</v>
      </c>
      <c r="AD9" s="25" t="s">
        <v>112</v>
      </c>
      <c r="AF9" s="25">
        <v>5</v>
      </c>
      <c r="AG9" s="29" t="s">
        <v>294</v>
      </c>
      <c r="AI9" s="25">
        <v>1031</v>
      </c>
      <c r="AJ9" s="34">
        <v>44210</v>
      </c>
      <c r="AK9" s="25">
        <v>500</v>
      </c>
      <c r="AL9" s="35">
        <v>4731.4800000000014</v>
      </c>
      <c r="AM9" s="35">
        <f t="shared" si="2"/>
        <v>331.20360000000011</v>
      </c>
      <c r="AN9" s="35">
        <f t="shared" si="3"/>
        <v>236.57400000000007</v>
      </c>
      <c r="AO9" s="35">
        <v>5299.2576000000017</v>
      </c>
      <c r="AP9" s="84">
        <f t="shared" si="4"/>
        <v>5299.2576000000008</v>
      </c>
      <c r="AR9" s="25">
        <v>5</v>
      </c>
      <c r="AS9" s="25">
        <v>1030</v>
      </c>
      <c r="AT9" s="25">
        <v>6</v>
      </c>
      <c r="AU9" s="35">
        <v>133.16999999999999</v>
      </c>
      <c r="AV9" s="25">
        <v>1</v>
      </c>
      <c r="AW9" s="25">
        <v>3</v>
      </c>
    </row>
    <row r="10" spans="1:55" x14ac:dyDescent="0.35">
      <c r="A10" s="27">
        <v>7</v>
      </c>
      <c r="B10" s="27">
        <v>1030</v>
      </c>
      <c r="C10" s="60">
        <v>44209</v>
      </c>
      <c r="D10" s="50">
        <v>400</v>
      </c>
      <c r="E10" s="27">
        <v>6</v>
      </c>
      <c r="F10" s="27">
        <v>1</v>
      </c>
      <c r="G10" s="49" t="s">
        <v>327</v>
      </c>
      <c r="H10" s="49" t="s">
        <v>312</v>
      </c>
      <c r="I10" s="49" t="s">
        <v>1</v>
      </c>
      <c r="J10" s="49" t="s">
        <v>11</v>
      </c>
      <c r="K10" s="53">
        <v>1012</v>
      </c>
      <c r="L10" s="50" t="s">
        <v>130</v>
      </c>
      <c r="M10" s="48">
        <v>133.16999999999999</v>
      </c>
      <c r="N10" s="79">
        <v>1</v>
      </c>
      <c r="O10" s="48">
        <v>0</v>
      </c>
      <c r="P10" s="48">
        <v>0</v>
      </c>
      <c r="S10" s="25">
        <v>6</v>
      </c>
      <c r="T10" s="25">
        <v>1</v>
      </c>
      <c r="U10" s="25">
        <f t="shared" si="0"/>
        <v>10</v>
      </c>
      <c r="V10" s="49" t="s">
        <v>312</v>
      </c>
      <c r="W10" s="29">
        <f t="shared" si="1"/>
        <v>5</v>
      </c>
      <c r="X10" s="49" t="s">
        <v>1</v>
      </c>
      <c r="Y10" s="29" t="s">
        <v>11</v>
      </c>
      <c r="Z10" s="36">
        <v>1012</v>
      </c>
      <c r="AB10" s="25">
        <v>6</v>
      </c>
      <c r="AC10" s="25">
        <v>6</v>
      </c>
      <c r="AD10" s="25" t="s">
        <v>129</v>
      </c>
      <c r="AF10" s="25">
        <v>6</v>
      </c>
      <c r="AG10" s="29" t="s">
        <v>295</v>
      </c>
      <c r="AI10" s="25">
        <v>1033</v>
      </c>
      <c r="AJ10" s="34">
        <v>44210</v>
      </c>
      <c r="AK10" s="25">
        <v>600</v>
      </c>
      <c r="AL10" s="35">
        <v>0</v>
      </c>
      <c r="AM10" s="35">
        <f t="shared" si="2"/>
        <v>0</v>
      </c>
      <c r="AN10" s="35">
        <f t="shared" si="3"/>
        <v>0</v>
      </c>
      <c r="AO10" s="35">
        <v>0</v>
      </c>
      <c r="AP10" s="84">
        <f t="shared" si="4"/>
        <v>0</v>
      </c>
      <c r="AR10" s="25">
        <v>6</v>
      </c>
      <c r="AS10" s="25">
        <v>1031</v>
      </c>
      <c r="AT10" s="25">
        <v>21</v>
      </c>
      <c r="AU10" s="35">
        <v>1500</v>
      </c>
      <c r="AV10" s="25">
        <v>2</v>
      </c>
      <c r="AW10" s="25">
        <v>1</v>
      </c>
    </row>
    <row r="11" spans="1:55" x14ac:dyDescent="0.35">
      <c r="A11" s="26">
        <v>8</v>
      </c>
      <c r="B11" s="26">
        <v>1031</v>
      </c>
      <c r="C11" s="60">
        <v>44210</v>
      </c>
      <c r="D11" s="50">
        <v>500</v>
      </c>
      <c r="E11" s="26">
        <v>21</v>
      </c>
      <c r="F11" s="26">
        <v>5</v>
      </c>
      <c r="G11" s="49" t="s">
        <v>328</v>
      </c>
      <c r="H11" s="49" t="s">
        <v>313</v>
      </c>
      <c r="I11" s="49" t="s">
        <v>13</v>
      </c>
      <c r="J11" s="49" t="s">
        <v>14</v>
      </c>
      <c r="K11" s="53">
        <v>41406</v>
      </c>
      <c r="L11" s="50" t="s">
        <v>227</v>
      </c>
      <c r="M11" s="48">
        <v>1500</v>
      </c>
      <c r="N11" s="79">
        <v>2</v>
      </c>
      <c r="O11" s="48">
        <v>4731.4800000000014</v>
      </c>
      <c r="P11" s="48">
        <v>5299.2576000000017</v>
      </c>
      <c r="S11" s="25">
        <v>7</v>
      </c>
      <c r="T11" s="25">
        <v>1</v>
      </c>
      <c r="U11" s="25">
        <f t="shared" si="0"/>
        <v>16</v>
      </c>
      <c r="V11" s="49" t="s">
        <v>313</v>
      </c>
      <c r="W11" s="29">
        <f t="shared" si="1"/>
        <v>8</v>
      </c>
      <c r="X11" s="49" t="s">
        <v>13</v>
      </c>
      <c r="Y11" s="29" t="s">
        <v>42</v>
      </c>
      <c r="Z11" s="36">
        <v>8335</v>
      </c>
      <c r="AB11" s="25">
        <v>7</v>
      </c>
      <c r="AC11" s="25">
        <v>6</v>
      </c>
      <c r="AD11" s="25" t="s">
        <v>130</v>
      </c>
      <c r="AF11" s="25">
        <v>7</v>
      </c>
      <c r="AG11" s="29" t="s">
        <v>296</v>
      </c>
      <c r="AI11" s="25">
        <v>1034</v>
      </c>
      <c r="AJ11" s="34">
        <v>44210</v>
      </c>
      <c r="AK11" s="25">
        <v>700</v>
      </c>
      <c r="AL11" s="35">
        <v>1009.38</v>
      </c>
      <c r="AM11" s="35">
        <f t="shared" si="2"/>
        <v>70.656600000000012</v>
      </c>
      <c r="AN11" s="35">
        <f t="shared" si="3"/>
        <v>50.469000000000001</v>
      </c>
      <c r="AO11" s="35">
        <v>1130.5056</v>
      </c>
      <c r="AP11" s="84">
        <f t="shared" si="4"/>
        <v>1130.5056</v>
      </c>
      <c r="AR11" s="25">
        <v>7</v>
      </c>
      <c r="AS11" s="25">
        <v>1031</v>
      </c>
      <c r="AT11" s="25">
        <v>37</v>
      </c>
      <c r="AU11" s="35">
        <v>199.8</v>
      </c>
      <c r="AV11" s="25">
        <v>2</v>
      </c>
      <c r="AW11" s="25">
        <v>1</v>
      </c>
    </row>
    <row r="12" spans="1:55" x14ac:dyDescent="0.35">
      <c r="A12" s="26">
        <v>9</v>
      </c>
      <c r="B12" s="26">
        <v>1031</v>
      </c>
      <c r="C12" s="60">
        <v>44210</v>
      </c>
      <c r="D12" s="50">
        <v>500</v>
      </c>
      <c r="E12" s="26">
        <v>21</v>
      </c>
      <c r="F12" s="26">
        <v>5</v>
      </c>
      <c r="G12" s="49" t="s">
        <v>328</v>
      </c>
      <c r="H12" s="49" t="s">
        <v>313</v>
      </c>
      <c r="I12" s="49" t="s">
        <v>13</v>
      </c>
      <c r="J12" s="49" t="s">
        <v>14</v>
      </c>
      <c r="K12" s="53">
        <v>41406</v>
      </c>
      <c r="L12" s="50" t="s">
        <v>228</v>
      </c>
      <c r="M12" s="48">
        <v>1500</v>
      </c>
      <c r="N12" s="79">
        <v>2</v>
      </c>
      <c r="O12" s="48">
        <v>4731.4800000000014</v>
      </c>
      <c r="P12" s="48">
        <v>5299.2576000000017</v>
      </c>
      <c r="S12" s="25">
        <v>8</v>
      </c>
      <c r="T12" s="25">
        <v>1</v>
      </c>
      <c r="U12" s="25">
        <f t="shared" si="0"/>
        <v>17</v>
      </c>
      <c r="V12" s="49" t="s">
        <v>322</v>
      </c>
      <c r="W12" s="29">
        <f t="shared" si="1"/>
        <v>8</v>
      </c>
      <c r="X12" s="49" t="s">
        <v>13</v>
      </c>
      <c r="Y12" s="29" t="s">
        <v>73</v>
      </c>
      <c r="Z12" s="36">
        <v>8360</v>
      </c>
      <c r="AB12" s="25">
        <v>8</v>
      </c>
      <c r="AC12" s="25">
        <v>21</v>
      </c>
      <c r="AD12" s="25" t="s">
        <v>227</v>
      </c>
      <c r="AF12" s="25">
        <v>8</v>
      </c>
      <c r="AG12" s="29" t="s">
        <v>299</v>
      </c>
      <c r="AI12" s="25">
        <v>1036</v>
      </c>
      <c r="AJ12" s="34">
        <v>44214</v>
      </c>
      <c r="AK12" s="25">
        <v>800</v>
      </c>
      <c r="AL12" s="35">
        <v>2020</v>
      </c>
      <c r="AM12" s="35">
        <f t="shared" si="2"/>
        <v>141.4</v>
      </c>
      <c r="AN12" s="35">
        <f t="shared" si="3"/>
        <v>101</v>
      </c>
      <c r="AO12" s="35">
        <v>2262.4</v>
      </c>
      <c r="AP12" s="84">
        <f t="shared" si="4"/>
        <v>2262.4</v>
      </c>
      <c r="AR12" s="25">
        <v>8</v>
      </c>
      <c r="AS12" s="25">
        <v>1031</v>
      </c>
      <c r="AT12" s="25">
        <v>38</v>
      </c>
      <c r="AU12" s="35">
        <v>332.97</v>
      </c>
      <c r="AV12" s="25">
        <v>4</v>
      </c>
      <c r="AW12" s="25">
        <v>1</v>
      </c>
    </row>
    <row r="13" spans="1:55" x14ac:dyDescent="0.35">
      <c r="A13" s="26">
        <v>10</v>
      </c>
      <c r="B13" s="26">
        <v>1031</v>
      </c>
      <c r="C13" s="60">
        <v>44210</v>
      </c>
      <c r="D13" s="50">
        <v>500</v>
      </c>
      <c r="E13" s="26">
        <v>37</v>
      </c>
      <c r="F13" s="26">
        <v>7</v>
      </c>
      <c r="G13" s="49" t="s">
        <v>330</v>
      </c>
      <c r="H13" s="49" t="s">
        <v>309</v>
      </c>
      <c r="I13" s="49" t="s">
        <v>1</v>
      </c>
      <c r="J13" s="49" t="s">
        <v>16</v>
      </c>
      <c r="K13" s="53">
        <v>5618009</v>
      </c>
      <c r="L13" s="50" t="s">
        <v>17</v>
      </c>
      <c r="M13" s="48">
        <v>199.8</v>
      </c>
      <c r="N13" s="79">
        <v>2</v>
      </c>
      <c r="O13" s="48">
        <v>4731.4800000000014</v>
      </c>
      <c r="P13" s="48">
        <v>5299.2576000000017</v>
      </c>
      <c r="S13" s="25">
        <v>9</v>
      </c>
      <c r="T13" s="25">
        <v>4</v>
      </c>
      <c r="U13" s="25">
        <f t="shared" si="0"/>
        <v>1</v>
      </c>
      <c r="V13" s="49" t="s">
        <v>310</v>
      </c>
      <c r="W13" s="29">
        <f t="shared" si="1"/>
        <v>4</v>
      </c>
      <c r="X13" s="49" t="s">
        <v>264</v>
      </c>
      <c r="Y13" s="29" t="s">
        <v>38</v>
      </c>
      <c r="Z13" s="36">
        <v>11164009</v>
      </c>
      <c r="AB13" s="25">
        <v>9</v>
      </c>
      <c r="AC13" s="25">
        <v>21</v>
      </c>
      <c r="AD13" s="25" t="s">
        <v>228</v>
      </c>
      <c r="AF13" s="25">
        <v>9</v>
      </c>
      <c r="AG13" s="29" t="s">
        <v>297</v>
      </c>
      <c r="AI13" s="25">
        <v>1040</v>
      </c>
      <c r="AJ13" s="34">
        <v>44214</v>
      </c>
      <c r="AK13" s="25">
        <v>900</v>
      </c>
      <c r="AL13" s="35">
        <v>1564.5</v>
      </c>
      <c r="AM13" s="35">
        <f t="shared" si="2"/>
        <v>109.51500000000001</v>
      </c>
      <c r="AN13" s="35">
        <f t="shared" si="3"/>
        <v>78.225000000000009</v>
      </c>
      <c r="AO13" s="35">
        <v>1752.24</v>
      </c>
      <c r="AP13" s="84">
        <f t="shared" si="4"/>
        <v>1752.24</v>
      </c>
      <c r="AR13" s="25">
        <v>9</v>
      </c>
      <c r="AS13" s="25">
        <v>1033</v>
      </c>
      <c r="AT13" s="25">
        <v>34</v>
      </c>
      <c r="AU13" s="35">
        <v>1010</v>
      </c>
      <c r="AV13" s="25">
        <v>-1</v>
      </c>
      <c r="AW13" s="25">
        <v>2</v>
      </c>
    </row>
    <row r="14" spans="1:55" x14ac:dyDescent="0.35">
      <c r="A14" s="26">
        <v>11</v>
      </c>
      <c r="B14" s="26">
        <v>1031</v>
      </c>
      <c r="C14" s="60">
        <v>44210</v>
      </c>
      <c r="D14" s="50">
        <v>500</v>
      </c>
      <c r="E14" s="26">
        <v>37</v>
      </c>
      <c r="F14" s="26">
        <v>7</v>
      </c>
      <c r="G14" s="49" t="s">
        <v>330</v>
      </c>
      <c r="H14" s="49" t="s">
        <v>309</v>
      </c>
      <c r="I14" s="49" t="s">
        <v>1</v>
      </c>
      <c r="J14" s="49" t="s">
        <v>16</v>
      </c>
      <c r="K14" s="53">
        <v>5618009</v>
      </c>
      <c r="L14" s="50" t="s">
        <v>184</v>
      </c>
      <c r="M14" s="48">
        <v>199.8</v>
      </c>
      <c r="N14" s="79">
        <v>2</v>
      </c>
      <c r="O14" s="48">
        <v>4731.4800000000014</v>
      </c>
      <c r="P14" s="48">
        <v>5299.2576000000017</v>
      </c>
      <c r="S14" s="25">
        <v>10</v>
      </c>
      <c r="T14" s="25">
        <v>4</v>
      </c>
      <c r="U14" s="25">
        <f t="shared" si="0"/>
        <v>2</v>
      </c>
      <c r="V14" s="49" t="s">
        <v>316</v>
      </c>
      <c r="W14" s="29">
        <f t="shared" si="1"/>
        <v>4</v>
      </c>
      <c r="X14" s="49" t="s">
        <v>264</v>
      </c>
      <c r="Y14" s="29" t="s">
        <v>40</v>
      </c>
      <c r="Z14" s="36">
        <v>42542001</v>
      </c>
      <c r="AB14" s="25">
        <v>10</v>
      </c>
      <c r="AC14" s="25">
        <v>37</v>
      </c>
      <c r="AD14" s="25" t="s">
        <v>17</v>
      </c>
      <c r="AF14" s="25">
        <v>10</v>
      </c>
      <c r="AG14" s="29" t="s">
        <v>298</v>
      </c>
      <c r="AI14" s="25">
        <v>1042</v>
      </c>
      <c r="AJ14" s="34">
        <v>44214</v>
      </c>
      <c r="AK14" s="25">
        <v>1000</v>
      </c>
      <c r="AL14" s="35">
        <v>1040</v>
      </c>
      <c r="AM14" s="35">
        <f t="shared" si="2"/>
        <v>72.800000000000011</v>
      </c>
      <c r="AN14" s="35">
        <f t="shared" si="3"/>
        <v>52</v>
      </c>
      <c r="AO14" s="35">
        <v>1164.8</v>
      </c>
      <c r="AP14" s="84">
        <f t="shared" si="4"/>
        <v>1164.8</v>
      </c>
      <c r="AR14" s="25">
        <v>10</v>
      </c>
      <c r="AS14" s="25">
        <v>1033</v>
      </c>
      <c r="AT14" s="25">
        <v>34</v>
      </c>
      <c r="AU14" s="35">
        <v>1010</v>
      </c>
      <c r="AV14" s="25">
        <v>1</v>
      </c>
      <c r="AW14" s="25">
        <v>3</v>
      </c>
    </row>
    <row r="15" spans="1:55" x14ac:dyDescent="0.35">
      <c r="A15" s="26">
        <v>12</v>
      </c>
      <c r="B15" s="26">
        <v>1031</v>
      </c>
      <c r="C15" s="60">
        <v>44210</v>
      </c>
      <c r="D15" s="50">
        <v>500</v>
      </c>
      <c r="E15" s="26">
        <v>38</v>
      </c>
      <c r="F15" s="26">
        <v>7</v>
      </c>
      <c r="G15" s="49" t="s">
        <v>330</v>
      </c>
      <c r="H15" s="49" t="s">
        <v>314</v>
      </c>
      <c r="I15" s="49" t="s">
        <v>19</v>
      </c>
      <c r="J15" s="49" t="s">
        <v>20</v>
      </c>
      <c r="K15" s="53">
        <v>20983041</v>
      </c>
      <c r="L15" s="50" t="s">
        <v>185</v>
      </c>
      <c r="M15" s="48">
        <v>332.97</v>
      </c>
      <c r="N15" s="79">
        <v>4</v>
      </c>
      <c r="O15" s="48">
        <v>4731.4800000000014</v>
      </c>
      <c r="P15" s="48">
        <v>5299.2576000000017</v>
      </c>
      <c r="S15" s="25">
        <v>11</v>
      </c>
      <c r="T15" s="25">
        <v>4</v>
      </c>
      <c r="U15" s="25">
        <f t="shared" si="0"/>
        <v>5</v>
      </c>
      <c r="V15" s="49" t="s">
        <v>323</v>
      </c>
      <c r="W15" s="29">
        <f t="shared" si="1"/>
        <v>2</v>
      </c>
      <c r="X15" s="49" t="s">
        <v>241</v>
      </c>
      <c r="Y15" s="29" t="s">
        <v>76</v>
      </c>
      <c r="Z15" s="36">
        <v>51281</v>
      </c>
      <c r="AB15" s="25">
        <v>11</v>
      </c>
      <c r="AC15" s="25">
        <v>37</v>
      </c>
      <c r="AD15" s="25" t="s">
        <v>184</v>
      </c>
      <c r="AI15" s="25">
        <v>1043</v>
      </c>
      <c r="AJ15" s="34">
        <v>44214</v>
      </c>
      <c r="AK15" s="25">
        <v>1100</v>
      </c>
      <c r="AL15" s="35">
        <v>1272</v>
      </c>
      <c r="AM15" s="35">
        <f t="shared" si="2"/>
        <v>89.04</v>
      </c>
      <c r="AN15" s="35">
        <f t="shared" si="3"/>
        <v>63.6</v>
      </c>
      <c r="AO15" s="35">
        <v>1424.6399999999999</v>
      </c>
      <c r="AP15" s="84">
        <f t="shared" si="4"/>
        <v>1424.6399999999999</v>
      </c>
      <c r="AR15" s="25">
        <v>11</v>
      </c>
      <c r="AS15" s="25">
        <v>1034</v>
      </c>
      <c r="AT15" s="25">
        <v>44</v>
      </c>
      <c r="AU15" s="35">
        <v>504.69</v>
      </c>
      <c r="AV15" s="25">
        <v>2</v>
      </c>
      <c r="AW15" s="25">
        <v>1</v>
      </c>
    </row>
    <row r="16" spans="1:55" x14ac:dyDescent="0.35">
      <c r="A16" s="26">
        <v>13</v>
      </c>
      <c r="B16" s="26">
        <v>1031</v>
      </c>
      <c r="C16" s="60">
        <v>44210</v>
      </c>
      <c r="D16" s="50">
        <v>500</v>
      </c>
      <c r="E16" s="26">
        <v>38</v>
      </c>
      <c r="F16" s="26">
        <v>7</v>
      </c>
      <c r="G16" s="49" t="s">
        <v>330</v>
      </c>
      <c r="H16" s="49" t="s">
        <v>314</v>
      </c>
      <c r="I16" s="49" t="s">
        <v>19</v>
      </c>
      <c r="J16" s="49" t="s">
        <v>20</v>
      </c>
      <c r="K16" s="53">
        <v>20983041</v>
      </c>
      <c r="L16" s="50" t="s">
        <v>186</v>
      </c>
      <c r="M16" s="48">
        <v>332.97</v>
      </c>
      <c r="N16" s="79">
        <v>4</v>
      </c>
      <c r="O16" s="48">
        <v>4731.4800000000014</v>
      </c>
      <c r="P16" s="48">
        <v>5299.2576000000017</v>
      </c>
      <c r="S16" s="25">
        <v>12</v>
      </c>
      <c r="T16" s="25">
        <v>4</v>
      </c>
      <c r="U16" s="25">
        <f t="shared" si="0"/>
        <v>5</v>
      </c>
      <c r="V16" s="49" t="s">
        <v>323</v>
      </c>
      <c r="W16" s="29">
        <f t="shared" si="1"/>
        <v>2</v>
      </c>
      <c r="X16" s="49" t="s">
        <v>241</v>
      </c>
      <c r="Y16" s="29" t="s">
        <v>276</v>
      </c>
      <c r="Z16" s="36">
        <v>51287</v>
      </c>
      <c r="AB16" s="25">
        <v>12</v>
      </c>
      <c r="AC16" s="25">
        <v>38</v>
      </c>
      <c r="AD16" s="25" t="s">
        <v>185</v>
      </c>
      <c r="AI16" s="25">
        <v>1044</v>
      </c>
      <c r="AJ16" s="34">
        <v>44214</v>
      </c>
      <c r="AK16" s="25">
        <v>1200</v>
      </c>
      <c r="AL16" s="35">
        <v>317.88</v>
      </c>
      <c r="AM16" s="35">
        <f t="shared" si="2"/>
        <v>22.251600000000003</v>
      </c>
      <c r="AN16" s="35">
        <f t="shared" si="3"/>
        <v>15.894</v>
      </c>
      <c r="AO16" s="35">
        <v>356.0256</v>
      </c>
      <c r="AP16" s="84">
        <f t="shared" si="4"/>
        <v>356.0256</v>
      </c>
      <c r="AR16" s="25">
        <v>12</v>
      </c>
      <c r="AS16" s="25">
        <v>1036</v>
      </c>
      <c r="AT16" s="25">
        <v>34</v>
      </c>
      <c r="AU16" s="35">
        <v>1010</v>
      </c>
      <c r="AV16" s="25">
        <v>2</v>
      </c>
      <c r="AW16" s="25">
        <v>1</v>
      </c>
    </row>
    <row r="17" spans="1:49" x14ac:dyDescent="0.35">
      <c r="A17" s="26">
        <v>14</v>
      </c>
      <c r="B17" s="26">
        <v>1031</v>
      </c>
      <c r="C17" s="60">
        <v>44210</v>
      </c>
      <c r="D17" s="50">
        <v>500</v>
      </c>
      <c r="E17" s="26">
        <v>38</v>
      </c>
      <c r="F17" s="26">
        <v>7</v>
      </c>
      <c r="G17" s="49" t="s">
        <v>330</v>
      </c>
      <c r="H17" s="49" t="s">
        <v>314</v>
      </c>
      <c r="I17" s="49" t="s">
        <v>19</v>
      </c>
      <c r="J17" s="49" t="s">
        <v>20</v>
      </c>
      <c r="K17" s="53">
        <v>20983041</v>
      </c>
      <c r="L17" s="50" t="s">
        <v>187</v>
      </c>
      <c r="M17" s="48">
        <v>332.97</v>
      </c>
      <c r="N17" s="79">
        <v>4</v>
      </c>
      <c r="O17" s="48">
        <v>4731.4800000000014</v>
      </c>
      <c r="P17" s="48">
        <v>5299.2576000000017</v>
      </c>
      <c r="S17" s="25">
        <v>13</v>
      </c>
      <c r="T17" s="25">
        <v>4</v>
      </c>
      <c r="U17" s="25">
        <f t="shared" si="0"/>
        <v>12</v>
      </c>
      <c r="V17" s="49" t="s">
        <v>318</v>
      </c>
      <c r="W17" s="29">
        <f t="shared" si="1"/>
        <v>8</v>
      </c>
      <c r="X17" s="49" t="s">
        <v>13</v>
      </c>
      <c r="Y17" s="29" t="s">
        <v>81</v>
      </c>
      <c r="Z17" s="36">
        <v>8211010</v>
      </c>
      <c r="AB17" s="25">
        <v>13</v>
      </c>
      <c r="AC17" s="25">
        <v>38</v>
      </c>
      <c r="AD17" s="25" t="s">
        <v>186</v>
      </c>
      <c r="AF17" s="25" t="s">
        <v>304</v>
      </c>
      <c r="AG17" s="25"/>
      <c r="AI17" s="25">
        <v>1046</v>
      </c>
      <c r="AJ17" s="34">
        <v>44214</v>
      </c>
      <c r="AK17" s="25">
        <v>1300</v>
      </c>
      <c r="AL17" s="35">
        <v>5370</v>
      </c>
      <c r="AM17" s="35">
        <f t="shared" si="2"/>
        <v>375.90000000000003</v>
      </c>
      <c r="AN17" s="35">
        <f t="shared" si="3"/>
        <v>268.5</v>
      </c>
      <c r="AO17" s="35">
        <v>6014.4</v>
      </c>
      <c r="AP17" s="84">
        <f t="shared" si="4"/>
        <v>6014.4</v>
      </c>
      <c r="AR17" s="25">
        <v>13</v>
      </c>
      <c r="AS17" s="25">
        <v>1040</v>
      </c>
      <c r="AT17" s="25">
        <v>22</v>
      </c>
      <c r="AU17" s="35">
        <v>50.75</v>
      </c>
      <c r="AV17" s="25">
        <v>2</v>
      </c>
      <c r="AW17" s="25">
        <v>1</v>
      </c>
    </row>
    <row r="18" spans="1:49" x14ac:dyDescent="0.35">
      <c r="A18" s="26">
        <v>15</v>
      </c>
      <c r="B18" s="26">
        <v>1031</v>
      </c>
      <c r="C18" s="60">
        <v>44210</v>
      </c>
      <c r="D18" s="50">
        <v>500</v>
      </c>
      <c r="E18" s="26">
        <v>38</v>
      </c>
      <c r="F18" s="26">
        <v>7</v>
      </c>
      <c r="G18" s="49" t="s">
        <v>330</v>
      </c>
      <c r="H18" s="49" t="s">
        <v>314</v>
      </c>
      <c r="I18" s="49" t="s">
        <v>19</v>
      </c>
      <c r="J18" s="49" t="s">
        <v>20</v>
      </c>
      <c r="K18" s="53">
        <v>20983041</v>
      </c>
      <c r="L18" s="50" t="s">
        <v>188</v>
      </c>
      <c r="M18" s="48">
        <v>332.97</v>
      </c>
      <c r="N18" s="79">
        <v>4</v>
      </c>
      <c r="O18" s="48">
        <v>4731.4800000000014</v>
      </c>
      <c r="P18" s="48">
        <v>5299.2576000000017</v>
      </c>
      <c r="S18" s="25">
        <v>14</v>
      </c>
      <c r="T18" s="25">
        <v>4</v>
      </c>
      <c r="U18" s="25">
        <f t="shared" si="0"/>
        <v>14</v>
      </c>
      <c r="V18" s="49" t="s">
        <v>315</v>
      </c>
      <c r="W18" s="29">
        <f t="shared" si="1"/>
        <v>7</v>
      </c>
      <c r="X18" s="49" t="s">
        <v>19</v>
      </c>
      <c r="Y18" s="29" t="s">
        <v>46</v>
      </c>
      <c r="Z18" s="36">
        <v>50864001</v>
      </c>
      <c r="AB18" s="25">
        <v>14</v>
      </c>
      <c r="AC18" s="25">
        <v>38</v>
      </c>
      <c r="AD18" s="25" t="s">
        <v>187</v>
      </c>
      <c r="AF18" s="91" t="s">
        <v>359</v>
      </c>
      <c r="AG18" s="91"/>
      <c r="AI18" s="25">
        <v>1048</v>
      </c>
      <c r="AJ18" s="34">
        <v>44214</v>
      </c>
      <c r="AK18" s="25">
        <v>1400</v>
      </c>
      <c r="AL18" s="35">
        <v>1090.9100000000001</v>
      </c>
      <c r="AM18" s="35">
        <f t="shared" si="2"/>
        <v>76.363700000000009</v>
      </c>
      <c r="AN18" s="35">
        <f t="shared" si="3"/>
        <v>54.545500000000004</v>
      </c>
      <c r="AO18" s="35">
        <v>1221.8192000000001</v>
      </c>
      <c r="AP18" s="84">
        <f t="shared" si="4"/>
        <v>1221.8192000000001</v>
      </c>
      <c r="AR18" s="25">
        <v>14</v>
      </c>
      <c r="AS18" s="25">
        <v>1040</v>
      </c>
      <c r="AT18" s="25">
        <v>23</v>
      </c>
      <c r="AU18" s="35">
        <v>104.5</v>
      </c>
      <c r="AV18" s="25">
        <v>14</v>
      </c>
      <c r="AW18" s="25">
        <v>1</v>
      </c>
    </row>
    <row r="19" spans="1:49" x14ac:dyDescent="0.35">
      <c r="A19" s="27">
        <v>16</v>
      </c>
      <c r="B19" s="27">
        <v>1033</v>
      </c>
      <c r="C19" s="60">
        <v>44210</v>
      </c>
      <c r="D19" s="50">
        <v>600</v>
      </c>
      <c r="E19" s="27">
        <v>34</v>
      </c>
      <c r="F19" s="27">
        <v>10</v>
      </c>
      <c r="G19" s="49" t="s">
        <v>329</v>
      </c>
      <c r="H19" s="49" t="s">
        <v>315</v>
      </c>
      <c r="I19" s="49" t="s">
        <v>19</v>
      </c>
      <c r="J19" s="49" t="s">
        <v>23</v>
      </c>
      <c r="K19" s="53">
        <v>8427</v>
      </c>
      <c r="L19" s="50" t="s">
        <v>175</v>
      </c>
      <c r="M19" s="48">
        <v>1010</v>
      </c>
      <c r="N19" s="79">
        <v>-1</v>
      </c>
      <c r="O19" s="48">
        <v>0</v>
      </c>
      <c r="P19" s="48">
        <v>0</v>
      </c>
      <c r="S19" s="25">
        <v>15</v>
      </c>
      <c r="T19" s="25">
        <v>5</v>
      </c>
      <c r="U19" s="25">
        <f t="shared" si="0"/>
        <v>1</v>
      </c>
      <c r="V19" s="49" t="s">
        <v>310</v>
      </c>
      <c r="W19" s="29">
        <f t="shared" si="1"/>
        <v>4</v>
      </c>
      <c r="X19" s="49" t="s">
        <v>264</v>
      </c>
      <c r="Y19" s="29" t="s">
        <v>5</v>
      </c>
      <c r="Z19" s="36">
        <v>20815001</v>
      </c>
      <c r="AB19" s="25">
        <v>15</v>
      </c>
      <c r="AC19" s="25">
        <v>38</v>
      </c>
      <c r="AD19" s="25" t="s">
        <v>188</v>
      </c>
      <c r="AF19" s="65" t="s">
        <v>350</v>
      </c>
      <c r="AG19" s="65" t="s">
        <v>352</v>
      </c>
      <c r="AI19" s="25">
        <v>1049</v>
      </c>
      <c r="AJ19" s="34">
        <v>44214</v>
      </c>
      <c r="AK19" s="25">
        <v>1500</v>
      </c>
      <c r="AL19" s="35">
        <v>1880</v>
      </c>
      <c r="AM19" s="35">
        <f t="shared" si="2"/>
        <v>131.60000000000002</v>
      </c>
      <c r="AN19" s="35">
        <f t="shared" si="3"/>
        <v>94</v>
      </c>
      <c r="AO19" s="35">
        <v>2105.6</v>
      </c>
      <c r="AP19" s="84">
        <f t="shared" si="4"/>
        <v>2105.6</v>
      </c>
      <c r="AR19" s="25">
        <v>15</v>
      </c>
      <c r="AS19" s="25">
        <v>1042</v>
      </c>
      <c r="AT19" s="25">
        <v>28</v>
      </c>
      <c r="AU19" s="35">
        <v>1040</v>
      </c>
      <c r="AV19" s="25">
        <v>1</v>
      </c>
      <c r="AW19" s="25">
        <v>1</v>
      </c>
    </row>
    <row r="20" spans="1:49" x14ac:dyDescent="0.35">
      <c r="A20" s="27">
        <v>17</v>
      </c>
      <c r="B20" s="27">
        <v>1033</v>
      </c>
      <c r="C20" s="60">
        <v>44210</v>
      </c>
      <c r="D20" s="50">
        <v>600</v>
      </c>
      <c r="E20" s="27">
        <v>34</v>
      </c>
      <c r="F20" s="27">
        <v>10</v>
      </c>
      <c r="G20" s="49" t="s">
        <v>329</v>
      </c>
      <c r="H20" s="49" t="s">
        <v>315</v>
      </c>
      <c r="I20" s="49" t="s">
        <v>19</v>
      </c>
      <c r="J20" s="49" t="s">
        <v>23</v>
      </c>
      <c r="K20" s="53">
        <v>8427</v>
      </c>
      <c r="L20" s="50" t="s">
        <v>176</v>
      </c>
      <c r="M20" s="48">
        <v>1010</v>
      </c>
      <c r="N20" s="79">
        <v>1</v>
      </c>
      <c r="O20" s="48">
        <v>0</v>
      </c>
      <c r="P20" s="48">
        <v>0</v>
      </c>
      <c r="S20" s="25">
        <v>16</v>
      </c>
      <c r="T20" s="25">
        <v>5</v>
      </c>
      <c r="U20" s="25">
        <f t="shared" si="0"/>
        <v>7</v>
      </c>
      <c r="V20" s="49" t="s">
        <v>317</v>
      </c>
      <c r="W20" s="29">
        <f t="shared" si="1"/>
        <v>7</v>
      </c>
      <c r="X20" s="49" t="s">
        <v>19</v>
      </c>
      <c r="Y20" s="29" t="s">
        <v>56</v>
      </c>
      <c r="Z20" s="36">
        <v>40184001</v>
      </c>
      <c r="AB20" s="25">
        <v>16</v>
      </c>
      <c r="AC20" s="25">
        <v>34</v>
      </c>
      <c r="AD20" s="25" t="s">
        <v>175</v>
      </c>
      <c r="AF20" s="64" t="s">
        <v>351</v>
      </c>
      <c r="AG20" s="64" t="s">
        <v>343</v>
      </c>
      <c r="AI20" s="25">
        <v>1051</v>
      </c>
      <c r="AJ20" s="34">
        <v>44214</v>
      </c>
      <c r="AK20" s="25">
        <v>1600</v>
      </c>
      <c r="AL20" s="35">
        <v>553.95000000000005</v>
      </c>
      <c r="AM20" s="35">
        <f t="shared" si="2"/>
        <v>38.776500000000006</v>
      </c>
      <c r="AN20" s="35">
        <f t="shared" si="3"/>
        <v>27.697500000000005</v>
      </c>
      <c r="AO20" s="35">
        <v>620.42400000000009</v>
      </c>
      <c r="AP20" s="84">
        <f t="shared" si="4"/>
        <v>620.42400000000009</v>
      </c>
      <c r="AR20" s="25">
        <v>16</v>
      </c>
      <c r="AS20" s="25">
        <v>1043</v>
      </c>
      <c r="AT20" s="25">
        <v>24</v>
      </c>
      <c r="AU20" s="35">
        <v>1272</v>
      </c>
      <c r="AV20" s="25">
        <v>1</v>
      </c>
      <c r="AW20" s="25">
        <v>1</v>
      </c>
    </row>
    <row r="21" spans="1:49" x14ac:dyDescent="0.35">
      <c r="A21" s="26">
        <v>18</v>
      </c>
      <c r="B21" s="26">
        <v>1034</v>
      </c>
      <c r="C21" s="60">
        <v>44210</v>
      </c>
      <c r="D21" s="50">
        <v>700</v>
      </c>
      <c r="E21" s="26">
        <v>44</v>
      </c>
      <c r="F21" s="26">
        <v>3</v>
      </c>
      <c r="G21" s="49" t="s">
        <v>331</v>
      </c>
      <c r="H21" s="49" t="s">
        <v>25</v>
      </c>
      <c r="I21" s="49" t="s">
        <v>266</v>
      </c>
      <c r="J21" s="49" t="s">
        <v>26</v>
      </c>
      <c r="K21" s="53">
        <v>5804084</v>
      </c>
      <c r="L21" s="50" t="s">
        <v>196</v>
      </c>
      <c r="M21" s="48">
        <v>504.69</v>
      </c>
      <c r="N21" s="79">
        <v>2</v>
      </c>
      <c r="O21" s="48">
        <v>1009.38</v>
      </c>
      <c r="P21" s="48">
        <v>1130.5056</v>
      </c>
      <c r="S21" s="25">
        <v>17</v>
      </c>
      <c r="T21" s="25">
        <v>5</v>
      </c>
      <c r="U21" s="25">
        <f t="shared" si="0"/>
        <v>9</v>
      </c>
      <c r="V21" s="49" t="s">
        <v>309</v>
      </c>
      <c r="W21" s="29">
        <f t="shared" si="1"/>
        <v>5</v>
      </c>
      <c r="X21" s="49" t="s">
        <v>1</v>
      </c>
      <c r="Y21" s="29" t="s">
        <v>58</v>
      </c>
      <c r="Z21" s="36">
        <v>40182001</v>
      </c>
      <c r="AB21" s="25">
        <v>17</v>
      </c>
      <c r="AC21" s="25">
        <v>34</v>
      </c>
      <c r="AD21" s="25" t="s">
        <v>176</v>
      </c>
      <c r="AF21" s="25">
        <v>1</v>
      </c>
      <c r="AG21" s="25" t="s">
        <v>347</v>
      </c>
      <c r="AI21" s="25">
        <v>1052</v>
      </c>
      <c r="AJ21" s="34">
        <v>44214</v>
      </c>
      <c r="AK21" s="25">
        <v>1700</v>
      </c>
      <c r="AL21" s="35">
        <v>1435</v>
      </c>
      <c r="AM21" s="35">
        <f t="shared" si="2"/>
        <v>100.45</v>
      </c>
      <c r="AN21" s="35">
        <f t="shared" si="3"/>
        <v>71.75</v>
      </c>
      <c r="AO21" s="35">
        <v>1607.2</v>
      </c>
      <c r="AP21" s="84">
        <f t="shared" si="4"/>
        <v>1607.2</v>
      </c>
      <c r="AR21" s="25">
        <v>17</v>
      </c>
      <c r="AS21" s="25">
        <v>1044</v>
      </c>
      <c r="AT21" s="25">
        <v>9</v>
      </c>
      <c r="AU21" s="35">
        <v>69.53</v>
      </c>
      <c r="AV21" s="25">
        <v>4</v>
      </c>
      <c r="AW21" s="25">
        <v>1</v>
      </c>
    </row>
    <row r="22" spans="1:49" x14ac:dyDescent="0.35">
      <c r="A22" s="26">
        <v>19</v>
      </c>
      <c r="B22" s="26">
        <v>1034</v>
      </c>
      <c r="C22" s="60">
        <v>44210</v>
      </c>
      <c r="D22" s="50">
        <v>700</v>
      </c>
      <c r="E22" s="26">
        <v>44</v>
      </c>
      <c r="F22" s="26">
        <v>3</v>
      </c>
      <c r="G22" s="49" t="s">
        <v>331</v>
      </c>
      <c r="H22" s="49" t="s">
        <v>25</v>
      </c>
      <c r="I22" s="49" t="s">
        <v>266</v>
      </c>
      <c r="J22" s="49" t="s">
        <v>26</v>
      </c>
      <c r="K22" s="53">
        <v>5804084</v>
      </c>
      <c r="L22" s="50" t="s">
        <v>197</v>
      </c>
      <c r="M22" s="48">
        <v>504.69</v>
      </c>
      <c r="N22" s="79">
        <v>2</v>
      </c>
      <c r="O22" s="48">
        <v>1009.38</v>
      </c>
      <c r="P22" s="48">
        <v>1130.5056</v>
      </c>
      <c r="S22" s="25">
        <v>18</v>
      </c>
      <c r="T22" s="25">
        <v>5</v>
      </c>
      <c r="U22" s="25">
        <f t="shared" si="0"/>
        <v>11</v>
      </c>
      <c r="V22" s="49" t="s">
        <v>48</v>
      </c>
      <c r="W22" s="29">
        <f t="shared" si="1"/>
        <v>6</v>
      </c>
      <c r="X22" s="49" t="s">
        <v>267</v>
      </c>
      <c r="Y22" s="29" t="s">
        <v>87</v>
      </c>
      <c r="Z22" s="36">
        <v>8359</v>
      </c>
      <c r="AB22" s="25">
        <v>18</v>
      </c>
      <c r="AC22" s="25">
        <v>44</v>
      </c>
      <c r="AD22" s="25" t="s">
        <v>196</v>
      </c>
      <c r="AF22" s="25">
        <v>2</v>
      </c>
      <c r="AG22" s="25" t="s">
        <v>377</v>
      </c>
      <c r="AI22" s="25">
        <v>1054</v>
      </c>
      <c r="AJ22" s="34">
        <v>44214</v>
      </c>
      <c r="AK22" s="25">
        <v>1800</v>
      </c>
      <c r="AL22" s="35">
        <v>1747.3400000000001</v>
      </c>
      <c r="AM22" s="35">
        <f t="shared" si="2"/>
        <v>122.31380000000001</v>
      </c>
      <c r="AN22" s="35">
        <f t="shared" si="3"/>
        <v>87.367000000000019</v>
      </c>
      <c r="AO22" s="35">
        <v>1957.0208000000002</v>
      </c>
      <c r="AP22" s="84">
        <f t="shared" si="4"/>
        <v>1957.0208</v>
      </c>
      <c r="AR22" s="25">
        <v>18</v>
      </c>
      <c r="AS22" s="25">
        <v>1044</v>
      </c>
      <c r="AT22" s="25">
        <v>10</v>
      </c>
      <c r="AU22" s="35">
        <v>89.41</v>
      </c>
      <c r="AV22" s="25">
        <v>4</v>
      </c>
      <c r="AW22" s="25">
        <v>1</v>
      </c>
    </row>
    <row r="23" spans="1:49" x14ac:dyDescent="0.35">
      <c r="A23" s="27">
        <v>20</v>
      </c>
      <c r="B23" s="27">
        <v>1036</v>
      </c>
      <c r="C23" s="60">
        <v>44214</v>
      </c>
      <c r="D23" s="50">
        <v>800</v>
      </c>
      <c r="E23" s="27">
        <v>34</v>
      </c>
      <c r="F23" s="27">
        <v>10</v>
      </c>
      <c r="G23" s="49" t="s">
        <v>329</v>
      </c>
      <c r="H23" s="49" t="s">
        <v>315</v>
      </c>
      <c r="I23" s="49" t="s">
        <v>19</v>
      </c>
      <c r="J23" s="49" t="s">
        <v>23</v>
      </c>
      <c r="K23" s="53">
        <v>8427</v>
      </c>
      <c r="L23" s="50" t="s">
        <v>177</v>
      </c>
      <c r="M23" s="48">
        <v>1010</v>
      </c>
      <c r="N23" s="79">
        <v>2</v>
      </c>
      <c r="O23" s="48">
        <v>2020</v>
      </c>
      <c r="P23" s="48">
        <v>2262.4</v>
      </c>
      <c r="S23" s="25">
        <v>19</v>
      </c>
      <c r="T23" s="25">
        <v>5</v>
      </c>
      <c r="U23" s="25">
        <f t="shared" si="0"/>
        <v>12</v>
      </c>
      <c r="V23" s="49" t="s">
        <v>318</v>
      </c>
      <c r="W23" s="29">
        <f t="shared" si="1"/>
        <v>8</v>
      </c>
      <c r="X23" s="49" t="s">
        <v>13</v>
      </c>
      <c r="Y23" s="29" t="s">
        <v>60</v>
      </c>
      <c r="Z23" s="36">
        <v>5850009</v>
      </c>
      <c r="AB23" s="25">
        <v>19</v>
      </c>
      <c r="AC23" s="25">
        <v>44</v>
      </c>
      <c r="AD23" s="25" t="s">
        <v>197</v>
      </c>
      <c r="AF23" s="25">
        <v>3</v>
      </c>
      <c r="AG23" s="25" t="s">
        <v>378</v>
      </c>
      <c r="AI23" s="25">
        <v>1056</v>
      </c>
      <c r="AJ23" s="34">
        <v>44214</v>
      </c>
      <c r="AK23" s="25">
        <v>1900</v>
      </c>
      <c r="AL23" s="35">
        <v>7666</v>
      </c>
      <c r="AM23" s="35">
        <f t="shared" si="2"/>
        <v>536.62</v>
      </c>
      <c r="AN23" s="35">
        <f t="shared" si="3"/>
        <v>383.3</v>
      </c>
      <c r="AO23" s="35">
        <v>8585.92</v>
      </c>
      <c r="AP23" s="84">
        <f t="shared" si="4"/>
        <v>8585.92</v>
      </c>
      <c r="AR23" s="25">
        <v>19</v>
      </c>
      <c r="AS23" s="25">
        <v>1046</v>
      </c>
      <c r="AT23" s="25">
        <v>7</v>
      </c>
      <c r="AU23" s="35">
        <v>1435</v>
      </c>
      <c r="AV23" s="25">
        <v>2</v>
      </c>
      <c r="AW23" s="25">
        <v>1</v>
      </c>
    </row>
    <row r="24" spans="1:49" x14ac:dyDescent="0.35">
      <c r="A24" s="27">
        <v>21</v>
      </c>
      <c r="B24" s="27">
        <v>1036</v>
      </c>
      <c r="C24" s="60">
        <v>44214</v>
      </c>
      <c r="D24" s="50">
        <v>800</v>
      </c>
      <c r="E24" s="27">
        <v>34</v>
      </c>
      <c r="F24" s="27">
        <v>10</v>
      </c>
      <c r="G24" s="49" t="s">
        <v>329</v>
      </c>
      <c r="H24" s="49" t="s">
        <v>315</v>
      </c>
      <c r="I24" s="49" t="s">
        <v>19</v>
      </c>
      <c r="J24" s="49" t="s">
        <v>23</v>
      </c>
      <c r="K24" s="53">
        <v>8427</v>
      </c>
      <c r="L24" s="50" t="s">
        <v>178</v>
      </c>
      <c r="M24" s="48">
        <v>1010</v>
      </c>
      <c r="N24" s="79">
        <v>2</v>
      </c>
      <c r="O24" s="48">
        <v>2020</v>
      </c>
      <c r="P24" s="48">
        <v>2262.4</v>
      </c>
      <c r="S24" s="25">
        <v>20</v>
      </c>
      <c r="T24" s="25">
        <v>5</v>
      </c>
      <c r="U24" s="25">
        <f t="shared" si="0"/>
        <v>14</v>
      </c>
      <c r="V24" s="49" t="s">
        <v>315</v>
      </c>
      <c r="W24" s="29">
        <f t="shared" si="1"/>
        <v>7</v>
      </c>
      <c r="X24" s="49" t="s">
        <v>19</v>
      </c>
      <c r="Y24" s="29" t="s">
        <v>51</v>
      </c>
      <c r="Z24" s="36">
        <v>13563</v>
      </c>
      <c r="AB24" s="25">
        <v>20</v>
      </c>
      <c r="AC24" s="25">
        <v>34</v>
      </c>
      <c r="AD24" s="25" t="s">
        <v>177</v>
      </c>
      <c r="AF24" s="25">
        <v>4</v>
      </c>
      <c r="AG24" s="25" t="s">
        <v>349</v>
      </c>
      <c r="AI24" s="25">
        <v>1057</v>
      </c>
      <c r="AJ24" s="34">
        <v>44214</v>
      </c>
      <c r="AK24" s="25">
        <v>2000</v>
      </c>
      <c r="AL24" s="35">
        <v>5210</v>
      </c>
      <c r="AM24" s="35">
        <f t="shared" si="2"/>
        <v>364.70000000000005</v>
      </c>
      <c r="AN24" s="35">
        <f t="shared" si="3"/>
        <v>260.5</v>
      </c>
      <c r="AO24" s="35">
        <v>5835.2</v>
      </c>
      <c r="AP24" s="84">
        <f t="shared" si="4"/>
        <v>5835.2</v>
      </c>
      <c r="AR24" s="25">
        <v>20</v>
      </c>
      <c r="AS24" s="25">
        <v>1046</v>
      </c>
      <c r="AT24" s="25">
        <v>42</v>
      </c>
      <c r="AU24" s="35">
        <v>1250</v>
      </c>
      <c r="AV24" s="25">
        <v>2</v>
      </c>
      <c r="AW24" s="25">
        <v>1</v>
      </c>
    </row>
    <row r="25" spans="1:49" x14ac:dyDescent="0.35">
      <c r="A25" s="26">
        <v>22</v>
      </c>
      <c r="B25" s="26">
        <v>1040</v>
      </c>
      <c r="C25" s="60">
        <v>44214</v>
      </c>
      <c r="D25" s="50">
        <v>900</v>
      </c>
      <c r="E25" s="26">
        <v>22</v>
      </c>
      <c r="F25" s="26">
        <v>8</v>
      </c>
      <c r="G25" s="49" t="s">
        <v>332</v>
      </c>
      <c r="H25" s="49" t="s">
        <v>310</v>
      </c>
      <c r="I25" s="49" t="s">
        <v>264</v>
      </c>
      <c r="J25" s="49" t="s">
        <v>29</v>
      </c>
      <c r="K25" s="53">
        <v>8413009</v>
      </c>
      <c r="L25" s="50" t="s">
        <v>30</v>
      </c>
      <c r="M25" s="48">
        <v>50.75</v>
      </c>
      <c r="N25" s="79">
        <v>2</v>
      </c>
      <c r="O25" s="48">
        <v>1564.5</v>
      </c>
      <c r="P25" s="48">
        <v>1752.24</v>
      </c>
      <c r="S25" s="25">
        <v>21</v>
      </c>
      <c r="T25" s="25">
        <v>5</v>
      </c>
      <c r="U25" s="25">
        <f t="shared" si="0"/>
        <v>16</v>
      </c>
      <c r="V25" s="49" t="s">
        <v>313</v>
      </c>
      <c r="W25" s="29">
        <f t="shared" si="1"/>
        <v>8</v>
      </c>
      <c r="X25" s="49" t="s">
        <v>13</v>
      </c>
      <c r="Y25" s="29" t="s">
        <v>14</v>
      </c>
      <c r="Z25" s="36">
        <v>41406</v>
      </c>
      <c r="AB25" s="25">
        <v>21</v>
      </c>
      <c r="AC25" s="25">
        <v>34</v>
      </c>
      <c r="AD25" s="25" t="s">
        <v>178</v>
      </c>
      <c r="AI25" s="25">
        <v>1058</v>
      </c>
      <c r="AJ25" s="34">
        <v>44214</v>
      </c>
      <c r="AK25" s="25">
        <v>2100</v>
      </c>
      <c r="AL25" s="35">
        <v>0</v>
      </c>
      <c r="AM25" s="35">
        <f t="shared" si="2"/>
        <v>0</v>
      </c>
      <c r="AN25" s="35">
        <f t="shared" si="3"/>
        <v>0</v>
      </c>
      <c r="AO25" s="35">
        <v>0</v>
      </c>
      <c r="AP25" s="84">
        <f t="shared" si="4"/>
        <v>0</v>
      </c>
      <c r="AR25" s="25">
        <v>21</v>
      </c>
      <c r="AS25" s="25">
        <v>1048</v>
      </c>
      <c r="AT25" s="25">
        <v>14</v>
      </c>
      <c r="AU25" s="35">
        <v>1090.9100000000001</v>
      </c>
      <c r="AV25" s="25">
        <v>1</v>
      </c>
      <c r="AW25" s="25">
        <v>1</v>
      </c>
    </row>
    <row r="26" spans="1:49" x14ac:dyDescent="0.35">
      <c r="A26" s="26">
        <v>23</v>
      </c>
      <c r="B26" s="26">
        <v>1040</v>
      </c>
      <c r="C26" s="60">
        <v>44214</v>
      </c>
      <c r="D26" s="50">
        <v>900</v>
      </c>
      <c r="E26" s="26">
        <v>22</v>
      </c>
      <c r="F26" s="26">
        <v>8</v>
      </c>
      <c r="G26" s="49" t="s">
        <v>332</v>
      </c>
      <c r="H26" s="49" t="s">
        <v>310</v>
      </c>
      <c r="I26" s="49" t="s">
        <v>264</v>
      </c>
      <c r="J26" s="49" t="s">
        <v>29</v>
      </c>
      <c r="K26" s="53">
        <v>8413009</v>
      </c>
      <c r="L26" s="50" t="s">
        <v>142</v>
      </c>
      <c r="M26" s="48">
        <v>50.75</v>
      </c>
      <c r="N26" s="79">
        <v>2</v>
      </c>
      <c r="O26" s="48">
        <v>1564.5</v>
      </c>
      <c r="P26" s="48">
        <v>1752.24</v>
      </c>
      <c r="S26" s="25">
        <v>22</v>
      </c>
      <c r="T26" s="25">
        <v>8</v>
      </c>
      <c r="U26" s="25">
        <f t="shared" si="0"/>
        <v>1</v>
      </c>
      <c r="V26" s="49" t="s">
        <v>310</v>
      </c>
      <c r="W26" s="29">
        <f t="shared" si="1"/>
        <v>4</v>
      </c>
      <c r="X26" s="49" t="s">
        <v>264</v>
      </c>
      <c r="Y26" s="29" t="s">
        <v>29</v>
      </c>
      <c r="Z26" s="36">
        <v>8413009</v>
      </c>
      <c r="AB26" s="25">
        <v>22</v>
      </c>
      <c r="AC26" s="25">
        <v>22</v>
      </c>
      <c r="AD26" s="25" t="s">
        <v>30</v>
      </c>
      <c r="AI26" s="25">
        <v>1064</v>
      </c>
      <c r="AJ26" s="34">
        <v>44215</v>
      </c>
      <c r="AK26" s="25">
        <v>2200</v>
      </c>
      <c r="AL26" s="35">
        <v>-2870</v>
      </c>
      <c r="AM26" s="35">
        <f t="shared" si="2"/>
        <v>-200.9</v>
      </c>
      <c r="AN26" s="35">
        <f t="shared" si="3"/>
        <v>-143.5</v>
      </c>
      <c r="AO26" s="35">
        <v>-3214.4</v>
      </c>
      <c r="AP26" s="84">
        <f t="shared" si="4"/>
        <v>-3214.4</v>
      </c>
      <c r="AR26" s="25">
        <v>22</v>
      </c>
      <c r="AS26" s="25">
        <v>1049</v>
      </c>
      <c r="AT26" s="25">
        <v>18</v>
      </c>
      <c r="AU26" s="35">
        <v>710</v>
      </c>
      <c r="AV26" s="25">
        <v>1</v>
      </c>
      <c r="AW26" s="25">
        <v>1</v>
      </c>
    </row>
    <row r="27" spans="1:49" x14ac:dyDescent="0.35">
      <c r="A27" s="26">
        <v>24</v>
      </c>
      <c r="B27" s="26">
        <v>1040</v>
      </c>
      <c r="C27" s="60">
        <v>44214</v>
      </c>
      <c r="D27" s="50">
        <v>900</v>
      </c>
      <c r="E27" s="26">
        <v>23</v>
      </c>
      <c r="F27" s="26">
        <v>8</v>
      </c>
      <c r="G27" s="49" t="s">
        <v>332</v>
      </c>
      <c r="H27" s="49" t="s">
        <v>309</v>
      </c>
      <c r="I27" s="49" t="s">
        <v>1</v>
      </c>
      <c r="J27" s="49" t="s">
        <v>32</v>
      </c>
      <c r="K27" s="53">
        <v>3820009</v>
      </c>
      <c r="L27" s="50" t="s">
        <v>143</v>
      </c>
      <c r="M27" s="48">
        <v>104.5</v>
      </c>
      <c r="N27" s="79">
        <v>14</v>
      </c>
      <c r="O27" s="48">
        <v>1564.5</v>
      </c>
      <c r="P27" s="48">
        <v>1752.24</v>
      </c>
      <c r="S27" s="25">
        <v>23</v>
      </c>
      <c r="T27" s="25">
        <v>8</v>
      </c>
      <c r="U27" s="25">
        <f t="shared" si="0"/>
        <v>9</v>
      </c>
      <c r="V27" s="49" t="s">
        <v>309</v>
      </c>
      <c r="W27" s="29">
        <f t="shared" si="1"/>
        <v>5</v>
      </c>
      <c r="X27" s="49" t="s">
        <v>1</v>
      </c>
      <c r="Y27" s="29" t="s">
        <v>32</v>
      </c>
      <c r="Z27" s="36">
        <v>3820009</v>
      </c>
      <c r="AB27" s="25">
        <v>23</v>
      </c>
      <c r="AC27" s="25">
        <v>22</v>
      </c>
      <c r="AD27" s="25" t="s">
        <v>142</v>
      </c>
      <c r="AF27" s="25" t="s">
        <v>304</v>
      </c>
      <c r="AG27" s="25"/>
      <c r="AI27" s="25">
        <v>1089</v>
      </c>
      <c r="AJ27" s="34">
        <v>44251</v>
      </c>
      <c r="AK27" s="25">
        <v>2300</v>
      </c>
      <c r="AL27" s="35">
        <v>-717.48</v>
      </c>
      <c r="AM27" s="35">
        <f t="shared" si="2"/>
        <v>-50.223600000000005</v>
      </c>
      <c r="AN27" s="35">
        <f t="shared" si="3"/>
        <v>-35.874000000000002</v>
      </c>
      <c r="AO27" s="35">
        <v>-803.57760000000007</v>
      </c>
      <c r="AP27" s="84">
        <f t="shared" si="4"/>
        <v>-803.57760000000007</v>
      </c>
      <c r="AR27" s="25">
        <v>23</v>
      </c>
      <c r="AS27" s="25">
        <v>1049</v>
      </c>
      <c r="AT27" s="25">
        <v>20</v>
      </c>
      <c r="AU27" s="35">
        <v>1170</v>
      </c>
      <c r="AV27" s="25">
        <v>1</v>
      </c>
      <c r="AW27" s="25">
        <v>1</v>
      </c>
    </row>
    <row r="28" spans="1:49" x14ac:dyDescent="0.35">
      <c r="A28" s="26">
        <v>25</v>
      </c>
      <c r="B28" s="26">
        <v>1040</v>
      </c>
      <c r="C28" s="60">
        <v>44214</v>
      </c>
      <c r="D28" s="50">
        <v>900</v>
      </c>
      <c r="E28" s="26">
        <v>23</v>
      </c>
      <c r="F28" s="26">
        <v>8</v>
      </c>
      <c r="G28" s="49" t="s">
        <v>332</v>
      </c>
      <c r="H28" s="49" t="s">
        <v>309</v>
      </c>
      <c r="I28" s="49" t="s">
        <v>1</v>
      </c>
      <c r="J28" s="49" t="s">
        <v>32</v>
      </c>
      <c r="K28" s="53">
        <v>3820009</v>
      </c>
      <c r="L28" s="50" t="s">
        <v>144</v>
      </c>
      <c r="M28" s="48">
        <v>104.5</v>
      </c>
      <c r="N28" s="79">
        <v>14</v>
      </c>
      <c r="O28" s="48">
        <v>1564.5</v>
      </c>
      <c r="P28" s="48">
        <v>1752.24</v>
      </c>
      <c r="S28" s="25">
        <v>24</v>
      </c>
      <c r="T28" s="25">
        <v>8</v>
      </c>
      <c r="U28" s="25">
        <f t="shared" si="0"/>
        <v>14</v>
      </c>
      <c r="V28" s="49" t="s">
        <v>315</v>
      </c>
      <c r="W28" s="29">
        <f t="shared" si="1"/>
        <v>7</v>
      </c>
      <c r="X28" s="49" t="s">
        <v>19</v>
      </c>
      <c r="Y28" s="29" t="s">
        <v>36</v>
      </c>
      <c r="Z28" s="36">
        <v>1100321</v>
      </c>
      <c r="AB28" s="25">
        <v>24</v>
      </c>
      <c r="AC28" s="25">
        <v>23</v>
      </c>
      <c r="AD28" s="25" t="s">
        <v>143</v>
      </c>
      <c r="AF28" s="91" t="s">
        <v>360</v>
      </c>
      <c r="AG28" s="91"/>
      <c r="AI28" s="25">
        <v>1090</v>
      </c>
      <c r="AJ28" s="34">
        <v>44251</v>
      </c>
      <c r="AK28" s="25">
        <v>2400</v>
      </c>
      <c r="AL28" s="35">
        <v>8000</v>
      </c>
      <c r="AM28" s="35">
        <f t="shared" si="2"/>
        <v>560</v>
      </c>
      <c r="AN28" s="35">
        <f t="shared" si="3"/>
        <v>400</v>
      </c>
      <c r="AO28" s="35">
        <v>8960</v>
      </c>
      <c r="AP28" s="84">
        <f t="shared" si="4"/>
        <v>8960</v>
      </c>
      <c r="AR28" s="25">
        <v>24</v>
      </c>
      <c r="AS28" s="25">
        <v>1051</v>
      </c>
      <c r="AT28" s="25">
        <v>45</v>
      </c>
      <c r="AU28" s="35">
        <v>553.95000000000005</v>
      </c>
      <c r="AV28" s="25">
        <v>1</v>
      </c>
      <c r="AW28" s="25">
        <v>1</v>
      </c>
    </row>
    <row r="29" spans="1:49" x14ac:dyDescent="0.35">
      <c r="A29" s="26">
        <v>26</v>
      </c>
      <c r="B29" s="26">
        <v>1040</v>
      </c>
      <c r="C29" s="60">
        <v>44214</v>
      </c>
      <c r="D29" s="50">
        <v>900</v>
      </c>
      <c r="E29" s="26">
        <v>23</v>
      </c>
      <c r="F29" s="26">
        <v>8</v>
      </c>
      <c r="G29" s="49" t="s">
        <v>332</v>
      </c>
      <c r="H29" s="49" t="s">
        <v>309</v>
      </c>
      <c r="I29" s="49" t="s">
        <v>1</v>
      </c>
      <c r="J29" s="49" t="s">
        <v>32</v>
      </c>
      <c r="K29" s="53">
        <v>3820009</v>
      </c>
      <c r="L29" s="50" t="s">
        <v>145</v>
      </c>
      <c r="M29" s="48">
        <v>104.5</v>
      </c>
      <c r="N29" s="79">
        <v>14</v>
      </c>
      <c r="O29" s="48">
        <v>1564.5</v>
      </c>
      <c r="P29" s="48">
        <v>1752.24</v>
      </c>
      <c r="S29" s="25">
        <v>25</v>
      </c>
      <c r="T29" s="25">
        <v>8</v>
      </c>
      <c r="U29" s="25">
        <f t="shared" si="0"/>
        <v>16</v>
      </c>
      <c r="V29" s="49" t="s">
        <v>313</v>
      </c>
      <c r="W29" s="29">
        <f t="shared" si="1"/>
        <v>8</v>
      </c>
      <c r="X29" s="49" t="s">
        <v>13</v>
      </c>
      <c r="Y29" s="29" t="s">
        <v>93</v>
      </c>
      <c r="Z29" s="36">
        <v>8294</v>
      </c>
      <c r="AB29" s="25">
        <v>25</v>
      </c>
      <c r="AC29" s="25">
        <v>23</v>
      </c>
      <c r="AD29" s="25" t="s">
        <v>144</v>
      </c>
      <c r="AF29" s="65" t="s">
        <v>358</v>
      </c>
      <c r="AG29" s="66" t="s">
        <v>118</v>
      </c>
      <c r="AI29" s="25">
        <v>1091</v>
      </c>
      <c r="AJ29" s="34">
        <v>44244</v>
      </c>
      <c r="AK29" s="25">
        <v>2500</v>
      </c>
      <c r="AL29" s="35">
        <v>19395.989999999998</v>
      </c>
      <c r="AM29" s="35">
        <f t="shared" si="2"/>
        <v>1357.7193</v>
      </c>
      <c r="AN29" s="35">
        <f t="shared" si="3"/>
        <v>969.79949999999997</v>
      </c>
      <c r="AO29" s="35">
        <v>21723.5088</v>
      </c>
      <c r="AP29" s="84">
        <f t="shared" si="4"/>
        <v>21723.5088</v>
      </c>
      <c r="AR29" s="25">
        <v>25</v>
      </c>
      <c r="AS29" s="25">
        <v>1052</v>
      </c>
      <c r="AT29" s="25">
        <v>48</v>
      </c>
      <c r="AU29" s="35">
        <v>1435</v>
      </c>
      <c r="AV29" s="25">
        <v>1</v>
      </c>
      <c r="AW29" s="25">
        <v>1</v>
      </c>
    </row>
    <row r="30" spans="1:49" x14ac:dyDescent="0.35">
      <c r="A30" s="26">
        <v>27</v>
      </c>
      <c r="B30" s="26">
        <v>1040</v>
      </c>
      <c r="C30" s="60">
        <v>44214</v>
      </c>
      <c r="D30" s="50">
        <v>900</v>
      </c>
      <c r="E30" s="26">
        <v>23</v>
      </c>
      <c r="F30" s="26">
        <v>8</v>
      </c>
      <c r="G30" s="49" t="s">
        <v>332</v>
      </c>
      <c r="H30" s="49" t="s">
        <v>309</v>
      </c>
      <c r="I30" s="49" t="s">
        <v>1</v>
      </c>
      <c r="J30" s="49" t="s">
        <v>32</v>
      </c>
      <c r="K30" s="53">
        <v>3820009</v>
      </c>
      <c r="L30" s="50" t="s">
        <v>146</v>
      </c>
      <c r="M30" s="48">
        <v>104.5</v>
      </c>
      <c r="N30" s="79">
        <v>14</v>
      </c>
      <c r="O30" s="48">
        <v>1564.5</v>
      </c>
      <c r="P30" s="48">
        <v>1752.24</v>
      </c>
      <c r="S30" s="25">
        <v>26</v>
      </c>
      <c r="T30" s="25">
        <v>9</v>
      </c>
      <c r="U30" s="25">
        <f t="shared" si="0"/>
        <v>12</v>
      </c>
      <c r="V30" s="49" t="s">
        <v>318</v>
      </c>
      <c r="W30" s="29">
        <f t="shared" si="1"/>
        <v>8</v>
      </c>
      <c r="X30" s="49" t="s">
        <v>13</v>
      </c>
      <c r="Y30" s="29" t="s">
        <v>79</v>
      </c>
      <c r="Z30" s="36">
        <v>2136</v>
      </c>
      <c r="AB30" s="25">
        <v>26</v>
      </c>
      <c r="AC30" s="25">
        <v>23</v>
      </c>
      <c r="AD30" s="25" t="s">
        <v>145</v>
      </c>
      <c r="AF30" s="64" t="s">
        <v>357</v>
      </c>
      <c r="AG30" s="64" t="s">
        <v>257</v>
      </c>
      <c r="AI30" s="25">
        <v>1102</v>
      </c>
      <c r="AJ30" s="34">
        <v>44253</v>
      </c>
      <c r="AK30" s="25">
        <v>2600</v>
      </c>
      <c r="AL30" s="35">
        <v>2247.7800000000002</v>
      </c>
      <c r="AM30" s="35">
        <f t="shared" si="2"/>
        <v>157.34460000000004</v>
      </c>
      <c r="AN30" s="35">
        <f t="shared" si="3"/>
        <v>112.38900000000001</v>
      </c>
      <c r="AO30" s="35">
        <v>2517.5136000000007</v>
      </c>
      <c r="AP30" s="84">
        <f t="shared" si="4"/>
        <v>2517.5136000000002</v>
      </c>
      <c r="AR30" s="25">
        <v>26</v>
      </c>
      <c r="AS30" s="25">
        <v>1054</v>
      </c>
      <c r="AT30" s="25">
        <v>16</v>
      </c>
      <c r="AU30" s="35">
        <v>226.07</v>
      </c>
      <c r="AV30" s="25">
        <v>3</v>
      </c>
      <c r="AW30" s="25">
        <v>1</v>
      </c>
    </row>
    <row r="31" spans="1:49" x14ac:dyDescent="0.35">
      <c r="A31" s="26">
        <v>28</v>
      </c>
      <c r="B31" s="26">
        <v>1040</v>
      </c>
      <c r="C31" s="60">
        <v>44214</v>
      </c>
      <c r="D31" s="50">
        <v>900</v>
      </c>
      <c r="E31" s="26">
        <v>23</v>
      </c>
      <c r="F31" s="26">
        <v>8</v>
      </c>
      <c r="G31" s="49" t="s">
        <v>332</v>
      </c>
      <c r="H31" s="49" t="s">
        <v>309</v>
      </c>
      <c r="I31" s="49" t="s">
        <v>1</v>
      </c>
      <c r="J31" s="49" t="s">
        <v>32</v>
      </c>
      <c r="K31" s="53">
        <v>3820009</v>
      </c>
      <c r="L31" s="50" t="s">
        <v>147</v>
      </c>
      <c r="M31" s="48">
        <v>104.5</v>
      </c>
      <c r="N31" s="79">
        <v>14</v>
      </c>
      <c r="O31" s="48">
        <v>1564.5</v>
      </c>
      <c r="P31" s="48">
        <v>1752.24</v>
      </c>
      <c r="S31" s="25">
        <v>27</v>
      </c>
      <c r="T31" s="25">
        <v>9</v>
      </c>
      <c r="U31" s="25">
        <f t="shared" si="0"/>
        <v>13</v>
      </c>
      <c r="V31" s="49" t="s">
        <v>314</v>
      </c>
      <c r="W31" s="29">
        <f t="shared" si="1"/>
        <v>7</v>
      </c>
      <c r="X31" s="49" t="s">
        <v>19</v>
      </c>
      <c r="Y31" s="29" t="s">
        <v>86</v>
      </c>
      <c r="Z31" s="36">
        <v>2124</v>
      </c>
      <c r="AB31" s="25">
        <v>27</v>
      </c>
      <c r="AC31" s="25">
        <v>23</v>
      </c>
      <c r="AD31" s="25" t="s">
        <v>146</v>
      </c>
      <c r="AF31" s="25">
        <v>1</v>
      </c>
      <c r="AG31" s="29" t="s">
        <v>239</v>
      </c>
      <c r="AI31" s="25">
        <v>1102</v>
      </c>
      <c r="AJ31" s="34">
        <v>44253</v>
      </c>
      <c r="AK31" s="25">
        <v>2600</v>
      </c>
      <c r="AL31" s="35">
        <v>2247.7800000000002</v>
      </c>
      <c r="AM31" s="35">
        <f t="shared" si="2"/>
        <v>157.34460000000004</v>
      </c>
      <c r="AN31" s="35">
        <f t="shared" si="3"/>
        <v>112.38900000000001</v>
      </c>
      <c r="AO31" s="35">
        <v>2517.5136000000002</v>
      </c>
      <c r="AP31" s="84">
        <f t="shared" si="4"/>
        <v>2517.5136000000002</v>
      </c>
      <c r="AR31" s="25">
        <v>27</v>
      </c>
      <c r="AS31" s="25">
        <v>1054</v>
      </c>
      <c r="AT31" s="25">
        <v>17</v>
      </c>
      <c r="AU31" s="35">
        <v>172.63</v>
      </c>
      <c r="AV31" s="25">
        <v>1</v>
      </c>
      <c r="AW31" s="25">
        <v>1</v>
      </c>
    </row>
    <row r="32" spans="1:49" x14ac:dyDescent="0.35">
      <c r="A32" s="26">
        <v>29</v>
      </c>
      <c r="B32" s="26">
        <v>1040</v>
      </c>
      <c r="C32" s="60">
        <v>44214</v>
      </c>
      <c r="D32" s="50">
        <v>900</v>
      </c>
      <c r="E32" s="26">
        <v>23</v>
      </c>
      <c r="F32" s="26">
        <v>8</v>
      </c>
      <c r="G32" s="49" t="s">
        <v>332</v>
      </c>
      <c r="H32" s="49" t="s">
        <v>309</v>
      </c>
      <c r="I32" s="49" t="s">
        <v>1</v>
      </c>
      <c r="J32" s="49" t="s">
        <v>32</v>
      </c>
      <c r="K32" s="53">
        <v>3820009</v>
      </c>
      <c r="L32" s="50" t="s">
        <v>148</v>
      </c>
      <c r="M32" s="48">
        <v>104.5</v>
      </c>
      <c r="N32" s="79">
        <v>14</v>
      </c>
      <c r="O32" s="48">
        <v>1564.5</v>
      </c>
      <c r="P32" s="48">
        <v>1752.24</v>
      </c>
      <c r="S32" s="25">
        <v>28</v>
      </c>
      <c r="T32" s="25">
        <v>9</v>
      </c>
      <c r="U32" s="25">
        <f t="shared" si="0"/>
        <v>14</v>
      </c>
      <c r="V32" s="49" t="s">
        <v>315</v>
      </c>
      <c r="W32" s="29">
        <f t="shared" si="1"/>
        <v>7</v>
      </c>
      <c r="X32" s="49" t="s">
        <v>19</v>
      </c>
      <c r="Y32" s="29" t="s">
        <v>82</v>
      </c>
      <c r="Z32" s="36">
        <v>41398</v>
      </c>
      <c r="AB32" s="25">
        <v>28</v>
      </c>
      <c r="AC32" s="25">
        <v>23</v>
      </c>
      <c r="AD32" s="25" t="s">
        <v>147</v>
      </c>
      <c r="AF32" s="25">
        <v>2</v>
      </c>
      <c r="AG32" s="29" t="s">
        <v>241</v>
      </c>
      <c r="AI32" s="25">
        <v>1105</v>
      </c>
      <c r="AJ32" s="34">
        <v>44253</v>
      </c>
      <c r="AK32" s="25">
        <v>2700</v>
      </c>
      <c r="AL32" s="35">
        <v>1498.5</v>
      </c>
      <c r="AM32" s="35">
        <f t="shared" si="2"/>
        <v>104.89500000000001</v>
      </c>
      <c r="AN32" s="35">
        <f t="shared" si="3"/>
        <v>74.924999999999997</v>
      </c>
      <c r="AO32" s="35">
        <v>1678.32</v>
      </c>
      <c r="AP32" s="84">
        <f t="shared" si="4"/>
        <v>1678.32</v>
      </c>
      <c r="AR32" s="25">
        <v>28</v>
      </c>
      <c r="AS32" s="25">
        <v>1054</v>
      </c>
      <c r="AT32" s="25">
        <v>19</v>
      </c>
      <c r="AU32" s="35">
        <v>448.25</v>
      </c>
      <c r="AV32" s="25">
        <v>2</v>
      </c>
      <c r="AW32" s="25">
        <v>1</v>
      </c>
    </row>
    <row r="33" spans="1:49" x14ac:dyDescent="0.35">
      <c r="A33" s="26">
        <v>30</v>
      </c>
      <c r="B33" s="26">
        <v>1040</v>
      </c>
      <c r="C33" s="60">
        <v>44214</v>
      </c>
      <c r="D33" s="50">
        <v>900</v>
      </c>
      <c r="E33" s="26">
        <v>23</v>
      </c>
      <c r="F33" s="26">
        <v>8</v>
      </c>
      <c r="G33" s="49" t="s">
        <v>332</v>
      </c>
      <c r="H33" s="49" t="s">
        <v>309</v>
      </c>
      <c r="I33" s="49" t="s">
        <v>1</v>
      </c>
      <c r="J33" s="49" t="s">
        <v>32</v>
      </c>
      <c r="K33" s="53">
        <v>3820009</v>
      </c>
      <c r="L33" s="50" t="s">
        <v>149</v>
      </c>
      <c r="M33" s="48">
        <v>104.5</v>
      </c>
      <c r="N33" s="79">
        <v>14</v>
      </c>
      <c r="O33" s="48">
        <v>1564.5</v>
      </c>
      <c r="P33" s="48">
        <v>1752.24</v>
      </c>
      <c r="S33" s="25">
        <v>29</v>
      </c>
      <c r="T33" s="25">
        <v>9</v>
      </c>
      <c r="U33" s="25">
        <f t="shared" si="0"/>
        <v>16</v>
      </c>
      <c r="V33" s="49" t="s">
        <v>313</v>
      </c>
      <c r="W33" s="29">
        <f t="shared" si="1"/>
        <v>8</v>
      </c>
      <c r="X33" s="49" t="s">
        <v>13</v>
      </c>
      <c r="Y33" s="29" t="s">
        <v>69</v>
      </c>
      <c r="Z33" s="36">
        <v>8335</v>
      </c>
      <c r="AB33" s="25">
        <v>29</v>
      </c>
      <c r="AC33" s="25">
        <v>23</v>
      </c>
      <c r="AD33" s="25" t="s">
        <v>148</v>
      </c>
      <c r="AF33" s="25">
        <v>3</v>
      </c>
      <c r="AG33" s="29" t="s">
        <v>240</v>
      </c>
      <c r="AI33" s="25">
        <v>1107</v>
      </c>
      <c r="AJ33" s="34">
        <v>44260</v>
      </c>
      <c r="AK33" s="25">
        <v>2800</v>
      </c>
      <c r="AL33" s="35">
        <v>1123.8899999999999</v>
      </c>
      <c r="AM33" s="35">
        <f t="shared" si="2"/>
        <v>78.672299999999993</v>
      </c>
      <c r="AN33" s="35">
        <f t="shared" si="3"/>
        <v>56.194499999999998</v>
      </c>
      <c r="AO33" s="35">
        <v>1258.7567999999999</v>
      </c>
      <c r="AP33" s="84">
        <f t="shared" si="4"/>
        <v>1258.7567999999999</v>
      </c>
      <c r="AR33" s="25">
        <v>29</v>
      </c>
      <c r="AS33" s="25">
        <v>1056</v>
      </c>
      <c r="AT33" s="25">
        <v>30</v>
      </c>
      <c r="AU33" s="35">
        <v>1842</v>
      </c>
      <c r="AV33" s="25">
        <v>2</v>
      </c>
      <c r="AW33" s="25">
        <v>1</v>
      </c>
    </row>
    <row r="34" spans="1:49" x14ac:dyDescent="0.35">
      <c r="A34" s="26">
        <v>31</v>
      </c>
      <c r="B34" s="26">
        <v>1040</v>
      </c>
      <c r="C34" s="60">
        <v>44214</v>
      </c>
      <c r="D34" s="50">
        <v>900</v>
      </c>
      <c r="E34" s="26">
        <v>23</v>
      </c>
      <c r="F34" s="26">
        <v>8</v>
      </c>
      <c r="G34" s="49" t="s">
        <v>332</v>
      </c>
      <c r="H34" s="49" t="s">
        <v>309</v>
      </c>
      <c r="I34" s="49" t="s">
        <v>1</v>
      </c>
      <c r="J34" s="49" t="s">
        <v>32</v>
      </c>
      <c r="K34" s="53">
        <v>3820009</v>
      </c>
      <c r="L34" s="50" t="s">
        <v>150</v>
      </c>
      <c r="M34" s="48">
        <v>104.5</v>
      </c>
      <c r="N34" s="79">
        <v>14</v>
      </c>
      <c r="O34" s="48">
        <v>1564.5</v>
      </c>
      <c r="P34" s="48">
        <v>1752.24</v>
      </c>
      <c r="S34" s="25">
        <v>30</v>
      </c>
      <c r="T34" s="25">
        <v>9</v>
      </c>
      <c r="U34" s="25">
        <f t="shared" si="0"/>
        <v>18</v>
      </c>
      <c r="V34" s="49" t="s">
        <v>319</v>
      </c>
      <c r="W34" s="29">
        <f t="shared" si="1"/>
        <v>8</v>
      </c>
      <c r="X34" s="49" t="s">
        <v>13</v>
      </c>
      <c r="Y34" s="29" t="s">
        <v>62</v>
      </c>
      <c r="Z34" s="36">
        <v>11577</v>
      </c>
      <c r="AB34" s="25">
        <v>30</v>
      </c>
      <c r="AC34" s="25">
        <v>23</v>
      </c>
      <c r="AD34" s="25" t="s">
        <v>149</v>
      </c>
      <c r="AF34" s="25">
        <v>4</v>
      </c>
      <c r="AG34" s="29" t="s">
        <v>264</v>
      </c>
      <c r="AI34" s="25">
        <v>1111</v>
      </c>
      <c r="AJ34" s="34">
        <v>44253</v>
      </c>
      <c r="AK34" s="25">
        <v>2900</v>
      </c>
      <c r="AL34" s="35">
        <v>2400</v>
      </c>
      <c r="AM34" s="35">
        <f t="shared" si="2"/>
        <v>168.00000000000003</v>
      </c>
      <c r="AN34" s="35">
        <f t="shared" si="3"/>
        <v>120</v>
      </c>
      <c r="AO34" s="35">
        <v>2688</v>
      </c>
      <c r="AP34" s="84">
        <f t="shared" si="4"/>
        <v>2688</v>
      </c>
      <c r="AR34" s="25">
        <v>30</v>
      </c>
      <c r="AS34" s="25">
        <v>1056</v>
      </c>
      <c r="AT34" s="25">
        <v>36</v>
      </c>
      <c r="AU34" s="35">
        <v>1991</v>
      </c>
      <c r="AV34" s="25">
        <v>2</v>
      </c>
      <c r="AW34" s="25">
        <v>1</v>
      </c>
    </row>
    <row r="35" spans="1:49" x14ac:dyDescent="0.35">
      <c r="A35" s="26">
        <v>32</v>
      </c>
      <c r="B35" s="26">
        <v>1040</v>
      </c>
      <c r="C35" s="60">
        <v>44214</v>
      </c>
      <c r="D35" s="50">
        <v>900</v>
      </c>
      <c r="E35" s="26">
        <v>23</v>
      </c>
      <c r="F35" s="26">
        <v>8</v>
      </c>
      <c r="G35" s="49" t="s">
        <v>332</v>
      </c>
      <c r="H35" s="49" t="s">
        <v>309</v>
      </c>
      <c r="I35" s="49" t="s">
        <v>1</v>
      </c>
      <c r="J35" s="49" t="s">
        <v>32</v>
      </c>
      <c r="K35" s="53">
        <v>3820009</v>
      </c>
      <c r="L35" s="50" t="s">
        <v>151</v>
      </c>
      <c r="M35" s="48">
        <v>104.5</v>
      </c>
      <c r="N35" s="79">
        <v>14</v>
      </c>
      <c r="O35" s="48">
        <v>1564.5</v>
      </c>
      <c r="P35" s="48">
        <v>1752.24</v>
      </c>
      <c r="S35" s="25">
        <v>31</v>
      </c>
      <c r="T35" s="25">
        <v>10</v>
      </c>
      <c r="U35" s="25">
        <f t="shared" si="0"/>
        <v>4</v>
      </c>
      <c r="V35" s="49" t="s">
        <v>320</v>
      </c>
      <c r="W35" s="29">
        <f t="shared" si="1"/>
        <v>1</v>
      </c>
      <c r="X35" s="49" t="s">
        <v>239</v>
      </c>
      <c r="Y35" s="29" t="s">
        <v>270</v>
      </c>
      <c r="Z35" s="36">
        <v>56014</v>
      </c>
      <c r="AB35" s="25">
        <v>31</v>
      </c>
      <c r="AC35" s="25">
        <v>23</v>
      </c>
      <c r="AD35" s="25" t="s">
        <v>150</v>
      </c>
      <c r="AF35" s="25">
        <v>5</v>
      </c>
      <c r="AG35" s="29" t="s">
        <v>1</v>
      </c>
      <c r="AI35" s="25">
        <v>1114</v>
      </c>
      <c r="AJ35" s="34">
        <v>44263</v>
      </c>
      <c r="AK35" s="25">
        <v>3000</v>
      </c>
      <c r="AL35" s="35">
        <v>717.48</v>
      </c>
      <c r="AM35" s="35">
        <f t="shared" si="2"/>
        <v>50.223600000000005</v>
      </c>
      <c r="AN35" s="35">
        <f t="shared" si="3"/>
        <v>35.874000000000002</v>
      </c>
      <c r="AO35" s="35">
        <v>803.57760000000007</v>
      </c>
      <c r="AP35" s="84">
        <f t="shared" si="4"/>
        <v>803.57760000000007</v>
      </c>
      <c r="AR35" s="25">
        <v>31</v>
      </c>
      <c r="AS35" s="25">
        <v>1057</v>
      </c>
      <c r="AT35" s="25">
        <v>31</v>
      </c>
      <c r="AU35" s="35">
        <v>2605</v>
      </c>
      <c r="AV35" s="25">
        <v>2</v>
      </c>
      <c r="AW35" s="25">
        <v>1</v>
      </c>
    </row>
    <row r="36" spans="1:49" x14ac:dyDescent="0.35">
      <c r="A36" s="26">
        <v>33</v>
      </c>
      <c r="B36" s="26">
        <v>1040</v>
      </c>
      <c r="C36" s="60">
        <v>44214</v>
      </c>
      <c r="D36" s="50">
        <v>900</v>
      </c>
      <c r="E36" s="26">
        <v>23</v>
      </c>
      <c r="F36" s="26">
        <v>8</v>
      </c>
      <c r="G36" s="49" t="s">
        <v>332</v>
      </c>
      <c r="H36" s="49" t="s">
        <v>309</v>
      </c>
      <c r="I36" s="49" t="s">
        <v>1</v>
      </c>
      <c r="J36" s="49" t="s">
        <v>32</v>
      </c>
      <c r="K36" s="53">
        <v>3820009</v>
      </c>
      <c r="L36" s="50" t="s">
        <v>152</v>
      </c>
      <c r="M36" s="48">
        <v>104.5</v>
      </c>
      <c r="N36" s="79">
        <v>14</v>
      </c>
      <c r="O36" s="48">
        <v>1564.5</v>
      </c>
      <c r="P36" s="48">
        <v>1752.24</v>
      </c>
      <c r="S36" s="25">
        <v>32</v>
      </c>
      <c r="T36" s="25">
        <v>10</v>
      </c>
      <c r="U36" s="25">
        <f t="shared" si="0"/>
        <v>3</v>
      </c>
      <c r="V36" s="49" t="s">
        <v>311</v>
      </c>
      <c r="W36" s="29">
        <f t="shared" si="1"/>
        <v>1</v>
      </c>
      <c r="X36" s="49" t="s">
        <v>239</v>
      </c>
      <c r="Y36" s="29" t="s">
        <v>65</v>
      </c>
      <c r="Z36" s="36">
        <v>66001</v>
      </c>
      <c r="AB36" s="25">
        <v>32</v>
      </c>
      <c r="AC36" s="25">
        <v>23</v>
      </c>
      <c r="AD36" s="25" t="s">
        <v>151</v>
      </c>
      <c r="AF36" s="25">
        <v>6</v>
      </c>
      <c r="AG36" s="29" t="s">
        <v>267</v>
      </c>
      <c r="AI36" s="25">
        <v>1117</v>
      </c>
      <c r="AJ36" s="34">
        <v>44259</v>
      </c>
      <c r="AK36" s="25">
        <v>3100</v>
      </c>
      <c r="AL36" s="35">
        <v>3000</v>
      </c>
      <c r="AM36" s="35">
        <f t="shared" si="2"/>
        <v>210.00000000000003</v>
      </c>
      <c r="AN36" s="35">
        <f t="shared" si="3"/>
        <v>150</v>
      </c>
      <c r="AO36" s="35">
        <v>3360</v>
      </c>
      <c r="AP36" s="84">
        <f t="shared" si="4"/>
        <v>3360</v>
      </c>
      <c r="AR36" s="25">
        <v>32</v>
      </c>
      <c r="AS36" s="25">
        <v>1058</v>
      </c>
      <c r="AT36" s="25">
        <v>35</v>
      </c>
      <c r="AU36" s="35">
        <v>1350</v>
      </c>
      <c r="AV36" s="25">
        <v>1</v>
      </c>
      <c r="AW36" s="25">
        <v>1</v>
      </c>
    </row>
    <row r="37" spans="1:49" x14ac:dyDescent="0.35">
      <c r="A37" s="26">
        <v>34</v>
      </c>
      <c r="B37" s="26">
        <v>1040</v>
      </c>
      <c r="C37" s="60">
        <v>44214</v>
      </c>
      <c r="D37" s="50">
        <v>900</v>
      </c>
      <c r="E37" s="26">
        <v>23</v>
      </c>
      <c r="F37" s="26">
        <v>8</v>
      </c>
      <c r="G37" s="49" t="s">
        <v>332</v>
      </c>
      <c r="H37" s="49" t="s">
        <v>309</v>
      </c>
      <c r="I37" s="49" t="s">
        <v>1</v>
      </c>
      <c r="J37" s="49" t="s">
        <v>32</v>
      </c>
      <c r="K37" s="53">
        <v>3820009</v>
      </c>
      <c r="L37" s="50" t="s">
        <v>153</v>
      </c>
      <c r="M37" s="48">
        <v>104.5</v>
      </c>
      <c r="N37" s="79">
        <v>14</v>
      </c>
      <c r="O37" s="48">
        <v>1564.5</v>
      </c>
      <c r="P37" s="48">
        <v>1752.24</v>
      </c>
      <c r="S37" s="25">
        <v>33</v>
      </c>
      <c r="T37" s="25">
        <v>10</v>
      </c>
      <c r="U37" s="25">
        <f t="shared" si="0"/>
        <v>13</v>
      </c>
      <c r="V37" s="49" t="s">
        <v>314</v>
      </c>
      <c r="W37" s="29">
        <f t="shared" si="1"/>
        <v>7</v>
      </c>
      <c r="X37" s="49" t="s">
        <v>19</v>
      </c>
      <c r="Y37" s="29" t="s">
        <v>71</v>
      </c>
      <c r="Z37" s="36">
        <v>2124</v>
      </c>
      <c r="AB37" s="25">
        <v>33</v>
      </c>
      <c r="AC37" s="25">
        <v>23</v>
      </c>
      <c r="AD37" s="25" t="s">
        <v>152</v>
      </c>
      <c r="AF37" s="25">
        <v>7</v>
      </c>
      <c r="AG37" s="29" t="s">
        <v>19</v>
      </c>
      <c r="AI37" s="25">
        <v>1119</v>
      </c>
      <c r="AJ37" s="34">
        <v>44259</v>
      </c>
      <c r="AK37" s="25">
        <v>3200</v>
      </c>
      <c r="AL37" s="35">
        <v>3710</v>
      </c>
      <c r="AM37" s="35">
        <f t="shared" si="2"/>
        <v>259.70000000000005</v>
      </c>
      <c r="AN37" s="35">
        <f t="shared" si="3"/>
        <v>185.5</v>
      </c>
      <c r="AO37" s="35">
        <v>4155.2</v>
      </c>
      <c r="AP37" s="84">
        <f t="shared" si="4"/>
        <v>4155.2</v>
      </c>
      <c r="AR37" s="25">
        <v>33</v>
      </c>
      <c r="AS37" s="25">
        <v>1058</v>
      </c>
      <c r="AT37" s="25">
        <v>35</v>
      </c>
      <c r="AU37" s="35">
        <v>1350</v>
      </c>
      <c r="AV37" s="25">
        <v>-1</v>
      </c>
      <c r="AW37" s="25">
        <v>3</v>
      </c>
    </row>
    <row r="38" spans="1:49" x14ac:dyDescent="0.35">
      <c r="A38" s="26">
        <v>35</v>
      </c>
      <c r="B38" s="26">
        <v>1040</v>
      </c>
      <c r="C38" s="60">
        <v>44214</v>
      </c>
      <c r="D38" s="50">
        <v>900</v>
      </c>
      <c r="E38" s="26">
        <v>23</v>
      </c>
      <c r="F38" s="26">
        <v>8</v>
      </c>
      <c r="G38" s="49" t="s">
        <v>332</v>
      </c>
      <c r="H38" s="49" t="s">
        <v>309</v>
      </c>
      <c r="I38" s="49" t="s">
        <v>1</v>
      </c>
      <c r="J38" s="49" t="s">
        <v>32</v>
      </c>
      <c r="K38" s="53">
        <v>3820009</v>
      </c>
      <c r="L38" s="50" t="s">
        <v>154</v>
      </c>
      <c r="M38" s="48">
        <v>104.5</v>
      </c>
      <c r="N38" s="79">
        <v>14</v>
      </c>
      <c r="O38" s="48">
        <v>1564.5</v>
      </c>
      <c r="P38" s="48">
        <v>1752.24</v>
      </c>
      <c r="S38" s="25">
        <v>34</v>
      </c>
      <c r="T38" s="25">
        <v>10</v>
      </c>
      <c r="U38" s="25">
        <f t="shared" si="0"/>
        <v>14</v>
      </c>
      <c r="V38" s="49" t="s">
        <v>315</v>
      </c>
      <c r="W38" s="29">
        <f t="shared" si="1"/>
        <v>7</v>
      </c>
      <c r="X38" s="49" t="s">
        <v>19</v>
      </c>
      <c r="Y38" s="29" t="s">
        <v>23</v>
      </c>
      <c r="Z38" s="36">
        <v>8427</v>
      </c>
      <c r="AB38" s="25">
        <v>34</v>
      </c>
      <c r="AC38" s="25">
        <v>23</v>
      </c>
      <c r="AD38" s="25" t="s">
        <v>153</v>
      </c>
      <c r="AF38" s="25">
        <v>8</v>
      </c>
      <c r="AG38" s="29" t="s">
        <v>13</v>
      </c>
      <c r="AI38" s="25">
        <v>1150</v>
      </c>
      <c r="AJ38" s="34">
        <v>44313</v>
      </c>
      <c r="AK38" s="25">
        <v>3300</v>
      </c>
      <c r="AL38" s="35">
        <v>1414.11</v>
      </c>
      <c r="AM38" s="35">
        <f t="shared" si="2"/>
        <v>98.987700000000004</v>
      </c>
      <c r="AN38" s="35">
        <f t="shared" si="3"/>
        <v>70.705500000000001</v>
      </c>
      <c r="AO38" s="35">
        <v>1583.8031999999998</v>
      </c>
      <c r="AP38" s="84">
        <f t="shared" si="4"/>
        <v>1583.8031999999998</v>
      </c>
      <c r="AR38" s="25">
        <v>34</v>
      </c>
      <c r="AS38" s="25">
        <v>1064</v>
      </c>
      <c r="AT38" s="25">
        <v>29</v>
      </c>
      <c r="AU38" s="35">
        <v>1435</v>
      </c>
      <c r="AV38" s="25">
        <v>-2</v>
      </c>
      <c r="AW38" s="25">
        <v>4</v>
      </c>
    </row>
    <row r="39" spans="1:49" x14ac:dyDescent="0.35">
      <c r="A39" s="26">
        <v>36</v>
      </c>
      <c r="B39" s="26">
        <v>1040</v>
      </c>
      <c r="C39" s="60">
        <v>44214</v>
      </c>
      <c r="D39" s="50">
        <v>900</v>
      </c>
      <c r="E39" s="26">
        <v>23</v>
      </c>
      <c r="F39" s="26">
        <v>8</v>
      </c>
      <c r="G39" s="49" t="s">
        <v>332</v>
      </c>
      <c r="H39" s="49" t="s">
        <v>309</v>
      </c>
      <c r="I39" s="49" t="s">
        <v>1</v>
      </c>
      <c r="J39" s="49" t="s">
        <v>32</v>
      </c>
      <c r="K39" s="53">
        <v>3820009</v>
      </c>
      <c r="L39" s="50" t="s">
        <v>155</v>
      </c>
      <c r="M39" s="48">
        <v>104.5</v>
      </c>
      <c r="N39" s="79">
        <v>14</v>
      </c>
      <c r="O39" s="48">
        <v>1564.5</v>
      </c>
      <c r="P39" s="48">
        <v>1752.24</v>
      </c>
      <c r="S39" s="25">
        <v>35</v>
      </c>
      <c r="T39" s="25">
        <v>10</v>
      </c>
      <c r="U39" s="25">
        <f t="shared" si="0"/>
        <v>15</v>
      </c>
      <c r="V39" s="49" t="s">
        <v>321</v>
      </c>
      <c r="W39" s="29">
        <f t="shared" si="1"/>
        <v>7</v>
      </c>
      <c r="X39" s="49" t="s">
        <v>19</v>
      </c>
      <c r="Y39" s="29" t="s">
        <v>67</v>
      </c>
      <c r="Z39" s="36">
        <v>13628</v>
      </c>
      <c r="AB39" s="25">
        <v>35</v>
      </c>
      <c r="AC39" s="25">
        <v>23</v>
      </c>
      <c r="AD39" s="25" t="s">
        <v>154</v>
      </c>
      <c r="AF39" s="25">
        <v>9</v>
      </c>
      <c r="AG39" s="29" t="s">
        <v>266</v>
      </c>
      <c r="AI39" s="25">
        <v>1151</v>
      </c>
      <c r="AJ39" s="34">
        <v>44314</v>
      </c>
      <c r="AK39" s="25">
        <v>3400</v>
      </c>
      <c r="AL39" s="35">
        <v>133.16999999999999</v>
      </c>
      <c r="AM39" s="35">
        <f t="shared" si="2"/>
        <v>9.3218999999999994</v>
      </c>
      <c r="AN39" s="35">
        <f t="shared" si="3"/>
        <v>6.6585000000000001</v>
      </c>
      <c r="AO39" s="35">
        <v>149.15039999999999</v>
      </c>
      <c r="AP39" s="84">
        <f t="shared" si="4"/>
        <v>149.15039999999999</v>
      </c>
      <c r="AR39" s="25">
        <v>35</v>
      </c>
      <c r="AS39" s="25">
        <v>1089</v>
      </c>
      <c r="AT39" s="25">
        <v>33</v>
      </c>
      <c r="AU39" s="35">
        <v>358.74</v>
      </c>
      <c r="AV39" s="25">
        <v>-2</v>
      </c>
      <c r="AW39" s="25">
        <v>4</v>
      </c>
    </row>
    <row r="40" spans="1:49" x14ac:dyDescent="0.35">
      <c r="A40" s="26">
        <v>37</v>
      </c>
      <c r="B40" s="26">
        <v>1040</v>
      </c>
      <c r="C40" s="60">
        <v>44214</v>
      </c>
      <c r="D40" s="50">
        <v>900</v>
      </c>
      <c r="E40" s="26">
        <v>23</v>
      </c>
      <c r="F40" s="26">
        <v>8</v>
      </c>
      <c r="G40" s="49" t="s">
        <v>332</v>
      </c>
      <c r="H40" s="49" t="s">
        <v>309</v>
      </c>
      <c r="I40" s="49" t="s">
        <v>1</v>
      </c>
      <c r="J40" s="49" t="s">
        <v>32</v>
      </c>
      <c r="K40" s="53">
        <v>3820009</v>
      </c>
      <c r="L40" s="50" t="s">
        <v>156</v>
      </c>
      <c r="M40" s="48">
        <v>104.5</v>
      </c>
      <c r="N40" s="79">
        <v>14</v>
      </c>
      <c r="O40" s="48">
        <v>1564.5</v>
      </c>
      <c r="P40" s="48">
        <v>1752.24</v>
      </c>
      <c r="S40" s="25">
        <v>36</v>
      </c>
      <c r="T40" s="25">
        <v>10</v>
      </c>
      <c r="U40" s="25">
        <f t="shared" si="0"/>
        <v>16</v>
      </c>
      <c r="V40" s="49" t="s">
        <v>313</v>
      </c>
      <c r="W40" s="29">
        <f t="shared" si="1"/>
        <v>8</v>
      </c>
      <c r="X40" s="49" t="s">
        <v>13</v>
      </c>
      <c r="Y40" s="29" t="s">
        <v>64</v>
      </c>
      <c r="Z40" s="36">
        <v>41491</v>
      </c>
      <c r="AB40" s="25">
        <v>36</v>
      </c>
      <c r="AC40" s="25">
        <v>23</v>
      </c>
      <c r="AD40" s="25" t="s">
        <v>155</v>
      </c>
      <c r="AF40" s="46"/>
      <c r="AG40" s="72"/>
      <c r="AI40" s="25">
        <v>1157</v>
      </c>
      <c r="AJ40" s="34">
        <v>44333</v>
      </c>
      <c r="AK40" s="25">
        <v>3500</v>
      </c>
      <c r="AL40" s="35">
        <v>1350</v>
      </c>
      <c r="AM40" s="35">
        <f t="shared" si="2"/>
        <v>94.500000000000014</v>
      </c>
      <c r="AN40" s="35">
        <f t="shared" si="3"/>
        <v>67.5</v>
      </c>
      <c r="AO40" s="35">
        <v>1512</v>
      </c>
      <c r="AP40" s="84">
        <f t="shared" si="4"/>
        <v>1512</v>
      </c>
      <c r="AR40" s="25">
        <v>36</v>
      </c>
      <c r="AS40" s="25">
        <v>1090</v>
      </c>
      <c r="AT40" s="25">
        <v>8</v>
      </c>
      <c r="AU40" s="35">
        <v>2000</v>
      </c>
      <c r="AV40" s="25">
        <v>4</v>
      </c>
      <c r="AW40" s="25">
        <v>1</v>
      </c>
    </row>
    <row r="41" spans="1:49" x14ac:dyDescent="0.35">
      <c r="A41" s="27">
        <v>38</v>
      </c>
      <c r="B41" s="27">
        <v>1042</v>
      </c>
      <c r="C41" s="60">
        <v>44214</v>
      </c>
      <c r="D41" s="50">
        <v>1000</v>
      </c>
      <c r="E41" s="27">
        <v>28</v>
      </c>
      <c r="F41" s="27">
        <v>9</v>
      </c>
      <c r="G41" s="49" t="s">
        <v>333</v>
      </c>
      <c r="H41" s="49" t="s">
        <v>315</v>
      </c>
      <c r="I41" s="49" t="s">
        <v>19</v>
      </c>
      <c r="J41" s="49" t="s">
        <v>82</v>
      </c>
      <c r="K41" s="53">
        <v>41398</v>
      </c>
      <c r="L41" s="50" t="s">
        <v>170</v>
      </c>
      <c r="M41" s="48">
        <v>1040</v>
      </c>
      <c r="N41" s="79">
        <v>1</v>
      </c>
      <c r="O41" s="48">
        <v>1040</v>
      </c>
      <c r="P41" s="48">
        <v>1164.8</v>
      </c>
      <c r="S41" s="25">
        <v>37</v>
      </c>
      <c r="T41" s="25">
        <v>7</v>
      </c>
      <c r="U41" s="25">
        <f t="shared" si="0"/>
        <v>9</v>
      </c>
      <c r="V41" s="49" t="s">
        <v>309</v>
      </c>
      <c r="W41" s="29">
        <f t="shared" si="1"/>
        <v>5</v>
      </c>
      <c r="X41" s="49" t="s">
        <v>1</v>
      </c>
      <c r="Y41" s="29" t="s">
        <v>16</v>
      </c>
      <c r="Z41" s="36">
        <v>5618009</v>
      </c>
      <c r="AB41" s="25">
        <v>37</v>
      </c>
      <c r="AC41" s="25">
        <v>23</v>
      </c>
      <c r="AD41" s="25" t="s">
        <v>156</v>
      </c>
      <c r="AI41" s="25">
        <v>1160</v>
      </c>
      <c r="AJ41" s="34">
        <v>44334</v>
      </c>
      <c r="AK41" s="25">
        <v>3600</v>
      </c>
      <c r="AL41" s="35">
        <v>84253.32</v>
      </c>
      <c r="AM41" s="35">
        <f t="shared" si="2"/>
        <v>5897.7324000000008</v>
      </c>
      <c r="AN41" s="35">
        <f t="shared" si="3"/>
        <v>4212.6660000000002</v>
      </c>
      <c r="AO41" s="35">
        <v>94363.718400000012</v>
      </c>
      <c r="AP41" s="84">
        <f t="shared" si="4"/>
        <v>94363.718400000012</v>
      </c>
      <c r="AR41" s="25">
        <v>37</v>
      </c>
      <c r="AS41" s="25">
        <v>1091</v>
      </c>
      <c r="AT41" s="25">
        <v>11</v>
      </c>
      <c r="AU41" s="35">
        <v>6665.33</v>
      </c>
      <c r="AV41" s="25">
        <v>3</v>
      </c>
      <c r="AW41" s="25">
        <v>1</v>
      </c>
    </row>
    <row r="42" spans="1:49" x14ac:dyDescent="0.35">
      <c r="A42" s="26">
        <v>39</v>
      </c>
      <c r="B42" s="26">
        <v>1043</v>
      </c>
      <c r="C42" s="60">
        <v>44214</v>
      </c>
      <c r="D42" s="50">
        <v>1100</v>
      </c>
      <c r="E42" s="26">
        <v>24</v>
      </c>
      <c r="F42" s="26">
        <v>8</v>
      </c>
      <c r="G42" s="49" t="s">
        <v>332</v>
      </c>
      <c r="H42" s="49" t="s">
        <v>315</v>
      </c>
      <c r="I42" s="49" t="s">
        <v>19</v>
      </c>
      <c r="J42" s="49" t="s">
        <v>36</v>
      </c>
      <c r="K42" s="53">
        <v>1100321</v>
      </c>
      <c r="L42" s="50" t="s">
        <v>229</v>
      </c>
      <c r="M42" s="48">
        <v>1272</v>
      </c>
      <c r="N42" s="79">
        <v>1</v>
      </c>
      <c r="O42" s="48">
        <v>1272</v>
      </c>
      <c r="P42" s="48">
        <v>1424.6399999999999</v>
      </c>
      <c r="S42" s="25">
        <v>38</v>
      </c>
      <c r="T42" s="25">
        <v>7</v>
      </c>
      <c r="U42" s="25">
        <f t="shared" si="0"/>
        <v>13</v>
      </c>
      <c r="V42" s="49" t="s">
        <v>314</v>
      </c>
      <c r="W42" s="29">
        <f t="shared" si="1"/>
        <v>7</v>
      </c>
      <c r="X42" s="49" t="s">
        <v>19</v>
      </c>
      <c r="Y42" s="29" t="s">
        <v>20</v>
      </c>
      <c r="Z42" s="36">
        <v>20983041</v>
      </c>
      <c r="AB42" s="25">
        <v>38</v>
      </c>
      <c r="AC42" s="25">
        <v>28</v>
      </c>
      <c r="AD42" s="25" t="s">
        <v>170</v>
      </c>
      <c r="AF42" s="25" t="s">
        <v>304</v>
      </c>
      <c r="AG42" s="54"/>
      <c r="AI42" s="25">
        <v>1168</v>
      </c>
      <c r="AJ42" s="34">
        <v>44334</v>
      </c>
      <c r="AK42" s="25">
        <v>3700</v>
      </c>
      <c r="AL42" s="35">
        <v>529.48</v>
      </c>
      <c r="AM42" s="35">
        <f t="shared" si="2"/>
        <v>37.063600000000008</v>
      </c>
      <c r="AN42" s="35">
        <f t="shared" si="3"/>
        <v>26.474000000000004</v>
      </c>
      <c r="AO42" s="35">
        <v>593.01760000000013</v>
      </c>
      <c r="AP42" s="84">
        <f t="shared" si="4"/>
        <v>593.01760000000002</v>
      </c>
      <c r="AR42" s="25">
        <v>38</v>
      </c>
      <c r="AS42" s="25">
        <v>1091</v>
      </c>
      <c r="AT42" s="25">
        <v>12</v>
      </c>
      <c r="AU42" s="35">
        <v>6065.33</v>
      </c>
      <c r="AV42" s="25">
        <v>3</v>
      </c>
      <c r="AW42" s="25">
        <v>1</v>
      </c>
    </row>
    <row r="43" spans="1:49" x14ac:dyDescent="0.35">
      <c r="A43" s="27">
        <v>40</v>
      </c>
      <c r="B43" s="27">
        <v>1044</v>
      </c>
      <c r="C43" s="60">
        <v>44214</v>
      </c>
      <c r="D43" s="50">
        <v>1200</v>
      </c>
      <c r="E43" s="27">
        <v>9</v>
      </c>
      <c r="F43" s="27">
        <v>4</v>
      </c>
      <c r="G43" s="49" t="s">
        <v>334</v>
      </c>
      <c r="H43" s="49" t="s">
        <v>310</v>
      </c>
      <c r="I43" s="49" t="s">
        <v>264</v>
      </c>
      <c r="J43" s="49" t="s">
        <v>38</v>
      </c>
      <c r="K43" s="53">
        <v>11164009</v>
      </c>
      <c r="L43" s="50" t="s">
        <v>39</v>
      </c>
      <c r="M43" s="48">
        <v>69.53</v>
      </c>
      <c r="N43" s="79">
        <v>4</v>
      </c>
      <c r="O43" s="48">
        <v>317.88</v>
      </c>
      <c r="P43" s="48">
        <v>356.0256</v>
      </c>
      <c r="S43" s="25">
        <v>39</v>
      </c>
      <c r="T43" s="25">
        <v>7</v>
      </c>
      <c r="U43" s="25">
        <f t="shared" si="0"/>
        <v>16</v>
      </c>
      <c r="V43" s="49" t="s">
        <v>313</v>
      </c>
      <c r="W43" s="29">
        <f t="shared" si="1"/>
        <v>8</v>
      </c>
      <c r="X43" s="49" t="s">
        <v>13</v>
      </c>
      <c r="Y43" s="29" t="s">
        <v>91</v>
      </c>
      <c r="Z43" s="36">
        <v>41406</v>
      </c>
      <c r="AB43" s="25">
        <v>39</v>
      </c>
      <c r="AC43" s="25">
        <v>24</v>
      </c>
      <c r="AD43" s="25" t="s">
        <v>229</v>
      </c>
      <c r="AF43" s="91" t="s">
        <v>368</v>
      </c>
      <c r="AG43" s="91"/>
      <c r="AI43" s="25">
        <v>1169</v>
      </c>
      <c r="AJ43" s="34">
        <v>44334</v>
      </c>
      <c r="AK43" s="25">
        <v>3800</v>
      </c>
      <c r="AL43" s="35">
        <v>374.63</v>
      </c>
      <c r="AM43" s="35">
        <f t="shared" si="2"/>
        <v>26.224100000000004</v>
      </c>
      <c r="AN43" s="35">
        <f t="shared" si="3"/>
        <v>18.7315</v>
      </c>
      <c r="AO43" s="35">
        <v>419.5856</v>
      </c>
      <c r="AP43" s="84">
        <f t="shared" si="4"/>
        <v>419.5856</v>
      </c>
      <c r="AR43" s="25">
        <v>39</v>
      </c>
      <c r="AS43" s="25">
        <v>1102</v>
      </c>
      <c r="AT43" s="25">
        <v>26</v>
      </c>
      <c r="AU43" s="35">
        <v>374.63</v>
      </c>
      <c r="AV43" s="25">
        <v>6</v>
      </c>
      <c r="AW43" s="25">
        <v>1</v>
      </c>
    </row>
    <row r="44" spans="1:49" x14ac:dyDescent="0.35">
      <c r="A44" s="27">
        <v>41</v>
      </c>
      <c r="B44" s="27">
        <v>1044</v>
      </c>
      <c r="C44" s="60">
        <v>44214</v>
      </c>
      <c r="D44" s="50">
        <v>1200</v>
      </c>
      <c r="E44" s="27">
        <v>9</v>
      </c>
      <c r="F44" s="27">
        <v>4</v>
      </c>
      <c r="G44" s="49" t="s">
        <v>334</v>
      </c>
      <c r="H44" s="49" t="s">
        <v>310</v>
      </c>
      <c r="I44" s="49" t="s">
        <v>264</v>
      </c>
      <c r="J44" s="49" t="s">
        <v>38</v>
      </c>
      <c r="K44" s="53">
        <v>11164009</v>
      </c>
      <c r="L44" s="50" t="s">
        <v>138</v>
      </c>
      <c r="M44" s="48">
        <v>69.53</v>
      </c>
      <c r="N44" s="79">
        <v>4</v>
      </c>
      <c r="O44" s="48">
        <v>317.88</v>
      </c>
      <c r="P44" s="48">
        <v>356.0256</v>
      </c>
      <c r="S44" s="25">
        <v>40</v>
      </c>
      <c r="T44" s="25">
        <v>3</v>
      </c>
      <c r="U44" s="25">
        <f t="shared" si="0"/>
        <v>9</v>
      </c>
      <c r="V44" s="49" t="s">
        <v>309</v>
      </c>
      <c r="W44" s="29">
        <f t="shared" si="1"/>
        <v>5</v>
      </c>
      <c r="X44" s="49" t="s">
        <v>1</v>
      </c>
      <c r="Y44" s="29" t="s">
        <v>95</v>
      </c>
      <c r="Z44" s="36">
        <v>1012</v>
      </c>
      <c r="AB44" s="25">
        <v>40</v>
      </c>
      <c r="AC44" s="25">
        <v>9</v>
      </c>
      <c r="AD44" s="25" t="s">
        <v>39</v>
      </c>
      <c r="AF44" s="65" t="s">
        <v>369</v>
      </c>
      <c r="AG44" s="66" t="s">
        <v>341</v>
      </c>
      <c r="AI44" s="25">
        <v>1170</v>
      </c>
      <c r="AJ44" s="34">
        <v>44334</v>
      </c>
      <c r="AK44" s="25">
        <v>3900</v>
      </c>
      <c r="AL44" s="35">
        <v>374.63</v>
      </c>
      <c r="AM44" s="35">
        <f t="shared" si="2"/>
        <v>26.224100000000004</v>
      </c>
      <c r="AN44" s="35">
        <f t="shared" si="3"/>
        <v>18.7315</v>
      </c>
      <c r="AO44" s="35">
        <v>419.5856</v>
      </c>
      <c r="AP44" s="84">
        <f t="shared" si="4"/>
        <v>419.5856</v>
      </c>
      <c r="AR44" s="25">
        <v>40</v>
      </c>
      <c r="AS44" s="25">
        <v>1105</v>
      </c>
      <c r="AT44" s="25">
        <v>13</v>
      </c>
      <c r="AU44" s="35">
        <v>499.5</v>
      </c>
      <c r="AV44" s="25">
        <v>3</v>
      </c>
      <c r="AW44" s="25">
        <v>1</v>
      </c>
    </row>
    <row r="45" spans="1:49" x14ac:dyDescent="0.35">
      <c r="A45" s="27">
        <v>42</v>
      </c>
      <c r="B45" s="27">
        <v>1044</v>
      </c>
      <c r="C45" s="60">
        <v>44214</v>
      </c>
      <c r="D45" s="50">
        <v>1200</v>
      </c>
      <c r="E45" s="27">
        <v>10</v>
      </c>
      <c r="F45" s="27">
        <v>4</v>
      </c>
      <c r="G45" s="49" t="s">
        <v>334</v>
      </c>
      <c r="H45" s="49" t="s">
        <v>316</v>
      </c>
      <c r="I45" s="49" t="s">
        <v>264</v>
      </c>
      <c r="J45" s="49" t="s">
        <v>40</v>
      </c>
      <c r="K45" s="53">
        <v>42542001</v>
      </c>
      <c r="L45" s="50" t="s">
        <v>139</v>
      </c>
      <c r="M45" s="48">
        <v>89.41</v>
      </c>
      <c r="N45" s="79">
        <v>4</v>
      </c>
      <c r="O45" s="48">
        <v>317.88</v>
      </c>
      <c r="P45" s="48">
        <v>356.0256</v>
      </c>
      <c r="S45" s="25">
        <v>41</v>
      </c>
      <c r="T45" s="25">
        <v>3</v>
      </c>
      <c r="U45" s="25">
        <f t="shared" si="0"/>
        <v>12</v>
      </c>
      <c r="V45" s="49" t="s">
        <v>318</v>
      </c>
      <c r="W45" s="29">
        <f t="shared" si="1"/>
        <v>8</v>
      </c>
      <c r="X45" s="49" t="s">
        <v>13</v>
      </c>
      <c r="Y45" s="29" t="s">
        <v>107</v>
      </c>
      <c r="Z45" s="36">
        <v>2136</v>
      </c>
      <c r="AB45" s="25">
        <v>41</v>
      </c>
      <c r="AC45" s="25">
        <v>9</v>
      </c>
      <c r="AD45" s="25" t="s">
        <v>138</v>
      </c>
      <c r="AF45" s="64" t="s">
        <v>370</v>
      </c>
      <c r="AG45" s="64" t="s">
        <v>342</v>
      </c>
      <c r="AI45" s="25">
        <v>1171</v>
      </c>
      <c r="AJ45" s="34">
        <v>44334</v>
      </c>
      <c r="AK45" s="25">
        <v>4000</v>
      </c>
      <c r="AL45" s="35">
        <v>424.58</v>
      </c>
      <c r="AM45" s="35">
        <f t="shared" si="2"/>
        <v>29.720600000000001</v>
      </c>
      <c r="AN45" s="35">
        <f t="shared" si="3"/>
        <v>21.228999999999999</v>
      </c>
      <c r="AO45" s="35">
        <v>475.52959999999996</v>
      </c>
      <c r="AP45" s="84">
        <f t="shared" si="4"/>
        <v>475.52959999999996</v>
      </c>
      <c r="AR45" s="25">
        <v>41</v>
      </c>
      <c r="AS45" s="25">
        <v>1107</v>
      </c>
      <c r="AT45" s="25">
        <v>26</v>
      </c>
      <c r="AU45" s="35">
        <v>374.63</v>
      </c>
      <c r="AV45" s="25">
        <v>3</v>
      </c>
      <c r="AW45" s="25">
        <v>1</v>
      </c>
    </row>
    <row r="46" spans="1:49" x14ac:dyDescent="0.35">
      <c r="A46" s="27">
        <v>43</v>
      </c>
      <c r="B46" s="27">
        <v>1044</v>
      </c>
      <c r="C46" s="60">
        <v>44214</v>
      </c>
      <c r="D46" s="50">
        <v>1200</v>
      </c>
      <c r="E46" s="27">
        <v>10</v>
      </c>
      <c r="F46" s="27">
        <v>4</v>
      </c>
      <c r="G46" s="49" t="s">
        <v>334</v>
      </c>
      <c r="H46" s="49" t="s">
        <v>316</v>
      </c>
      <c r="I46" s="49" t="s">
        <v>264</v>
      </c>
      <c r="J46" s="49" t="s">
        <v>40</v>
      </c>
      <c r="K46" s="53">
        <v>42542001</v>
      </c>
      <c r="L46" s="50" t="s">
        <v>140</v>
      </c>
      <c r="M46" s="48">
        <v>89.41</v>
      </c>
      <c r="N46" s="79">
        <v>4</v>
      </c>
      <c r="O46" s="48">
        <v>317.88</v>
      </c>
      <c r="P46" s="48">
        <v>356.0256</v>
      </c>
      <c r="S46" s="25">
        <v>42</v>
      </c>
      <c r="T46" s="25">
        <v>3</v>
      </c>
      <c r="U46" s="25">
        <f t="shared" si="0"/>
        <v>14</v>
      </c>
      <c r="V46" s="49" t="s">
        <v>315</v>
      </c>
      <c r="W46" s="29">
        <f t="shared" si="1"/>
        <v>7</v>
      </c>
      <c r="X46" s="49" t="s">
        <v>19</v>
      </c>
      <c r="Y46" s="29" t="s">
        <v>44</v>
      </c>
      <c r="Z46" s="36">
        <v>12490</v>
      </c>
      <c r="AB46" s="25">
        <v>42</v>
      </c>
      <c r="AC46" s="25">
        <v>10</v>
      </c>
      <c r="AD46" s="25" t="s">
        <v>139</v>
      </c>
      <c r="AF46" s="25">
        <v>1</v>
      </c>
      <c r="AG46" s="29" t="s">
        <v>310</v>
      </c>
      <c r="AI46" s="25">
        <v>1173</v>
      </c>
      <c r="AJ46" s="34">
        <v>44334</v>
      </c>
      <c r="AK46" s="25">
        <v>4100</v>
      </c>
      <c r="AL46" s="35">
        <v>831.16</v>
      </c>
      <c r="AM46" s="35">
        <f t="shared" si="2"/>
        <v>58.181200000000004</v>
      </c>
      <c r="AN46" s="35">
        <f t="shared" si="3"/>
        <v>41.558</v>
      </c>
      <c r="AO46" s="35">
        <v>930.89919999999995</v>
      </c>
      <c r="AP46" s="84">
        <f t="shared" si="4"/>
        <v>930.89919999999995</v>
      </c>
      <c r="AR46" s="25">
        <v>42</v>
      </c>
      <c r="AS46" s="25">
        <v>1111</v>
      </c>
      <c r="AT46" s="25">
        <v>28</v>
      </c>
      <c r="AU46" s="35">
        <v>1200</v>
      </c>
      <c r="AV46" s="25">
        <v>2</v>
      </c>
      <c r="AW46" s="25">
        <v>1</v>
      </c>
    </row>
    <row r="47" spans="1:49" x14ac:dyDescent="0.35">
      <c r="A47" s="26">
        <v>44</v>
      </c>
      <c r="B47" s="26">
        <v>1046</v>
      </c>
      <c r="C47" s="60">
        <v>44214</v>
      </c>
      <c r="D47" s="50">
        <v>1300</v>
      </c>
      <c r="E47" s="26">
        <v>7</v>
      </c>
      <c r="F47" s="26">
        <v>1</v>
      </c>
      <c r="G47" s="49" t="s">
        <v>327</v>
      </c>
      <c r="H47" s="49" t="s">
        <v>313</v>
      </c>
      <c r="I47" s="49" t="s">
        <v>13</v>
      </c>
      <c r="J47" s="49" t="s">
        <v>42</v>
      </c>
      <c r="K47" s="53">
        <v>8335</v>
      </c>
      <c r="L47" s="50" t="s">
        <v>131</v>
      </c>
      <c r="M47" s="48">
        <v>1435</v>
      </c>
      <c r="N47" s="79">
        <v>2</v>
      </c>
      <c r="O47" s="48">
        <v>5370</v>
      </c>
      <c r="P47" s="48">
        <v>6014.4</v>
      </c>
      <c r="S47" s="25">
        <v>43</v>
      </c>
      <c r="T47" s="25">
        <v>3</v>
      </c>
      <c r="U47" s="25">
        <f t="shared" si="0"/>
        <v>16</v>
      </c>
      <c r="V47" s="49" t="s">
        <v>313</v>
      </c>
      <c r="W47" s="29">
        <f t="shared" si="1"/>
        <v>8</v>
      </c>
      <c r="X47" s="49" t="s">
        <v>13</v>
      </c>
      <c r="Y47" s="29" t="s">
        <v>84</v>
      </c>
      <c r="Z47" s="36">
        <v>8335</v>
      </c>
      <c r="AB47" s="25">
        <v>43</v>
      </c>
      <c r="AC47" s="25">
        <v>10</v>
      </c>
      <c r="AD47" s="25" t="s">
        <v>140</v>
      </c>
      <c r="AF47" s="25">
        <v>2</v>
      </c>
      <c r="AG47" s="29" t="s">
        <v>316</v>
      </c>
      <c r="AR47" s="25">
        <v>43</v>
      </c>
      <c r="AS47" s="25">
        <v>1111</v>
      </c>
      <c r="AT47" s="25">
        <v>43</v>
      </c>
      <c r="AU47" s="35">
        <v>1435</v>
      </c>
      <c r="AV47" s="25">
        <v>-1</v>
      </c>
      <c r="AW47" s="25">
        <v>2</v>
      </c>
    </row>
    <row r="48" spans="1:49" x14ac:dyDescent="0.35">
      <c r="A48" s="26">
        <v>45</v>
      </c>
      <c r="B48" s="26">
        <v>1046</v>
      </c>
      <c r="C48" s="60">
        <v>44214</v>
      </c>
      <c r="D48" s="50">
        <v>1300</v>
      </c>
      <c r="E48" s="26">
        <v>7</v>
      </c>
      <c r="F48" s="26">
        <v>1</v>
      </c>
      <c r="G48" s="49" t="s">
        <v>327</v>
      </c>
      <c r="H48" s="49" t="s">
        <v>313</v>
      </c>
      <c r="I48" s="49" t="s">
        <v>13</v>
      </c>
      <c r="J48" s="49" t="s">
        <v>42</v>
      </c>
      <c r="K48" s="53">
        <v>8335</v>
      </c>
      <c r="L48" s="50" t="s">
        <v>132</v>
      </c>
      <c r="M48" s="48">
        <v>1435</v>
      </c>
      <c r="N48" s="79">
        <v>2</v>
      </c>
      <c r="O48" s="48">
        <v>5370</v>
      </c>
      <c r="P48" s="48">
        <v>6014.4</v>
      </c>
      <c r="S48" s="25">
        <v>44</v>
      </c>
      <c r="T48" s="25">
        <v>3</v>
      </c>
      <c r="U48" s="25">
        <f t="shared" si="0"/>
        <v>20</v>
      </c>
      <c r="V48" s="49" t="s">
        <v>25</v>
      </c>
      <c r="W48" s="29">
        <f t="shared" si="1"/>
        <v>9</v>
      </c>
      <c r="X48" s="49" t="s">
        <v>266</v>
      </c>
      <c r="Y48" s="29" t="s">
        <v>26</v>
      </c>
      <c r="Z48" s="36">
        <v>5804084</v>
      </c>
      <c r="AB48" s="25">
        <v>44</v>
      </c>
      <c r="AC48" s="25">
        <v>7</v>
      </c>
      <c r="AD48" s="25" t="s">
        <v>131</v>
      </c>
      <c r="AF48" s="25">
        <v>3</v>
      </c>
      <c r="AG48" s="29" t="s">
        <v>311</v>
      </c>
      <c r="AR48" s="25">
        <v>44</v>
      </c>
      <c r="AS48" s="25">
        <v>1111</v>
      </c>
      <c r="AT48" s="25">
        <v>43</v>
      </c>
      <c r="AU48" s="35">
        <v>1435</v>
      </c>
      <c r="AV48" s="25">
        <v>1</v>
      </c>
      <c r="AW48" s="25">
        <v>3</v>
      </c>
    </row>
    <row r="49" spans="1:49" x14ac:dyDescent="0.35">
      <c r="A49" s="26">
        <v>46</v>
      </c>
      <c r="B49" s="26">
        <v>1046</v>
      </c>
      <c r="C49" s="60">
        <v>44214</v>
      </c>
      <c r="D49" s="50">
        <v>1300</v>
      </c>
      <c r="E49" s="26">
        <v>42</v>
      </c>
      <c r="F49" s="26">
        <v>3</v>
      </c>
      <c r="G49" s="49" t="s">
        <v>331</v>
      </c>
      <c r="H49" s="49" t="s">
        <v>315</v>
      </c>
      <c r="I49" s="49" t="s">
        <v>19</v>
      </c>
      <c r="J49" s="49" t="s">
        <v>44</v>
      </c>
      <c r="K49" s="53">
        <v>12490</v>
      </c>
      <c r="L49" s="50" t="s">
        <v>192</v>
      </c>
      <c r="M49" s="48">
        <v>1250</v>
      </c>
      <c r="N49" s="79">
        <v>2</v>
      </c>
      <c r="O49" s="48">
        <v>5370</v>
      </c>
      <c r="P49" s="48">
        <v>6014.4</v>
      </c>
      <c r="S49" s="25">
        <v>45</v>
      </c>
      <c r="T49" s="25">
        <v>3</v>
      </c>
      <c r="U49" s="25">
        <f t="shared" si="0"/>
        <v>20</v>
      </c>
      <c r="V49" s="49" t="s">
        <v>25</v>
      </c>
      <c r="W49" s="29">
        <f t="shared" si="1"/>
        <v>9</v>
      </c>
      <c r="X49" s="49" t="s">
        <v>266</v>
      </c>
      <c r="Y49" s="29" t="s">
        <v>26</v>
      </c>
      <c r="Z49" s="36">
        <v>5804084</v>
      </c>
      <c r="AB49" s="25">
        <v>45</v>
      </c>
      <c r="AC49" s="25">
        <v>7</v>
      </c>
      <c r="AD49" s="25" t="s">
        <v>132</v>
      </c>
      <c r="AF49" s="25">
        <v>4</v>
      </c>
      <c r="AG49" s="29" t="s">
        <v>320</v>
      </c>
      <c r="AR49" s="25">
        <v>45</v>
      </c>
      <c r="AS49" s="25">
        <v>1114</v>
      </c>
      <c r="AT49" s="25">
        <v>27</v>
      </c>
      <c r="AU49" s="35">
        <v>358.74</v>
      </c>
      <c r="AV49" s="25">
        <v>2</v>
      </c>
      <c r="AW49" s="25">
        <v>1</v>
      </c>
    </row>
    <row r="50" spans="1:49" x14ac:dyDescent="0.35">
      <c r="A50" s="26">
        <v>47</v>
      </c>
      <c r="B50" s="26">
        <v>1046</v>
      </c>
      <c r="C50" s="60">
        <v>44214</v>
      </c>
      <c r="D50" s="50">
        <v>1300</v>
      </c>
      <c r="E50" s="26">
        <v>42</v>
      </c>
      <c r="F50" s="26">
        <v>3</v>
      </c>
      <c r="G50" s="49" t="s">
        <v>331</v>
      </c>
      <c r="H50" s="49" t="s">
        <v>315</v>
      </c>
      <c r="I50" s="49" t="s">
        <v>19</v>
      </c>
      <c r="J50" s="49" t="s">
        <v>44</v>
      </c>
      <c r="K50" s="53">
        <v>12490</v>
      </c>
      <c r="L50" s="50" t="s">
        <v>193</v>
      </c>
      <c r="M50" s="48">
        <v>1250</v>
      </c>
      <c r="N50" s="79">
        <v>2</v>
      </c>
      <c r="O50" s="48">
        <v>5370</v>
      </c>
      <c r="P50" s="48">
        <v>6014.4</v>
      </c>
      <c r="S50" s="25">
        <v>46</v>
      </c>
      <c r="T50" s="25">
        <v>6</v>
      </c>
      <c r="U50" s="25">
        <f t="shared" si="0"/>
        <v>3</v>
      </c>
      <c r="V50" s="49" t="s">
        <v>311</v>
      </c>
      <c r="W50" s="29">
        <f t="shared" si="1"/>
        <v>1</v>
      </c>
      <c r="X50" s="49" t="s">
        <v>239</v>
      </c>
      <c r="Y50" s="29" t="s">
        <v>99</v>
      </c>
      <c r="Z50" s="36">
        <v>99999203</v>
      </c>
      <c r="AB50" s="25">
        <v>46</v>
      </c>
      <c r="AC50" s="25">
        <v>42</v>
      </c>
      <c r="AD50" s="25" t="s">
        <v>192</v>
      </c>
      <c r="AF50" s="25">
        <v>5</v>
      </c>
      <c r="AG50" s="29" t="s">
        <v>323</v>
      </c>
      <c r="AR50" s="25">
        <v>46</v>
      </c>
      <c r="AS50" s="25">
        <v>1117</v>
      </c>
      <c r="AT50" s="25">
        <v>18</v>
      </c>
      <c r="AU50" s="35">
        <v>710</v>
      </c>
      <c r="AV50" s="25">
        <v>-1</v>
      </c>
      <c r="AW50" s="25">
        <v>2</v>
      </c>
    </row>
    <row r="51" spans="1:49" x14ac:dyDescent="0.35">
      <c r="A51" s="27">
        <v>48</v>
      </c>
      <c r="B51" s="27">
        <v>1048</v>
      </c>
      <c r="C51" s="60">
        <v>44214</v>
      </c>
      <c r="D51" s="50">
        <v>1400</v>
      </c>
      <c r="E51" s="27">
        <v>14</v>
      </c>
      <c r="F51" s="27">
        <v>4</v>
      </c>
      <c r="G51" s="49" t="s">
        <v>334</v>
      </c>
      <c r="H51" s="49" t="s">
        <v>315</v>
      </c>
      <c r="I51" s="49" t="s">
        <v>19</v>
      </c>
      <c r="J51" s="49" t="s">
        <v>46</v>
      </c>
      <c r="K51" s="53">
        <v>50864001</v>
      </c>
      <c r="L51" s="50" t="s">
        <v>215</v>
      </c>
      <c r="M51" s="48">
        <v>1090.9100000000001</v>
      </c>
      <c r="N51" s="79">
        <v>1</v>
      </c>
      <c r="O51" s="48">
        <v>1090.9100000000001</v>
      </c>
      <c r="P51" s="48">
        <v>1221.8192000000001</v>
      </c>
      <c r="S51" s="25">
        <v>47</v>
      </c>
      <c r="T51" s="25">
        <v>6</v>
      </c>
      <c r="U51" s="25">
        <f t="shared" si="0"/>
        <v>6</v>
      </c>
      <c r="V51" s="49" t="s">
        <v>324</v>
      </c>
      <c r="W51" s="29">
        <f t="shared" si="1"/>
        <v>3</v>
      </c>
      <c r="X51" s="49" t="s">
        <v>240</v>
      </c>
      <c r="Y51" s="29" t="s">
        <v>102</v>
      </c>
      <c r="Z51" s="36">
        <v>99999197</v>
      </c>
      <c r="AB51" s="25">
        <v>47</v>
      </c>
      <c r="AC51" s="25">
        <v>42</v>
      </c>
      <c r="AD51" s="25" t="s">
        <v>193</v>
      </c>
      <c r="AF51" s="25">
        <v>6</v>
      </c>
      <c r="AG51" s="29" t="s">
        <v>324</v>
      </c>
      <c r="AR51" s="25">
        <v>47</v>
      </c>
      <c r="AS51" s="25">
        <v>1117</v>
      </c>
      <c r="AT51" s="25">
        <v>18</v>
      </c>
      <c r="AU51" s="35">
        <v>710</v>
      </c>
      <c r="AV51" s="25">
        <v>1</v>
      </c>
      <c r="AW51" s="25">
        <v>3</v>
      </c>
    </row>
    <row r="52" spans="1:49" x14ac:dyDescent="0.35">
      <c r="A52" s="26">
        <v>49</v>
      </c>
      <c r="B52" s="26">
        <v>1049</v>
      </c>
      <c r="C52" s="60">
        <v>44214</v>
      </c>
      <c r="D52" s="50">
        <v>1500</v>
      </c>
      <c r="E52" s="26">
        <v>18</v>
      </c>
      <c r="F52" s="26">
        <v>5</v>
      </c>
      <c r="G52" s="49" t="s">
        <v>328</v>
      </c>
      <c r="H52" s="49" t="s">
        <v>48</v>
      </c>
      <c r="I52" s="49" t="s">
        <v>267</v>
      </c>
      <c r="J52" s="49" t="s">
        <v>87</v>
      </c>
      <c r="K52" s="53">
        <v>8359</v>
      </c>
      <c r="L52" s="50" t="s">
        <v>220</v>
      </c>
      <c r="M52" s="48">
        <v>710</v>
      </c>
      <c r="N52" s="79">
        <v>1</v>
      </c>
      <c r="O52" s="48">
        <v>1880</v>
      </c>
      <c r="P52" s="48">
        <v>2105.6</v>
      </c>
      <c r="S52" s="25">
        <v>48</v>
      </c>
      <c r="T52" s="25">
        <v>6</v>
      </c>
      <c r="U52" s="25">
        <f t="shared" si="0"/>
        <v>16</v>
      </c>
      <c r="V52" s="49" t="s">
        <v>313</v>
      </c>
      <c r="W52" s="29">
        <f t="shared" si="1"/>
        <v>8</v>
      </c>
      <c r="X52" s="49" t="s">
        <v>13</v>
      </c>
      <c r="Y52" s="29" t="s">
        <v>88</v>
      </c>
      <c r="Z52" s="36">
        <v>8355</v>
      </c>
      <c r="AB52" s="25">
        <v>48</v>
      </c>
      <c r="AC52" s="25">
        <v>14</v>
      </c>
      <c r="AD52" s="25" t="s">
        <v>215</v>
      </c>
      <c r="AF52" s="25">
        <v>7</v>
      </c>
      <c r="AG52" s="29" t="s">
        <v>317</v>
      </c>
      <c r="AR52" s="25">
        <v>48</v>
      </c>
      <c r="AS52" s="25">
        <v>1117</v>
      </c>
      <c r="AT52" s="25">
        <v>48</v>
      </c>
      <c r="AU52" s="35">
        <v>1500</v>
      </c>
      <c r="AV52" s="25">
        <v>2</v>
      </c>
      <c r="AW52" s="25">
        <v>1</v>
      </c>
    </row>
    <row r="53" spans="1:49" x14ac:dyDescent="0.35">
      <c r="A53" s="26">
        <v>50</v>
      </c>
      <c r="B53" s="26">
        <v>1049</v>
      </c>
      <c r="C53" s="60">
        <v>44214</v>
      </c>
      <c r="D53" s="50">
        <v>1500</v>
      </c>
      <c r="E53" s="26">
        <v>20</v>
      </c>
      <c r="F53" s="26">
        <v>5</v>
      </c>
      <c r="G53" s="49" t="s">
        <v>328</v>
      </c>
      <c r="H53" s="49" t="s">
        <v>315</v>
      </c>
      <c r="I53" s="49" t="s">
        <v>19</v>
      </c>
      <c r="J53" s="49" t="s">
        <v>51</v>
      </c>
      <c r="K53" s="53">
        <v>13563</v>
      </c>
      <c r="L53" s="50" t="s">
        <v>226</v>
      </c>
      <c r="M53" s="48">
        <v>1170</v>
      </c>
      <c r="N53" s="79">
        <v>1</v>
      </c>
      <c r="O53" s="48">
        <v>1880</v>
      </c>
      <c r="P53" s="48">
        <v>2105.6</v>
      </c>
      <c r="V53" s="40"/>
      <c r="W53"/>
      <c r="X53" s="40"/>
      <c r="AB53" s="25">
        <v>49</v>
      </c>
      <c r="AC53" s="25">
        <v>18</v>
      </c>
      <c r="AD53" s="25" t="s">
        <v>220</v>
      </c>
      <c r="AF53" s="25">
        <v>8</v>
      </c>
      <c r="AG53" s="29" t="s">
        <v>326</v>
      </c>
      <c r="AR53" s="25">
        <v>49</v>
      </c>
      <c r="AS53" s="25">
        <v>1119</v>
      </c>
      <c r="AT53" s="25">
        <v>18</v>
      </c>
      <c r="AU53" s="35">
        <v>710</v>
      </c>
      <c r="AV53" s="25">
        <v>1</v>
      </c>
      <c r="AW53" s="25">
        <v>1</v>
      </c>
    </row>
    <row r="54" spans="1:49" x14ac:dyDescent="0.35">
      <c r="A54" s="27">
        <v>51</v>
      </c>
      <c r="B54" s="27">
        <v>1051</v>
      </c>
      <c r="C54" s="60">
        <v>44214</v>
      </c>
      <c r="D54" s="50">
        <v>1600</v>
      </c>
      <c r="E54" s="27">
        <v>45</v>
      </c>
      <c r="F54" s="27">
        <v>3</v>
      </c>
      <c r="G54" s="49" t="s">
        <v>331</v>
      </c>
      <c r="H54" s="49" t="s">
        <v>25</v>
      </c>
      <c r="I54" s="49" t="s">
        <v>266</v>
      </c>
      <c r="J54" s="49" t="s">
        <v>26</v>
      </c>
      <c r="K54" s="53">
        <v>5804084</v>
      </c>
      <c r="L54" s="50" t="s">
        <v>198</v>
      </c>
      <c r="M54" s="48">
        <v>553.95000000000005</v>
      </c>
      <c r="N54" s="79">
        <v>1</v>
      </c>
      <c r="O54" s="48">
        <v>553.95000000000005</v>
      </c>
      <c r="P54" s="48">
        <v>620.42400000000009</v>
      </c>
      <c r="V54" s="40"/>
      <c r="W54"/>
      <c r="X54" s="40"/>
      <c r="AB54" s="25">
        <v>50</v>
      </c>
      <c r="AC54" s="25">
        <v>20</v>
      </c>
      <c r="AD54" s="25" t="s">
        <v>226</v>
      </c>
      <c r="AF54" s="25">
        <v>9</v>
      </c>
      <c r="AG54" s="29" t="s">
        <v>309</v>
      </c>
      <c r="AR54" s="25">
        <v>50</v>
      </c>
      <c r="AS54" s="25">
        <v>1119</v>
      </c>
      <c r="AT54" s="25">
        <v>39</v>
      </c>
      <c r="AU54" s="35">
        <v>1500</v>
      </c>
      <c r="AV54" s="25">
        <v>2</v>
      </c>
      <c r="AW54" s="25">
        <v>1</v>
      </c>
    </row>
    <row r="55" spans="1:49" x14ac:dyDescent="0.35">
      <c r="A55" s="26">
        <v>52</v>
      </c>
      <c r="B55" s="26">
        <v>1052</v>
      </c>
      <c r="C55" s="60">
        <v>44214</v>
      </c>
      <c r="D55" s="50">
        <v>1700</v>
      </c>
      <c r="E55" s="26">
        <v>48</v>
      </c>
      <c r="F55" s="26">
        <v>6</v>
      </c>
      <c r="G55" s="49" t="s">
        <v>335</v>
      </c>
      <c r="H55" s="49" t="s">
        <v>313</v>
      </c>
      <c r="I55" s="49" t="s">
        <v>13</v>
      </c>
      <c r="J55" s="49" t="s">
        <v>88</v>
      </c>
      <c r="K55" s="53">
        <v>8355</v>
      </c>
      <c r="L55" s="50" t="s">
        <v>205</v>
      </c>
      <c r="M55" s="48">
        <v>1435</v>
      </c>
      <c r="N55" s="79">
        <v>1</v>
      </c>
      <c r="O55" s="48">
        <v>1435</v>
      </c>
      <c r="P55" s="48">
        <v>1607.2</v>
      </c>
      <c r="V55" s="40"/>
      <c r="W55"/>
      <c r="X55" s="40"/>
      <c r="AB55" s="25">
        <v>51</v>
      </c>
      <c r="AC55" s="25">
        <v>45</v>
      </c>
      <c r="AD55" s="25" t="s">
        <v>198</v>
      </c>
      <c r="AF55" s="25">
        <v>10</v>
      </c>
      <c r="AG55" s="29" t="s">
        <v>312</v>
      </c>
      <c r="AR55" s="25">
        <v>51</v>
      </c>
      <c r="AS55" s="25">
        <v>1150</v>
      </c>
      <c r="AT55" s="25">
        <v>25</v>
      </c>
      <c r="AU55" s="35">
        <v>1414.11</v>
      </c>
      <c r="AV55" s="25">
        <v>1</v>
      </c>
      <c r="AW55" s="25">
        <v>1</v>
      </c>
    </row>
    <row r="56" spans="1:49" x14ac:dyDescent="0.35">
      <c r="A56" s="27">
        <v>53</v>
      </c>
      <c r="B56" s="27">
        <v>1054</v>
      </c>
      <c r="C56" s="60">
        <v>44214</v>
      </c>
      <c r="D56" s="50">
        <v>1800</v>
      </c>
      <c r="E56" s="27">
        <v>16</v>
      </c>
      <c r="F56" s="27">
        <v>5</v>
      </c>
      <c r="G56" s="49" t="s">
        <v>328</v>
      </c>
      <c r="H56" s="49" t="s">
        <v>317</v>
      </c>
      <c r="I56" s="49" t="s">
        <v>19</v>
      </c>
      <c r="J56" s="49" t="s">
        <v>56</v>
      </c>
      <c r="K56" s="53">
        <v>40184001</v>
      </c>
      <c r="L56" s="50" t="s">
        <v>216</v>
      </c>
      <c r="M56" s="48">
        <v>226.07</v>
      </c>
      <c r="N56" s="79">
        <v>3</v>
      </c>
      <c r="O56" s="48">
        <v>1747.3400000000001</v>
      </c>
      <c r="P56" s="48">
        <v>1957.0208000000002</v>
      </c>
      <c r="V56" s="40"/>
      <c r="W56"/>
      <c r="X56" s="40"/>
      <c r="AB56" s="25">
        <v>52</v>
      </c>
      <c r="AC56" s="25">
        <v>48</v>
      </c>
      <c r="AD56" s="25" t="s">
        <v>205</v>
      </c>
      <c r="AF56" s="25">
        <v>11</v>
      </c>
      <c r="AG56" s="29" t="s">
        <v>48</v>
      </c>
      <c r="AR56" s="25">
        <v>52</v>
      </c>
      <c r="AS56" s="25">
        <v>1151</v>
      </c>
      <c r="AT56" s="25">
        <v>40</v>
      </c>
      <c r="AU56" s="35">
        <v>133.16999999999999</v>
      </c>
      <c r="AV56" s="25">
        <v>1</v>
      </c>
      <c r="AW56" s="25">
        <v>1</v>
      </c>
    </row>
    <row r="57" spans="1:49" x14ac:dyDescent="0.35">
      <c r="A57" s="27">
        <v>54</v>
      </c>
      <c r="B57" s="27">
        <v>1054</v>
      </c>
      <c r="C57" s="60">
        <v>44214</v>
      </c>
      <c r="D57" s="50">
        <v>1800</v>
      </c>
      <c r="E57" s="27">
        <v>16</v>
      </c>
      <c r="F57" s="27">
        <v>5</v>
      </c>
      <c r="G57" s="49" t="s">
        <v>328</v>
      </c>
      <c r="H57" s="49" t="s">
        <v>317</v>
      </c>
      <c r="I57" s="49" t="s">
        <v>19</v>
      </c>
      <c r="J57" s="49" t="s">
        <v>56</v>
      </c>
      <c r="K57" s="53">
        <v>40184001</v>
      </c>
      <c r="L57" s="50" t="s">
        <v>217</v>
      </c>
      <c r="M57" s="48">
        <v>226.07</v>
      </c>
      <c r="N57" s="79">
        <v>3</v>
      </c>
      <c r="O57" s="48">
        <v>1747.3400000000001</v>
      </c>
      <c r="P57" s="48">
        <v>1957.0208000000002</v>
      </c>
      <c r="V57" s="40"/>
      <c r="W57"/>
      <c r="X57" s="40"/>
      <c r="AB57" s="25">
        <v>53</v>
      </c>
      <c r="AC57" s="25">
        <v>16</v>
      </c>
      <c r="AD57" s="25" t="s">
        <v>216</v>
      </c>
      <c r="AF57" s="25">
        <v>12</v>
      </c>
      <c r="AG57" s="29" t="s">
        <v>318</v>
      </c>
      <c r="AR57" s="25">
        <v>53</v>
      </c>
      <c r="AS57" s="25">
        <v>1157</v>
      </c>
      <c r="AT57" s="25">
        <v>35</v>
      </c>
      <c r="AU57" s="35">
        <v>1350</v>
      </c>
      <c r="AV57" s="25">
        <v>1</v>
      </c>
      <c r="AW57" s="25">
        <v>1</v>
      </c>
    </row>
    <row r="58" spans="1:49" x14ac:dyDescent="0.35">
      <c r="A58" s="27">
        <v>55</v>
      </c>
      <c r="B58" s="27">
        <v>1054</v>
      </c>
      <c r="C58" s="60">
        <v>44214</v>
      </c>
      <c r="D58" s="50">
        <v>1800</v>
      </c>
      <c r="E58" s="27">
        <v>16</v>
      </c>
      <c r="F58" s="27">
        <v>5</v>
      </c>
      <c r="G58" s="49" t="s">
        <v>328</v>
      </c>
      <c r="H58" s="49" t="s">
        <v>317</v>
      </c>
      <c r="I58" s="49" t="s">
        <v>19</v>
      </c>
      <c r="J58" s="49" t="s">
        <v>56</v>
      </c>
      <c r="K58" s="53">
        <v>40184001</v>
      </c>
      <c r="L58" s="50" t="s">
        <v>218</v>
      </c>
      <c r="M58" s="48">
        <v>226.07</v>
      </c>
      <c r="N58" s="79">
        <v>3</v>
      </c>
      <c r="O58" s="48">
        <v>1747.3400000000001</v>
      </c>
      <c r="P58" s="48">
        <v>1957.0208000000002</v>
      </c>
      <c r="V58" s="40"/>
      <c r="W58"/>
      <c r="X58" s="40"/>
      <c r="AB58" s="25">
        <v>54</v>
      </c>
      <c r="AC58" s="25">
        <v>16</v>
      </c>
      <c r="AD58" s="25" t="s">
        <v>217</v>
      </c>
      <c r="AF58" s="25">
        <v>13</v>
      </c>
      <c r="AG58" s="29" t="s">
        <v>314</v>
      </c>
      <c r="AR58" s="25">
        <v>54</v>
      </c>
      <c r="AS58" s="25">
        <v>1160</v>
      </c>
      <c r="AT58" s="25">
        <v>46</v>
      </c>
      <c r="AU58" s="35">
        <v>2100</v>
      </c>
      <c r="AV58" s="25">
        <v>2</v>
      </c>
      <c r="AW58" s="25">
        <v>1</v>
      </c>
    </row>
    <row r="59" spans="1:49" x14ac:dyDescent="0.35">
      <c r="A59" s="27">
        <v>56</v>
      </c>
      <c r="B59" s="27">
        <v>1054</v>
      </c>
      <c r="C59" s="60">
        <v>44214</v>
      </c>
      <c r="D59" s="50">
        <v>1800</v>
      </c>
      <c r="E59" s="27">
        <v>17</v>
      </c>
      <c r="F59" s="27">
        <v>5</v>
      </c>
      <c r="G59" s="49" t="s">
        <v>328</v>
      </c>
      <c r="H59" s="49" t="s">
        <v>309</v>
      </c>
      <c r="I59" s="49" t="s">
        <v>1</v>
      </c>
      <c r="J59" s="49" t="s">
        <v>58</v>
      </c>
      <c r="K59" s="53">
        <v>40182001</v>
      </c>
      <c r="L59" s="50" t="s">
        <v>219</v>
      </c>
      <c r="M59" s="48">
        <v>172.63</v>
      </c>
      <c r="N59" s="79">
        <v>1</v>
      </c>
      <c r="O59" s="48">
        <v>1747.3400000000001</v>
      </c>
      <c r="P59" s="48">
        <v>1957.0208000000002</v>
      </c>
      <c r="V59" s="40"/>
      <c r="W59"/>
      <c r="X59" s="40"/>
      <c r="AB59" s="25">
        <v>55</v>
      </c>
      <c r="AC59" s="25">
        <v>16</v>
      </c>
      <c r="AD59" s="25" t="s">
        <v>218</v>
      </c>
      <c r="AF59" s="25">
        <v>14</v>
      </c>
      <c r="AG59" s="29" t="s">
        <v>315</v>
      </c>
      <c r="AR59" s="25">
        <v>55</v>
      </c>
      <c r="AS59" s="25">
        <v>1160</v>
      </c>
      <c r="AT59" s="25">
        <v>47</v>
      </c>
      <c r="AU59" s="35">
        <v>20013.330000000002</v>
      </c>
      <c r="AV59" s="25">
        <v>4</v>
      </c>
      <c r="AW59" s="25">
        <v>1</v>
      </c>
    </row>
    <row r="60" spans="1:49" x14ac:dyDescent="0.35">
      <c r="A60" s="27">
        <v>57</v>
      </c>
      <c r="B60" s="27">
        <v>1054</v>
      </c>
      <c r="C60" s="60">
        <v>44214</v>
      </c>
      <c r="D60" s="50">
        <v>1800</v>
      </c>
      <c r="E60" s="27">
        <v>19</v>
      </c>
      <c r="F60" s="27">
        <v>5</v>
      </c>
      <c r="G60" s="49" t="s">
        <v>328</v>
      </c>
      <c r="H60" s="49" t="s">
        <v>318</v>
      </c>
      <c r="I60" s="49" t="s">
        <v>13</v>
      </c>
      <c r="J60" s="49" t="s">
        <v>60</v>
      </c>
      <c r="K60" s="53">
        <v>5850009</v>
      </c>
      <c r="L60" s="50" t="s">
        <v>224</v>
      </c>
      <c r="M60" s="48">
        <v>448.25</v>
      </c>
      <c r="N60" s="79">
        <v>2</v>
      </c>
      <c r="O60" s="48">
        <v>1747.3400000000001</v>
      </c>
      <c r="P60" s="48">
        <v>1957.0208000000002</v>
      </c>
      <c r="V60" s="40"/>
      <c r="W60"/>
      <c r="X60" s="40"/>
      <c r="AB60" s="25">
        <v>56</v>
      </c>
      <c r="AC60" s="25">
        <v>17</v>
      </c>
      <c r="AD60" s="25" t="s">
        <v>219</v>
      </c>
      <c r="AF60" s="25">
        <v>15</v>
      </c>
      <c r="AG60" s="29" t="s">
        <v>321</v>
      </c>
      <c r="AR60" s="25">
        <v>56</v>
      </c>
      <c r="AS60" s="25">
        <v>1168</v>
      </c>
      <c r="AT60" s="25">
        <v>1</v>
      </c>
      <c r="AU60" s="35">
        <v>264.74</v>
      </c>
      <c r="AV60" s="25">
        <v>2</v>
      </c>
      <c r="AW60" s="25">
        <v>1</v>
      </c>
    </row>
    <row r="61" spans="1:49" x14ac:dyDescent="0.35">
      <c r="A61" s="27">
        <v>58</v>
      </c>
      <c r="B61" s="27">
        <v>1054</v>
      </c>
      <c r="C61" s="60">
        <v>44214</v>
      </c>
      <c r="D61" s="50">
        <v>1800</v>
      </c>
      <c r="E61" s="27">
        <v>19</v>
      </c>
      <c r="F61" s="27">
        <v>5</v>
      </c>
      <c r="G61" s="49" t="s">
        <v>328</v>
      </c>
      <c r="H61" s="49" t="s">
        <v>318</v>
      </c>
      <c r="I61" s="49" t="s">
        <v>13</v>
      </c>
      <c r="J61" s="49" t="s">
        <v>60</v>
      </c>
      <c r="K61" s="53">
        <v>5850009</v>
      </c>
      <c r="L61" s="50" t="s">
        <v>225</v>
      </c>
      <c r="M61" s="48">
        <v>448.25</v>
      </c>
      <c r="N61" s="79">
        <v>2</v>
      </c>
      <c r="O61" s="48">
        <v>1747.3400000000001</v>
      </c>
      <c r="P61" s="48">
        <v>1957.0208000000002</v>
      </c>
      <c r="V61" s="40"/>
      <c r="W61"/>
      <c r="X61" s="40"/>
      <c r="AB61" s="25">
        <v>57</v>
      </c>
      <c r="AC61" s="25">
        <v>19</v>
      </c>
      <c r="AD61" s="25" t="s">
        <v>224</v>
      </c>
      <c r="AF61" s="25">
        <v>16</v>
      </c>
      <c r="AG61" s="29" t="s">
        <v>313</v>
      </c>
      <c r="AR61" s="25">
        <v>57</v>
      </c>
      <c r="AS61" s="25">
        <v>1169</v>
      </c>
      <c r="AT61" s="25">
        <v>41</v>
      </c>
      <c r="AU61" s="35">
        <v>374.63</v>
      </c>
      <c r="AV61" s="25">
        <v>1</v>
      </c>
      <c r="AW61" s="25">
        <v>1</v>
      </c>
    </row>
    <row r="62" spans="1:49" x14ac:dyDescent="0.35">
      <c r="A62" s="26">
        <v>59</v>
      </c>
      <c r="B62" s="26">
        <v>1056</v>
      </c>
      <c r="C62" s="60">
        <v>44214</v>
      </c>
      <c r="D62" s="50">
        <v>1900</v>
      </c>
      <c r="E62" s="26">
        <v>30</v>
      </c>
      <c r="F62" s="26">
        <v>9</v>
      </c>
      <c r="G62" s="49" t="s">
        <v>333</v>
      </c>
      <c r="H62" s="49" t="s">
        <v>319</v>
      </c>
      <c r="I62" s="49" t="s">
        <v>13</v>
      </c>
      <c r="J62" s="49" t="s">
        <v>62</v>
      </c>
      <c r="K62" s="53">
        <v>11577</v>
      </c>
      <c r="L62" s="50" t="s">
        <v>172</v>
      </c>
      <c r="M62" s="48">
        <v>1842</v>
      </c>
      <c r="N62" s="79">
        <v>2</v>
      </c>
      <c r="O62" s="48">
        <v>7666</v>
      </c>
      <c r="P62" s="48">
        <v>8585.92</v>
      </c>
      <c r="V62" s="40"/>
      <c r="W62"/>
      <c r="X62" s="40"/>
      <c r="AB62" s="25">
        <v>58</v>
      </c>
      <c r="AC62" s="25">
        <v>19</v>
      </c>
      <c r="AD62" s="25" t="s">
        <v>225</v>
      </c>
      <c r="AF62" s="25">
        <v>17</v>
      </c>
      <c r="AG62" s="29" t="s">
        <v>322</v>
      </c>
      <c r="AR62" s="25">
        <v>58</v>
      </c>
      <c r="AS62" s="25">
        <v>1170</v>
      </c>
      <c r="AT62" s="25">
        <v>4</v>
      </c>
      <c r="AU62" s="35">
        <v>374.63</v>
      </c>
      <c r="AV62" s="25">
        <v>1</v>
      </c>
      <c r="AW62" s="25">
        <v>1</v>
      </c>
    </row>
    <row r="63" spans="1:49" x14ac:dyDescent="0.35">
      <c r="A63" s="26">
        <v>60</v>
      </c>
      <c r="B63" s="26">
        <v>1056</v>
      </c>
      <c r="C63" s="60">
        <v>44214</v>
      </c>
      <c r="D63" s="50">
        <v>1900</v>
      </c>
      <c r="E63" s="26">
        <v>30</v>
      </c>
      <c r="F63" s="26">
        <v>9</v>
      </c>
      <c r="G63" s="49" t="s">
        <v>333</v>
      </c>
      <c r="H63" s="49" t="s">
        <v>319</v>
      </c>
      <c r="I63" s="49" t="s">
        <v>13</v>
      </c>
      <c r="J63" s="49" t="s">
        <v>62</v>
      </c>
      <c r="K63" s="53">
        <v>11577</v>
      </c>
      <c r="L63" s="50" t="s">
        <v>173</v>
      </c>
      <c r="M63" s="48">
        <v>1842</v>
      </c>
      <c r="N63" s="79">
        <v>2</v>
      </c>
      <c r="O63" s="48">
        <v>7666</v>
      </c>
      <c r="P63" s="48">
        <v>8585.92</v>
      </c>
      <c r="V63" s="40"/>
      <c r="W63"/>
      <c r="X63" s="40"/>
      <c r="AB63" s="25">
        <v>59</v>
      </c>
      <c r="AC63" s="25">
        <v>30</v>
      </c>
      <c r="AD63" s="25" t="s">
        <v>172</v>
      </c>
      <c r="AF63" s="25">
        <v>18</v>
      </c>
      <c r="AG63" s="29" t="s">
        <v>319</v>
      </c>
      <c r="AR63" s="25">
        <v>59</v>
      </c>
      <c r="AS63" s="25">
        <v>1171</v>
      </c>
      <c r="AT63" s="25">
        <v>3</v>
      </c>
      <c r="AU63" s="35">
        <v>424.58</v>
      </c>
      <c r="AV63" s="25">
        <v>1</v>
      </c>
      <c r="AW63" s="25">
        <v>1</v>
      </c>
    </row>
    <row r="64" spans="1:49" x14ac:dyDescent="0.35">
      <c r="A64" s="26">
        <v>61</v>
      </c>
      <c r="B64" s="26">
        <v>1056</v>
      </c>
      <c r="C64" s="60">
        <v>44214</v>
      </c>
      <c r="D64" s="50">
        <v>1900</v>
      </c>
      <c r="E64" s="26">
        <v>36</v>
      </c>
      <c r="F64" s="26">
        <v>10</v>
      </c>
      <c r="G64" s="49" t="s">
        <v>329</v>
      </c>
      <c r="H64" s="49" t="s">
        <v>313</v>
      </c>
      <c r="I64" s="49" t="s">
        <v>13</v>
      </c>
      <c r="J64" s="49" t="s">
        <v>64</v>
      </c>
      <c r="K64" s="53">
        <v>41491</v>
      </c>
      <c r="L64" s="50" t="s">
        <v>182</v>
      </c>
      <c r="M64" s="48">
        <v>1991</v>
      </c>
      <c r="N64" s="79">
        <v>2</v>
      </c>
      <c r="O64" s="48">
        <v>7666</v>
      </c>
      <c r="P64" s="48">
        <v>8585.92</v>
      </c>
      <c r="V64" s="40"/>
      <c r="W64"/>
      <c r="X64" s="40"/>
      <c r="AB64" s="25">
        <v>60</v>
      </c>
      <c r="AC64" s="25">
        <v>30</v>
      </c>
      <c r="AD64" s="25" t="s">
        <v>173</v>
      </c>
      <c r="AF64" s="25">
        <v>19</v>
      </c>
      <c r="AG64" s="29" t="s">
        <v>325</v>
      </c>
      <c r="AR64" s="25">
        <v>60</v>
      </c>
      <c r="AS64" s="25">
        <v>1173</v>
      </c>
      <c r="AT64" s="25">
        <v>2</v>
      </c>
      <c r="AU64" s="35">
        <v>207.79</v>
      </c>
      <c r="AV64" s="25">
        <v>4</v>
      </c>
      <c r="AW64" s="25">
        <v>1</v>
      </c>
    </row>
    <row r="65" spans="1:33" x14ac:dyDescent="0.35">
      <c r="A65" s="26">
        <v>62</v>
      </c>
      <c r="B65" s="26">
        <v>1056</v>
      </c>
      <c r="C65" s="60">
        <v>44214</v>
      </c>
      <c r="D65" s="50">
        <v>1900</v>
      </c>
      <c r="E65" s="26">
        <v>36</v>
      </c>
      <c r="F65" s="26">
        <v>10</v>
      </c>
      <c r="G65" s="49" t="s">
        <v>329</v>
      </c>
      <c r="H65" s="49" t="s">
        <v>313</v>
      </c>
      <c r="I65" s="49" t="s">
        <v>13</v>
      </c>
      <c r="J65" s="49" t="s">
        <v>64</v>
      </c>
      <c r="K65" s="53">
        <v>41491</v>
      </c>
      <c r="L65" s="50" t="s">
        <v>183</v>
      </c>
      <c r="M65" s="48">
        <v>1991</v>
      </c>
      <c r="N65" s="79">
        <v>2</v>
      </c>
      <c r="O65" s="48">
        <v>7666</v>
      </c>
      <c r="P65" s="48">
        <v>8585.92</v>
      </c>
      <c r="V65" s="40"/>
      <c r="W65"/>
      <c r="X65" s="40"/>
      <c r="AB65" s="25">
        <v>61</v>
      </c>
      <c r="AC65" s="25">
        <v>36</v>
      </c>
      <c r="AD65" s="25" t="s">
        <v>182</v>
      </c>
      <c r="AF65" s="25">
        <v>20</v>
      </c>
      <c r="AG65" s="29" t="s">
        <v>25</v>
      </c>
    </row>
    <row r="66" spans="1:33" x14ac:dyDescent="0.35">
      <c r="A66" s="27">
        <v>63</v>
      </c>
      <c r="B66" s="27">
        <v>1057</v>
      </c>
      <c r="C66" s="60">
        <v>44214</v>
      </c>
      <c r="D66" s="50">
        <v>2000</v>
      </c>
      <c r="E66" s="27">
        <v>31</v>
      </c>
      <c r="F66" s="27">
        <v>10</v>
      </c>
      <c r="G66" s="49" t="s">
        <v>329</v>
      </c>
      <c r="H66" s="49" t="s">
        <v>320</v>
      </c>
      <c r="I66" s="49" t="s">
        <v>239</v>
      </c>
      <c r="J66" s="49" t="s">
        <v>270</v>
      </c>
      <c r="K66" s="53">
        <v>56014</v>
      </c>
      <c r="L66" s="50" t="s">
        <v>66</v>
      </c>
      <c r="M66" s="48">
        <v>2605</v>
      </c>
      <c r="N66" s="79">
        <v>2</v>
      </c>
      <c r="O66" s="48">
        <v>5210</v>
      </c>
      <c r="P66" s="48">
        <v>5835.2</v>
      </c>
      <c r="V66" s="40"/>
      <c r="W66"/>
      <c r="X66" s="40"/>
      <c r="AB66" s="25">
        <v>62</v>
      </c>
      <c r="AC66" s="25">
        <v>36</v>
      </c>
      <c r="AD66" s="25" t="s">
        <v>183</v>
      </c>
    </row>
    <row r="67" spans="1:33" x14ac:dyDescent="0.35">
      <c r="A67" s="27">
        <v>64</v>
      </c>
      <c r="B67" s="27">
        <v>1057</v>
      </c>
      <c r="C67" s="60">
        <v>44214</v>
      </c>
      <c r="D67" s="50">
        <v>2000</v>
      </c>
      <c r="E67" s="27">
        <v>31</v>
      </c>
      <c r="F67" s="27">
        <v>10</v>
      </c>
      <c r="G67" s="49" t="s">
        <v>329</v>
      </c>
      <c r="H67" s="49" t="s">
        <v>320</v>
      </c>
      <c r="I67" s="49" t="s">
        <v>239</v>
      </c>
      <c r="J67" s="49" t="s">
        <v>270</v>
      </c>
      <c r="K67" s="53">
        <v>56014</v>
      </c>
      <c r="L67" s="50" t="s">
        <v>9</v>
      </c>
      <c r="M67" s="48">
        <v>2605</v>
      </c>
      <c r="N67" s="79">
        <v>2</v>
      </c>
      <c r="O67" s="48">
        <v>5210</v>
      </c>
      <c r="P67" s="48">
        <v>5835.2</v>
      </c>
      <c r="V67" s="40"/>
      <c r="W67"/>
      <c r="X67" s="40"/>
      <c r="AB67" s="25">
        <v>63</v>
      </c>
      <c r="AC67" s="25">
        <v>31</v>
      </c>
      <c r="AD67" s="25" t="s">
        <v>66</v>
      </c>
    </row>
    <row r="68" spans="1:33" x14ac:dyDescent="0.35">
      <c r="A68" s="26">
        <v>65</v>
      </c>
      <c r="B68" s="26">
        <v>1058</v>
      </c>
      <c r="C68" s="60">
        <v>44214</v>
      </c>
      <c r="D68" s="50">
        <v>2100</v>
      </c>
      <c r="E68" s="26">
        <v>35</v>
      </c>
      <c r="F68" s="26">
        <v>10</v>
      </c>
      <c r="G68" s="49" t="s">
        <v>329</v>
      </c>
      <c r="H68" s="49" t="s">
        <v>321</v>
      </c>
      <c r="I68" s="49" t="s">
        <v>19</v>
      </c>
      <c r="J68" s="49" t="s">
        <v>67</v>
      </c>
      <c r="K68" s="53">
        <v>13628</v>
      </c>
      <c r="L68" s="50" t="s">
        <v>179</v>
      </c>
      <c r="M68" s="48">
        <v>1350</v>
      </c>
      <c r="N68" s="79">
        <v>1</v>
      </c>
      <c r="O68" s="48">
        <v>0</v>
      </c>
      <c r="P68" s="48">
        <v>0</v>
      </c>
      <c r="V68" s="40"/>
      <c r="W68"/>
      <c r="X68" s="40"/>
      <c r="AB68" s="25">
        <v>64</v>
      </c>
      <c r="AC68" s="25">
        <v>31</v>
      </c>
      <c r="AD68" s="25" t="s">
        <v>9</v>
      </c>
    </row>
    <row r="69" spans="1:33" x14ac:dyDescent="0.35">
      <c r="A69" s="26">
        <v>66</v>
      </c>
      <c r="B69" s="26">
        <v>1058</v>
      </c>
      <c r="C69" s="60">
        <v>44214</v>
      </c>
      <c r="D69" s="50">
        <v>2100</v>
      </c>
      <c r="E69" s="26">
        <v>35</v>
      </c>
      <c r="F69" s="26">
        <v>10</v>
      </c>
      <c r="G69" s="49" t="s">
        <v>329</v>
      </c>
      <c r="H69" s="49" t="s">
        <v>321</v>
      </c>
      <c r="I69" s="49" t="s">
        <v>19</v>
      </c>
      <c r="J69" s="49" t="s">
        <v>67</v>
      </c>
      <c r="K69" s="53">
        <v>13628</v>
      </c>
      <c r="L69" s="50" t="s">
        <v>180</v>
      </c>
      <c r="M69" s="48">
        <v>1350</v>
      </c>
      <c r="N69" s="79">
        <v>-1</v>
      </c>
      <c r="O69" s="48">
        <v>0</v>
      </c>
      <c r="P69" s="48">
        <v>0</v>
      </c>
      <c r="V69" s="40"/>
      <c r="W69"/>
      <c r="X69" s="40"/>
      <c r="AB69" s="25">
        <v>65</v>
      </c>
      <c r="AC69" s="25">
        <v>35</v>
      </c>
      <c r="AD69" s="25" t="s">
        <v>179</v>
      </c>
    </row>
    <row r="70" spans="1:33" x14ac:dyDescent="0.35">
      <c r="A70" s="27">
        <v>67</v>
      </c>
      <c r="B70" s="27">
        <v>1064</v>
      </c>
      <c r="C70" s="60">
        <v>44215</v>
      </c>
      <c r="D70" s="50">
        <v>2200</v>
      </c>
      <c r="E70" s="27">
        <v>29</v>
      </c>
      <c r="F70" s="27">
        <v>9</v>
      </c>
      <c r="G70" s="49" t="s">
        <v>333</v>
      </c>
      <c r="H70" s="49" t="s">
        <v>313</v>
      </c>
      <c r="I70" s="49" t="s">
        <v>13</v>
      </c>
      <c r="J70" s="49" t="s">
        <v>69</v>
      </c>
      <c r="K70" s="53">
        <v>8335</v>
      </c>
      <c r="L70" s="50" t="s">
        <v>171</v>
      </c>
      <c r="M70" s="48">
        <v>1435</v>
      </c>
      <c r="N70" s="79">
        <v>-2</v>
      </c>
      <c r="O70" s="48">
        <v>-2870</v>
      </c>
      <c r="P70" s="48">
        <v>-3214.4</v>
      </c>
      <c r="V70" s="40"/>
      <c r="W70"/>
      <c r="X70" s="40"/>
      <c r="AB70" s="25">
        <v>66</v>
      </c>
      <c r="AC70" s="25">
        <v>35</v>
      </c>
      <c r="AD70" s="25" t="s">
        <v>180</v>
      </c>
    </row>
    <row r="71" spans="1:33" x14ac:dyDescent="0.35">
      <c r="A71" s="27">
        <v>68</v>
      </c>
      <c r="B71" s="27">
        <v>1064</v>
      </c>
      <c r="C71" s="60">
        <v>44215</v>
      </c>
      <c r="D71" s="50">
        <v>2200</v>
      </c>
      <c r="E71" s="27">
        <v>29</v>
      </c>
      <c r="F71" s="27">
        <v>9</v>
      </c>
      <c r="G71" s="49" t="s">
        <v>333</v>
      </c>
      <c r="H71" s="49" t="s">
        <v>313</v>
      </c>
      <c r="I71" s="49" t="s">
        <v>13</v>
      </c>
      <c r="J71" s="49" t="s">
        <v>69</v>
      </c>
      <c r="K71" s="53">
        <v>8335</v>
      </c>
      <c r="L71" s="50" t="s">
        <v>272</v>
      </c>
      <c r="M71" s="48">
        <v>1435</v>
      </c>
      <c r="N71" s="79">
        <v>-2</v>
      </c>
      <c r="O71" s="48">
        <v>-2870</v>
      </c>
      <c r="P71" s="48">
        <v>-3214.4</v>
      </c>
      <c r="V71" s="40"/>
      <c r="W71"/>
      <c r="X71" s="40"/>
      <c r="AB71" s="25">
        <v>67</v>
      </c>
      <c r="AC71" s="25">
        <v>29</v>
      </c>
      <c r="AD71" s="25" t="s">
        <v>171</v>
      </c>
    </row>
    <row r="72" spans="1:33" x14ac:dyDescent="0.35">
      <c r="A72" s="26">
        <v>69</v>
      </c>
      <c r="B72" s="26">
        <v>1089</v>
      </c>
      <c r="C72" s="60">
        <v>44251</v>
      </c>
      <c r="D72" s="50">
        <v>2300</v>
      </c>
      <c r="E72" s="26">
        <v>33</v>
      </c>
      <c r="F72" s="26">
        <v>10</v>
      </c>
      <c r="G72" s="49" t="s">
        <v>329</v>
      </c>
      <c r="H72" s="49" t="s">
        <v>314</v>
      </c>
      <c r="I72" s="49" t="s">
        <v>19</v>
      </c>
      <c r="J72" s="49" t="s">
        <v>71</v>
      </c>
      <c r="K72" s="53">
        <v>2124</v>
      </c>
      <c r="L72" s="50" t="s">
        <v>174</v>
      </c>
      <c r="M72" s="48">
        <v>358.74</v>
      </c>
      <c r="N72" s="79">
        <v>-2</v>
      </c>
      <c r="O72" s="48">
        <v>-717.48</v>
      </c>
      <c r="P72" s="48">
        <v>-803.57760000000007</v>
      </c>
      <c r="V72" s="40"/>
      <c r="W72"/>
      <c r="X72" s="40"/>
      <c r="AB72" s="25">
        <v>68</v>
      </c>
      <c r="AC72" s="25">
        <v>29</v>
      </c>
      <c r="AD72" s="25" t="s">
        <v>272</v>
      </c>
    </row>
    <row r="73" spans="1:33" x14ac:dyDescent="0.35">
      <c r="A73" s="26">
        <v>70</v>
      </c>
      <c r="B73" s="26">
        <v>1089</v>
      </c>
      <c r="C73" s="60">
        <v>44251</v>
      </c>
      <c r="D73" s="50">
        <v>2300</v>
      </c>
      <c r="E73" s="26">
        <v>33</v>
      </c>
      <c r="F73" s="26">
        <v>10</v>
      </c>
      <c r="G73" s="49" t="s">
        <v>329</v>
      </c>
      <c r="H73" s="49" t="s">
        <v>314</v>
      </c>
      <c r="I73" s="49" t="s">
        <v>19</v>
      </c>
      <c r="J73" s="49" t="s">
        <v>71</v>
      </c>
      <c r="K73" s="53">
        <v>2124</v>
      </c>
      <c r="L73" s="50" t="s">
        <v>273</v>
      </c>
      <c r="M73" s="48">
        <v>358.74</v>
      </c>
      <c r="N73" s="79">
        <v>-2</v>
      </c>
      <c r="O73" s="48">
        <v>-717.48</v>
      </c>
      <c r="P73" s="48">
        <v>-803.57760000000007</v>
      </c>
      <c r="V73" s="40"/>
      <c r="W73"/>
      <c r="X73" s="40"/>
      <c r="AB73" s="25">
        <v>69</v>
      </c>
      <c r="AC73" s="25">
        <v>33</v>
      </c>
      <c r="AD73" s="25" t="s">
        <v>174</v>
      </c>
    </row>
    <row r="74" spans="1:33" x14ac:dyDescent="0.35">
      <c r="A74" s="27">
        <v>71</v>
      </c>
      <c r="B74" s="27">
        <v>1090</v>
      </c>
      <c r="C74" s="60">
        <v>44251</v>
      </c>
      <c r="D74" s="50">
        <v>2400</v>
      </c>
      <c r="E74" s="27">
        <v>8</v>
      </c>
      <c r="F74" s="27">
        <v>1</v>
      </c>
      <c r="G74" s="49" t="s">
        <v>327</v>
      </c>
      <c r="H74" s="49" t="s">
        <v>322</v>
      </c>
      <c r="I74" s="49" t="s">
        <v>13</v>
      </c>
      <c r="J74" s="49" t="s">
        <v>73</v>
      </c>
      <c r="K74" s="53">
        <v>8360</v>
      </c>
      <c r="L74" s="50" t="s">
        <v>133</v>
      </c>
      <c r="M74" s="48">
        <v>2000</v>
      </c>
      <c r="N74" s="79">
        <v>4</v>
      </c>
      <c r="O74" s="48">
        <v>8000</v>
      </c>
      <c r="P74" s="48">
        <v>8960</v>
      </c>
      <c r="V74" s="40"/>
      <c r="W74"/>
      <c r="X74" s="40"/>
      <c r="AB74" s="25">
        <v>70</v>
      </c>
      <c r="AC74" s="25">
        <v>33</v>
      </c>
      <c r="AD74" s="25" t="s">
        <v>273</v>
      </c>
    </row>
    <row r="75" spans="1:33" x14ac:dyDescent="0.35">
      <c r="A75" s="27">
        <v>72</v>
      </c>
      <c r="B75" s="27">
        <v>1090</v>
      </c>
      <c r="C75" s="60">
        <v>44251</v>
      </c>
      <c r="D75" s="50">
        <v>2400</v>
      </c>
      <c r="E75" s="27">
        <v>8</v>
      </c>
      <c r="F75" s="27">
        <v>1</v>
      </c>
      <c r="G75" s="49" t="s">
        <v>327</v>
      </c>
      <c r="H75" s="49" t="s">
        <v>322</v>
      </c>
      <c r="I75" s="49" t="s">
        <v>13</v>
      </c>
      <c r="J75" s="49" t="s">
        <v>73</v>
      </c>
      <c r="K75" s="53">
        <v>8360</v>
      </c>
      <c r="L75" s="50" t="s">
        <v>134</v>
      </c>
      <c r="M75" s="48">
        <v>2000</v>
      </c>
      <c r="N75" s="79">
        <v>4</v>
      </c>
      <c r="O75" s="48">
        <v>8000</v>
      </c>
      <c r="P75" s="48">
        <v>8960</v>
      </c>
      <c r="V75" s="40"/>
      <c r="W75"/>
      <c r="X75" s="40"/>
      <c r="AB75" s="25">
        <v>71</v>
      </c>
      <c r="AC75" s="25">
        <v>8</v>
      </c>
      <c r="AD75" s="25" t="s">
        <v>133</v>
      </c>
    </row>
    <row r="76" spans="1:33" x14ac:dyDescent="0.35">
      <c r="A76" s="27">
        <v>73</v>
      </c>
      <c r="B76" s="27">
        <v>1090</v>
      </c>
      <c r="C76" s="60">
        <v>44251</v>
      </c>
      <c r="D76" s="50">
        <v>2400</v>
      </c>
      <c r="E76" s="27">
        <v>8</v>
      </c>
      <c r="F76" s="27">
        <v>1</v>
      </c>
      <c r="G76" s="49" t="s">
        <v>327</v>
      </c>
      <c r="H76" s="49" t="s">
        <v>322</v>
      </c>
      <c r="I76" s="49" t="s">
        <v>13</v>
      </c>
      <c r="J76" s="49" t="s">
        <v>73</v>
      </c>
      <c r="K76" s="53">
        <v>8360</v>
      </c>
      <c r="L76" s="50" t="s">
        <v>136</v>
      </c>
      <c r="M76" s="48">
        <v>2000</v>
      </c>
      <c r="N76" s="79">
        <v>4</v>
      </c>
      <c r="O76" s="48">
        <v>8000</v>
      </c>
      <c r="P76" s="48">
        <v>8960</v>
      </c>
      <c r="V76" s="40"/>
      <c r="W76"/>
      <c r="X76" s="40"/>
      <c r="AB76" s="25">
        <v>72</v>
      </c>
      <c r="AC76" s="25">
        <v>8</v>
      </c>
      <c r="AD76" s="25" t="s">
        <v>134</v>
      </c>
    </row>
    <row r="77" spans="1:33" x14ac:dyDescent="0.35">
      <c r="A77" s="27">
        <v>74</v>
      </c>
      <c r="B77" s="27">
        <v>1090</v>
      </c>
      <c r="C77" s="60">
        <v>44251</v>
      </c>
      <c r="D77" s="50">
        <v>2400</v>
      </c>
      <c r="E77" s="27">
        <v>8</v>
      </c>
      <c r="F77" s="27">
        <v>1</v>
      </c>
      <c r="G77" s="49" t="s">
        <v>327</v>
      </c>
      <c r="H77" s="49" t="s">
        <v>322</v>
      </c>
      <c r="I77" s="49" t="s">
        <v>13</v>
      </c>
      <c r="J77" s="49" t="s">
        <v>73</v>
      </c>
      <c r="K77" s="53">
        <v>8360</v>
      </c>
      <c r="L77" s="50" t="s">
        <v>137</v>
      </c>
      <c r="M77" s="48">
        <v>2000</v>
      </c>
      <c r="N77" s="79">
        <v>4</v>
      </c>
      <c r="O77" s="48">
        <v>8000</v>
      </c>
      <c r="P77" s="48">
        <v>8960</v>
      </c>
      <c r="V77" s="40"/>
      <c r="W77"/>
      <c r="X77" s="40"/>
      <c r="AB77" s="25">
        <v>73</v>
      </c>
      <c r="AC77" s="25">
        <v>8</v>
      </c>
      <c r="AD77" s="25" t="s">
        <v>136</v>
      </c>
    </row>
    <row r="78" spans="1:33" x14ac:dyDescent="0.35">
      <c r="A78" s="26">
        <v>75</v>
      </c>
      <c r="B78" s="26">
        <v>1091</v>
      </c>
      <c r="C78" s="60">
        <v>44244</v>
      </c>
      <c r="D78" s="50">
        <v>2500</v>
      </c>
      <c r="E78" s="26">
        <v>11</v>
      </c>
      <c r="F78" s="26">
        <v>4</v>
      </c>
      <c r="G78" s="49" t="s">
        <v>334</v>
      </c>
      <c r="H78" s="49" t="s">
        <v>323</v>
      </c>
      <c r="I78" s="49" t="s">
        <v>241</v>
      </c>
      <c r="J78" s="49" t="s">
        <v>76</v>
      </c>
      <c r="K78" s="53">
        <v>51281</v>
      </c>
      <c r="L78" s="50" t="s">
        <v>210</v>
      </c>
      <c r="M78" s="48">
        <v>6665.33</v>
      </c>
      <c r="N78" s="79">
        <v>3</v>
      </c>
      <c r="O78" s="48">
        <v>19395.989999999998</v>
      </c>
      <c r="P78" s="48">
        <v>21723.5088</v>
      </c>
      <c r="V78" s="40"/>
      <c r="W78"/>
      <c r="X78" s="40"/>
      <c r="AB78" s="25">
        <v>74</v>
      </c>
      <c r="AC78" s="25">
        <v>8</v>
      </c>
      <c r="AD78" s="25" t="s">
        <v>137</v>
      </c>
    </row>
    <row r="79" spans="1:33" x14ac:dyDescent="0.35">
      <c r="A79" s="26">
        <v>76</v>
      </c>
      <c r="B79" s="26">
        <v>1091</v>
      </c>
      <c r="C79" s="60">
        <v>44244</v>
      </c>
      <c r="D79" s="50">
        <v>2500</v>
      </c>
      <c r="E79" s="26">
        <v>11</v>
      </c>
      <c r="F79" s="26">
        <v>4</v>
      </c>
      <c r="G79" s="49" t="s">
        <v>334</v>
      </c>
      <c r="H79" s="49" t="s">
        <v>323</v>
      </c>
      <c r="I79" s="49" t="s">
        <v>241</v>
      </c>
      <c r="J79" s="49" t="s">
        <v>76</v>
      </c>
      <c r="K79" s="53">
        <v>51281</v>
      </c>
      <c r="L79" s="50" t="s">
        <v>211</v>
      </c>
      <c r="M79" s="48">
        <v>6665.33</v>
      </c>
      <c r="N79" s="79">
        <v>3</v>
      </c>
      <c r="O79" s="48">
        <v>19395.989999999998</v>
      </c>
      <c r="P79" s="48">
        <v>21723.5088</v>
      </c>
      <c r="V79" s="40"/>
      <c r="W79"/>
      <c r="X79" s="40"/>
      <c r="AB79" s="25">
        <v>75</v>
      </c>
      <c r="AC79" s="25">
        <v>11</v>
      </c>
      <c r="AD79" s="25" t="s">
        <v>210</v>
      </c>
    </row>
    <row r="80" spans="1:33" x14ac:dyDescent="0.35">
      <c r="A80" s="26">
        <v>77</v>
      </c>
      <c r="B80" s="26">
        <v>1091</v>
      </c>
      <c r="C80" s="60">
        <v>44244</v>
      </c>
      <c r="D80" s="50">
        <v>2500</v>
      </c>
      <c r="E80" s="26">
        <v>12</v>
      </c>
      <c r="F80" s="26">
        <v>4</v>
      </c>
      <c r="G80" s="49" t="s">
        <v>334</v>
      </c>
      <c r="H80" s="49" t="s">
        <v>323</v>
      </c>
      <c r="I80" s="49" t="s">
        <v>241</v>
      </c>
      <c r="J80" s="49" t="s">
        <v>276</v>
      </c>
      <c r="K80" s="53">
        <v>51287</v>
      </c>
      <c r="L80" s="50" t="s">
        <v>212</v>
      </c>
      <c r="M80" s="48">
        <v>6065.33</v>
      </c>
      <c r="N80" s="79">
        <v>3</v>
      </c>
      <c r="O80" s="48">
        <v>19395.989999999998</v>
      </c>
      <c r="P80" s="48">
        <v>21723.5088</v>
      </c>
      <c r="V80" s="40"/>
      <c r="W80"/>
      <c r="X80" s="40"/>
      <c r="AB80" s="25">
        <v>76</v>
      </c>
      <c r="AC80" s="25">
        <v>11</v>
      </c>
      <c r="AD80" s="25" t="s">
        <v>211</v>
      </c>
    </row>
    <row r="81" spans="1:30" x14ac:dyDescent="0.35">
      <c r="A81" s="27">
        <v>78</v>
      </c>
      <c r="B81" s="27">
        <v>1102</v>
      </c>
      <c r="C81" s="60">
        <v>44253</v>
      </c>
      <c r="D81" s="50">
        <v>2600</v>
      </c>
      <c r="E81" s="27">
        <v>26</v>
      </c>
      <c r="F81" s="27">
        <v>9</v>
      </c>
      <c r="G81" s="49" t="s">
        <v>333</v>
      </c>
      <c r="H81" s="49" t="s">
        <v>318</v>
      </c>
      <c r="I81" s="49" t="s">
        <v>13</v>
      </c>
      <c r="J81" s="49" t="s">
        <v>79</v>
      </c>
      <c r="K81" s="53">
        <v>2136</v>
      </c>
      <c r="L81" s="50" t="s">
        <v>157</v>
      </c>
      <c r="M81" s="48">
        <v>374.63</v>
      </c>
      <c r="N81" s="79">
        <v>6</v>
      </c>
      <c r="O81" s="48">
        <v>2247.7800000000002</v>
      </c>
      <c r="P81" s="48">
        <f>O81*1.12</f>
        <v>2517.5136000000007</v>
      </c>
      <c r="V81" s="40"/>
      <c r="W81"/>
      <c r="X81" s="40"/>
      <c r="AB81" s="25">
        <v>77</v>
      </c>
      <c r="AC81" s="25">
        <v>12</v>
      </c>
      <c r="AD81" s="25" t="s">
        <v>212</v>
      </c>
    </row>
    <row r="82" spans="1:30" x14ac:dyDescent="0.35">
      <c r="A82" s="27">
        <v>79</v>
      </c>
      <c r="B82" s="27">
        <v>1102</v>
      </c>
      <c r="C82" s="60">
        <v>44253</v>
      </c>
      <c r="D82" s="50">
        <v>2600</v>
      </c>
      <c r="E82" s="27">
        <v>26</v>
      </c>
      <c r="F82" s="27">
        <v>9</v>
      </c>
      <c r="G82" s="49" t="s">
        <v>333</v>
      </c>
      <c r="H82" s="49" t="s">
        <v>318</v>
      </c>
      <c r="I82" s="49" t="s">
        <v>13</v>
      </c>
      <c r="J82" s="49" t="s">
        <v>79</v>
      </c>
      <c r="K82" s="53">
        <v>2136</v>
      </c>
      <c r="L82" s="50" t="s">
        <v>158</v>
      </c>
      <c r="M82" s="48">
        <v>374.63</v>
      </c>
      <c r="N82" s="79">
        <v>6</v>
      </c>
      <c r="O82" s="48">
        <v>2247.7800000000002</v>
      </c>
      <c r="P82" s="48">
        <v>2517.5136000000002</v>
      </c>
      <c r="V82" s="40"/>
      <c r="W82"/>
      <c r="X82" s="40"/>
      <c r="AB82" s="25">
        <v>78</v>
      </c>
      <c r="AC82" s="25">
        <v>26</v>
      </c>
      <c r="AD82" s="25" t="s">
        <v>157</v>
      </c>
    </row>
    <row r="83" spans="1:30" x14ac:dyDescent="0.35">
      <c r="A83" s="27">
        <v>80</v>
      </c>
      <c r="B83" s="27">
        <v>1102</v>
      </c>
      <c r="C83" s="60">
        <v>44253</v>
      </c>
      <c r="D83" s="50">
        <v>2600</v>
      </c>
      <c r="E83" s="27">
        <v>26</v>
      </c>
      <c r="F83" s="27">
        <v>9</v>
      </c>
      <c r="G83" s="49" t="s">
        <v>333</v>
      </c>
      <c r="H83" s="49" t="s">
        <v>318</v>
      </c>
      <c r="I83" s="49" t="s">
        <v>13</v>
      </c>
      <c r="J83" s="49" t="s">
        <v>79</v>
      </c>
      <c r="K83" s="53">
        <v>2136</v>
      </c>
      <c r="L83" s="50" t="s">
        <v>161</v>
      </c>
      <c r="M83" s="48">
        <v>374.63</v>
      </c>
      <c r="N83" s="79">
        <v>6</v>
      </c>
      <c r="O83" s="48">
        <v>2247.7800000000002</v>
      </c>
      <c r="P83" s="48">
        <v>2517.5136000000002</v>
      </c>
      <c r="V83" s="40"/>
      <c r="W83"/>
      <c r="X83" s="40"/>
      <c r="AB83" s="25">
        <v>79</v>
      </c>
      <c r="AC83" s="25">
        <v>26</v>
      </c>
      <c r="AD83" s="25" t="s">
        <v>158</v>
      </c>
    </row>
    <row r="84" spans="1:30" x14ac:dyDescent="0.35">
      <c r="A84" s="27">
        <v>81</v>
      </c>
      <c r="B84" s="27">
        <v>1102</v>
      </c>
      <c r="C84" s="60">
        <v>44253</v>
      </c>
      <c r="D84" s="50">
        <v>2600</v>
      </c>
      <c r="E84" s="27">
        <v>26</v>
      </c>
      <c r="F84" s="27">
        <v>9</v>
      </c>
      <c r="G84" s="49" t="s">
        <v>333</v>
      </c>
      <c r="H84" s="49" t="s">
        <v>318</v>
      </c>
      <c r="I84" s="49" t="s">
        <v>13</v>
      </c>
      <c r="J84" s="49" t="s">
        <v>79</v>
      </c>
      <c r="K84" s="53">
        <v>2136</v>
      </c>
      <c r="L84" s="50" t="s">
        <v>162</v>
      </c>
      <c r="M84" s="48">
        <v>374.63</v>
      </c>
      <c r="N84" s="79">
        <v>6</v>
      </c>
      <c r="O84" s="48">
        <v>2247.7800000000002</v>
      </c>
      <c r="P84" s="48">
        <v>2517.5136000000002</v>
      </c>
      <c r="V84" s="40"/>
      <c r="W84"/>
      <c r="X84" s="40"/>
      <c r="AB84" s="25">
        <v>80</v>
      </c>
      <c r="AC84" s="25">
        <v>26</v>
      </c>
      <c r="AD84" s="25" t="s">
        <v>161</v>
      </c>
    </row>
    <row r="85" spans="1:30" x14ac:dyDescent="0.35">
      <c r="A85" s="27">
        <v>82</v>
      </c>
      <c r="B85" s="27">
        <v>1102</v>
      </c>
      <c r="C85" s="60">
        <v>44253</v>
      </c>
      <c r="D85" s="50">
        <v>2600</v>
      </c>
      <c r="E85" s="27">
        <v>26</v>
      </c>
      <c r="F85" s="27">
        <v>9</v>
      </c>
      <c r="G85" s="49" t="s">
        <v>333</v>
      </c>
      <c r="H85" s="49" t="s">
        <v>318</v>
      </c>
      <c r="I85" s="49" t="s">
        <v>13</v>
      </c>
      <c r="J85" s="49" t="s">
        <v>79</v>
      </c>
      <c r="K85" s="53">
        <v>2136</v>
      </c>
      <c r="L85" s="50" t="s">
        <v>164</v>
      </c>
      <c r="M85" s="48">
        <v>374.63</v>
      </c>
      <c r="N85" s="79">
        <v>6</v>
      </c>
      <c r="O85" s="48">
        <v>2247.7800000000002</v>
      </c>
      <c r="P85" s="48">
        <v>2517.5136000000002</v>
      </c>
      <c r="V85" s="40"/>
      <c r="W85"/>
      <c r="X85" s="40"/>
      <c r="AB85" s="25">
        <v>81</v>
      </c>
      <c r="AC85" s="25">
        <v>26</v>
      </c>
      <c r="AD85" s="25" t="s">
        <v>162</v>
      </c>
    </row>
    <row r="86" spans="1:30" x14ac:dyDescent="0.35">
      <c r="A86" s="27">
        <v>83</v>
      </c>
      <c r="B86" s="27">
        <v>1102</v>
      </c>
      <c r="C86" s="60">
        <v>44253</v>
      </c>
      <c r="D86" s="50">
        <v>2600</v>
      </c>
      <c r="E86" s="27">
        <v>26</v>
      </c>
      <c r="F86" s="27">
        <v>9</v>
      </c>
      <c r="G86" s="49" t="s">
        <v>333</v>
      </c>
      <c r="H86" s="49" t="s">
        <v>318</v>
      </c>
      <c r="I86" s="49" t="s">
        <v>13</v>
      </c>
      <c r="J86" s="49" t="s">
        <v>79</v>
      </c>
      <c r="K86" s="53">
        <v>2136</v>
      </c>
      <c r="L86" s="50" t="s">
        <v>165</v>
      </c>
      <c r="M86" s="48">
        <v>374.63</v>
      </c>
      <c r="N86" s="79">
        <v>6</v>
      </c>
      <c r="O86" s="48">
        <v>2247.7800000000002</v>
      </c>
      <c r="P86" s="48">
        <v>2517.5136000000002</v>
      </c>
      <c r="V86" s="40"/>
      <c r="W86"/>
      <c r="X86" s="40"/>
      <c r="AB86" s="25">
        <v>82</v>
      </c>
      <c r="AC86" s="25">
        <v>26</v>
      </c>
      <c r="AD86" s="25" t="s">
        <v>164</v>
      </c>
    </row>
    <row r="87" spans="1:30" x14ac:dyDescent="0.35">
      <c r="A87" s="26">
        <v>84</v>
      </c>
      <c r="B87" s="26">
        <v>1105</v>
      </c>
      <c r="C87" s="60">
        <v>44253</v>
      </c>
      <c r="D87" s="50">
        <v>2700</v>
      </c>
      <c r="E87" s="26">
        <v>13</v>
      </c>
      <c r="F87" s="26">
        <v>4</v>
      </c>
      <c r="G87" s="49" t="s">
        <v>334</v>
      </c>
      <c r="H87" s="49" t="s">
        <v>318</v>
      </c>
      <c r="I87" s="49" t="s">
        <v>13</v>
      </c>
      <c r="J87" s="49" t="s">
        <v>81</v>
      </c>
      <c r="K87" s="53">
        <v>8211010</v>
      </c>
      <c r="L87" s="50" t="s">
        <v>231</v>
      </c>
      <c r="M87" s="48">
        <v>499.5</v>
      </c>
      <c r="N87" s="79">
        <v>3</v>
      </c>
      <c r="O87" s="48">
        <v>1498.5</v>
      </c>
      <c r="P87" s="48">
        <v>1678.32</v>
      </c>
      <c r="V87" s="40"/>
      <c r="W87"/>
      <c r="X87" s="40"/>
      <c r="AB87" s="25">
        <v>83</v>
      </c>
      <c r="AC87" s="25">
        <v>26</v>
      </c>
      <c r="AD87" s="25" t="s">
        <v>165</v>
      </c>
    </row>
    <row r="88" spans="1:30" x14ac:dyDescent="0.35">
      <c r="A88" s="26">
        <v>85</v>
      </c>
      <c r="B88" s="26">
        <v>1105</v>
      </c>
      <c r="C88" s="60">
        <v>44253</v>
      </c>
      <c r="D88" s="50">
        <v>2700</v>
      </c>
      <c r="E88" s="26">
        <v>13</v>
      </c>
      <c r="F88" s="26">
        <v>4</v>
      </c>
      <c r="G88" s="49" t="s">
        <v>334</v>
      </c>
      <c r="H88" s="49" t="s">
        <v>318</v>
      </c>
      <c r="I88" s="49" t="s">
        <v>13</v>
      </c>
      <c r="J88" s="49" t="s">
        <v>81</v>
      </c>
      <c r="K88" s="53">
        <v>8211010</v>
      </c>
      <c r="L88" s="50" t="s">
        <v>213</v>
      </c>
      <c r="M88" s="48">
        <v>499.5</v>
      </c>
      <c r="N88" s="79">
        <v>3</v>
      </c>
      <c r="O88" s="48">
        <v>1498.5</v>
      </c>
      <c r="P88" s="48">
        <v>1678.32</v>
      </c>
      <c r="V88" s="40"/>
      <c r="W88"/>
      <c r="X88" s="40"/>
      <c r="AB88" s="25">
        <v>84</v>
      </c>
      <c r="AC88" s="25">
        <v>13</v>
      </c>
      <c r="AD88" s="25" t="s">
        <v>231</v>
      </c>
    </row>
    <row r="89" spans="1:30" x14ac:dyDescent="0.35">
      <c r="A89" s="26">
        <v>86</v>
      </c>
      <c r="B89" s="26">
        <v>1105</v>
      </c>
      <c r="C89" s="60">
        <v>44253</v>
      </c>
      <c r="D89" s="50">
        <v>2700</v>
      </c>
      <c r="E89" s="26">
        <v>13</v>
      </c>
      <c r="F89" s="26">
        <v>4</v>
      </c>
      <c r="G89" s="49" t="s">
        <v>334</v>
      </c>
      <c r="H89" s="49" t="s">
        <v>318</v>
      </c>
      <c r="I89" s="49" t="s">
        <v>13</v>
      </c>
      <c r="J89" s="49" t="s">
        <v>81</v>
      </c>
      <c r="K89" s="53">
        <v>8211010</v>
      </c>
      <c r="L89" s="50" t="s">
        <v>214</v>
      </c>
      <c r="M89" s="48">
        <v>499.5</v>
      </c>
      <c r="N89" s="79">
        <v>3</v>
      </c>
      <c r="O89" s="48">
        <v>1498.5</v>
      </c>
      <c r="P89" s="48">
        <v>1678.32</v>
      </c>
      <c r="V89" s="40"/>
      <c r="W89"/>
      <c r="X89" s="40"/>
      <c r="AB89" s="25">
        <v>85</v>
      </c>
      <c r="AC89" s="25">
        <v>13</v>
      </c>
      <c r="AD89" s="25" t="s">
        <v>213</v>
      </c>
    </row>
    <row r="90" spans="1:30" x14ac:dyDescent="0.35">
      <c r="A90" s="27">
        <v>87</v>
      </c>
      <c r="B90" s="27">
        <v>1107</v>
      </c>
      <c r="C90" s="60">
        <v>44260</v>
      </c>
      <c r="D90" s="50">
        <v>2800</v>
      </c>
      <c r="E90" s="27">
        <v>26</v>
      </c>
      <c r="F90" s="27">
        <v>9</v>
      </c>
      <c r="G90" s="49" t="s">
        <v>333</v>
      </c>
      <c r="H90" s="49" t="s">
        <v>318</v>
      </c>
      <c r="I90" s="49" t="s">
        <v>13</v>
      </c>
      <c r="J90" s="49" t="s">
        <v>79</v>
      </c>
      <c r="K90" s="53">
        <v>2136</v>
      </c>
      <c r="L90" s="50" t="s">
        <v>159</v>
      </c>
      <c r="M90" s="48">
        <v>374.63</v>
      </c>
      <c r="N90" s="79">
        <v>3</v>
      </c>
      <c r="O90" s="48">
        <v>1123.8899999999999</v>
      </c>
      <c r="P90" s="48">
        <v>1258.7567999999999</v>
      </c>
      <c r="V90" s="40"/>
      <c r="W90"/>
      <c r="X90" s="40"/>
      <c r="AB90" s="25">
        <v>86</v>
      </c>
      <c r="AC90" s="25">
        <v>13</v>
      </c>
      <c r="AD90" s="25" t="s">
        <v>214</v>
      </c>
    </row>
    <row r="91" spans="1:30" x14ac:dyDescent="0.35">
      <c r="A91" s="27">
        <v>88</v>
      </c>
      <c r="B91" s="27">
        <v>1107</v>
      </c>
      <c r="C91" s="60">
        <v>44260</v>
      </c>
      <c r="D91" s="50">
        <v>2800</v>
      </c>
      <c r="E91" s="27">
        <v>26</v>
      </c>
      <c r="F91" s="27">
        <v>9</v>
      </c>
      <c r="G91" s="49" t="s">
        <v>333</v>
      </c>
      <c r="H91" s="49" t="s">
        <v>318</v>
      </c>
      <c r="I91" s="49" t="s">
        <v>13</v>
      </c>
      <c r="J91" s="49" t="s">
        <v>79</v>
      </c>
      <c r="K91" s="53">
        <v>2136</v>
      </c>
      <c r="L91" s="50" t="s">
        <v>160</v>
      </c>
      <c r="M91" s="48">
        <v>374.63</v>
      </c>
      <c r="N91" s="79">
        <v>3</v>
      </c>
      <c r="O91" s="48">
        <v>1123.8899999999999</v>
      </c>
      <c r="P91" s="48">
        <v>1258.7567999999999</v>
      </c>
      <c r="V91" s="40"/>
      <c r="W91"/>
      <c r="X91" s="40"/>
      <c r="AB91" s="25">
        <v>87</v>
      </c>
      <c r="AC91" s="25">
        <v>26</v>
      </c>
      <c r="AD91" s="25" t="s">
        <v>159</v>
      </c>
    </row>
    <row r="92" spans="1:30" x14ac:dyDescent="0.35">
      <c r="A92" s="27">
        <v>89</v>
      </c>
      <c r="B92" s="27">
        <v>1107</v>
      </c>
      <c r="C92" s="60">
        <v>44260</v>
      </c>
      <c r="D92" s="50">
        <v>2800</v>
      </c>
      <c r="E92" s="27">
        <v>26</v>
      </c>
      <c r="F92" s="27">
        <v>9</v>
      </c>
      <c r="G92" s="49" t="s">
        <v>333</v>
      </c>
      <c r="H92" s="49" t="s">
        <v>318</v>
      </c>
      <c r="I92" s="49" t="s">
        <v>13</v>
      </c>
      <c r="J92" s="49" t="s">
        <v>79</v>
      </c>
      <c r="K92" s="53">
        <v>2136</v>
      </c>
      <c r="L92" s="50" t="s">
        <v>163</v>
      </c>
      <c r="M92" s="48">
        <v>374.63</v>
      </c>
      <c r="N92" s="79">
        <v>3</v>
      </c>
      <c r="O92" s="48">
        <v>1123.8899999999999</v>
      </c>
      <c r="P92" s="48">
        <v>1258.7567999999999</v>
      </c>
      <c r="V92" s="40"/>
      <c r="W92"/>
      <c r="X92" s="40"/>
      <c r="AB92" s="25">
        <v>88</v>
      </c>
      <c r="AC92" s="25">
        <v>26</v>
      </c>
      <c r="AD92" s="25" t="s">
        <v>160</v>
      </c>
    </row>
    <row r="93" spans="1:30" x14ac:dyDescent="0.35">
      <c r="A93" s="26">
        <v>90</v>
      </c>
      <c r="B93" s="26">
        <v>1111</v>
      </c>
      <c r="C93" s="60">
        <v>44253</v>
      </c>
      <c r="D93" s="50">
        <v>2900</v>
      </c>
      <c r="E93" s="26">
        <v>28</v>
      </c>
      <c r="F93" s="26">
        <v>9</v>
      </c>
      <c r="G93" s="49" t="s">
        <v>333</v>
      </c>
      <c r="H93" s="49" t="s">
        <v>315</v>
      </c>
      <c r="I93" s="49" t="s">
        <v>19</v>
      </c>
      <c r="J93" s="49" t="s">
        <v>82</v>
      </c>
      <c r="K93" s="53">
        <v>41398</v>
      </c>
      <c r="L93" s="50" t="s">
        <v>168</v>
      </c>
      <c r="M93" s="48">
        <v>1200</v>
      </c>
      <c r="N93" s="79">
        <v>2</v>
      </c>
      <c r="O93" s="48">
        <v>2400</v>
      </c>
      <c r="P93" s="48">
        <v>2688</v>
      </c>
      <c r="V93" s="40"/>
      <c r="W93"/>
      <c r="X93" s="40"/>
      <c r="AB93" s="25">
        <v>89</v>
      </c>
      <c r="AC93" s="25">
        <v>26</v>
      </c>
      <c r="AD93" s="25" t="s">
        <v>163</v>
      </c>
    </row>
    <row r="94" spans="1:30" x14ac:dyDescent="0.35">
      <c r="A94" s="26">
        <v>91</v>
      </c>
      <c r="B94" s="26">
        <v>1111</v>
      </c>
      <c r="C94" s="60">
        <v>44253</v>
      </c>
      <c r="D94" s="50">
        <v>2900</v>
      </c>
      <c r="E94" s="26">
        <v>28</v>
      </c>
      <c r="F94" s="26">
        <v>9</v>
      </c>
      <c r="G94" s="49" t="s">
        <v>333</v>
      </c>
      <c r="H94" s="49" t="s">
        <v>315</v>
      </c>
      <c r="I94" s="49" t="s">
        <v>19</v>
      </c>
      <c r="J94" s="49" t="s">
        <v>82</v>
      </c>
      <c r="K94" s="53">
        <v>41398</v>
      </c>
      <c r="L94" s="50" t="s">
        <v>169</v>
      </c>
      <c r="M94" s="48">
        <v>1200</v>
      </c>
      <c r="N94" s="79">
        <v>2</v>
      </c>
      <c r="O94" s="48">
        <v>2400</v>
      </c>
      <c r="P94" s="48">
        <v>2688</v>
      </c>
      <c r="V94" s="40"/>
      <c r="W94"/>
      <c r="X94" s="40"/>
      <c r="AB94" s="25">
        <v>90</v>
      </c>
      <c r="AC94" s="25">
        <v>28</v>
      </c>
      <c r="AD94" s="25" t="s">
        <v>168</v>
      </c>
    </row>
    <row r="95" spans="1:30" x14ac:dyDescent="0.35">
      <c r="A95" s="26">
        <v>92</v>
      </c>
      <c r="B95" s="26">
        <v>1111</v>
      </c>
      <c r="C95" s="60">
        <v>44253</v>
      </c>
      <c r="D95" s="50">
        <v>2900</v>
      </c>
      <c r="E95" s="26">
        <v>43</v>
      </c>
      <c r="F95" s="26">
        <v>3</v>
      </c>
      <c r="G95" s="49" t="s">
        <v>331</v>
      </c>
      <c r="H95" s="49" t="s">
        <v>313</v>
      </c>
      <c r="I95" s="49" t="s">
        <v>13</v>
      </c>
      <c r="J95" s="49" t="s">
        <v>84</v>
      </c>
      <c r="K95" s="53">
        <v>8335</v>
      </c>
      <c r="L95" s="50" t="s">
        <v>194</v>
      </c>
      <c r="M95" s="48">
        <v>1435</v>
      </c>
      <c r="N95" s="79">
        <v>-1</v>
      </c>
      <c r="O95" s="48">
        <v>2400</v>
      </c>
      <c r="P95" s="48">
        <v>2688</v>
      </c>
      <c r="V95" s="40"/>
      <c r="W95"/>
      <c r="X95" s="40"/>
      <c r="AB95" s="25">
        <v>91</v>
      </c>
      <c r="AC95" s="25">
        <v>28</v>
      </c>
      <c r="AD95" s="25" t="s">
        <v>169</v>
      </c>
    </row>
    <row r="96" spans="1:30" x14ac:dyDescent="0.35">
      <c r="A96" s="26">
        <v>93</v>
      </c>
      <c r="B96" s="26">
        <v>1111</v>
      </c>
      <c r="C96" s="60">
        <v>44253</v>
      </c>
      <c r="D96" s="50">
        <v>2900</v>
      </c>
      <c r="E96" s="26">
        <v>43</v>
      </c>
      <c r="F96" s="26">
        <v>3</v>
      </c>
      <c r="G96" s="49" t="s">
        <v>331</v>
      </c>
      <c r="H96" s="49" t="s">
        <v>313</v>
      </c>
      <c r="I96" s="49" t="s">
        <v>13</v>
      </c>
      <c r="J96" s="49" t="s">
        <v>84</v>
      </c>
      <c r="K96" s="53">
        <v>8335</v>
      </c>
      <c r="L96" s="50" t="s">
        <v>195</v>
      </c>
      <c r="M96" s="48">
        <v>1435</v>
      </c>
      <c r="N96" s="79">
        <v>1</v>
      </c>
      <c r="O96" s="48">
        <v>2400</v>
      </c>
      <c r="P96" s="48">
        <v>2688</v>
      </c>
      <c r="V96" s="40"/>
      <c r="W96"/>
      <c r="X96" s="40"/>
      <c r="AB96" s="25">
        <v>92</v>
      </c>
      <c r="AC96" s="25">
        <v>43</v>
      </c>
      <c r="AD96" s="25" t="s">
        <v>194</v>
      </c>
    </row>
    <row r="97" spans="1:30" x14ac:dyDescent="0.35">
      <c r="A97" s="27">
        <v>94</v>
      </c>
      <c r="B97" s="27">
        <v>1114</v>
      </c>
      <c r="C97" s="60">
        <v>44263</v>
      </c>
      <c r="D97" s="50">
        <v>3000</v>
      </c>
      <c r="E97" s="27">
        <v>27</v>
      </c>
      <c r="F97" s="27">
        <v>9</v>
      </c>
      <c r="G97" s="49" t="s">
        <v>333</v>
      </c>
      <c r="H97" s="49" t="s">
        <v>314</v>
      </c>
      <c r="I97" s="49" t="s">
        <v>19</v>
      </c>
      <c r="J97" s="49" t="s">
        <v>86</v>
      </c>
      <c r="K97" s="53">
        <v>2124</v>
      </c>
      <c r="L97" s="50" t="s">
        <v>166</v>
      </c>
      <c r="M97" s="48">
        <v>358.74</v>
      </c>
      <c r="N97" s="79">
        <v>2</v>
      </c>
      <c r="O97" s="48">
        <v>717.48</v>
      </c>
      <c r="P97" s="48">
        <v>803.57760000000007</v>
      </c>
      <c r="V97" s="40"/>
      <c r="W97"/>
      <c r="X97" s="40"/>
      <c r="AB97" s="25">
        <v>93</v>
      </c>
      <c r="AC97" s="25">
        <v>43</v>
      </c>
      <c r="AD97" s="25" t="s">
        <v>195</v>
      </c>
    </row>
    <row r="98" spans="1:30" x14ac:dyDescent="0.35">
      <c r="A98" s="27">
        <v>95</v>
      </c>
      <c r="B98" s="27">
        <v>1114</v>
      </c>
      <c r="C98" s="60">
        <v>44263</v>
      </c>
      <c r="D98" s="50">
        <v>3000</v>
      </c>
      <c r="E98" s="27">
        <v>27</v>
      </c>
      <c r="F98" s="27">
        <v>9</v>
      </c>
      <c r="G98" s="49" t="s">
        <v>333</v>
      </c>
      <c r="H98" s="49" t="s">
        <v>314</v>
      </c>
      <c r="I98" s="49" t="s">
        <v>19</v>
      </c>
      <c r="J98" s="49" t="s">
        <v>86</v>
      </c>
      <c r="K98" s="53">
        <v>2124</v>
      </c>
      <c r="L98" s="50" t="s">
        <v>167</v>
      </c>
      <c r="M98" s="48">
        <v>358.74</v>
      </c>
      <c r="N98" s="79">
        <v>2</v>
      </c>
      <c r="O98" s="48">
        <v>717.48</v>
      </c>
      <c r="P98" s="48">
        <v>803.57760000000007</v>
      </c>
      <c r="V98" s="40"/>
      <c r="W98"/>
      <c r="X98" s="40"/>
      <c r="AB98" s="25">
        <v>94</v>
      </c>
      <c r="AC98" s="25">
        <v>27</v>
      </c>
      <c r="AD98" s="25" t="s">
        <v>166</v>
      </c>
    </row>
    <row r="99" spans="1:30" x14ac:dyDescent="0.35">
      <c r="A99" s="26">
        <v>96</v>
      </c>
      <c r="B99" s="26">
        <v>1117</v>
      </c>
      <c r="C99" s="60">
        <v>44259</v>
      </c>
      <c r="D99" s="50">
        <v>3100</v>
      </c>
      <c r="E99" s="26">
        <v>18</v>
      </c>
      <c r="F99" s="26">
        <v>5</v>
      </c>
      <c r="G99" s="49" t="s">
        <v>328</v>
      </c>
      <c r="H99" s="49" t="s">
        <v>48</v>
      </c>
      <c r="I99" s="49" t="s">
        <v>267</v>
      </c>
      <c r="J99" s="49" t="s">
        <v>87</v>
      </c>
      <c r="K99" s="53">
        <v>8359</v>
      </c>
      <c r="L99" s="50" t="s">
        <v>221</v>
      </c>
      <c r="M99" s="48">
        <v>710</v>
      </c>
      <c r="N99" s="79">
        <v>-1</v>
      </c>
      <c r="O99" s="48">
        <v>3000</v>
      </c>
      <c r="P99" s="48">
        <v>3360</v>
      </c>
      <c r="V99" s="40"/>
      <c r="W99"/>
      <c r="X99" s="40"/>
      <c r="AB99" s="25">
        <v>95</v>
      </c>
      <c r="AC99" s="25">
        <v>27</v>
      </c>
      <c r="AD99" s="25" t="s">
        <v>167</v>
      </c>
    </row>
    <row r="100" spans="1:30" x14ac:dyDescent="0.35">
      <c r="A100" s="26">
        <v>97</v>
      </c>
      <c r="B100" s="26">
        <v>1117</v>
      </c>
      <c r="C100" s="60">
        <v>44259</v>
      </c>
      <c r="D100" s="50">
        <v>3100</v>
      </c>
      <c r="E100" s="26">
        <v>18</v>
      </c>
      <c r="F100" s="26">
        <v>5</v>
      </c>
      <c r="G100" s="49" t="s">
        <v>328</v>
      </c>
      <c r="H100" s="49" t="s">
        <v>48</v>
      </c>
      <c r="I100" s="49" t="s">
        <v>267</v>
      </c>
      <c r="J100" s="49" t="s">
        <v>87</v>
      </c>
      <c r="K100" s="53">
        <v>8359</v>
      </c>
      <c r="L100" s="50" t="s">
        <v>222</v>
      </c>
      <c r="M100" s="48">
        <v>710</v>
      </c>
      <c r="N100" s="79">
        <v>1</v>
      </c>
      <c r="O100" s="48">
        <v>3000</v>
      </c>
      <c r="P100" s="48">
        <v>3360</v>
      </c>
      <c r="V100" s="40"/>
      <c r="W100"/>
      <c r="X100" s="40"/>
      <c r="AB100" s="25">
        <v>96</v>
      </c>
      <c r="AC100" s="25">
        <v>18</v>
      </c>
      <c r="AD100" s="25" t="s">
        <v>221</v>
      </c>
    </row>
    <row r="101" spans="1:30" x14ac:dyDescent="0.35">
      <c r="A101" s="26">
        <v>98</v>
      </c>
      <c r="B101" s="26">
        <v>1117</v>
      </c>
      <c r="C101" s="60">
        <v>44259</v>
      </c>
      <c r="D101" s="50">
        <v>3100</v>
      </c>
      <c r="E101" s="26">
        <v>48</v>
      </c>
      <c r="F101" s="26">
        <v>6</v>
      </c>
      <c r="G101" s="49" t="s">
        <v>335</v>
      </c>
      <c r="H101" s="49" t="s">
        <v>313</v>
      </c>
      <c r="I101" s="49" t="s">
        <v>13</v>
      </c>
      <c r="J101" s="49" t="s">
        <v>88</v>
      </c>
      <c r="K101" s="53">
        <v>8355</v>
      </c>
      <c r="L101" s="50" t="s">
        <v>206</v>
      </c>
      <c r="M101" s="48">
        <v>1500</v>
      </c>
      <c r="N101" s="79">
        <v>2</v>
      </c>
      <c r="O101" s="48">
        <v>3000</v>
      </c>
      <c r="P101" s="48">
        <v>3360</v>
      </c>
      <c r="V101" s="40"/>
      <c r="W101"/>
      <c r="X101" s="40"/>
      <c r="AB101" s="25">
        <v>97</v>
      </c>
      <c r="AC101" s="25">
        <v>18</v>
      </c>
      <c r="AD101" s="25" t="s">
        <v>222</v>
      </c>
    </row>
    <row r="102" spans="1:30" x14ac:dyDescent="0.35">
      <c r="A102" s="26">
        <v>99</v>
      </c>
      <c r="B102" s="26">
        <v>1117</v>
      </c>
      <c r="C102" s="60">
        <v>44259</v>
      </c>
      <c r="D102" s="50">
        <v>3100</v>
      </c>
      <c r="E102" s="26">
        <v>48</v>
      </c>
      <c r="F102" s="26">
        <v>6</v>
      </c>
      <c r="G102" s="49" t="s">
        <v>335</v>
      </c>
      <c r="H102" s="49" t="s">
        <v>313</v>
      </c>
      <c r="I102" s="49" t="s">
        <v>13</v>
      </c>
      <c r="J102" s="49" t="s">
        <v>88</v>
      </c>
      <c r="K102" s="53">
        <v>8355</v>
      </c>
      <c r="L102" s="50" t="s">
        <v>207</v>
      </c>
      <c r="M102" s="48">
        <v>1500</v>
      </c>
      <c r="N102" s="79">
        <v>2</v>
      </c>
      <c r="O102" s="48">
        <v>3000</v>
      </c>
      <c r="P102" s="48">
        <v>3360</v>
      </c>
      <c r="V102" s="40"/>
      <c r="W102"/>
      <c r="X102" s="40"/>
      <c r="AB102" s="25">
        <v>98</v>
      </c>
      <c r="AC102" s="25">
        <v>48</v>
      </c>
      <c r="AD102" s="25" t="s">
        <v>206</v>
      </c>
    </row>
    <row r="103" spans="1:30" x14ac:dyDescent="0.35">
      <c r="A103" s="27">
        <v>100</v>
      </c>
      <c r="B103" s="27">
        <v>1119</v>
      </c>
      <c r="C103" s="60">
        <v>44259</v>
      </c>
      <c r="D103" s="50">
        <v>3200</v>
      </c>
      <c r="E103" s="27">
        <v>18</v>
      </c>
      <c r="F103" s="27">
        <v>5</v>
      </c>
      <c r="G103" s="49" t="s">
        <v>328</v>
      </c>
      <c r="H103" s="49" t="s">
        <v>48</v>
      </c>
      <c r="I103" s="49" t="s">
        <v>267</v>
      </c>
      <c r="J103" s="49" t="s">
        <v>87</v>
      </c>
      <c r="K103" s="53">
        <v>8359</v>
      </c>
      <c r="L103" s="50" t="s">
        <v>223</v>
      </c>
      <c r="M103" s="48">
        <v>710</v>
      </c>
      <c r="N103" s="79">
        <v>1</v>
      </c>
      <c r="O103" s="48">
        <v>3710</v>
      </c>
      <c r="P103" s="48">
        <v>4155.2</v>
      </c>
      <c r="V103" s="40"/>
      <c r="W103"/>
      <c r="X103" s="40"/>
      <c r="AB103" s="25">
        <v>99</v>
      </c>
      <c r="AC103" s="25">
        <v>48</v>
      </c>
      <c r="AD103" s="25" t="s">
        <v>207</v>
      </c>
    </row>
    <row r="104" spans="1:30" x14ac:dyDescent="0.35">
      <c r="A104" s="27">
        <v>101</v>
      </c>
      <c r="B104" s="27">
        <v>1119</v>
      </c>
      <c r="C104" s="60">
        <v>44259</v>
      </c>
      <c r="D104" s="50">
        <v>3200</v>
      </c>
      <c r="E104" s="27">
        <v>39</v>
      </c>
      <c r="F104" s="27">
        <v>7</v>
      </c>
      <c r="G104" s="49" t="s">
        <v>330</v>
      </c>
      <c r="H104" s="49" t="s">
        <v>313</v>
      </c>
      <c r="I104" s="49" t="s">
        <v>13</v>
      </c>
      <c r="J104" s="49" t="s">
        <v>91</v>
      </c>
      <c r="K104" s="53">
        <v>41406</v>
      </c>
      <c r="L104" s="50" t="s">
        <v>189</v>
      </c>
      <c r="M104" s="48">
        <v>1500</v>
      </c>
      <c r="N104" s="79">
        <v>2</v>
      </c>
      <c r="O104" s="48">
        <v>3710</v>
      </c>
      <c r="P104" s="48">
        <v>4155.2</v>
      </c>
      <c r="V104" s="40"/>
      <c r="W104"/>
      <c r="X104" s="40"/>
      <c r="AB104" s="25">
        <v>100</v>
      </c>
      <c r="AC104" s="25">
        <v>18</v>
      </c>
      <c r="AD104" s="25" t="s">
        <v>223</v>
      </c>
    </row>
    <row r="105" spans="1:30" x14ac:dyDescent="0.35">
      <c r="A105" s="27">
        <v>102</v>
      </c>
      <c r="B105" s="27">
        <v>1119</v>
      </c>
      <c r="C105" s="60">
        <v>44259</v>
      </c>
      <c r="D105" s="50">
        <v>3200</v>
      </c>
      <c r="E105" s="27">
        <v>39</v>
      </c>
      <c r="F105" s="27">
        <v>7</v>
      </c>
      <c r="G105" s="49" t="s">
        <v>330</v>
      </c>
      <c r="H105" s="49" t="s">
        <v>313</v>
      </c>
      <c r="I105" s="49" t="s">
        <v>13</v>
      </c>
      <c r="J105" s="49" t="s">
        <v>91</v>
      </c>
      <c r="K105" s="53">
        <v>41406</v>
      </c>
      <c r="L105" s="50" t="s">
        <v>190</v>
      </c>
      <c r="M105" s="48">
        <v>1500</v>
      </c>
      <c r="N105" s="79">
        <v>2</v>
      </c>
      <c r="O105" s="48">
        <v>3710</v>
      </c>
      <c r="P105" s="48">
        <v>4155.2</v>
      </c>
      <c r="V105" s="40"/>
      <c r="W105"/>
      <c r="X105" s="40"/>
      <c r="AB105" s="25">
        <v>101</v>
      </c>
      <c r="AC105" s="25">
        <v>39</v>
      </c>
      <c r="AD105" s="25" t="s">
        <v>189</v>
      </c>
    </row>
    <row r="106" spans="1:30" x14ac:dyDescent="0.35">
      <c r="A106" s="26">
        <v>103</v>
      </c>
      <c r="B106" s="26">
        <v>1150</v>
      </c>
      <c r="C106" s="60">
        <v>44313</v>
      </c>
      <c r="D106" s="50">
        <v>3300</v>
      </c>
      <c r="E106" s="26">
        <v>25</v>
      </c>
      <c r="F106" s="26">
        <v>8</v>
      </c>
      <c r="G106" s="49" t="s">
        <v>332</v>
      </c>
      <c r="H106" s="49" t="s">
        <v>313</v>
      </c>
      <c r="I106" s="49" t="s">
        <v>13</v>
      </c>
      <c r="J106" s="49" t="s">
        <v>93</v>
      </c>
      <c r="K106" s="53">
        <v>8294</v>
      </c>
      <c r="L106" s="50" t="s">
        <v>230</v>
      </c>
      <c r="M106" s="48">
        <v>1414.11</v>
      </c>
      <c r="N106" s="79">
        <v>1</v>
      </c>
      <c r="O106" s="48">
        <v>1414.11</v>
      </c>
      <c r="P106" s="48">
        <v>1583.8031999999998</v>
      </c>
      <c r="V106" s="40"/>
      <c r="W106"/>
      <c r="X106" s="40"/>
      <c r="AB106" s="25">
        <v>102</v>
      </c>
      <c r="AC106" s="25">
        <v>39</v>
      </c>
      <c r="AD106" s="25" t="s">
        <v>190</v>
      </c>
    </row>
    <row r="107" spans="1:30" x14ac:dyDescent="0.35">
      <c r="A107" s="27">
        <v>104</v>
      </c>
      <c r="B107" s="27">
        <v>1151</v>
      </c>
      <c r="C107" s="60">
        <v>44314</v>
      </c>
      <c r="D107" s="50">
        <v>3400</v>
      </c>
      <c r="E107" s="27">
        <v>40</v>
      </c>
      <c r="F107" s="27">
        <v>3</v>
      </c>
      <c r="G107" s="49" t="s">
        <v>331</v>
      </c>
      <c r="H107" s="49" t="s">
        <v>309</v>
      </c>
      <c r="I107" s="49" t="s">
        <v>1</v>
      </c>
      <c r="J107" s="49" t="s">
        <v>95</v>
      </c>
      <c r="K107" s="53">
        <v>1012</v>
      </c>
      <c r="L107" s="50" t="s">
        <v>96</v>
      </c>
      <c r="M107" s="48">
        <v>133.16999999999999</v>
      </c>
      <c r="N107" s="79">
        <v>1</v>
      </c>
      <c r="O107" s="48">
        <v>133.16999999999999</v>
      </c>
      <c r="P107" s="48">
        <v>149.15039999999999</v>
      </c>
      <c r="V107" s="40"/>
      <c r="W107"/>
      <c r="X107" s="40"/>
      <c r="AB107" s="25">
        <v>103</v>
      </c>
      <c r="AC107" s="25">
        <v>25</v>
      </c>
      <c r="AD107" s="25" t="s">
        <v>230</v>
      </c>
    </row>
    <row r="108" spans="1:30" x14ac:dyDescent="0.35">
      <c r="A108" s="26">
        <v>105</v>
      </c>
      <c r="B108" s="26">
        <v>1157</v>
      </c>
      <c r="C108" s="60">
        <v>44333</v>
      </c>
      <c r="D108" s="50">
        <v>3500</v>
      </c>
      <c r="E108" s="26">
        <v>35</v>
      </c>
      <c r="F108" s="26">
        <v>10</v>
      </c>
      <c r="G108" s="49" t="s">
        <v>329</v>
      </c>
      <c r="H108" s="49" t="s">
        <v>321</v>
      </c>
      <c r="I108" s="49" t="s">
        <v>19</v>
      </c>
      <c r="J108" s="49" t="s">
        <v>67</v>
      </c>
      <c r="K108" s="53">
        <v>13628</v>
      </c>
      <c r="L108" s="50" t="s">
        <v>181</v>
      </c>
      <c r="M108" s="48">
        <v>1350</v>
      </c>
      <c r="N108" s="79">
        <v>1</v>
      </c>
      <c r="O108" s="48">
        <v>1350</v>
      </c>
      <c r="P108" s="48">
        <v>1512</v>
      </c>
      <c r="V108" s="40"/>
      <c r="W108"/>
      <c r="X108" s="40"/>
      <c r="AB108" s="25">
        <v>104</v>
      </c>
      <c r="AC108" s="25">
        <v>40</v>
      </c>
      <c r="AD108" s="25" t="s">
        <v>96</v>
      </c>
    </row>
    <row r="109" spans="1:30" x14ac:dyDescent="0.35">
      <c r="A109" s="27">
        <v>106</v>
      </c>
      <c r="B109" s="27">
        <v>1160</v>
      </c>
      <c r="C109" s="60">
        <v>44334</v>
      </c>
      <c r="D109" s="50">
        <v>3600</v>
      </c>
      <c r="E109" s="27">
        <v>46</v>
      </c>
      <c r="F109" s="27">
        <v>6</v>
      </c>
      <c r="G109" s="49" t="s">
        <v>335</v>
      </c>
      <c r="H109" s="49" t="s">
        <v>311</v>
      </c>
      <c r="I109" s="49" t="s">
        <v>239</v>
      </c>
      <c r="J109" s="49" t="s">
        <v>99</v>
      </c>
      <c r="K109" s="53">
        <v>99999203</v>
      </c>
      <c r="L109" s="50" t="s">
        <v>199</v>
      </c>
      <c r="M109" s="48">
        <v>2100</v>
      </c>
      <c r="N109" s="79">
        <v>2</v>
      </c>
      <c r="O109" s="48">
        <v>84253.32</v>
      </c>
      <c r="P109" s="48">
        <v>94363.718400000012</v>
      </c>
      <c r="V109" s="40"/>
      <c r="W109"/>
      <c r="X109" s="40"/>
      <c r="AB109" s="25">
        <v>105</v>
      </c>
      <c r="AC109" s="25">
        <v>35</v>
      </c>
      <c r="AD109" s="25" t="s">
        <v>181</v>
      </c>
    </row>
    <row r="110" spans="1:30" x14ac:dyDescent="0.35">
      <c r="A110" s="27">
        <v>107</v>
      </c>
      <c r="B110" s="27">
        <v>1160</v>
      </c>
      <c r="C110" s="60">
        <v>44334</v>
      </c>
      <c r="D110" s="50">
        <v>3600</v>
      </c>
      <c r="E110" s="27">
        <v>46</v>
      </c>
      <c r="F110" s="27">
        <v>6</v>
      </c>
      <c r="G110" s="49" t="s">
        <v>335</v>
      </c>
      <c r="H110" s="49" t="s">
        <v>311</v>
      </c>
      <c r="I110" s="49" t="s">
        <v>239</v>
      </c>
      <c r="J110" s="49" t="s">
        <v>99</v>
      </c>
      <c r="K110" s="53">
        <v>99999203</v>
      </c>
      <c r="L110" s="50" t="s">
        <v>200</v>
      </c>
      <c r="M110" s="48">
        <v>2100</v>
      </c>
      <c r="N110" s="79">
        <v>2</v>
      </c>
      <c r="O110" s="48">
        <v>84253.32</v>
      </c>
      <c r="P110" s="48">
        <v>94363.718400000012</v>
      </c>
      <c r="V110" s="40"/>
      <c r="W110"/>
      <c r="X110" s="40"/>
      <c r="AB110" s="25">
        <v>106</v>
      </c>
      <c r="AC110" s="25">
        <v>46</v>
      </c>
      <c r="AD110" s="25" t="s">
        <v>199</v>
      </c>
    </row>
    <row r="111" spans="1:30" x14ac:dyDescent="0.35">
      <c r="A111" s="27">
        <v>108</v>
      </c>
      <c r="B111" s="27">
        <v>1160</v>
      </c>
      <c r="C111" s="60">
        <v>44334</v>
      </c>
      <c r="D111" s="50">
        <v>3600</v>
      </c>
      <c r="E111" s="27">
        <v>47</v>
      </c>
      <c r="F111" s="27">
        <v>6</v>
      </c>
      <c r="G111" s="49" t="s">
        <v>335</v>
      </c>
      <c r="H111" s="49" t="s">
        <v>324</v>
      </c>
      <c r="I111" s="49" t="s">
        <v>240</v>
      </c>
      <c r="J111" s="49" t="s">
        <v>102</v>
      </c>
      <c r="K111" s="53">
        <v>99999197</v>
      </c>
      <c r="L111" s="50" t="s">
        <v>201</v>
      </c>
      <c r="M111" s="48">
        <v>20013.330000000002</v>
      </c>
      <c r="N111" s="79">
        <v>4</v>
      </c>
      <c r="O111" s="48">
        <v>84253.32</v>
      </c>
      <c r="P111" s="48">
        <v>94363.718400000012</v>
      </c>
      <c r="V111" s="40"/>
      <c r="W111"/>
      <c r="X111" s="40"/>
      <c r="AB111" s="25">
        <v>107</v>
      </c>
      <c r="AC111" s="25">
        <v>46</v>
      </c>
      <c r="AD111" s="25" t="s">
        <v>200</v>
      </c>
    </row>
    <row r="112" spans="1:30" x14ac:dyDescent="0.35">
      <c r="A112" s="27">
        <v>109</v>
      </c>
      <c r="B112" s="27">
        <v>1160</v>
      </c>
      <c r="C112" s="60">
        <v>44334</v>
      </c>
      <c r="D112" s="50">
        <v>3600</v>
      </c>
      <c r="E112" s="27">
        <v>47</v>
      </c>
      <c r="F112" s="27">
        <v>6</v>
      </c>
      <c r="G112" s="49" t="s">
        <v>335</v>
      </c>
      <c r="H112" s="49" t="s">
        <v>324</v>
      </c>
      <c r="I112" s="49" t="s">
        <v>240</v>
      </c>
      <c r="J112" s="49" t="s">
        <v>102</v>
      </c>
      <c r="K112" s="53">
        <v>99999197</v>
      </c>
      <c r="L112" s="50" t="s">
        <v>202</v>
      </c>
      <c r="M112" s="48">
        <v>20013.330000000002</v>
      </c>
      <c r="N112" s="79">
        <v>4</v>
      </c>
      <c r="O112" s="48">
        <v>84253.32</v>
      </c>
      <c r="P112" s="48">
        <v>94363.718400000012</v>
      </c>
      <c r="V112" s="40"/>
      <c r="W112"/>
      <c r="X112" s="40"/>
      <c r="AB112" s="25">
        <v>108</v>
      </c>
      <c r="AC112" s="25">
        <v>47</v>
      </c>
      <c r="AD112" s="25" t="s">
        <v>201</v>
      </c>
    </row>
    <row r="113" spans="1:30" x14ac:dyDescent="0.35">
      <c r="A113" s="27">
        <v>110</v>
      </c>
      <c r="B113" s="27">
        <v>1160</v>
      </c>
      <c r="C113" s="60">
        <v>44334</v>
      </c>
      <c r="D113" s="50">
        <v>3600</v>
      </c>
      <c r="E113" s="27">
        <v>47</v>
      </c>
      <c r="F113" s="27">
        <v>6</v>
      </c>
      <c r="G113" s="49" t="s">
        <v>335</v>
      </c>
      <c r="H113" s="49" t="s">
        <v>324</v>
      </c>
      <c r="I113" s="49" t="s">
        <v>240</v>
      </c>
      <c r="J113" s="49" t="s">
        <v>102</v>
      </c>
      <c r="K113" s="53">
        <v>99999197</v>
      </c>
      <c r="L113" s="50" t="s">
        <v>203</v>
      </c>
      <c r="M113" s="48">
        <v>20013.330000000002</v>
      </c>
      <c r="N113" s="79">
        <v>4</v>
      </c>
      <c r="O113" s="48">
        <v>84253.32</v>
      </c>
      <c r="P113" s="48">
        <v>94363.718400000012</v>
      </c>
      <c r="V113" s="40"/>
      <c r="W113"/>
      <c r="X113" s="40"/>
      <c r="AB113" s="25">
        <v>109</v>
      </c>
      <c r="AC113" s="25">
        <v>47</v>
      </c>
      <c r="AD113" s="25" t="s">
        <v>202</v>
      </c>
    </row>
    <row r="114" spans="1:30" x14ac:dyDescent="0.35">
      <c r="A114" s="27">
        <v>111</v>
      </c>
      <c r="B114" s="27">
        <v>1160</v>
      </c>
      <c r="C114" s="60">
        <v>44334</v>
      </c>
      <c r="D114" s="50">
        <v>3600</v>
      </c>
      <c r="E114" s="27">
        <v>47</v>
      </c>
      <c r="F114" s="27">
        <v>6</v>
      </c>
      <c r="G114" s="49" t="s">
        <v>335</v>
      </c>
      <c r="H114" s="49" t="s">
        <v>324</v>
      </c>
      <c r="I114" s="49" t="s">
        <v>240</v>
      </c>
      <c r="J114" s="49" t="s">
        <v>102</v>
      </c>
      <c r="K114" s="53">
        <v>99999197</v>
      </c>
      <c r="L114" s="50" t="s">
        <v>204</v>
      </c>
      <c r="M114" s="48">
        <v>20013.330000000002</v>
      </c>
      <c r="N114" s="79">
        <v>4</v>
      </c>
      <c r="O114" s="48">
        <v>84253.32</v>
      </c>
      <c r="P114" s="48">
        <v>94363.718400000012</v>
      </c>
      <c r="V114" s="40"/>
      <c r="W114"/>
      <c r="X114" s="40"/>
      <c r="AB114" s="25">
        <v>110</v>
      </c>
      <c r="AC114" s="25">
        <v>47</v>
      </c>
      <c r="AD114" s="25" t="s">
        <v>203</v>
      </c>
    </row>
    <row r="115" spans="1:30" x14ac:dyDescent="0.35">
      <c r="A115" s="26">
        <v>112</v>
      </c>
      <c r="B115" s="26">
        <v>1168</v>
      </c>
      <c r="C115" s="60">
        <v>44334</v>
      </c>
      <c r="D115" s="50">
        <v>3700</v>
      </c>
      <c r="E115" s="26">
        <v>1</v>
      </c>
      <c r="F115" s="26">
        <v>2</v>
      </c>
      <c r="G115" s="49" t="s">
        <v>336</v>
      </c>
      <c r="H115" s="49" t="s">
        <v>317</v>
      </c>
      <c r="I115" s="49" t="s">
        <v>19</v>
      </c>
      <c r="J115" s="49" t="s">
        <v>104</v>
      </c>
      <c r="K115" s="53">
        <v>2260</v>
      </c>
      <c r="L115" s="50" t="s">
        <v>105</v>
      </c>
      <c r="M115" s="48">
        <v>264.74</v>
      </c>
      <c r="N115" s="79">
        <v>2</v>
      </c>
      <c r="O115" s="48">
        <v>529.48</v>
      </c>
      <c r="P115" s="48">
        <v>593.01760000000013</v>
      </c>
      <c r="V115" s="40"/>
      <c r="W115"/>
      <c r="X115" s="40"/>
      <c r="AB115" s="25">
        <v>111</v>
      </c>
      <c r="AC115" s="25">
        <v>47</v>
      </c>
      <c r="AD115" s="25" t="s">
        <v>204</v>
      </c>
    </row>
    <row r="116" spans="1:30" x14ac:dyDescent="0.35">
      <c r="A116" s="26">
        <v>113</v>
      </c>
      <c r="B116" s="26">
        <v>1168</v>
      </c>
      <c r="C116" s="60">
        <v>44334</v>
      </c>
      <c r="D116" s="50">
        <v>3700</v>
      </c>
      <c r="E116" s="26">
        <v>1</v>
      </c>
      <c r="F116" s="26">
        <v>2</v>
      </c>
      <c r="G116" s="49" t="s">
        <v>336</v>
      </c>
      <c r="H116" s="49" t="s">
        <v>317</v>
      </c>
      <c r="I116" s="49" t="s">
        <v>19</v>
      </c>
      <c r="J116" s="49" t="s">
        <v>104</v>
      </c>
      <c r="K116" s="53">
        <v>2260</v>
      </c>
      <c r="L116" s="50" t="s">
        <v>124</v>
      </c>
      <c r="M116" s="48">
        <v>264.74</v>
      </c>
      <c r="N116" s="79">
        <v>2</v>
      </c>
      <c r="O116" s="48">
        <v>529.48</v>
      </c>
      <c r="P116" s="48">
        <v>593.01760000000013</v>
      </c>
      <c r="V116" s="40"/>
      <c r="W116"/>
      <c r="X116" s="40"/>
      <c r="AB116" s="25">
        <v>112</v>
      </c>
      <c r="AC116" s="25">
        <v>1</v>
      </c>
      <c r="AD116" s="25" t="s">
        <v>105</v>
      </c>
    </row>
    <row r="117" spans="1:30" x14ac:dyDescent="0.35">
      <c r="A117" s="27">
        <v>114</v>
      </c>
      <c r="B117" s="27">
        <v>1169</v>
      </c>
      <c r="C117" s="60">
        <v>44334</v>
      </c>
      <c r="D117" s="50">
        <v>3800</v>
      </c>
      <c r="E117" s="27">
        <v>41</v>
      </c>
      <c r="F117" s="27">
        <v>3</v>
      </c>
      <c r="G117" s="49" t="s">
        <v>331</v>
      </c>
      <c r="H117" s="49" t="s">
        <v>318</v>
      </c>
      <c r="I117" s="49" t="s">
        <v>13</v>
      </c>
      <c r="J117" s="49" t="s">
        <v>107</v>
      </c>
      <c r="K117" s="53">
        <v>2136</v>
      </c>
      <c r="L117" s="50" t="s">
        <v>191</v>
      </c>
      <c r="M117" s="48">
        <v>374.63</v>
      </c>
      <c r="N117" s="79">
        <v>1</v>
      </c>
      <c r="O117" s="48">
        <v>374.63</v>
      </c>
      <c r="P117" s="48">
        <v>419.5856</v>
      </c>
      <c r="V117" s="40"/>
      <c r="W117"/>
      <c r="X117" s="40"/>
      <c r="AB117" s="25">
        <v>113</v>
      </c>
      <c r="AC117" s="25">
        <v>1</v>
      </c>
      <c r="AD117" s="25" t="s">
        <v>124</v>
      </c>
    </row>
    <row r="118" spans="1:30" x14ac:dyDescent="0.35">
      <c r="A118" s="26">
        <v>115</v>
      </c>
      <c r="B118" s="26">
        <v>1170</v>
      </c>
      <c r="C118" s="60">
        <v>44334</v>
      </c>
      <c r="D118" s="50">
        <v>3900</v>
      </c>
      <c r="E118" s="26">
        <v>4</v>
      </c>
      <c r="F118" s="26">
        <v>2</v>
      </c>
      <c r="G118" s="49" t="s">
        <v>336</v>
      </c>
      <c r="H118" s="49" t="s">
        <v>325</v>
      </c>
      <c r="I118" s="49" t="s">
        <v>13</v>
      </c>
      <c r="J118" s="49" t="s">
        <v>109</v>
      </c>
      <c r="K118" s="53">
        <v>2136</v>
      </c>
      <c r="L118" s="50" t="s">
        <v>209</v>
      </c>
      <c r="M118" s="48">
        <v>374.63</v>
      </c>
      <c r="N118" s="79">
        <v>1</v>
      </c>
      <c r="O118" s="48">
        <v>374.63</v>
      </c>
      <c r="P118" s="48">
        <v>419.5856</v>
      </c>
      <c r="V118" s="40"/>
      <c r="W118"/>
      <c r="X118" s="40"/>
      <c r="AB118" s="25">
        <v>114</v>
      </c>
      <c r="AC118" s="25">
        <v>41</v>
      </c>
      <c r="AD118" s="25" t="s">
        <v>191</v>
      </c>
    </row>
    <row r="119" spans="1:30" x14ac:dyDescent="0.35">
      <c r="A119" s="27">
        <v>116</v>
      </c>
      <c r="B119" s="27">
        <v>1171</v>
      </c>
      <c r="C119" s="60">
        <v>44334</v>
      </c>
      <c r="D119" s="50">
        <v>4000</v>
      </c>
      <c r="E119" s="27">
        <v>3</v>
      </c>
      <c r="F119" s="27">
        <v>2</v>
      </c>
      <c r="G119" s="49" t="s">
        <v>336</v>
      </c>
      <c r="H119" s="49" t="s">
        <v>318</v>
      </c>
      <c r="I119" s="49" t="s">
        <v>13</v>
      </c>
      <c r="J119" s="49" t="s">
        <v>110</v>
      </c>
      <c r="K119" s="53">
        <v>2123</v>
      </c>
      <c r="L119" s="50" t="s">
        <v>208</v>
      </c>
      <c r="M119" s="48">
        <v>424.58</v>
      </c>
      <c r="N119" s="79">
        <v>1</v>
      </c>
      <c r="O119" s="48">
        <v>424.58</v>
      </c>
      <c r="P119" s="48">
        <v>475.52959999999996</v>
      </c>
      <c r="V119" s="40"/>
      <c r="W119"/>
      <c r="X119" s="40"/>
      <c r="AB119" s="25">
        <v>115</v>
      </c>
      <c r="AC119" s="25">
        <v>4</v>
      </c>
      <c r="AD119" s="25" t="s">
        <v>209</v>
      </c>
    </row>
    <row r="120" spans="1:30" x14ac:dyDescent="0.35">
      <c r="A120" s="26">
        <v>117</v>
      </c>
      <c r="B120" s="26">
        <v>1173</v>
      </c>
      <c r="C120" s="60">
        <v>44334</v>
      </c>
      <c r="D120" s="50">
        <v>4100</v>
      </c>
      <c r="E120" s="26">
        <v>2</v>
      </c>
      <c r="F120" s="26">
        <v>2</v>
      </c>
      <c r="G120" s="49" t="s">
        <v>336</v>
      </c>
      <c r="H120" s="49" t="s">
        <v>326</v>
      </c>
      <c r="I120" s="49" t="s">
        <v>19</v>
      </c>
      <c r="J120" s="49" t="s">
        <v>111</v>
      </c>
      <c r="K120" s="53">
        <v>2293</v>
      </c>
      <c r="L120" s="50" t="s">
        <v>125</v>
      </c>
      <c r="M120" s="48">
        <v>207.79</v>
      </c>
      <c r="N120" s="79">
        <v>4</v>
      </c>
      <c r="O120" s="48">
        <v>831.16</v>
      </c>
      <c r="P120" s="48">
        <v>930.89919999999995</v>
      </c>
      <c r="V120" s="40"/>
      <c r="W120"/>
      <c r="X120" s="40"/>
      <c r="AB120" s="25">
        <v>116</v>
      </c>
      <c r="AC120" s="25">
        <v>3</v>
      </c>
      <c r="AD120" s="25" t="s">
        <v>208</v>
      </c>
    </row>
    <row r="121" spans="1:30" x14ac:dyDescent="0.35">
      <c r="A121" s="26">
        <v>118</v>
      </c>
      <c r="B121" s="26">
        <v>1173</v>
      </c>
      <c r="C121" s="60">
        <v>44334</v>
      </c>
      <c r="D121" s="50">
        <v>4100</v>
      </c>
      <c r="E121" s="26">
        <v>2</v>
      </c>
      <c r="F121" s="26">
        <v>2</v>
      </c>
      <c r="G121" s="49" t="s">
        <v>336</v>
      </c>
      <c r="H121" s="49" t="s">
        <v>326</v>
      </c>
      <c r="I121" s="49" t="s">
        <v>19</v>
      </c>
      <c r="J121" s="49" t="s">
        <v>111</v>
      </c>
      <c r="K121" s="53">
        <v>2293</v>
      </c>
      <c r="L121" s="50" t="s">
        <v>126</v>
      </c>
      <c r="M121" s="48">
        <v>207.79</v>
      </c>
      <c r="N121" s="79">
        <v>4</v>
      </c>
      <c r="O121" s="48">
        <v>831.16</v>
      </c>
      <c r="P121" s="48">
        <v>930.89919999999995</v>
      </c>
      <c r="V121" s="40"/>
      <c r="W121"/>
      <c r="X121" s="40"/>
      <c r="AB121" s="25">
        <v>117</v>
      </c>
      <c r="AC121" s="25">
        <v>2</v>
      </c>
      <c r="AD121" s="25" t="s">
        <v>125</v>
      </c>
    </row>
    <row r="122" spans="1:30" x14ac:dyDescent="0.35">
      <c r="A122" s="26">
        <v>119</v>
      </c>
      <c r="B122" s="26">
        <v>1173</v>
      </c>
      <c r="C122" s="60">
        <v>44334</v>
      </c>
      <c r="D122" s="50">
        <v>4100</v>
      </c>
      <c r="E122" s="26">
        <v>2</v>
      </c>
      <c r="F122" s="26">
        <v>2</v>
      </c>
      <c r="G122" s="49" t="s">
        <v>336</v>
      </c>
      <c r="H122" s="49" t="s">
        <v>326</v>
      </c>
      <c r="I122" s="49" t="s">
        <v>19</v>
      </c>
      <c r="J122" s="49" t="s">
        <v>111</v>
      </c>
      <c r="K122" s="53">
        <v>2293</v>
      </c>
      <c r="L122" s="50" t="s">
        <v>127</v>
      </c>
      <c r="M122" s="48">
        <v>207.79</v>
      </c>
      <c r="N122" s="79">
        <v>4</v>
      </c>
      <c r="O122" s="48">
        <v>831.16</v>
      </c>
      <c r="P122" s="48">
        <v>930.89919999999995</v>
      </c>
      <c r="V122" s="40"/>
      <c r="W122"/>
      <c r="X122" s="40"/>
      <c r="AB122" s="25">
        <v>118</v>
      </c>
      <c r="AC122" s="25">
        <v>2</v>
      </c>
      <c r="AD122" s="25" t="s">
        <v>126</v>
      </c>
    </row>
    <row r="123" spans="1:30" x14ac:dyDescent="0.35">
      <c r="A123" s="26">
        <v>120</v>
      </c>
      <c r="B123" s="26">
        <v>1173</v>
      </c>
      <c r="C123" s="60">
        <v>44334</v>
      </c>
      <c r="D123" s="50">
        <v>4100</v>
      </c>
      <c r="E123" s="26">
        <v>2</v>
      </c>
      <c r="F123" s="26">
        <v>2</v>
      </c>
      <c r="G123" s="49" t="s">
        <v>336</v>
      </c>
      <c r="H123" s="49" t="s">
        <v>326</v>
      </c>
      <c r="I123" s="49" t="s">
        <v>19</v>
      </c>
      <c r="J123" s="49" t="s">
        <v>111</v>
      </c>
      <c r="K123" s="53">
        <v>2293</v>
      </c>
      <c r="L123" s="50" t="s">
        <v>128</v>
      </c>
      <c r="M123" s="48">
        <v>207.79</v>
      </c>
      <c r="N123" s="79">
        <v>4</v>
      </c>
      <c r="O123" s="48">
        <v>831.16</v>
      </c>
      <c r="P123" s="48">
        <v>930.89919999999995</v>
      </c>
      <c r="V123" s="40"/>
      <c r="W123"/>
      <c r="X123" s="40"/>
      <c r="AB123" s="25">
        <v>119</v>
      </c>
      <c r="AC123" s="25">
        <v>2</v>
      </c>
      <c r="AD123" s="25" t="s">
        <v>127</v>
      </c>
    </row>
    <row r="124" spans="1:30" x14ac:dyDescent="0.35">
      <c r="V124" s="40"/>
      <c r="W124"/>
      <c r="X124" s="40"/>
      <c r="AB124" s="25">
        <v>120</v>
      </c>
      <c r="AC124" s="25">
        <v>2</v>
      </c>
      <c r="AD124" s="25" t="s">
        <v>128</v>
      </c>
    </row>
  </sheetData>
  <autoFilter ref="A3:P123" xr:uid="{44146485-A481-448A-ABB8-2BD9EB2AE202}"/>
  <mergeCells count="9">
    <mergeCell ref="AF28:AG28"/>
    <mergeCell ref="AF43:AG43"/>
    <mergeCell ref="AY2:BC2"/>
    <mergeCell ref="S2:Z2"/>
    <mergeCell ref="AB2:AD2"/>
    <mergeCell ref="AF2:AG2"/>
    <mergeCell ref="AI2:AO2"/>
    <mergeCell ref="AR2:AW2"/>
    <mergeCell ref="AF18:AG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6E35-A1B9-4B28-A965-8A21FB6C7365}">
  <dimension ref="A1:BC124"/>
  <sheetViews>
    <sheetView tabSelected="1" topLeftCell="X1" zoomScale="96" zoomScaleNormal="87" workbookViewId="0">
      <pane ySplit="3" topLeftCell="A35" activePane="bottomLeft" state="frozen"/>
      <selection pane="bottomLeft" activeCell="AL54" sqref="AL54"/>
    </sheetView>
  </sheetViews>
  <sheetFormatPr defaultRowHeight="14.5" x14ac:dyDescent="0.35"/>
  <cols>
    <col min="1" max="1" width="11" customWidth="1"/>
    <col min="2" max="2" width="12.54296875" customWidth="1"/>
    <col min="3" max="3" width="11.453125" style="31" bestFit="1" customWidth="1"/>
    <col min="4" max="4" width="6.81640625" bestFit="1" customWidth="1"/>
    <col min="5" max="5" width="8.26953125" customWidth="1"/>
    <col min="6" max="6" width="14.453125" bestFit="1" customWidth="1"/>
    <col min="7" max="7" width="25.08984375" style="41" bestFit="1" customWidth="1"/>
    <col min="8" max="8" width="17.81640625" style="41" bestFit="1" customWidth="1"/>
    <col min="9" max="9" width="16.36328125" style="41" bestFit="1" customWidth="1"/>
    <col min="10" max="10" width="16.36328125" style="40" bestFit="1" customWidth="1"/>
    <col min="11" max="11" width="14.1796875" style="40" bestFit="1" customWidth="1"/>
    <col min="12" max="12" width="18.36328125" style="40" customWidth="1"/>
    <col min="13" max="13" width="11" style="40" customWidth="1"/>
    <col min="14" max="14" width="12.26953125" style="40" bestFit="1" customWidth="1"/>
    <col min="15" max="15" width="12.90625" customWidth="1"/>
    <col min="16" max="16" width="15.6328125" customWidth="1"/>
    <col min="17" max="17" width="8.7265625" style="58"/>
    <col min="19" max="19" width="7.26953125" bestFit="1" customWidth="1"/>
    <col min="20" max="20" width="13.36328125" bestFit="1" customWidth="1"/>
    <col min="21" max="21" width="13.36328125" customWidth="1"/>
    <col min="22" max="22" width="14.54296875" style="41" bestFit="1" customWidth="1"/>
    <col min="23" max="23" width="14.54296875" style="7" customWidth="1"/>
    <col min="24" max="24" width="13.54296875" style="41" bestFit="1" customWidth="1"/>
    <col min="25" max="25" width="14.36328125" bestFit="1" customWidth="1"/>
    <col min="26" max="26" width="12.6328125" bestFit="1" customWidth="1"/>
    <col min="28" max="28" width="10" bestFit="1" customWidth="1"/>
    <col min="29" max="29" width="7.26953125" bestFit="1" customWidth="1"/>
    <col min="30" max="30" width="15.90625" bestFit="1" customWidth="1"/>
    <col min="32" max="32" width="15.90625" bestFit="1" customWidth="1"/>
    <col min="33" max="33" width="21.54296875" bestFit="1" customWidth="1"/>
    <col min="35" max="35" width="11.81640625" bestFit="1" customWidth="1"/>
    <col min="36" max="36" width="10.54296875" bestFit="1" customWidth="1"/>
    <col min="38" max="38" width="14.90625" bestFit="1" customWidth="1"/>
    <col min="39" max="40" width="7.7265625" bestFit="1" customWidth="1"/>
    <col min="41" max="41" width="16.7265625" bestFit="1" customWidth="1"/>
    <col min="43" max="43" width="13.36328125" bestFit="1" customWidth="1"/>
    <col min="44" max="44" width="11.81640625" bestFit="1" customWidth="1"/>
    <col min="45" max="45" width="7.26953125" bestFit="1" customWidth="1"/>
    <col min="46" max="46" width="9.90625" bestFit="1" customWidth="1"/>
    <col min="47" max="47" width="11.36328125" bestFit="1" customWidth="1"/>
    <col min="48" max="48" width="15.90625" bestFit="1" customWidth="1"/>
    <col min="50" max="50" width="7.453125" bestFit="1" customWidth="1"/>
    <col min="51" max="51" width="10.1796875" bestFit="1" customWidth="1"/>
    <col min="52" max="53" width="13" bestFit="1" customWidth="1"/>
    <col min="54" max="54" width="14.54296875" bestFit="1" customWidth="1"/>
    <col min="55" max="55" width="13.90625" bestFit="1" customWidth="1"/>
  </cols>
  <sheetData>
    <row r="1" spans="1:55" x14ac:dyDescent="0.35">
      <c r="A1" s="25" t="s">
        <v>304</v>
      </c>
      <c r="B1" s="25" t="s">
        <v>372</v>
      </c>
      <c r="C1" s="50"/>
      <c r="D1" s="50"/>
      <c r="E1" s="25" t="s">
        <v>373</v>
      </c>
      <c r="F1" s="25" t="s">
        <v>374</v>
      </c>
      <c r="G1" s="48"/>
      <c r="H1" s="48"/>
      <c r="I1" s="48"/>
      <c r="J1" s="50"/>
      <c r="K1" s="50"/>
      <c r="L1" s="50" t="s">
        <v>305</v>
      </c>
      <c r="M1" s="50"/>
      <c r="N1" s="50"/>
      <c r="O1" s="50"/>
      <c r="P1" s="50"/>
      <c r="S1" s="25" t="s">
        <v>304</v>
      </c>
      <c r="T1" s="25" t="s">
        <v>372</v>
      </c>
      <c r="U1" s="25" t="s">
        <v>373</v>
      </c>
      <c r="V1" s="48" t="s">
        <v>376</v>
      </c>
      <c r="W1" s="35" t="s">
        <v>374</v>
      </c>
      <c r="X1" s="48" t="s">
        <v>376</v>
      </c>
      <c r="Y1" s="25"/>
      <c r="Z1" s="25"/>
      <c r="AB1" s="25" t="s">
        <v>304</v>
      </c>
      <c r="AC1" s="25" t="s">
        <v>364</v>
      </c>
      <c r="AD1" s="25"/>
      <c r="AF1" s="25" t="s">
        <v>304</v>
      </c>
      <c r="AG1" s="25"/>
      <c r="AI1" s="55" t="s">
        <v>304</v>
      </c>
      <c r="AJ1" s="56"/>
      <c r="AK1" s="55"/>
      <c r="AL1" s="57"/>
      <c r="AM1" s="57"/>
      <c r="AN1" s="57"/>
      <c r="AO1" s="57"/>
      <c r="AQ1" s="25" t="s">
        <v>304</v>
      </c>
      <c r="AR1" s="25" t="s">
        <v>372</v>
      </c>
      <c r="AS1" s="25" t="s">
        <v>373</v>
      </c>
      <c r="AT1" s="25"/>
      <c r="AU1" s="25"/>
      <c r="AV1" s="25" t="s">
        <v>374</v>
      </c>
      <c r="AX1" s="25" t="s">
        <v>304</v>
      </c>
      <c r="AY1" s="25"/>
      <c r="AZ1" s="25"/>
      <c r="BA1" s="25"/>
      <c r="BB1" s="25"/>
    </row>
    <row r="2" spans="1:55" ht="14.5" customHeight="1" x14ac:dyDescent="0.35">
      <c r="A2" s="24" t="s">
        <v>279</v>
      </c>
      <c r="B2" s="24" t="s">
        <v>280</v>
      </c>
      <c r="C2" s="51" t="s">
        <v>281</v>
      </c>
      <c r="D2" s="51" t="s">
        <v>282</v>
      </c>
      <c r="E2" s="24" t="s">
        <v>283</v>
      </c>
      <c r="F2" s="24" t="s">
        <v>284</v>
      </c>
      <c r="G2" s="49" t="s">
        <v>302</v>
      </c>
      <c r="H2" s="49" t="s">
        <v>341</v>
      </c>
      <c r="I2" s="49" t="s">
        <v>118</v>
      </c>
      <c r="J2" s="52" t="s">
        <v>120</v>
      </c>
      <c r="K2" s="49" t="s">
        <v>286</v>
      </c>
      <c r="L2" s="51" t="s">
        <v>288</v>
      </c>
      <c r="M2" s="51" t="s">
        <v>234</v>
      </c>
      <c r="N2" s="51" t="s">
        <v>287</v>
      </c>
      <c r="O2" s="62" t="s">
        <v>290</v>
      </c>
      <c r="P2" s="62" t="s">
        <v>289</v>
      </c>
      <c r="S2" s="98" t="s">
        <v>340</v>
      </c>
      <c r="T2" s="98"/>
      <c r="U2" s="98"/>
      <c r="V2" s="98"/>
      <c r="W2" s="98"/>
      <c r="X2" s="98"/>
      <c r="Y2" s="98"/>
      <c r="Z2" s="98"/>
      <c r="AB2" s="98" t="s">
        <v>380</v>
      </c>
      <c r="AC2" s="98"/>
      <c r="AD2" s="98"/>
      <c r="AF2" s="99" t="s">
        <v>337</v>
      </c>
      <c r="AG2" s="100"/>
      <c r="AI2" s="101" t="s">
        <v>306</v>
      </c>
      <c r="AJ2" s="101"/>
      <c r="AK2" s="101"/>
      <c r="AL2" s="101"/>
      <c r="AM2" s="101"/>
      <c r="AN2" s="101"/>
      <c r="AO2" s="101"/>
      <c r="AQ2" s="101" t="s">
        <v>365</v>
      </c>
      <c r="AR2" s="101"/>
      <c r="AS2" s="101"/>
      <c r="AT2" s="101"/>
      <c r="AU2" s="101"/>
      <c r="AV2" s="101"/>
      <c r="AX2" s="98" t="s">
        <v>382</v>
      </c>
      <c r="AY2" s="98"/>
      <c r="AZ2" s="98"/>
      <c r="BA2" s="98"/>
      <c r="BB2" s="98"/>
    </row>
    <row r="3" spans="1:55" x14ac:dyDescent="0.35">
      <c r="A3" s="25" t="s">
        <v>255</v>
      </c>
      <c r="B3" s="25" t="s">
        <v>114</v>
      </c>
      <c r="C3" s="50" t="s">
        <v>115</v>
      </c>
      <c r="D3" s="50" t="s">
        <v>253</v>
      </c>
      <c r="E3" s="25" t="s">
        <v>254</v>
      </c>
      <c r="F3" s="25" t="s">
        <v>116</v>
      </c>
      <c r="G3" s="50" t="s">
        <v>303</v>
      </c>
      <c r="H3" s="50" t="s">
        <v>342</v>
      </c>
      <c r="I3" s="50" t="s">
        <v>257</v>
      </c>
      <c r="J3" s="50" t="s">
        <v>258</v>
      </c>
      <c r="K3" s="50" t="s">
        <v>259</v>
      </c>
      <c r="L3" s="50" t="s">
        <v>278</v>
      </c>
      <c r="M3" s="50" t="s">
        <v>261</v>
      </c>
      <c r="N3" s="50" t="s">
        <v>260</v>
      </c>
      <c r="O3" s="48" t="s">
        <v>262</v>
      </c>
      <c r="P3" s="48" t="s">
        <v>263</v>
      </c>
      <c r="S3" s="65" t="s">
        <v>283</v>
      </c>
      <c r="T3" s="65" t="s">
        <v>284</v>
      </c>
      <c r="U3" s="65" t="s">
        <v>369</v>
      </c>
      <c r="V3" s="70" t="s">
        <v>341</v>
      </c>
      <c r="W3" s="65" t="s">
        <v>358</v>
      </c>
      <c r="X3" s="70" t="s">
        <v>118</v>
      </c>
      <c r="Y3" s="67" t="s">
        <v>120</v>
      </c>
      <c r="Z3" s="66" t="s">
        <v>286</v>
      </c>
      <c r="AB3" s="65" t="s">
        <v>279</v>
      </c>
      <c r="AC3" s="65" t="s">
        <v>283</v>
      </c>
      <c r="AD3" s="65" t="s">
        <v>288</v>
      </c>
      <c r="AF3" s="65" t="s">
        <v>284</v>
      </c>
      <c r="AG3" s="66" t="s">
        <v>302</v>
      </c>
      <c r="AI3" s="65" t="s">
        <v>280</v>
      </c>
      <c r="AJ3" s="65" t="s">
        <v>281</v>
      </c>
      <c r="AK3" s="65" t="s">
        <v>282</v>
      </c>
      <c r="AL3" s="68" t="s">
        <v>290</v>
      </c>
      <c r="AM3" s="68" t="s">
        <v>354</v>
      </c>
      <c r="AN3" s="68" t="s">
        <v>355</v>
      </c>
      <c r="AO3" s="68" t="s">
        <v>289</v>
      </c>
      <c r="AQ3" s="65" t="s">
        <v>366</v>
      </c>
      <c r="AR3" s="65" t="s">
        <v>280</v>
      </c>
      <c r="AS3" s="65" t="s">
        <v>283</v>
      </c>
      <c r="AT3" s="65" t="s">
        <v>234</v>
      </c>
      <c r="AU3" s="65" t="s">
        <v>287</v>
      </c>
      <c r="AV3" s="65" t="s">
        <v>350</v>
      </c>
      <c r="AX3" s="65" t="s">
        <v>383</v>
      </c>
      <c r="AY3" s="65" t="s">
        <v>385</v>
      </c>
      <c r="AZ3" s="65" t="s">
        <v>396</v>
      </c>
      <c r="BA3" s="65" t="s">
        <v>387</v>
      </c>
      <c r="BB3" s="65" t="s">
        <v>238</v>
      </c>
    </row>
    <row r="4" spans="1:55" x14ac:dyDescent="0.35">
      <c r="A4" s="26">
        <v>1</v>
      </c>
      <c r="B4" s="26">
        <v>1003</v>
      </c>
      <c r="C4" s="60">
        <v>44209</v>
      </c>
      <c r="D4" s="50">
        <v>100</v>
      </c>
      <c r="E4" s="26">
        <v>5</v>
      </c>
      <c r="F4" s="26">
        <v>1</v>
      </c>
      <c r="G4" s="49" t="s">
        <v>327</v>
      </c>
      <c r="H4" s="49" t="s">
        <v>309</v>
      </c>
      <c r="I4" s="49" t="s">
        <v>1</v>
      </c>
      <c r="J4" s="49" t="s">
        <v>2</v>
      </c>
      <c r="K4" s="53">
        <v>1006</v>
      </c>
      <c r="L4" s="50" t="s">
        <v>135</v>
      </c>
      <c r="M4" s="48">
        <v>100</v>
      </c>
      <c r="N4" s="79">
        <v>1</v>
      </c>
      <c r="O4" s="48">
        <v>100</v>
      </c>
      <c r="P4" s="48">
        <v>112</v>
      </c>
      <c r="S4" s="64" t="s">
        <v>254</v>
      </c>
      <c r="T4" s="64" t="s">
        <v>116</v>
      </c>
      <c r="U4" s="64" t="s">
        <v>370</v>
      </c>
      <c r="V4" s="71" t="s">
        <v>342</v>
      </c>
      <c r="W4" s="64" t="s">
        <v>357</v>
      </c>
      <c r="X4" s="71" t="s">
        <v>257</v>
      </c>
      <c r="Y4" s="64" t="s">
        <v>258</v>
      </c>
      <c r="Z4" s="64" t="s">
        <v>259</v>
      </c>
      <c r="AB4" s="64" t="s">
        <v>375</v>
      </c>
      <c r="AC4" s="64" t="s">
        <v>254</v>
      </c>
      <c r="AD4" s="64" t="s">
        <v>278</v>
      </c>
      <c r="AF4" s="64" t="s">
        <v>116</v>
      </c>
      <c r="AG4" s="64" t="s">
        <v>303</v>
      </c>
      <c r="AI4" s="64" t="s">
        <v>114</v>
      </c>
      <c r="AJ4" s="64" t="s">
        <v>115</v>
      </c>
      <c r="AK4" s="64" t="s">
        <v>253</v>
      </c>
      <c r="AL4" s="69" t="s">
        <v>307</v>
      </c>
      <c r="AM4" s="69" t="s">
        <v>338</v>
      </c>
      <c r="AN4" s="69" t="s">
        <v>339</v>
      </c>
      <c r="AO4" s="69" t="s">
        <v>308</v>
      </c>
      <c r="AQ4" s="64" t="s">
        <v>367</v>
      </c>
      <c r="AR4" s="64" t="s">
        <v>114</v>
      </c>
      <c r="AS4" s="64" t="s">
        <v>254</v>
      </c>
      <c r="AT4" s="64" t="s">
        <v>261</v>
      </c>
      <c r="AU4" s="64" t="s">
        <v>260</v>
      </c>
      <c r="AV4" s="64" t="s">
        <v>351</v>
      </c>
      <c r="AX4" s="64" t="s">
        <v>384</v>
      </c>
      <c r="AY4" s="64" t="s">
        <v>386</v>
      </c>
      <c r="AZ4" s="64" t="s">
        <v>397</v>
      </c>
      <c r="BA4" s="64" t="s">
        <v>388</v>
      </c>
      <c r="BB4" s="64" t="s">
        <v>389</v>
      </c>
    </row>
    <row r="5" spans="1:55" x14ac:dyDescent="0.35">
      <c r="A5" s="27">
        <v>2</v>
      </c>
      <c r="B5" s="27">
        <v>1021</v>
      </c>
      <c r="C5" s="60">
        <v>44209</v>
      </c>
      <c r="D5" s="50">
        <v>200</v>
      </c>
      <c r="E5" s="27">
        <v>15</v>
      </c>
      <c r="F5" s="27">
        <v>5</v>
      </c>
      <c r="G5" s="49" t="s">
        <v>328</v>
      </c>
      <c r="H5" s="49" t="s">
        <v>310</v>
      </c>
      <c r="I5" s="49" t="s">
        <v>264</v>
      </c>
      <c r="J5" s="49" t="s">
        <v>5</v>
      </c>
      <c r="K5" s="53">
        <v>20815001</v>
      </c>
      <c r="L5" s="50" t="s">
        <v>122</v>
      </c>
      <c r="M5" s="48">
        <v>54.35</v>
      </c>
      <c r="N5" s="79">
        <v>2</v>
      </c>
      <c r="O5" s="48">
        <v>108.7</v>
      </c>
      <c r="P5" s="48">
        <v>121.744</v>
      </c>
      <c r="S5" s="25">
        <v>1</v>
      </c>
      <c r="T5" s="25">
        <v>2</v>
      </c>
      <c r="U5" s="25">
        <f>LOOKUP($V5,$AG$46:$AG$65,$AF$46:$AF$65)</f>
        <v>7</v>
      </c>
      <c r="V5" s="49" t="s">
        <v>317</v>
      </c>
      <c r="W5" s="29">
        <f>LOOKUP($X5,$AG$31:$AG$39,$AF$31:$AF$39)</f>
        <v>7</v>
      </c>
      <c r="X5" s="49" t="s">
        <v>19</v>
      </c>
      <c r="Y5" s="29" t="s">
        <v>104</v>
      </c>
      <c r="Z5" s="36">
        <v>2260</v>
      </c>
      <c r="AB5" s="25">
        <v>1</v>
      </c>
      <c r="AC5" s="25">
        <v>5</v>
      </c>
      <c r="AD5" s="25" t="s">
        <v>135</v>
      </c>
      <c r="AF5" s="25">
        <v>1</v>
      </c>
      <c r="AG5" s="29" t="s">
        <v>300</v>
      </c>
      <c r="AI5" s="25">
        <v>1003</v>
      </c>
      <c r="AJ5" s="47">
        <v>44209</v>
      </c>
      <c r="AK5" s="25">
        <v>100</v>
      </c>
      <c r="AL5" s="35">
        <v>100</v>
      </c>
      <c r="AM5" s="35">
        <f>IF(ISNUMBER($AL5), $AL5*0.07, 0)</f>
        <v>7.0000000000000009</v>
      </c>
      <c r="AN5" s="35">
        <f>IF(ISNUMBER($AL5), $AL5*0.05, 0)</f>
        <v>5</v>
      </c>
      <c r="AO5" s="35">
        <v>112</v>
      </c>
      <c r="AQ5" s="25">
        <v>1</v>
      </c>
      <c r="AR5" s="25">
        <v>1003</v>
      </c>
      <c r="AS5" s="25">
        <v>5</v>
      </c>
      <c r="AT5" s="35">
        <v>100</v>
      </c>
      <c r="AU5" s="25">
        <v>1</v>
      </c>
      <c r="AV5" s="25">
        <v>1</v>
      </c>
      <c r="AX5" s="25">
        <v>1</v>
      </c>
      <c r="AY5" s="25" t="s">
        <v>355</v>
      </c>
      <c r="AZ5" s="25">
        <v>0.05</v>
      </c>
      <c r="BA5" s="34">
        <v>42644</v>
      </c>
      <c r="BB5" s="34" t="s">
        <v>379</v>
      </c>
    </row>
    <row r="6" spans="1:55" x14ac:dyDescent="0.35">
      <c r="A6" s="27">
        <v>3</v>
      </c>
      <c r="B6" s="27">
        <v>1021</v>
      </c>
      <c r="C6" s="60">
        <v>44209</v>
      </c>
      <c r="D6" s="50">
        <v>200</v>
      </c>
      <c r="E6" s="27">
        <v>15</v>
      </c>
      <c r="F6" s="27">
        <v>5</v>
      </c>
      <c r="G6" s="49" t="s">
        <v>328</v>
      </c>
      <c r="H6" s="49" t="s">
        <v>310</v>
      </c>
      <c r="I6" s="49" t="s">
        <v>264</v>
      </c>
      <c r="J6" s="49" t="s">
        <v>5</v>
      </c>
      <c r="K6" s="53">
        <v>20815001</v>
      </c>
      <c r="L6" s="50" t="s">
        <v>141</v>
      </c>
      <c r="M6" s="48">
        <v>54.35</v>
      </c>
      <c r="N6" s="79">
        <v>2</v>
      </c>
      <c r="O6" s="48">
        <v>108.7</v>
      </c>
      <c r="P6" s="48">
        <v>121.744</v>
      </c>
      <c r="S6" s="25">
        <v>2</v>
      </c>
      <c r="T6" s="25">
        <v>2</v>
      </c>
      <c r="U6" s="25">
        <f t="shared" ref="U6:U52" si="0">LOOKUP($V6,$AG$46:$AG$65,$AF$46:$AF$65)</f>
        <v>8</v>
      </c>
      <c r="V6" s="49" t="s">
        <v>326</v>
      </c>
      <c r="W6" s="29">
        <f t="shared" ref="W6:W52" si="1">LOOKUP($X6,$AG$31:$AG$39,$AF$31:$AF$39)</f>
        <v>7</v>
      </c>
      <c r="X6" s="49" t="s">
        <v>19</v>
      </c>
      <c r="Y6" s="29" t="s">
        <v>111</v>
      </c>
      <c r="Z6" s="36">
        <v>2293</v>
      </c>
      <c r="AB6" s="25">
        <v>2</v>
      </c>
      <c r="AC6" s="25">
        <v>15</v>
      </c>
      <c r="AD6" s="25" t="s">
        <v>122</v>
      </c>
      <c r="AF6" s="25">
        <v>2</v>
      </c>
      <c r="AG6" s="29" t="s">
        <v>301</v>
      </c>
      <c r="AI6" s="25">
        <v>1021</v>
      </c>
      <c r="AJ6" s="47">
        <v>44209</v>
      </c>
      <c r="AK6" s="25">
        <v>200</v>
      </c>
      <c r="AL6" s="35">
        <v>108.7</v>
      </c>
      <c r="AM6" s="35">
        <f t="shared" ref="AM6:AM46" si="2">IF(ISNUMBER($AL6), $AL6*0.07, 0)</f>
        <v>7.6090000000000009</v>
      </c>
      <c r="AN6" s="35">
        <f t="shared" ref="AN6:AN46" si="3">IF(ISNUMBER($AL6), $AL6*0.05, 0)</f>
        <v>5.4350000000000005</v>
      </c>
      <c r="AO6" s="35">
        <v>121.744</v>
      </c>
      <c r="AQ6" s="25">
        <v>2</v>
      </c>
      <c r="AR6" s="25">
        <v>1021</v>
      </c>
      <c r="AS6" s="25">
        <v>15</v>
      </c>
      <c r="AT6" s="35">
        <v>54.35</v>
      </c>
      <c r="AU6" s="25">
        <v>2</v>
      </c>
      <c r="AV6" s="25">
        <v>1</v>
      </c>
      <c r="AX6" s="25">
        <v>2</v>
      </c>
      <c r="AY6" s="25" t="s">
        <v>354</v>
      </c>
      <c r="AZ6" s="25">
        <v>7.0000000000000007E-2</v>
      </c>
      <c r="BA6" s="34">
        <v>43647</v>
      </c>
      <c r="BB6" s="34" t="s">
        <v>379</v>
      </c>
    </row>
    <row r="7" spans="1:55" x14ac:dyDescent="0.35">
      <c r="A7" s="26">
        <v>4</v>
      </c>
      <c r="B7" s="26">
        <v>1026</v>
      </c>
      <c r="C7" s="60">
        <v>44209</v>
      </c>
      <c r="D7" s="50">
        <v>300</v>
      </c>
      <c r="E7" s="26">
        <v>32</v>
      </c>
      <c r="F7" s="26">
        <v>10</v>
      </c>
      <c r="G7" s="49" t="s">
        <v>329</v>
      </c>
      <c r="H7" s="49" t="s">
        <v>311</v>
      </c>
      <c r="I7" s="49" t="s">
        <v>239</v>
      </c>
      <c r="J7" s="49" t="s">
        <v>65</v>
      </c>
      <c r="K7" s="53">
        <v>66001</v>
      </c>
      <c r="L7" s="50" t="s">
        <v>72</v>
      </c>
      <c r="M7" s="48">
        <v>2100</v>
      </c>
      <c r="N7" s="79">
        <v>2</v>
      </c>
      <c r="O7" s="48">
        <v>4200</v>
      </c>
      <c r="P7" s="48">
        <v>4704</v>
      </c>
      <c r="S7" s="25">
        <v>3</v>
      </c>
      <c r="T7" s="25">
        <v>2</v>
      </c>
      <c r="U7" s="25">
        <f t="shared" si="0"/>
        <v>12</v>
      </c>
      <c r="V7" s="49" t="s">
        <v>318</v>
      </c>
      <c r="W7" s="29">
        <f t="shared" si="1"/>
        <v>8</v>
      </c>
      <c r="X7" s="49" t="s">
        <v>13</v>
      </c>
      <c r="Y7" s="29" t="s">
        <v>110</v>
      </c>
      <c r="Z7" s="36">
        <v>2123</v>
      </c>
      <c r="AB7" s="25">
        <v>3</v>
      </c>
      <c r="AC7" s="25">
        <v>15</v>
      </c>
      <c r="AD7" s="25" t="s">
        <v>141</v>
      </c>
      <c r="AF7" s="25">
        <v>3</v>
      </c>
      <c r="AG7" s="29" t="s">
        <v>292</v>
      </c>
      <c r="AI7" s="25">
        <v>1026</v>
      </c>
      <c r="AJ7" s="47">
        <v>44209</v>
      </c>
      <c r="AK7" s="25">
        <v>300</v>
      </c>
      <c r="AL7" s="35">
        <v>4200</v>
      </c>
      <c r="AM7" s="35">
        <f t="shared" si="2"/>
        <v>294</v>
      </c>
      <c r="AN7" s="35">
        <f t="shared" si="3"/>
        <v>210</v>
      </c>
      <c r="AO7" s="35">
        <v>4704</v>
      </c>
      <c r="AQ7" s="25">
        <v>3</v>
      </c>
      <c r="AR7" s="25">
        <v>1026</v>
      </c>
      <c r="AS7" s="25">
        <v>32</v>
      </c>
      <c r="AT7" s="35">
        <v>2100</v>
      </c>
      <c r="AU7" s="25">
        <v>2</v>
      </c>
      <c r="AV7" s="25">
        <v>1</v>
      </c>
    </row>
    <row r="8" spans="1:55" x14ac:dyDescent="0.35">
      <c r="A8" s="26">
        <v>5</v>
      </c>
      <c r="B8" s="26">
        <v>1026</v>
      </c>
      <c r="C8" s="60">
        <v>44209</v>
      </c>
      <c r="D8" s="50">
        <v>300</v>
      </c>
      <c r="E8" s="26">
        <v>32</v>
      </c>
      <c r="F8" s="26">
        <v>10</v>
      </c>
      <c r="G8" s="49" t="s">
        <v>329</v>
      </c>
      <c r="H8" s="49" t="s">
        <v>311</v>
      </c>
      <c r="I8" s="49" t="s">
        <v>239</v>
      </c>
      <c r="J8" s="49" t="s">
        <v>65</v>
      </c>
      <c r="K8" s="53">
        <v>66001</v>
      </c>
      <c r="L8" s="50" t="s">
        <v>112</v>
      </c>
      <c r="M8" s="48">
        <v>2100</v>
      </c>
      <c r="N8" s="79">
        <v>2</v>
      </c>
      <c r="O8" s="48">
        <v>4200</v>
      </c>
      <c r="P8" s="48">
        <v>4704</v>
      </c>
      <c r="S8" s="25">
        <v>4</v>
      </c>
      <c r="T8" s="25">
        <v>2</v>
      </c>
      <c r="U8" s="25">
        <f t="shared" si="0"/>
        <v>19</v>
      </c>
      <c r="V8" s="49" t="s">
        <v>325</v>
      </c>
      <c r="W8" s="29">
        <f t="shared" si="1"/>
        <v>8</v>
      </c>
      <c r="X8" s="49" t="s">
        <v>13</v>
      </c>
      <c r="Y8" s="29" t="s">
        <v>109</v>
      </c>
      <c r="Z8" s="36">
        <v>2136</v>
      </c>
      <c r="AB8" s="25">
        <v>4</v>
      </c>
      <c r="AC8" s="25">
        <v>32</v>
      </c>
      <c r="AD8" s="25" t="s">
        <v>72</v>
      </c>
      <c r="AF8" s="25">
        <v>4</v>
      </c>
      <c r="AG8" s="29" t="s">
        <v>293</v>
      </c>
      <c r="AI8" s="25">
        <v>1030</v>
      </c>
      <c r="AJ8" s="47">
        <v>44209</v>
      </c>
      <c r="AK8" s="25">
        <v>400</v>
      </c>
      <c r="AL8" s="38">
        <v>0</v>
      </c>
      <c r="AM8" s="38">
        <f t="shared" si="2"/>
        <v>0</v>
      </c>
      <c r="AN8" s="38">
        <f t="shared" si="3"/>
        <v>0</v>
      </c>
      <c r="AO8" s="38">
        <v>0</v>
      </c>
      <c r="AQ8" s="25">
        <v>4</v>
      </c>
      <c r="AR8" s="37">
        <v>1030</v>
      </c>
      <c r="AS8" s="37">
        <v>6</v>
      </c>
      <c r="AT8" s="38">
        <v>133.16999999999999</v>
      </c>
      <c r="AU8" s="25">
        <v>-1</v>
      </c>
      <c r="AV8" s="25">
        <v>2</v>
      </c>
    </row>
    <row r="9" spans="1:55" x14ac:dyDescent="0.35">
      <c r="A9" s="27">
        <v>6</v>
      </c>
      <c r="B9" s="27">
        <v>1030</v>
      </c>
      <c r="C9" s="60">
        <v>44209</v>
      </c>
      <c r="D9" s="50">
        <v>400</v>
      </c>
      <c r="E9" s="27">
        <v>6</v>
      </c>
      <c r="F9" s="27">
        <v>1</v>
      </c>
      <c r="G9" s="49" t="s">
        <v>327</v>
      </c>
      <c r="H9" s="49" t="s">
        <v>312</v>
      </c>
      <c r="I9" s="49" t="s">
        <v>1</v>
      </c>
      <c r="J9" s="49" t="s">
        <v>11</v>
      </c>
      <c r="K9" s="53">
        <v>1012</v>
      </c>
      <c r="L9" s="50" t="s">
        <v>129</v>
      </c>
      <c r="M9" s="48">
        <v>133.16999999999999</v>
      </c>
      <c r="N9" s="79">
        <v>-1</v>
      </c>
      <c r="O9" s="48">
        <v>0</v>
      </c>
      <c r="P9" s="48">
        <v>0</v>
      </c>
      <c r="S9" s="25">
        <v>5</v>
      </c>
      <c r="T9" s="25">
        <v>1</v>
      </c>
      <c r="U9" s="25">
        <f t="shared" si="0"/>
        <v>9</v>
      </c>
      <c r="V9" s="49" t="s">
        <v>309</v>
      </c>
      <c r="W9" s="29">
        <f t="shared" si="1"/>
        <v>5</v>
      </c>
      <c r="X9" s="49" t="s">
        <v>1</v>
      </c>
      <c r="Y9" s="29" t="s">
        <v>2</v>
      </c>
      <c r="Z9" s="36">
        <v>1006</v>
      </c>
      <c r="AB9" s="25">
        <v>5</v>
      </c>
      <c r="AC9" s="25">
        <v>32</v>
      </c>
      <c r="AD9" s="25" t="s">
        <v>112</v>
      </c>
      <c r="AF9" s="25">
        <v>5</v>
      </c>
      <c r="AG9" s="29" t="s">
        <v>294</v>
      </c>
      <c r="AI9" s="25">
        <v>1031</v>
      </c>
      <c r="AJ9" s="47">
        <v>44210</v>
      </c>
      <c r="AK9" s="25">
        <v>500</v>
      </c>
      <c r="AL9" s="35">
        <v>4731.4800000000014</v>
      </c>
      <c r="AM9" s="35">
        <f t="shared" si="2"/>
        <v>331.20360000000011</v>
      </c>
      <c r="AN9" s="35">
        <f t="shared" si="3"/>
        <v>236.57400000000007</v>
      </c>
      <c r="AO9" s="35">
        <v>5299.2576000000017</v>
      </c>
      <c r="AQ9" s="25">
        <v>5</v>
      </c>
      <c r="AR9" s="37">
        <v>1030</v>
      </c>
      <c r="AS9" s="37">
        <v>6</v>
      </c>
      <c r="AT9" s="38">
        <v>133.16999999999999</v>
      </c>
      <c r="AU9" s="25">
        <v>1</v>
      </c>
      <c r="AV9" s="25">
        <v>3</v>
      </c>
    </row>
    <row r="10" spans="1:55" x14ac:dyDescent="0.35">
      <c r="A10" s="27">
        <v>7</v>
      </c>
      <c r="B10" s="27">
        <v>1030</v>
      </c>
      <c r="C10" s="60">
        <v>44209</v>
      </c>
      <c r="D10" s="50">
        <v>400</v>
      </c>
      <c r="E10" s="27">
        <v>6</v>
      </c>
      <c r="F10" s="27">
        <v>1</v>
      </c>
      <c r="G10" s="49" t="s">
        <v>327</v>
      </c>
      <c r="H10" s="49" t="s">
        <v>312</v>
      </c>
      <c r="I10" s="49" t="s">
        <v>1</v>
      </c>
      <c r="J10" s="49" t="s">
        <v>11</v>
      </c>
      <c r="K10" s="53">
        <v>1012</v>
      </c>
      <c r="L10" s="50" t="s">
        <v>130</v>
      </c>
      <c r="M10" s="48">
        <v>133.16999999999999</v>
      </c>
      <c r="N10" s="79">
        <v>1</v>
      </c>
      <c r="O10" s="48">
        <v>0</v>
      </c>
      <c r="P10" s="48">
        <v>0</v>
      </c>
      <c r="S10" s="25">
        <v>6</v>
      </c>
      <c r="T10" s="25">
        <v>1</v>
      </c>
      <c r="U10" s="25">
        <f t="shared" si="0"/>
        <v>10</v>
      </c>
      <c r="V10" s="49" t="s">
        <v>312</v>
      </c>
      <c r="W10" s="29">
        <f t="shared" si="1"/>
        <v>5</v>
      </c>
      <c r="X10" s="49" t="s">
        <v>1</v>
      </c>
      <c r="Y10" s="29" t="s">
        <v>11</v>
      </c>
      <c r="Z10" s="36">
        <v>1012</v>
      </c>
      <c r="AB10" s="25">
        <v>6</v>
      </c>
      <c r="AC10" s="25">
        <v>6</v>
      </c>
      <c r="AD10" s="25" t="s">
        <v>129</v>
      </c>
      <c r="AF10" s="25">
        <v>6</v>
      </c>
      <c r="AG10" s="29" t="s">
        <v>295</v>
      </c>
      <c r="AI10" s="25">
        <v>1033</v>
      </c>
      <c r="AJ10" s="47">
        <v>44210</v>
      </c>
      <c r="AK10" s="25">
        <v>600</v>
      </c>
      <c r="AL10" s="38">
        <v>0</v>
      </c>
      <c r="AM10" s="38">
        <f t="shared" si="2"/>
        <v>0</v>
      </c>
      <c r="AN10" s="38">
        <f t="shared" si="3"/>
        <v>0</v>
      </c>
      <c r="AO10" s="38">
        <v>0</v>
      </c>
      <c r="AQ10" s="25">
        <v>6</v>
      </c>
      <c r="AR10" s="37">
        <v>1031</v>
      </c>
      <c r="AS10" s="25">
        <v>21</v>
      </c>
      <c r="AT10" s="35">
        <v>1500</v>
      </c>
      <c r="AU10" s="25">
        <v>2</v>
      </c>
      <c r="AV10" s="25">
        <v>1</v>
      </c>
      <c r="AX10" s="25" t="s">
        <v>304</v>
      </c>
      <c r="AY10" s="25"/>
      <c r="AZ10" s="25" t="s">
        <v>364</v>
      </c>
      <c r="BA10" s="25"/>
      <c r="BB10" s="25"/>
      <c r="BC10" s="25"/>
    </row>
    <row r="11" spans="1:55" x14ac:dyDescent="0.35">
      <c r="A11" s="26">
        <v>8</v>
      </c>
      <c r="B11" s="26">
        <v>1031</v>
      </c>
      <c r="C11" s="60">
        <v>44210</v>
      </c>
      <c r="D11" s="50">
        <v>500</v>
      </c>
      <c r="E11" s="26">
        <v>21</v>
      </c>
      <c r="F11" s="26">
        <v>5</v>
      </c>
      <c r="G11" s="49" t="s">
        <v>328</v>
      </c>
      <c r="H11" s="49" t="s">
        <v>313</v>
      </c>
      <c r="I11" s="49" t="s">
        <v>13</v>
      </c>
      <c r="J11" s="49" t="s">
        <v>14</v>
      </c>
      <c r="K11" s="53">
        <v>41406</v>
      </c>
      <c r="L11" s="50" t="s">
        <v>227</v>
      </c>
      <c r="M11" s="48">
        <v>1500</v>
      </c>
      <c r="N11" s="79">
        <v>2</v>
      </c>
      <c r="O11" s="48">
        <v>4731.4800000000014</v>
      </c>
      <c r="P11" s="48">
        <v>5299.2576000000017</v>
      </c>
      <c r="S11" s="25">
        <v>7</v>
      </c>
      <c r="T11" s="25">
        <v>1</v>
      </c>
      <c r="U11" s="25">
        <f t="shared" si="0"/>
        <v>16</v>
      </c>
      <c r="V11" s="49" t="s">
        <v>313</v>
      </c>
      <c r="W11" s="29">
        <f t="shared" si="1"/>
        <v>8</v>
      </c>
      <c r="X11" s="49" t="s">
        <v>13</v>
      </c>
      <c r="Y11" s="29" t="s">
        <v>42</v>
      </c>
      <c r="Z11" s="36">
        <v>8335</v>
      </c>
      <c r="AB11" s="25">
        <v>7</v>
      </c>
      <c r="AC11" s="25">
        <v>6</v>
      </c>
      <c r="AD11" s="25" t="s">
        <v>130</v>
      </c>
      <c r="AF11" s="25">
        <v>7</v>
      </c>
      <c r="AG11" s="29" t="s">
        <v>296</v>
      </c>
      <c r="AI11" s="25">
        <v>1034</v>
      </c>
      <c r="AJ11" s="47">
        <v>44210</v>
      </c>
      <c r="AK11" s="25">
        <v>700</v>
      </c>
      <c r="AL11" s="35">
        <v>1009.38</v>
      </c>
      <c r="AM11" s="35">
        <f t="shared" si="2"/>
        <v>70.656600000000012</v>
      </c>
      <c r="AN11" s="35">
        <f t="shared" si="3"/>
        <v>50.469000000000001</v>
      </c>
      <c r="AO11" s="35">
        <v>1130.5056</v>
      </c>
      <c r="AQ11" s="25">
        <v>7</v>
      </c>
      <c r="AR11" s="37">
        <v>1031</v>
      </c>
      <c r="AS11" s="25">
        <v>37</v>
      </c>
      <c r="AT11" s="35">
        <v>199.8</v>
      </c>
      <c r="AU11" s="25">
        <v>2</v>
      </c>
      <c r="AV11" s="25">
        <v>1</v>
      </c>
      <c r="AX11" s="98" t="s">
        <v>390</v>
      </c>
      <c r="AY11" s="98"/>
      <c r="AZ11" s="98"/>
      <c r="BA11" s="98"/>
      <c r="BB11" s="98"/>
      <c r="BC11" s="98"/>
    </row>
    <row r="12" spans="1:55" x14ac:dyDescent="0.35">
      <c r="A12" s="26">
        <v>9</v>
      </c>
      <c r="B12" s="26">
        <v>1031</v>
      </c>
      <c r="C12" s="60">
        <v>44210</v>
      </c>
      <c r="D12" s="50">
        <v>500</v>
      </c>
      <c r="E12" s="26">
        <v>21</v>
      </c>
      <c r="F12" s="26">
        <v>5</v>
      </c>
      <c r="G12" s="49" t="s">
        <v>328</v>
      </c>
      <c r="H12" s="49" t="s">
        <v>313</v>
      </c>
      <c r="I12" s="49" t="s">
        <v>13</v>
      </c>
      <c r="J12" s="49" t="s">
        <v>14</v>
      </c>
      <c r="K12" s="53">
        <v>41406</v>
      </c>
      <c r="L12" s="50" t="s">
        <v>228</v>
      </c>
      <c r="M12" s="48">
        <v>1500</v>
      </c>
      <c r="N12" s="79">
        <v>2</v>
      </c>
      <c r="O12" s="48">
        <v>4731.4800000000014</v>
      </c>
      <c r="P12" s="48">
        <v>5299.2576000000017</v>
      </c>
      <c r="S12" s="25">
        <v>8</v>
      </c>
      <c r="T12" s="25">
        <v>1</v>
      </c>
      <c r="U12" s="25">
        <f t="shared" si="0"/>
        <v>17</v>
      </c>
      <c r="V12" s="49" t="s">
        <v>322</v>
      </c>
      <c r="W12" s="29">
        <f t="shared" si="1"/>
        <v>8</v>
      </c>
      <c r="X12" s="49" t="s">
        <v>13</v>
      </c>
      <c r="Y12" s="29" t="s">
        <v>73</v>
      </c>
      <c r="Z12" s="36">
        <v>8360</v>
      </c>
      <c r="AB12" s="25">
        <v>8</v>
      </c>
      <c r="AC12" s="25">
        <v>21</v>
      </c>
      <c r="AD12" s="25" t="s">
        <v>227</v>
      </c>
      <c r="AF12" s="25">
        <v>8</v>
      </c>
      <c r="AG12" s="29" t="s">
        <v>299</v>
      </c>
      <c r="AI12" s="25">
        <v>1036</v>
      </c>
      <c r="AJ12" s="47">
        <v>44214</v>
      </c>
      <c r="AK12" s="25">
        <v>800</v>
      </c>
      <c r="AL12" s="35">
        <v>2020</v>
      </c>
      <c r="AM12" s="35">
        <f t="shared" si="2"/>
        <v>141.4</v>
      </c>
      <c r="AN12" s="35">
        <f t="shared" si="3"/>
        <v>101</v>
      </c>
      <c r="AO12" s="35">
        <v>2262.4</v>
      </c>
      <c r="AQ12" s="25">
        <v>8</v>
      </c>
      <c r="AR12" s="37">
        <v>1031</v>
      </c>
      <c r="AS12" s="25">
        <v>38</v>
      </c>
      <c r="AT12" s="35">
        <v>332.97</v>
      </c>
      <c r="AU12" s="25">
        <v>4</v>
      </c>
      <c r="AV12" s="25">
        <v>1</v>
      </c>
      <c r="AX12" s="65" t="s">
        <v>391</v>
      </c>
      <c r="AY12" s="65" t="s">
        <v>281</v>
      </c>
      <c r="AZ12" s="65" t="s">
        <v>283</v>
      </c>
      <c r="BA12" s="65" t="s">
        <v>234</v>
      </c>
      <c r="BB12" s="65" t="s">
        <v>392</v>
      </c>
      <c r="BC12" s="65" t="s">
        <v>393</v>
      </c>
    </row>
    <row r="13" spans="1:55" x14ac:dyDescent="0.35">
      <c r="A13" s="26">
        <v>10</v>
      </c>
      <c r="B13" s="26">
        <v>1031</v>
      </c>
      <c r="C13" s="60">
        <v>44210</v>
      </c>
      <c r="D13" s="50">
        <v>500</v>
      </c>
      <c r="E13" s="26">
        <v>37</v>
      </c>
      <c r="F13" s="26">
        <v>7</v>
      </c>
      <c r="G13" s="49" t="s">
        <v>330</v>
      </c>
      <c r="H13" s="49" t="s">
        <v>309</v>
      </c>
      <c r="I13" s="49" t="s">
        <v>1</v>
      </c>
      <c r="J13" s="49" t="s">
        <v>16</v>
      </c>
      <c r="K13" s="53">
        <v>5618009</v>
      </c>
      <c r="L13" s="50" t="s">
        <v>17</v>
      </c>
      <c r="M13" s="48">
        <v>199.8</v>
      </c>
      <c r="N13" s="79">
        <v>2</v>
      </c>
      <c r="O13" s="48">
        <v>4731.4800000000014</v>
      </c>
      <c r="P13" s="48">
        <v>5299.2576000000017</v>
      </c>
      <c r="S13" s="25">
        <v>9</v>
      </c>
      <c r="T13" s="25">
        <v>4</v>
      </c>
      <c r="U13" s="25">
        <f t="shared" si="0"/>
        <v>1</v>
      </c>
      <c r="V13" s="49" t="s">
        <v>310</v>
      </c>
      <c r="W13" s="29">
        <f t="shared" si="1"/>
        <v>4</v>
      </c>
      <c r="X13" s="49" t="s">
        <v>264</v>
      </c>
      <c r="Y13" s="29" t="s">
        <v>38</v>
      </c>
      <c r="Z13" s="36">
        <v>11164009</v>
      </c>
      <c r="AB13" s="25">
        <v>9</v>
      </c>
      <c r="AC13" s="25">
        <v>21</v>
      </c>
      <c r="AD13" s="25" t="s">
        <v>228</v>
      </c>
      <c r="AF13" s="25">
        <v>9</v>
      </c>
      <c r="AG13" s="29" t="s">
        <v>297</v>
      </c>
      <c r="AI13" s="25">
        <v>1040</v>
      </c>
      <c r="AJ13" s="47">
        <v>44214</v>
      </c>
      <c r="AK13" s="25">
        <v>900</v>
      </c>
      <c r="AL13" s="35">
        <v>1564.5</v>
      </c>
      <c r="AM13" s="35">
        <f t="shared" si="2"/>
        <v>109.51500000000001</v>
      </c>
      <c r="AN13" s="35">
        <f t="shared" si="3"/>
        <v>78.225000000000009</v>
      </c>
      <c r="AO13" s="35">
        <v>1752.24</v>
      </c>
      <c r="AQ13" s="25">
        <v>9</v>
      </c>
      <c r="AR13" s="37">
        <v>1033</v>
      </c>
      <c r="AS13" s="37">
        <v>34</v>
      </c>
      <c r="AT13" s="38">
        <v>1010</v>
      </c>
      <c r="AU13" s="25">
        <v>-1</v>
      </c>
      <c r="AV13" s="25">
        <v>2</v>
      </c>
      <c r="AX13" s="64" t="s">
        <v>371</v>
      </c>
      <c r="AY13" s="64" t="s">
        <v>115</v>
      </c>
      <c r="AZ13" s="64" t="s">
        <v>254</v>
      </c>
      <c r="BA13" s="64" t="s">
        <v>261</v>
      </c>
      <c r="BB13" s="64" t="s">
        <v>394</v>
      </c>
      <c r="BC13" s="64" t="s">
        <v>395</v>
      </c>
    </row>
    <row r="14" spans="1:55" x14ac:dyDescent="0.35">
      <c r="A14" s="26">
        <v>11</v>
      </c>
      <c r="B14" s="26">
        <v>1031</v>
      </c>
      <c r="C14" s="60">
        <v>44210</v>
      </c>
      <c r="D14" s="50">
        <v>500</v>
      </c>
      <c r="E14" s="26">
        <v>37</v>
      </c>
      <c r="F14" s="26">
        <v>7</v>
      </c>
      <c r="G14" s="49" t="s">
        <v>330</v>
      </c>
      <c r="H14" s="49" t="s">
        <v>309</v>
      </c>
      <c r="I14" s="49" t="s">
        <v>1</v>
      </c>
      <c r="J14" s="49" t="s">
        <v>16</v>
      </c>
      <c r="K14" s="53">
        <v>5618009</v>
      </c>
      <c r="L14" s="50" t="s">
        <v>184</v>
      </c>
      <c r="M14" s="48">
        <v>199.8</v>
      </c>
      <c r="N14" s="79">
        <v>2</v>
      </c>
      <c r="O14" s="48">
        <v>4731.4800000000014</v>
      </c>
      <c r="P14" s="48">
        <v>5299.2576000000017</v>
      </c>
      <c r="S14" s="25">
        <v>10</v>
      </c>
      <c r="T14" s="25">
        <v>4</v>
      </c>
      <c r="U14" s="25">
        <f t="shared" si="0"/>
        <v>2</v>
      </c>
      <c r="V14" s="49" t="s">
        <v>316</v>
      </c>
      <c r="W14" s="29">
        <f t="shared" si="1"/>
        <v>4</v>
      </c>
      <c r="X14" s="49" t="s">
        <v>264</v>
      </c>
      <c r="Y14" s="29" t="s">
        <v>40</v>
      </c>
      <c r="Z14" s="36">
        <v>42542001</v>
      </c>
      <c r="AB14" s="25">
        <v>10</v>
      </c>
      <c r="AC14" s="25">
        <v>37</v>
      </c>
      <c r="AD14" s="25" t="s">
        <v>17</v>
      </c>
      <c r="AF14" s="25">
        <v>10</v>
      </c>
      <c r="AG14" s="29" t="s">
        <v>298</v>
      </c>
      <c r="AI14" s="25">
        <v>1042</v>
      </c>
      <c r="AJ14" s="47">
        <v>44214</v>
      </c>
      <c r="AK14" s="25">
        <v>1000</v>
      </c>
      <c r="AL14" s="35">
        <v>1040</v>
      </c>
      <c r="AM14" s="35">
        <f t="shared" si="2"/>
        <v>72.800000000000011</v>
      </c>
      <c r="AN14" s="35">
        <f t="shared" si="3"/>
        <v>52</v>
      </c>
      <c r="AO14" s="35">
        <v>1164.8</v>
      </c>
      <c r="AQ14" s="25">
        <v>10</v>
      </c>
      <c r="AR14" s="37">
        <v>1033</v>
      </c>
      <c r="AS14" s="37">
        <v>34</v>
      </c>
      <c r="AT14" s="38">
        <v>1010</v>
      </c>
      <c r="AU14" s="25">
        <v>1</v>
      </c>
      <c r="AV14" s="25">
        <v>3</v>
      </c>
      <c r="AX14" s="25">
        <v>50</v>
      </c>
      <c r="AY14" s="34">
        <v>44334</v>
      </c>
      <c r="AZ14" s="25">
        <v>1</v>
      </c>
      <c r="BA14" s="35">
        <v>264.74</v>
      </c>
      <c r="BB14" s="34">
        <v>44334</v>
      </c>
      <c r="BC14" s="34" t="s">
        <v>379</v>
      </c>
    </row>
    <row r="15" spans="1:55" x14ac:dyDescent="0.35">
      <c r="A15" s="26">
        <v>12</v>
      </c>
      <c r="B15" s="26">
        <v>1031</v>
      </c>
      <c r="C15" s="60">
        <v>44210</v>
      </c>
      <c r="D15" s="50">
        <v>500</v>
      </c>
      <c r="E15" s="26">
        <v>38</v>
      </c>
      <c r="F15" s="26">
        <v>7</v>
      </c>
      <c r="G15" s="49" t="s">
        <v>330</v>
      </c>
      <c r="H15" s="49" t="s">
        <v>314</v>
      </c>
      <c r="I15" s="49" t="s">
        <v>19</v>
      </c>
      <c r="J15" s="49" t="s">
        <v>20</v>
      </c>
      <c r="K15" s="53">
        <v>20983041</v>
      </c>
      <c r="L15" s="50" t="s">
        <v>185</v>
      </c>
      <c r="M15" s="48">
        <v>332.97</v>
      </c>
      <c r="N15" s="79">
        <v>4</v>
      </c>
      <c r="O15" s="48">
        <v>4731.4800000000014</v>
      </c>
      <c r="P15" s="48">
        <v>5299.2576000000017</v>
      </c>
      <c r="S15" s="25">
        <v>11</v>
      </c>
      <c r="T15" s="25">
        <v>4</v>
      </c>
      <c r="U15" s="25">
        <f t="shared" si="0"/>
        <v>5</v>
      </c>
      <c r="V15" s="49" t="s">
        <v>323</v>
      </c>
      <c r="W15" s="29">
        <f t="shared" si="1"/>
        <v>2</v>
      </c>
      <c r="X15" s="49" t="s">
        <v>241</v>
      </c>
      <c r="Y15" s="29" t="s">
        <v>76</v>
      </c>
      <c r="Z15" s="36">
        <v>51281</v>
      </c>
      <c r="AB15" s="25">
        <v>11</v>
      </c>
      <c r="AC15" s="25">
        <v>37</v>
      </c>
      <c r="AD15" s="25" t="s">
        <v>184</v>
      </c>
      <c r="AI15" s="25">
        <v>1043</v>
      </c>
      <c r="AJ15" s="47">
        <v>44214</v>
      </c>
      <c r="AK15" s="25">
        <v>1100</v>
      </c>
      <c r="AL15" s="35">
        <v>1272</v>
      </c>
      <c r="AM15" s="35">
        <f t="shared" si="2"/>
        <v>89.04</v>
      </c>
      <c r="AN15" s="35">
        <f t="shared" si="3"/>
        <v>63.6</v>
      </c>
      <c r="AO15" s="35">
        <v>1424.6399999999999</v>
      </c>
      <c r="AQ15" s="25">
        <v>11</v>
      </c>
      <c r="AR15" s="25">
        <v>1034</v>
      </c>
      <c r="AS15" s="25">
        <v>44</v>
      </c>
      <c r="AT15" s="35">
        <v>504.69</v>
      </c>
      <c r="AU15" s="25">
        <v>2</v>
      </c>
      <c r="AV15" s="25">
        <v>1</v>
      </c>
      <c r="AX15" s="25">
        <v>54</v>
      </c>
      <c r="AY15" s="34">
        <v>44334</v>
      </c>
      <c r="AZ15" s="25">
        <v>2</v>
      </c>
      <c r="BA15" s="35">
        <v>207.79</v>
      </c>
      <c r="BB15" s="34">
        <v>44334</v>
      </c>
      <c r="BC15" s="34" t="s">
        <v>379</v>
      </c>
    </row>
    <row r="16" spans="1:55" x14ac:dyDescent="0.35">
      <c r="A16" s="26">
        <v>13</v>
      </c>
      <c r="B16" s="26">
        <v>1031</v>
      </c>
      <c r="C16" s="60">
        <v>44210</v>
      </c>
      <c r="D16" s="50">
        <v>500</v>
      </c>
      <c r="E16" s="26">
        <v>38</v>
      </c>
      <c r="F16" s="26">
        <v>7</v>
      </c>
      <c r="G16" s="49" t="s">
        <v>330</v>
      </c>
      <c r="H16" s="49" t="s">
        <v>314</v>
      </c>
      <c r="I16" s="49" t="s">
        <v>19</v>
      </c>
      <c r="J16" s="49" t="s">
        <v>20</v>
      </c>
      <c r="K16" s="53">
        <v>20983041</v>
      </c>
      <c r="L16" s="50" t="s">
        <v>186</v>
      </c>
      <c r="M16" s="48">
        <v>332.97</v>
      </c>
      <c r="N16" s="79">
        <v>4</v>
      </c>
      <c r="O16" s="48">
        <v>4731.4800000000014</v>
      </c>
      <c r="P16" s="48">
        <v>5299.2576000000017</v>
      </c>
      <c r="S16" s="25">
        <v>12</v>
      </c>
      <c r="T16" s="25">
        <v>4</v>
      </c>
      <c r="U16" s="25">
        <f t="shared" si="0"/>
        <v>5</v>
      </c>
      <c r="V16" s="49" t="s">
        <v>323</v>
      </c>
      <c r="W16" s="29">
        <f t="shared" si="1"/>
        <v>2</v>
      </c>
      <c r="X16" s="49" t="s">
        <v>241</v>
      </c>
      <c r="Y16" s="29" t="s">
        <v>276</v>
      </c>
      <c r="Z16" s="36">
        <v>51287</v>
      </c>
      <c r="AB16" s="25">
        <v>12</v>
      </c>
      <c r="AC16" s="25">
        <v>38</v>
      </c>
      <c r="AD16" s="25" t="s">
        <v>185</v>
      </c>
      <c r="AI16" s="25">
        <v>1044</v>
      </c>
      <c r="AJ16" s="47">
        <v>44214</v>
      </c>
      <c r="AK16" s="25">
        <v>1200</v>
      </c>
      <c r="AL16" s="35">
        <v>317.88</v>
      </c>
      <c r="AM16" s="35">
        <f t="shared" si="2"/>
        <v>22.251600000000003</v>
      </c>
      <c r="AN16" s="35">
        <f t="shared" si="3"/>
        <v>15.894</v>
      </c>
      <c r="AO16" s="35">
        <v>356.0256</v>
      </c>
      <c r="AQ16" s="25">
        <v>12</v>
      </c>
      <c r="AR16" s="25">
        <v>1036</v>
      </c>
      <c r="AS16" s="25">
        <v>34</v>
      </c>
      <c r="AT16" s="35">
        <v>1010</v>
      </c>
      <c r="AU16" s="25">
        <v>2</v>
      </c>
      <c r="AV16" s="25">
        <v>1</v>
      </c>
      <c r="AX16" s="25">
        <v>53</v>
      </c>
      <c r="AY16" s="34">
        <v>44334</v>
      </c>
      <c r="AZ16" s="25">
        <v>3</v>
      </c>
      <c r="BA16" s="35">
        <v>424.58</v>
      </c>
      <c r="BB16" s="34">
        <v>44334</v>
      </c>
      <c r="BC16" s="34" t="s">
        <v>379</v>
      </c>
    </row>
    <row r="17" spans="1:55" x14ac:dyDescent="0.35">
      <c r="A17" s="26">
        <v>14</v>
      </c>
      <c r="B17" s="26">
        <v>1031</v>
      </c>
      <c r="C17" s="60">
        <v>44210</v>
      </c>
      <c r="D17" s="50">
        <v>500</v>
      </c>
      <c r="E17" s="26">
        <v>38</v>
      </c>
      <c r="F17" s="26">
        <v>7</v>
      </c>
      <c r="G17" s="49" t="s">
        <v>330</v>
      </c>
      <c r="H17" s="49" t="s">
        <v>314</v>
      </c>
      <c r="I17" s="49" t="s">
        <v>19</v>
      </c>
      <c r="J17" s="49" t="s">
        <v>20</v>
      </c>
      <c r="K17" s="53">
        <v>20983041</v>
      </c>
      <c r="L17" s="50" t="s">
        <v>187</v>
      </c>
      <c r="M17" s="48">
        <v>332.97</v>
      </c>
      <c r="N17" s="79">
        <v>4</v>
      </c>
      <c r="O17" s="48">
        <v>4731.4800000000014</v>
      </c>
      <c r="P17" s="48">
        <v>5299.2576000000017</v>
      </c>
      <c r="S17" s="25">
        <v>13</v>
      </c>
      <c r="T17" s="25">
        <v>4</v>
      </c>
      <c r="U17" s="25">
        <f t="shared" si="0"/>
        <v>12</v>
      </c>
      <c r="V17" s="49" t="s">
        <v>318</v>
      </c>
      <c r="W17" s="29">
        <f t="shared" si="1"/>
        <v>8</v>
      </c>
      <c r="X17" s="49" t="s">
        <v>13</v>
      </c>
      <c r="Y17" s="29" t="s">
        <v>81</v>
      </c>
      <c r="Z17" s="36">
        <v>8211010</v>
      </c>
      <c r="AB17" s="25">
        <v>13</v>
      </c>
      <c r="AC17" s="25">
        <v>38</v>
      </c>
      <c r="AD17" s="25" t="s">
        <v>186</v>
      </c>
      <c r="AF17" s="25" t="s">
        <v>304</v>
      </c>
      <c r="AG17" s="25"/>
      <c r="AI17" s="25">
        <v>1046</v>
      </c>
      <c r="AJ17" s="47">
        <v>44214</v>
      </c>
      <c r="AK17" s="25">
        <v>1300</v>
      </c>
      <c r="AL17" s="35">
        <v>5370</v>
      </c>
      <c r="AM17" s="35">
        <f t="shared" si="2"/>
        <v>375.90000000000003</v>
      </c>
      <c r="AN17" s="35">
        <f t="shared" si="3"/>
        <v>268.5</v>
      </c>
      <c r="AO17" s="35">
        <v>6014.4</v>
      </c>
      <c r="AQ17" s="25">
        <v>13</v>
      </c>
      <c r="AR17" s="37">
        <v>1040</v>
      </c>
      <c r="AS17" s="25">
        <v>22</v>
      </c>
      <c r="AT17" s="35">
        <v>50.75</v>
      </c>
      <c r="AU17" s="25">
        <v>2</v>
      </c>
      <c r="AV17" s="25">
        <v>1</v>
      </c>
      <c r="AX17" s="25">
        <v>52</v>
      </c>
      <c r="AY17" s="34">
        <v>44334</v>
      </c>
      <c r="AZ17" s="25">
        <v>4</v>
      </c>
      <c r="BA17" s="35">
        <v>374.63</v>
      </c>
      <c r="BB17" s="34">
        <v>44334</v>
      </c>
      <c r="BC17" s="34" t="s">
        <v>379</v>
      </c>
    </row>
    <row r="18" spans="1:55" x14ac:dyDescent="0.35">
      <c r="A18" s="26">
        <v>15</v>
      </c>
      <c r="B18" s="26">
        <v>1031</v>
      </c>
      <c r="C18" s="60">
        <v>44210</v>
      </c>
      <c r="D18" s="50">
        <v>500</v>
      </c>
      <c r="E18" s="26">
        <v>38</v>
      </c>
      <c r="F18" s="26">
        <v>7</v>
      </c>
      <c r="G18" s="49" t="s">
        <v>330</v>
      </c>
      <c r="H18" s="49" t="s">
        <v>314</v>
      </c>
      <c r="I18" s="49" t="s">
        <v>19</v>
      </c>
      <c r="J18" s="49" t="s">
        <v>20</v>
      </c>
      <c r="K18" s="53">
        <v>20983041</v>
      </c>
      <c r="L18" s="50" t="s">
        <v>188</v>
      </c>
      <c r="M18" s="48">
        <v>332.97</v>
      </c>
      <c r="N18" s="79">
        <v>4</v>
      </c>
      <c r="O18" s="48">
        <v>4731.4800000000014</v>
      </c>
      <c r="P18" s="48">
        <v>5299.2576000000017</v>
      </c>
      <c r="S18" s="25">
        <v>14</v>
      </c>
      <c r="T18" s="25">
        <v>4</v>
      </c>
      <c r="U18" s="25">
        <f t="shared" si="0"/>
        <v>14</v>
      </c>
      <c r="V18" s="49" t="s">
        <v>315</v>
      </c>
      <c r="W18" s="29">
        <f t="shared" si="1"/>
        <v>7</v>
      </c>
      <c r="X18" s="49" t="s">
        <v>19</v>
      </c>
      <c r="Y18" s="29" t="s">
        <v>46</v>
      </c>
      <c r="Z18" s="36">
        <v>50864001</v>
      </c>
      <c r="AB18" s="25">
        <v>14</v>
      </c>
      <c r="AC18" s="25">
        <v>38</v>
      </c>
      <c r="AD18" s="25" t="s">
        <v>187</v>
      </c>
      <c r="AF18" s="91" t="s">
        <v>359</v>
      </c>
      <c r="AG18" s="91"/>
      <c r="AI18" s="25">
        <v>1048</v>
      </c>
      <c r="AJ18" s="47">
        <v>44214</v>
      </c>
      <c r="AK18" s="25">
        <v>1400</v>
      </c>
      <c r="AL18" s="35">
        <v>1090.9100000000001</v>
      </c>
      <c r="AM18" s="35">
        <f t="shared" si="2"/>
        <v>76.363700000000009</v>
      </c>
      <c r="AN18" s="35">
        <f t="shared" si="3"/>
        <v>54.545500000000004</v>
      </c>
      <c r="AO18" s="35">
        <v>1221.8192000000001</v>
      </c>
      <c r="AQ18" s="25">
        <v>14</v>
      </c>
      <c r="AR18" s="37">
        <v>1040</v>
      </c>
      <c r="AS18" s="25">
        <v>23</v>
      </c>
      <c r="AT18" s="35">
        <v>104.5</v>
      </c>
      <c r="AU18" s="25">
        <v>14</v>
      </c>
      <c r="AV18" s="25">
        <v>1</v>
      </c>
      <c r="AX18" s="25">
        <v>1</v>
      </c>
      <c r="AY18" s="34">
        <v>44209</v>
      </c>
      <c r="AZ18" s="25">
        <v>5</v>
      </c>
      <c r="BA18" s="35">
        <v>100</v>
      </c>
      <c r="BB18" s="34">
        <v>44209</v>
      </c>
      <c r="BC18" s="34" t="s">
        <v>379</v>
      </c>
    </row>
    <row r="19" spans="1:55" x14ac:dyDescent="0.35">
      <c r="A19" s="27">
        <v>16</v>
      </c>
      <c r="B19" s="27">
        <v>1033</v>
      </c>
      <c r="C19" s="60">
        <v>44210</v>
      </c>
      <c r="D19" s="50">
        <v>600</v>
      </c>
      <c r="E19" s="27">
        <v>34</v>
      </c>
      <c r="F19" s="27">
        <v>10</v>
      </c>
      <c r="G19" s="49" t="s">
        <v>329</v>
      </c>
      <c r="H19" s="49" t="s">
        <v>315</v>
      </c>
      <c r="I19" s="49" t="s">
        <v>19</v>
      </c>
      <c r="J19" s="49" t="s">
        <v>23</v>
      </c>
      <c r="K19" s="53">
        <v>8427</v>
      </c>
      <c r="L19" s="50" t="s">
        <v>175</v>
      </c>
      <c r="M19" s="48">
        <v>1010</v>
      </c>
      <c r="N19" s="79">
        <v>-1</v>
      </c>
      <c r="O19" s="48">
        <v>0</v>
      </c>
      <c r="P19" s="48">
        <v>0</v>
      </c>
      <c r="S19" s="25">
        <v>15</v>
      </c>
      <c r="T19" s="25">
        <v>5</v>
      </c>
      <c r="U19" s="25">
        <f t="shared" si="0"/>
        <v>1</v>
      </c>
      <c r="V19" s="49" t="s">
        <v>310</v>
      </c>
      <c r="W19" s="29">
        <f t="shared" si="1"/>
        <v>4</v>
      </c>
      <c r="X19" s="49" t="s">
        <v>264</v>
      </c>
      <c r="Y19" s="29" t="s">
        <v>5</v>
      </c>
      <c r="Z19" s="36">
        <v>20815001</v>
      </c>
      <c r="AB19" s="25">
        <v>15</v>
      </c>
      <c r="AC19" s="25">
        <v>38</v>
      </c>
      <c r="AD19" s="25" t="s">
        <v>188</v>
      </c>
      <c r="AF19" s="65" t="s">
        <v>350</v>
      </c>
      <c r="AG19" s="65" t="s">
        <v>352</v>
      </c>
      <c r="AI19" s="25">
        <v>1049</v>
      </c>
      <c r="AJ19" s="47">
        <v>44214</v>
      </c>
      <c r="AK19" s="25">
        <v>1500</v>
      </c>
      <c r="AL19" s="35">
        <v>1880</v>
      </c>
      <c r="AM19" s="35">
        <f t="shared" si="2"/>
        <v>131.60000000000002</v>
      </c>
      <c r="AN19" s="35">
        <f t="shared" si="3"/>
        <v>94</v>
      </c>
      <c r="AO19" s="35">
        <v>2105.6</v>
      </c>
      <c r="AQ19" s="25">
        <v>15</v>
      </c>
      <c r="AR19" s="25">
        <v>1042</v>
      </c>
      <c r="AS19" s="25">
        <v>28</v>
      </c>
      <c r="AT19" s="35">
        <v>1040</v>
      </c>
      <c r="AU19" s="25">
        <v>1</v>
      </c>
      <c r="AV19" s="25">
        <v>1</v>
      </c>
      <c r="AX19" s="25">
        <v>4</v>
      </c>
      <c r="AY19" s="34">
        <v>44209</v>
      </c>
      <c r="AZ19" s="25">
        <v>6</v>
      </c>
      <c r="BA19" s="35">
        <v>133.16999999999999</v>
      </c>
      <c r="BB19" s="34">
        <v>44209</v>
      </c>
      <c r="BC19" s="34" t="s">
        <v>379</v>
      </c>
    </row>
    <row r="20" spans="1:55" x14ac:dyDescent="0.35">
      <c r="A20" s="27">
        <v>17</v>
      </c>
      <c r="B20" s="27">
        <v>1033</v>
      </c>
      <c r="C20" s="60">
        <v>44210</v>
      </c>
      <c r="D20" s="50">
        <v>600</v>
      </c>
      <c r="E20" s="27">
        <v>34</v>
      </c>
      <c r="F20" s="27">
        <v>10</v>
      </c>
      <c r="G20" s="49" t="s">
        <v>329</v>
      </c>
      <c r="H20" s="49" t="s">
        <v>315</v>
      </c>
      <c r="I20" s="49" t="s">
        <v>19</v>
      </c>
      <c r="J20" s="49" t="s">
        <v>23</v>
      </c>
      <c r="K20" s="53">
        <v>8427</v>
      </c>
      <c r="L20" s="50" t="s">
        <v>176</v>
      </c>
      <c r="M20" s="48">
        <v>1010</v>
      </c>
      <c r="N20" s="79">
        <v>1</v>
      </c>
      <c r="O20" s="48">
        <v>0</v>
      </c>
      <c r="P20" s="48">
        <v>0</v>
      </c>
      <c r="S20" s="25">
        <v>16</v>
      </c>
      <c r="T20" s="25">
        <v>5</v>
      </c>
      <c r="U20" s="25">
        <f t="shared" si="0"/>
        <v>7</v>
      </c>
      <c r="V20" s="49" t="s">
        <v>317</v>
      </c>
      <c r="W20" s="29">
        <f t="shared" si="1"/>
        <v>7</v>
      </c>
      <c r="X20" s="49" t="s">
        <v>19</v>
      </c>
      <c r="Y20" s="29" t="s">
        <v>56</v>
      </c>
      <c r="Z20" s="36">
        <v>40184001</v>
      </c>
      <c r="AB20" s="25">
        <v>16</v>
      </c>
      <c r="AC20" s="25">
        <v>34</v>
      </c>
      <c r="AD20" s="25" t="s">
        <v>175</v>
      </c>
      <c r="AF20" s="64" t="s">
        <v>351</v>
      </c>
      <c r="AG20" s="64" t="s">
        <v>343</v>
      </c>
      <c r="AI20" s="25">
        <v>1051</v>
      </c>
      <c r="AJ20" s="47">
        <v>44214</v>
      </c>
      <c r="AK20" s="25">
        <v>1600</v>
      </c>
      <c r="AL20" s="35">
        <v>553.95000000000005</v>
      </c>
      <c r="AM20" s="35">
        <f t="shared" si="2"/>
        <v>38.776500000000006</v>
      </c>
      <c r="AN20" s="35">
        <f t="shared" si="3"/>
        <v>27.697500000000005</v>
      </c>
      <c r="AO20" s="35">
        <v>620.42400000000009</v>
      </c>
      <c r="AQ20" s="25">
        <v>16</v>
      </c>
      <c r="AR20" s="25">
        <v>1043</v>
      </c>
      <c r="AS20" s="25">
        <v>24</v>
      </c>
      <c r="AT20" s="35">
        <v>1272</v>
      </c>
      <c r="AU20" s="25">
        <v>1</v>
      </c>
      <c r="AV20" s="25">
        <v>1</v>
      </c>
      <c r="AX20" s="25">
        <v>17</v>
      </c>
      <c r="AY20" s="34">
        <v>44214</v>
      </c>
      <c r="AZ20" s="25">
        <v>7</v>
      </c>
      <c r="BA20" s="35">
        <v>1435</v>
      </c>
      <c r="BB20" s="34">
        <v>44214</v>
      </c>
      <c r="BC20" s="34" t="s">
        <v>379</v>
      </c>
    </row>
    <row r="21" spans="1:55" x14ac:dyDescent="0.35">
      <c r="A21" s="26">
        <v>18</v>
      </c>
      <c r="B21" s="26">
        <v>1034</v>
      </c>
      <c r="C21" s="60">
        <v>44210</v>
      </c>
      <c r="D21" s="50">
        <v>700</v>
      </c>
      <c r="E21" s="26">
        <v>44</v>
      </c>
      <c r="F21" s="26">
        <v>3</v>
      </c>
      <c r="G21" s="49" t="s">
        <v>331</v>
      </c>
      <c r="H21" s="49" t="s">
        <v>25</v>
      </c>
      <c r="I21" s="49" t="s">
        <v>266</v>
      </c>
      <c r="J21" s="49" t="s">
        <v>26</v>
      </c>
      <c r="K21" s="53">
        <v>5804084</v>
      </c>
      <c r="L21" s="50" t="s">
        <v>196</v>
      </c>
      <c r="M21" s="48">
        <v>504.69</v>
      </c>
      <c r="N21" s="79">
        <v>2</v>
      </c>
      <c r="O21" s="48">
        <v>1009.38</v>
      </c>
      <c r="P21" s="48">
        <v>1130.5056</v>
      </c>
      <c r="S21" s="25">
        <v>17</v>
      </c>
      <c r="T21" s="25">
        <v>5</v>
      </c>
      <c r="U21" s="25">
        <f t="shared" si="0"/>
        <v>9</v>
      </c>
      <c r="V21" s="49" t="s">
        <v>309</v>
      </c>
      <c r="W21" s="29">
        <f t="shared" si="1"/>
        <v>5</v>
      </c>
      <c r="X21" s="49" t="s">
        <v>1</v>
      </c>
      <c r="Y21" s="29" t="s">
        <v>58</v>
      </c>
      <c r="Z21" s="36">
        <v>40182001</v>
      </c>
      <c r="AB21" s="25">
        <v>17</v>
      </c>
      <c r="AC21" s="25">
        <v>34</v>
      </c>
      <c r="AD21" s="25" t="s">
        <v>176</v>
      </c>
      <c r="AF21" s="25">
        <v>1</v>
      </c>
      <c r="AG21" s="25" t="s">
        <v>347</v>
      </c>
      <c r="AI21" s="25">
        <v>1052</v>
      </c>
      <c r="AJ21" s="47">
        <v>44214</v>
      </c>
      <c r="AK21" s="25">
        <v>1700</v>
      </c>
      <c r="AL21" s="35">
        <v>1435</v>
      </c>
      <c r="AM21" s="35">
        <f t="shared" si="2"/>
        <v>100.45</v>
      </c>
      <c r="AN21" s="35">
        <f t="shared" si="3"/>
        <v>71.75</v>
      </c>
      <c r="AO21" s="35">
        <v>1607.2</v>
      </c>
      <c r="AQ21" s="25">
        <v>17</v>
      </c>
      <c r="AR21" s="37">
        <v>1044</v>
      </c>
      <c r="AS21" s="25">
        <v>9</v>
      </c>
      <c r="AT21" s="35">
        <v>69.53</v>
      </c>
      <c r="AU21" s="25">
        <v>4</v>
      </c>
      <c r="AV21" s="25">
        <v>1</v>
      </c>
      <c r="AX21" s="25">
        <v>33</v>
      </c>
      <c r="AY21" s="34">
        <v>44251</v>
      </c>
      <c r="AZ21" s="25">
        <v>8</v>
      </c>
      <c r="BA21" s="35">
        <v>2000</v>
      </c>
      <c r="BB21" s="34">
        <v>44251</v>
      </c>
      <c r="BC21" s="34" t="s">
        <v>379</v>
      </c>
    </row>
    <row r="22" spans="1:55" x14ac:dyDescent="0.35">
      <c r="A22" s="26">
        <v>19</v>
      </c>
      <c r="B22" s="26">
        <v>1034</v>
      </c>
      <c r="C22" s="60">
        <v>44210</v>
      </c>
      <c r="D22" s="50">
        <v>700</v>
      </c>
      <c r="E22" s="26">
        <v>44</v>
      </c>
      <c r="F22" s="26">
        <v>3</v>
      </c>
      <c r="G22" s="49" t="s">
        <v>331</v>
      </c>
      <c r="H22" s="49" t="s">
        <v>25</v>
      </c>
      <c r="I22" s="49" t="s">
        <v>266</v>
      </c>
      <c r="J22" s="49" t="s">
        <v>26</v>
      </c>
      <c r="K22" s="53">
        <v>5804084</v>
      </c>
      <c r="L22" s="50" t="s">
        <v>197</v>
      </c>
      <c r="M22" s="48">
        <v>504.69</v>
      </c>
      <c r="N22" s="79">
        <v>2</v>
      </c>
      <c r="O22" s="48">
        <v>1009.38</v>
      </c>
      <c r="P22" s="48">
        <v>1130.5056</v>
      </c>
      <c r="S22" s="25">
        <v>18</v>
      </c>
      <c r="T22" s="25">
        <v>5</v>
      </c>
      <c r="U22" s="25">
        <f t="shared" si="0"/>
        <v>11</v>
      </c>
      <c r="V22" s="49" t="s">
        <v>48</v>
      </c>
      <c r="W22" s="29">
        <f t="shared" si="1"/>
        <v>6</v>
      </c>
      <c r="X22" s="49" t="s">
        <v>267</v>
      </c>
      <c r="Y22" s="29" t="s">
        <v>87</v>
      </c>
      <c r="Z22" s="36">
        <v>8359</v>
      </c>
      <c r="AB22" s="25">
        <v>18</v>
      </c>
      <c r="AC22" s="25">
        <v>44</v>
      </c>
      <c r="AD22" s="25" t="s">
        <v>196</v>
      </c>
      <c r="AF22" s="25">
        <v>2</v>
      </c>
      <c r="AG22" s="25" t="s">
        <v>377</v>
      </c>
      <c r="AI22" s="25">
        <v>1054</v>
      </c>
      <c r="AJ22" s="47">
        <v>44214</v>
      </c>
      <c r="AK22" s="25">
        <v>1800</v>
      </c>
      <c r="AL22" s="35">
        <v>1747.3400000000001</v>
      </c>
      <c r="AM22" s="35">
        <f t="shared" si="2"/>
        <v>122.31380000000001</v>
      </c>
      <c r="AN22" s="35">
        <f t="shared" si="3"/>
        <v>87.367000000000019</v>
      </c>
      <c r="AO22" s="35">
        <v>1957.0208000000002</v>
      </c>
      <c r="AQ22" s="25">
        <v>18</v>
      </c>
      <c r="AR22" s="37">
        <v>1044</v>
      </c>
      <c r="AS22" s="25">
        <v>10</v>
      </c>
      <c r="AT22" s="35">
        <v>89.41</v>
      </c>
      <c r="AU22" s="25">
        <v>4</v>
      </c>
      <c r="AV22" s="25">
        <v>1</v>
      </c>
      <c r="AX22" s="25">
        <v>15</v>
      </c>
      <c r="AY22" s="34">
        <v>44214</v>
      </c>
      <c r="AZ22" s="25">
        <v>9</v>
      </c>
      <c r="BA22" s="35">
        <v>69.53</v>
      </c>
      <c r="BB22" s="34">
        <v>44214</v>
      </c>
      <c r="BC22" s="34" t="s">
        <v>379</v>
      </c>
    </row>
    <row r="23" spans="1:55" x14ac:dyDescent="0.35">
      <c r="A23" s="27">
        <v>20</v>
      </c>
      <c r="B23" s="27">
        <v>1036</v>
      </c>
      <c r="C23" s="60">
        <v>44214</v>
      </c>
      <c r="D23" s="50">
        <v>800</v>
      </c>
      <c r="E23" s="27">
        <v>34</v>
      </c>
      <c r="F23" s="27">
        <v>10</v>
      </c>
      <c r="G23" s="49" t="s">
        <v>329</v>
      </c>
      <c r="H23" s="49" t="s">
        <v>315</v>
      </c>
      <c r="I23" s="49" t="s">
        <v>19</v>
      </c>
      <c r="J23" s="49" t="s">
        <v>23</v>
      </c>
      <c r="K23" s="53">
        <v>8427</v>
      </c>
      <c r="L23" s="50" t="s">
        <v>177</v>
      </c>
      <c r="M23" s="48">
        <v>1010</v>
      </c>
      <c r="N23" s="79">
        <v>2</v>
      </c>
      <c r="O23" s="48">
        <v>2020</v>
      </c>
      <c r="P23" s="48">
        <v>2262.4</v>
      </c>
      <c r="S23" s="25">
        <v>19</v>
      </c>
      <c r="T23" s="25">
        <v>5</v>
      </c>
      <c r="U23" s="25">
        <f t="shared" si="0"/>
        <v>12</v>
      </c>
      <c r="V23" s="49" t="s">
        <v>318</v>
      </c>
      <c r="W23" s="29">
        <f t="shared" si="1"/>
        <v>8</v>
      </c>
      <c r="X23" s="49" t="s">
        <v>13</v>
      </c>
      <c r="Y23" s="29" t="s">
        <v>60</v>
      </c>
      <c r="Z23" s="36">
        <v>5850009</v>
      </c>
      <c r="AB23" s="25">
        <v>19</v>
      </c>
      <c r="AC23" s="25">
        <v>44</v>
      </c>
      <c r="AD23" s="25" t="s">
        <v>197</v>
      </c>
      <c r="AF23" s="25">
        <v>3</v>
      </c>
      <c r="AG23" s="25" t="s">
        <v>378</v>
      </c>
      <c r="AI23" s="25">
        <v>1056</v>
      </c>
      <c r="AJ23" s="47">
        <v>44214</v>
      </c>
      <c r="AK23" s="25">
        <v>1900</v>
      </c>
      <c r="AL23" s="35">
        <v>7666</v>
      </c>
      <c r="AM23" s="35">
        <f t="shared" si="2"/>
        <v>536.62</v>
      </c>
      <c r="AN23" s="35">
        <f t="shared" si="3"/>
        <v>383.3</v>
      </c>
      <c r="AO23" s="35">
        <v>8585.92</v>
      </c>
      <c r="AQ23" s="25">
        <v>19</v>
      </c>
      <c r="AR23" s="37">
        <v>1046</v>
      </c>
      <c r="AS23" s="25">
        <v>7</v>
      </c>
      <c r="AT23" s="35">
        <v>1435</v>
      </c>
      <c r="AU23" s="25">
        <v>2</v>
      </c>
      <c r="AV23" s="25">
        <v>1</v>
      </c>
      <c r="AX23" s="25">
        <v>16</v>
      </c>
      <c r="AY23" s="34">
        <v>44214</v>
      </c>
      <c r="AZ23" s="25">
        <v>10</v>
      </c>
      <c r="BA23" s="35">
        <v>89.41</v>
      </c>
      <c r="BB23" s="34">
        <v>44214</v>
      </c>
      <c r="BC23" s="34" t="s">
        <v>379</v>
      </c>
    </row>
    <row r="24" spans="1:55" x14ac:dyDescent="0.35">
      <c r="A24" s="27">
        <v>21</v>
      </c>
      <c r="B24" s="27">
        <v>1036</v>
      </c>
      <c r="C24" s="60">
        <v>44214</v>
      </c>
      <c r="D24" s="50">
        <v>800</v>
      </c>
      <c r="E24" s="27">
        <v>34</v>
      </c>
      <c r="F24" s="27">
        <v>10</v>
      </c>
      <c r="G24" s="49" t="s">
        <v>329</v>
      </c>
      <c r="H24" s="49" t="s">
        <v>315</v>
      </c>
      <c r="I24" s="49" t="s">
        <v>19</v>
      </c>
      <c r="J24" s="49" t="s">
        <v>23</v>
      </c>
      <c r="K24" s="53">
        <v>8427</v>
      </c>
      <c r="L24" s="50" t="s">
        <v>178</v>
      </c>
      <c r="M24" s="48">
        <v>1010</v>
      </c>
      <c r="N24" s="79">
        <v>2</v>
      </c>
      <c r="O24" s="48">
        <v>2020</v>
      </c>
      <c r="P24" s="48">
        <v>2262.4</v>
      </c>
      <c r="S24" s="25">
        <v>20</v>
      </c>
      <c r="T24" s="25">
        <v>5</v>
      </c>
      <c r="U24" s="25">
        <f t="shared" si="0"/>
        <v>14</v>
      </c>
      <c r="V24" s="49" t="s">
        <v>315</v>
      </c>
      <c r="W24" s="29">
        <f t="shared" si="1"/>
        <v>7</v>
      </c>
      <c r="X24" s="49" t="s">
        <v>19</v>
      </c>
      <c r="Y24" s="29" t="s">
        <v>51</v>
      </c>
      <c r="Z24" s="36">
        <v>13563</v>
      </c>
      <c r="AB24" s="25">
        <v>20</v>
      </c>
      <c r="AC24" s="25">
        <v>34</v>
      </c>
      <c r="AD24" s="25" t="s">
        <v>177</v>
      </c>
      <c r="AF24" s="25">
        <v>4</v>
      </c>
      <c r="AG24" s="25" t="s">
        <v>349</v>
      </c>
      <c r="AI24" s="25">
        <v>1057</v>
      </c>
      <c r="AJ24" s="47">
        <v>44214</v>
      </c>
      <c r="AK24" s="25">
        <v>2000</v>
      </c>
      <c r="AL24" s="35">
        <v>5210</v>
      </c>
      <c r="AM24" s="35">
        <f t="shared" si="2"/>
        <v>364.70000000000005</v>
      </c>
      <c r="AN24" s="35">
        <f t="shared" si="3"/>
        <v>260.5</v>
      </c>
      <c r="AO24" s="35">
        <v>5835.2</v>
      </c>
      <c r="AQ24" s="25">
        <v>20</v>
      </c>
      <c r="AR24" s="37">
        <v>1046</v>
      </c>
      <c r="AS24" s="25">
        <v>42</v>
      </c>
      <c r="AT24" s="35">
        <v>1250</v>
      </c>
      <c r="AU24" s="25">
        <v>2</v>
      </c>
      <c r="AV24" s="25">
        <v>1</v>
      </c>
      <c r="AX24" s="25">
        <v>34</v>
      </c>
      <c r="AY24" s="34">
        <v>44244</v>
      </c>
      <c r="AZ24" s="25">
        <v>11</v>
      </c>
      <c r="BA24" s="35">
        <v>6665.33</v>
      </c>
      <c r="BB24" s="34">
        <v>44244</v>
      </c>
      <c r="BC24" s="34" t="s">
        <v>379</v>
      </c>
    </row>
    <row r="25" spans="1:55" x14ac:dyDescent="0.35">
      <c r="A25" s="26">
        <v>22</v>
      </c>
      <c r="B25" s="26">
        <v>1040</v>
      </c>
      <c r="C25" s="60">
        <v>44214</v>
      </c>
      <c r="D25" s="50">
        <v>900</v>
      </c>
      <c r="E25" s="26">
        <v>22</v>
      </c>
      <c r="F25" s="26">
        <v>8</v>
      </c>
      <c r="G25" s="49" t="s">
        <v>332</v>
      </c>
      <c r="H25" s="49" t="s">
        <v>310</v>
      </c>
      <c r="I25" s="49" t="s">
        <v>264</v>
      </c>
      <c r="J25" s="49" t="s">
        <v>29</v>
      </c>
      <c r="K25" s="53">
        <v>8413009</v>
      </c>
      <c r="L25" s="50" t="s">
        <v>30</v>
      </c>
      <c r="M25" s="48">
        <v>50.75</v>
      </c>
      <c r="N25" s="79">
        <v>2</v>
      </c>
      <c r="O25" s="48">
        <v>1564.5</v>
      </c>
      <c r="P25" s="48">
        <v>1752.24</v>
      </c>
      <c r="S25" s="25">
        <v>21</v>
      </c>
      <c r="T25" s="25">
        <v>5</v>
      </c>
      <c r="U25" s="25">
        <f t="shared" si="0"/>
        <v>16</v>
      </c>
      <c r="V25" s="49" t="s">
        <v>313</v>
      </c>
      <c r="W25" s="29">
        <f t="shared" si="1"/>
        <v>8</v>
      </c>
      <c r="X25" s="49" t="s">
        <v>13</v>
      </c>
      <c r="Y25" s="29" t="s">
        <v>14</v>
      </c>
      <c r="Z25" s="36">
        <v>41406</v>
      </c>
      <c r="AB25" s="25">
        <v>21</v>
      </c>
      <c r="AC25" s="25">
        <v>34</v>
      </c>
      <c r="AD25" s="25" t="s">
        <v>178</v>
      </c>
      <c r="AI25" s="25">
        <v>1058</v>
      </c>
      <c r="AJ25" s="47">
        <v>44214</v>
      </c>
      <c r="AK25" s="25">
        <v>2100</v>
      </c>
      <c r="AL25" s="38">
        <v>0</v>
      </c>
      <c r="AM25" s="38">
        <f t="shared" si="2"/>
        <v>0</v>
      </c>
      <c r="AN25" s="38">
        <f t="shared" si="3"/>
        <v>0</v>
      </c>
      <c r="AO25" s="38">
        <v>0</v>
      </c>
      <c r="AQ25" s="25">
        <v>21</v>
      </c>
      <c r="AR25" s="25">
        <v>1048</v>
      </c>
      <c r="AS25" s="25">
        <v>14</v>
      </c>
      <c r="AT25" s="35">
        <v>1090.9100000000001</v>
      </c>
      <c r="AU25" s="25">
        <v>1</v>
      </c>
      <c r="AV25" s="25">
        <v>1</v>
      </c>
      <c r="AX25" s="25">
        <v>35</v>
      </c>
      <c r="AY25" s="34">
        <v>44244</v>
      </c>
      <c r="AZ25" s="25">
        <v>12</v>
      </c>
      <c r="BA25" s="35">
        <v>6065.33</v>
      </c>
      <c r="BB25" s="34">
        <v>44244</v>
      </c>
      <c r="BC25" s="34" t="s">
        <v>379</v>
      </c>
    </row>
    <row r="26" spans="1:55" x14ac:dyDescent="0.35">
      <c r="A26" s="26">
        <v>23</v>
      </c>
      <c r="B26" s="26">
        <v>1040</v>
      </c>
      <c r="C26" s="60">
        <v>44214</v>
      </c>
      <c r="D26" s="50">
        <v>900</v>
      </c>
      <c r="E26" s="26">
        <v>22</v>
      </c>
      <c r="F26" s="26">
        <v>8</v>
      </c>
      <c r="G26" s="49" t="s">
        <v>332</v>
      </c>
      <c r="H26" s="49" t="s">
        <v>310</v>
      </c>
      <c r="I26" s="49" t="s">
        <v>264</v>
      </c>
      <c r="J26" s="49" t="s">
        <v>29</v>
      </c>
      <c r="K26" s="53">
        <v>8413009</v>
      </c>
      <c r="L26" s="50" t="s">
        <v>142</v>
      </c>
      <c r="M26" s="48">
        <v>50.75</v>
      </c>
      <c r="N26" s="79">
        <v>2</v>
      </c>
      <c r="O26" s="48">
        <v>1564.5</v>
      </c>
      <c r="P26" s="48">
        <v>1752.24</v>
      </c>
      <c r="S26" s="25">
        <v>22</v>
      </c>
      <c r="T26" s="25">
        <v>8</v>
      </c>
      <c r="U26" s="25">
        <f t="shared" si="0"/>
        <v>1</v>
      </c>
      <c r="V26" s="49" t="s">
        <v>310</v>
      </c>
      <c r="W26" s="29">
        <f t="shared" si="1"/>
        <v>4</v>
      </c>
      <c r="X26" s="49" t="s">
        <v>264</v>
      </c>
      <c r="Y26" s="29" t="s">
        <v>29</v>
      </c>
      <c r="Z26" s="36">
        <v>8413009</v>
      </c>
      <c r="AB26" s="25">
        <v>22</v>
      </c>
      <c r="AC26" s="25">
        <v>22</v>
      </c>
      <c r="AD26" s="25" t="s">
        <v>30</v>
      </c>
      <c r="AI26" s="25">
        <v>1064</v>
      </c>
      <c r="AJ26" s="34">
        <v>44215</v>
      </c>
      <c r="AK26" s="25">
        <v>2200</v>
      </c>
      <c r="AL26" s="80">
        <v>-2870</v>
      </c>
      <c r="AM26" s="80">
        <f t="shared" si="2"/>
        <v>-200.9</v>
      </c>
      <c r="AN26" s="80">
        <f t="shared" si="3"/>
        <v>-143.5</v>
      </c>
      <c r="AO26" s="80">
        <v>-3214.4</v>
      </c>
      <c r="AQ26" s="25">
        <v>22</v>
      </c>
      <c r="AR26" s="37">
        <v>1049</v>
      </c>
      <c r="AS26" s="25">
        <v>18</v>
      </c>
      <c r="AT26" s="35">
        <v>710</v>
      </c>
      <c r="AU26" s="25">
        <v>1</v>
      </c>
      <c r="AV26" s="25">
        <v>1</v>
      </c>
      <c r="AX26" s="25">
        <v>37</v>
      </c>
      <c r="AY26" s="34">
        <v>44253</v>
      </c>
      <c r="AZ26" s="25">
        <v>13</v>
      </c>
      <c r="BA26" s="35">
        <v>499.5</v>
      </c>
      <c r="BB26" s="34">
        <v>44253</v>
      </c>
      <c r="BC26" s="34" t="s">
        <v>379</v>
      </c>
    </row>
    <row r="27" spans="1:55" x14ac:dyDescent="0.35">
      <c r="A27" s="26">
        <v>24</v>
      </c>
      <c r="B27" s="26">
        <v>1040</v>
      </c>
      <c r="C27" s="60">
        <v>44214</v>
      </c>
      <c r="D27" s="50">
        <v>900</v>
      </c>
      <c r="E27" s="26">
        <v>23</v>
      </c>
      <c r="F27" s="26">
        <v>8</v>
      </c>
      <c r="G27" s="49" t="s">
        <v>332</v>
      </c>
      <c r="H27" s="49" t="s">
        <v>309</v>
      </c>
      <c r="I27" s="49" t="s">
        <v>1</v>
      </c>
      <c r="J27" s="49" t="s">
        <v>32</v>
      </c>
      <c r="K27" s="53">
        <v>3820009</v>
      </c>
      <c r="L27" s="50" t="s">
        <v>143</v>
      </c>
      <c r="M27" s="48">
        <v>104.5</v>
      </c>
      <c r="N27" s="79">
        <v>14</v>
      </c>
      <c r="O27" s="48">
        <v>1564.5</v>
      </c>
      <c r="P27" s="48">
        <v>1752.24</v>
      </c>
      <c r="S27" s="25">
        <v>23</v>
      </c>
      <c r="T27" s="25">
        <v>8</v>
      </c>
      <c r="U27" s="25">
        <f t="shared" si="0"/>
        <v>9</v>
      </c>
      <c r="V27" s="49" t="s">
        <v>309</v>
      </c>
      <c r="W27" s="29">
        <f t="shared" si="1"/>
        <v>5</v>
      </c>
      <c r="X27" s="49" t="s">
        <v>1</v>
      </c>
      <c r="Y27" s="29" t="s">
        <v>32</v>
      </c>
      <c r="Z27" s="36">
        <v>3820009</v>
      </c>
      <c r="AB27" s="25">
        <v>23</v>
      </c>
      <c r="AC27" s="25">
        <v>22</v>
      </c>
      <c r="AD27" s="25" t="s">
        <v>142</v>
      </c>
      <c r="AF27" s="25" t="s">
        <v>304</v>
      </c>
      <c r="AG27" s="25"/>
      <c r="AI27" s="25">
        <v>1089</v>
      </c>
      <c r="AJ27" s="47">
        <v>44251</v>
      </c>
      <c r="AK27" s="25">
        <v>2300</v>
      </c>
      <c r="AL27" s="80">
        <v>-717.48</v>
      </c>
      <c r="AM27" s="80">
        <f t="shared" si="2"/>
        <v>-50.223600000000005</v>
      </c>
      <c r="AN27" s="80">
        <f t="shared" si="3"/>
        <v>-35.874000000000002</v>
      </c>
      <c r="AO27" s="80">
        <v>-803.57760000000007</v>
      </c>
      <c r="AQ27" s="25">
        <v>23</v>
      </c>
      <c r="AR27" s="37">
        <v>1049</v>
      </c>
      <c r="AS27" s="25">
        <v>20</v>
      </c>
      <c r="AT27" s="35">
        <v>1170</v>
      </c>
      <c r="AU27" s="25">
        <v>1</v>
      </c>
      <c r="AV27" s="25">
        <v>1</v>
      </c>
      <c r="AX27" s="25">
        <v>19</v>
      </c>
      <c r="AY27" s="34">
        <v>44214</v>
      </c>
      <c r="AZ27" s="25">
        <v>14</v>
      </c>
      <c r="BA27" s="35">
        <v>1090.9100000000001</v>
      </c>
      <c r="BB27" s="34">
        <v>44214</v>
      </c>
      <c r="BC27" s="34" t="s">
        <v>379</v>
      </c>
    </row>
    <row r="28" spans="1:55" x14ac:dyDescent="0.35">
      <c r="A28" s="26">
        <v>25</v>
      </c>
      <c r="B28" s="26">
        <v>1040</v>
      </c>
      <c r="C28" s="60">
        <v>44214</v>
      </c>
      <c r="D28" s="50">
        <v>900</v>
      </c>
      <c r="E28" s="26">
        <v>23</v>
      </c>
      <c r="F28" s="26">
        <v>8</v>
      </c>
      <c r="G28" s="49" t="s">
        <v>332</v>
      </c>
      <c r="H28" s="49" t="s">
        <v>309</v>
      </c>
      <c r="I28" s="49" t="s">
        <v>1</v>
      </c>
      <c r="J28" s="49" t="s">
        <v>32</v>
      </c>
      <c r="K28" s="53">
        <v>3820009</v>
      </c>
      <c r="L28" s="50" t="s">
        <v>144</v>
      </c>
      <c r="M28" s="48">
        <v>104.5</v>
      </c>
      <c r="N28" s="79">
        <v>14</v>
      </c>
      <c r="O28" s="48">
        <v>1564.5</v>
      </c>
      <c r="P28" s="48">
        <v>1752.24</v>
      </c>
      <c r="S28" s="25">
        <v>24</v>
      </c>
      <c r="T28" s="25">
        <v>8</v>
      </c>
      <c r="U28" s="25">
        <f t="shared" si="0"/>
        <v>14</v>
      </c>
      <c r="V28" s="49" t="s">
        <v>315</v>
      </c>
      <c r="W28" s="29">
        <f t="shared" si="1"/>
        <v>7</v>
      </c>
      <c r="X28" s="49" t="s">
        <v>19</v>
      </c>
      <c r="Y28" s="29" t="s">
        <v>36</v>
      </c>
      <c r="Z28" s="36">
        <v>1100321</v>
      </c>
      <c r="AB28" s="25">
        <v>24</v>
      </c>
      <c r="AC28" s="25">
        <v>23</v>
      </c>
      <c r="AD28" s="25" t="s">
        <v>143</v>
      </c>
      <c r="AF28" s="98" t="s">
        <v>360</v>
      </c>
      <c r="AG28" s="98"/>
      <c r="AI28" s="25">
        <v>1090</v>
      </c>
      <c r="AJ28" s="47">
        <v>44251</v>
      </c>
      <c r="AK28" s="25">
        <v>2400</v>
      </c>
      <c r="AL28" s="35">
        <v>8000</v>
      </c>
      <c r="AM28" s="35">
        <f t="shared" si="2"/>
        <v>560</v>
      </c>
      <c r="AN28" s="35">
        <f t="shared" si="3"/>
        <v>400</v>
      </c>
      <c r="AO28" s="35">
        <v>8960</v>
      </c>
      <c r="AQ28" s="25">
        <v>24</v>
      </c>
      <c r="AR28" s="25">
        <v>1051</v>
      </c>
      <c r="AS28" s="25">
        <v>45</v>
      </c>
      <c r="AT28" s="35">
        <v>553.95000000000005</v>
      </c>
      <c r="AU28" s="25">
        <v>1</v>
      </c>
      <c r="AV28" s="25">
        <v>1</v>
      </c>
      <c r="AX28" s="25">
        <v>2</v>
      </c>
      <c r="AY28" s="34">
        <v>44209</v>
      </c>
      <c r="AZ28" s="25">
        <v>15</v>
      </c>
      <c r="BA28" s="35">
        <v>54.35</v>
      </c>
      <c r="BB28" s="34">
        <v>44209</v>
      </c>
      <c r="BC28" s="34" t="s">
        <v>379</v>
      </c>
    </row>
    <row r="29" spans="1:55" x14ac:dyDescent="0.35">
      <c r="A29" s="26">
        <v>26</v>
      </c>
      <c r="B29" s="26">
        <v>1040</v>
      </c>
      <c r="C29" s="60">
        <v>44214</v>
      </c>
      <c r="D29" s="50">
        <v>900</v>
      </c>
      <c r="E29" s="26">
        <v>23</v>
      </c>
      <c r="F29" s="26">
        <v>8</v>
      </c>
      <c r="G29" s="49" t="s">
        <v>332</v>
      </c>
      <c r="H29" s="49" t="s">
        <v>309</v>
      </c>
      <c r="I29" s="49" t="s">
        <v>1</v>
      </c>
      <c r="J29" s="49" t="s">
        <v>32</v>
      </c>
      <c r="K29" s="53">
        <v>3820009</v>
      </c>
      <c r="L29" s="50" t="s">
        <v>145</v>
      </c>
      <c r="M29" s="48">
        <v>104.5</v>
      </c>
      <c r="N29" s="79">
        <v>14</v>
      </c>
      <c r="O29" s="48">
        <v>1564.5</v>
      </c>
      <c r="P29" s="48">
        <v>1752.24</v>
      </c>
      <c r="S29" s="25">
        <v>25</v>
      </c>
      <c r="T29" s="25">
        <v>8</v>
      </c>
      <c r="U29" s="25">
        <f t="shared" si="0"/>
        <v>16</v>
      </c>
      <c r="V29" s="49" t="s">
        <v>313</v>
      </c>
      <c r="W29" s="29">
        <f t="shared" si="1"/>
        <v>8</v>
      </c>
      <c r="X29" s="49" t="s">
        <v>13</v>
      </c>
      <c r="Y29" s="29" t="s">
        <v>93</v>
      </c>
      <c r="Z29" s="36">
        <v>8294</v>
      </c>
      <c r="AB29" s="25">
        <v>25</v>
      </c>
      <c r="AC29" s="25">
        <v>23</v>
      </c>
      <c r="AD29" s="25" t="s">
        <v>144</v>
      </c>
      <c r="AF29" s="65" t="s">
        <v>358</v>
      </c>
      <c r="AG29" s="66" t="s">
        <v>118</v>
      </c>
      <c r="AI29" s="25">
        <v>1091</v>
      </c>
      <c r="AJ29" s="34">
        <v>44244</v>
      </c>
      <c r="AK29" s="25">
        <v>2500</v>
      </c>
      <c r="AL29" s="35">
        <v>19395.989999999998</v>
      </c>
      <c r="AM29" s="35">
        <f t="shared" si="2"/>
        <v>1357.7193</v>
      </c>
      <c r="AN29" s="35">
        <f t="shared" si="3"/>
        <v>969.79949999999997</v>
      </c>
      <c r="AO29" s="35">
        <v>21723.5088</v>
      </c>
      <c r="AQ29" s="25">
        <v>25</v>
      </c>
      <c r="AR29" s="25">
        <v>1052</v>
      </c>
      <c r="AS29" s="25">
        <v>48</v>
      </c>
      <c r="AT29" s="35">
        <v>1435</v>
      </c>
      <c r="AU29" s="25">
        <v>1</v>
      </c>
      <c r="AV29" s="25">
        <v>1</v>
      </c>
      <c r="AX29" s="25">
        <v>24</v>
      </c>
      <c r="AY29" s="34">
        <v>44214</v>
      </c>
      <c r="AZ29" s="25">
        <v>16</v>
      </c>
      <c r="BA29" s="35">
        <v>226.07</v>
      </c>
      <c r="BB29" s="34">
        <v>44214</v>
      </c>
      <c r="BC29" s="34" t="s">
        <v>379</v>
      </c>
    </row>
    <row r="30" spans="1:55" x14ac:dyDescent="0.35">
      <c r="A30" s="26">
        <v>27</v>
      </c>
      <c r="B30" s="26">
        <v>1040</v>
      </c>
      <c r="C30" s="60">
        <v>44214</v>
      </c>
      <c r="D30" s="50">
        <v>900</v>
      </c>
      <c r="E30" s="26">
        <v>23</v>
      </c>
      <c r="F30" s="26">
        <v>8</v>
      </c>
      <c r="G30" s="49" t="s">
        <v>332</v>
      </c>
      <c r="H30" s="49" t="s">
        <v>309</v>
      </c>
      <c r="I30" s="49" t="s">
        <v>1</v>
      </c>
      <c r="J30" s="49" t="s">
        <v>32</v>
      </c>
      <c r="K30" s="53">
        <v>3820009</v>
      </c>
      <c r="L30" s="50" t="s">
        <v>146</v>
      </c>
      <c r="M30" s="48">
        <v>104.5</v>
      </c>
      <c r="N30" s="79">
        <v>14</v>
      </c>
      <c r="O30" s="48">
        <v>1564.5</v>
      </c>
      <c r="P30" s="48">
        <v>1752.24</v>
      </c>
      <c r="S30" s="25">
        <v>26</v>
      </c>
      <c r="T30" s="25">
        <v>9</v>
      </c>
      <c r="U30" s="25">
        <f t="shared" si="0"/>
        <v>12</v>
      </c>
      <c r="V30" s="49" t="s">
        <v>318</v>
      </c>
      <c r="W30" s="29">
        <f t="shared" si="1"/>
        <v>8</v>
      </c>
      <c r="X30" s="49" t="s">
        <v>13</v>
      </c>
      <c r="Y30" s="29" t="s">
        <v>79</v>
      </c>
      <c r="Z30" s="36">
        <v>2136</v>
      </c>
      <c r="AB30" s="25">
        <v>26</v>
      </c>
      <c r="AC30" s="25">
        <v>23</v>
      </c>
      <c r="AD30" s="25" t="s">
        <v>145</v>
      </c>
      <c r="AF30" s="64" t="s">
        <v>357</v>
      </c>
      <c r="AG30" s="64" t="s">
        <v>257</v>
      </c>
      <c r="AI30" s="25">
        <v>1102</v>
      </c>
      <c r="AJ30" s="47">
        <v>44253</v>
      </c>
      <c r="AK30" s="25">
        <v>2600</v>
      </c>
      <c r="AL30" s="35">
        <v>2247.7800000000002</v>
      </c>
      <c r="AM30" s="35">
        <f t="shared" si="2"/>
        <v>157.34460000000004</v>
      </c>
      <c r="AN30" s="35">
        <f t="shared" si="3"/>
        <v>112.38900000000001</v>
      </c>
      <c r="AO30" s="35">
        <v>2517.5136000000007</v>
      </c>
      <c r="AQ30" s="25">
        <v>26</v>
      </c>
      <c r="AR30" s="37">
        <v>1054</v>
      </c>
      <c r="AS30" s="25">
        <v>16</v>
      </c>
      <c r="AT30" s="35">
        <v>226.07</v>
      </c>
      <c r="AU30" s="25">
        <v>3</v>
      </c>
      <c r="AV30" s="25">
        <v>1</v>
      </c>
      <c r="AX30" s="25">
        <v>25</v>
      </c>
      <c r="AY30" s="34">
        <v>44214</v>
      </c>
      <c r="AZ30" s="25">
        <v>17</v>
      </c>
      <c r="BA30" s="35">
        <v>172.63</v>
      </c>
      <c r="BB30" s="34">
        <v>44214</v>
      </c>
      <c r="BC30" s="34" t="s">
        <v>379</v>
      </c>
    </row>
    <row r="31" spans="1:55" x14ac:dyDescent="0.35">
      <c r="A31" s="26">
        <v>28</v>
      </c>
      <c r="B31" s="26">
        <v>1040</v>
      </c>
      <c r="C31" s="60">
        <v>44214</v>
      </c>
      <c r="D31" s="50">
        <v>900</v>
      </c>
      <c r="E31" s="26">
        <v>23</v>
      </c>
      <c r="F31" s="26">
        <v>8</v>
      </c>
      <c r="G31" s="49" t="s">
        <v>332</v>
      </c>
      <c r="H31" s="49" t="s">
        <v>309</v>
      </c>
      <c r="I31" s="49" t="s">
        <v>1</v>
      </c>
      <c r="J31" s="49" t="s">
        <v>32</v>
      </c>
      <c r="K31" s="53">
        <v>3820009</v>
      </c>
      <c r="L31" s="50" t="s">
        <v>147</v>
      </c>
      <c r="M31" s="48">
        <v>104.5</v>
      </c>
      <c r="N31" s="79">
        <v>14</v>
      </c>
      <c r="O31" s="48">
        <v>1564.5</v>
      </c>
      <c r="P31" s="48">
        <v>1752.24</v>
      </c>
      <c r="S31" s="25">
        <v>27</v>
      </c>
      <c r="T31" s="25">
        <v>9</v>
      </c>
      <c r="U31" s="25">
        <f t="shared" si="0"/>
        <v>13</v>
      </c>
      <c r="V31" s="49" t="s">
        <v>314</v>
      </c>
      <c r="W31" s="29">
        <f t="shared" si="1"/>
        <v>7</v>
      </c>
      <c r="X31" s="49" t="s">
        <v>19</v>
      </c>
      <c r="Y31" s="29" t="s">
        <v>86</v>
      </c>
      <c r="Z31" s="36">
        <v>2124</v>
      </c>
      <c r="AB31" s="25">
        <v>27</v>
      </c>
      <c r="AC31" s="25">
        <v>23</v>
      </c>
      <c r="AD31" s="25" t="s">
        <v>146</v>
      </c>
      <c r="AF31" s="25">
        <v>1</v>
      </c>
      <c r="AG31" s="29" t="s">
        <v>239</v>
      </c>
      <c r="AI31" s="25">
        <v>1102</v>
      </c>
      <c r="AJ31" s="47">
        <v>44253</v>
      </c>
      <c r="AK31" s="25">
        <v>2600</v>
      </c>
      <c r="AL31" s="35">
        <v>2247.7800000000002</v>
      </c>
      <c r="AM31" s="35">
        <f t="shared" si="2"/>
        <v>157.34460000000004</v>
      </c>
      <c r="AN31" s="35">
        <f t="shared" si="3"/>
        <v>112.38900000000001</v>
      </c>
      <c r="AO31" s="35">
        <v>2517.5136000000002</v>
      </c>
      <c r="AQ31" s="25">
        <v>27</v>
      </c>
      <c r="AR31" s="37">
        <v>1054</v>
      </c>
      <c r="AS31" s="25">
        <v>17</v>
      </c>
      <c r="AT31" s="35">
        <v>172.63</v>
      </c>
      <c r="AU31" s="25">
        <v>1</v>
      </c>
      <c r="AV31" s="25">
        <v>1</v>
      </c>
      <c r="AX31" s="25">
        <v>20</v>
      </c>
      <c r="AY31" s="34">
        <v>44214</v>
      </c>
      <c r="AZ31" s="37">
        <v>18</v>
      </c>
      <c r="BA31" s="38">
        <v>710</v>
      </c>
      <c r="BB31" s="34">
        <v>44214</v>
      </c>
      <c r="BC31" s="34" t="s">
        <v>379</v>
      </c>
    </row>
    <row r="32" spans="1:55" x14ac:dyDescent="0.35">
      <c r="A32" s="26">
        <v>29</v>
      </c>
      <c r="B32" s="26">
        <v>1040</v>
      </c>
      <c r="C32" s="60">
        <v>44214</v>
      </c>
      <c r="D32" s="50">
        <v>900</v>
      </c>
      <c r="E32" s="26">
        <v>23</v>
      </c>
      <c r="F32" s="26">
        <v>8</v>
      </c>
      <c r="G32" s="49" t="s">
        <v>332</v>
      </c>
      <c r="H32" s="49" t="s">
        <v>309</v>
      </c>
      <c r="I32" s="49" t="s">
        <v>1</v>
      </c>
      <c r="J32" s="49" t="s">
        <v>32</v>
      </c>
      <c r="K32" s="53">
        <v>3820009</v>
      </c>
      <c r="L32" s="50" t="s">
        <v>148</v>
      </c>
      <c r="M32" s="48">
        <v>104.5</v>
      </c>
      <c r="N32" s="79">
        <v>14</v>
      </c>
      <c r="O32" s="48">
        <v>1564.5</v>
      </c>
      <c r="P32" s="48">
        <v>1752.24</v>
      </c>
      <c r="S32" s="25">
        <v>28</v>
      </c>
      <c r="T32" s="25">
        <v>9</v>
      </c>
      <c r="U32" s="25">
        <f t="shared" si="0"/>
        <v>14</v>
      </c>
      <c r="V32" s="49" t="s">
        <v>315</v>
      </c>
      <c r="W32" s="29">
        <f t="shared" si="1"/>
        <v>7</v>
      </c>
      <c r="X32" s="49" t="s">
        <v>19</v>
      </c>
      <c r="Y32" s="29" t="s">
        <v>82</v>
      </c>
      <c r="Z32" s="36">
        <v>41398</v>
      </c>
      <c r="AB32" s="25">
        <v>28</v>
      </c>
      <c r="AC32" s="25">
        <v>23</v>
      </c>
      <c r="AD32" s="25" t="s">
        <v>147</v>
      </c>
      <c r="AF32" s="25">
        <v>2</v>
      </c>
      <c r="AG32" s="29" t="s">
        <v>241</v>
      </c>
      <c r="AI32" s="25">
        <v>1105</v>
      </c>
      <c r="AJ32" s="47">
        <v>44253</v>
      </c>
      <c r="AK32" s="25">
        <v>2700</v>
      </c>
      <c r="AL32" s="35">
        <v>1498.5</v>
      </c>
      <c r="AM32" s="35">
        <f t="shared" si="2"/>
        <v>104.89500000000001</v>
      </c>
      <c r="AN32" s="35">
        <f t="shared" si="3"/>
        <v>74.924999999999997</v>
      </c>
      <c r="AO32" s="35">
        <v>1678.32</v>
      </c>
      <c r="AQ32" s="25">
        <v>28</v>
      </c>
      <c r="AR32" s="37">
        <v>1054</v>
      </c>
      <c r="AS32" s="25">
        <v>19</v>
      </c>
      <c r="AT32" s="35">
        <v>448.25</v>
      </c>
      <c r="AU32" s="25">
        <v>2</v>
      </c>
      <c r="AV32" s="25">
        <v>1</v>
      </c>
      <c r="AX32" s="25">
        <v>26</v>
      </c>
      <c r="AY32" s="34">
        <v>44214</v>
      </c>
      <c r="AZ32" s="25">
        <v>19</v>
      </c>
      <c r="BA32" s="35">
        <v>448.25</v>
      </c>
      <c r="BB32" s="34">
        <v>44214</v>
      </c>
      <c r="BC32" s="34" t="s">
        <v>379</v>
      </c>
    </row>
    <row r="33" spans="1:55" x14ac:dyDescent="0.35">
      <c r="A33" s="26">
        <v>30</v>
      </c>
      <c r="B33" s="26">
        <v>1040</v>
      </c>
      <c r="C33" s="60">
        <v>44214</v>
      </c>
      <c r="D33" s="50">
        <v>900</v>
      </c>
      <c r="E33" s="26">
        <v>23</v>
      </c>
      <c r="F33" s="26">
        <v>8</v>
      </c>
      <c r="G33" s="49" t="s">
        <v>332</v>
      </c>
      <c r="H33" s="49" t="s">
        <v>309</v>
      </c>
      <c r="I33" s="49" t="s">
        <v>1</v>
      </c>
      <c r="J33" s="49" t="s">
        <v>32</v>
      </c>
      <c r="K33" s="53">
        <v>3820009</v>
      </c>
      <c r="L33" s="50" t="s">
        <v>149</v>
      </c>
      <c r="M33" s="48">
        <v>104.5</v>
      </c>
      <c r="N33" s="79">
        <v>14</v>
      </c>
      <c r="O33" s="48">
        <v>1564.5</v>
      </c>
      <c r="P33" s="48">
        <v>1752.24</v>
      </c>
      <c r="S33" s="25">
        <v>29</v>
      </c>
      <c r="T33" s="25">
        <v>9</v>
      </c>
      <c r="U33" s="25">
        <f t="shared" si="0"/>
        <v>16</v>
      </c>
      <c r="V33" s="49" t="s">
        <v>313</v>
      </c>
      <c r="W33" s="29">
        <f t="shared" si="1"/>
        <v>8</v>
      </c>
      <c r="X33" s="49" t="s">
        <v>13</v>
      </c>
      <c r="Y33" s="29" t="s">
        <v>69</v>
      </c>
      <c r="Z33" s="36">
        <v>8335</v>
      </c>
      <c r="AB33" s="25">
        <v>29</v>
      </c>
      <c r="AC33" s="25">
        <v>23</v>
      </c>
      <c r="AD33" s="25" t="s">
        <v>148</v>
      </c>
      <c r="AF33" s="25">
        <v>3</v>
      </c>
      <c r="AG33" s="29" t="s">
        <v>240</v>
      </c>
      <c r="AI33" s="25">
        <v>1107</v>
      </c>
      <c r="AJ33" s="34">
        <v>44260</v>
      </c>
      <c r="AK33" s="25">
        <v>2800</v>
      </c>
      <c r="AL33" s="35">
        <v>1123.8899999999999</v>
      </c>
      <c r="AM33" s="35">
        <f t="shared" si="2"/>
        <v>78.672299999999993</v>
      </c>
      <c r="AN33" s="35">
        <f t="shared" si="3"/>
        <v>56.194499999999998</v>
      </c>
      <c r="AO33" s="35">
        <v>1258.7567999999999</v>
      </c>
      <c r="AQ33" s="25">
        <v>29</v>
      </c>
      <c r="AR33" s="37">
        <v>1056</v>
      </c>
      <c r="AS33" s="25">
        <v>30</v>
      </c>
      <c r="AT33" s="35">
        <v>1842</v>
      </c>
      <c r="AU33" s="25">
        <v>2</v>
      </c>
      <c r="AV33" s="25">
        <v>1</v>
      </c>
      <c r="AX33" s="25">
        <v>21</v>
      </c>
      <c r="AY33" s="34">
        <v>44214</v>
      </c>
      <c r="AZ33" s="25">
        <v>20</v>
      </c>
      <c r="BA33" s="35">
        <v>1170</v>
      </c>
      <c r="BB33" s="34">
        <v>44214</v>
      </c>
      <c r="BC33" s="34" t="s">
        <v>379</v>
      </c>
    </row>
    <row r="34" spans="1:55" x14ac:dyDescent="0.35">
      <c r="A34" s="26">
        <v>31</v>
      </c>
      <c r="B34" s="26">
        <v>1040</v>
      </c>
      <c r="C34" s="60">
        <v>44214</v>
      </c>
      <c r="D34" s="50">
        <v>900</v>
      </c>
      <c r="E34" s="26">
        <v>23</v>
      </c>
      <c r="F34" s="26">
        <v>8</v>
      </c>
      <c r="G34" s="49" t="s">
        <v>332</v>
      </c>
      <c r="H34" s="49" t="s">
        <v>309</v>
      </c>
      <c r="I34" s="49" t="s">
        <v>1</v>
      </c>
      <c r="J34" s="49" t="s">
        <v>32</v>
      </c>
      <c r="K34" s="53">
        <v>3820009</v>
      </c>
      <c r="L34" s="50" t="s">
        <v>150</v>
      </c>
      <c r="M34" s="48">
        <v>104.5</v>
      </c>
      <c r="N34" s="79">
        <v>14</v>
      </c>
      <c r="O34" s="48">
        <v>1564.5</v>
      </c>
      <c r="P34" s="48">
        <v>1752.24</v>
      </c>
      <c r="S34" s="25">
        <v>30</v>
      </c>
      <c r="T34" s="25">
        <v>9</v>
      </c>
      <c r="U34" s="25">
        <f t="shared" si="0"/>
        <v>18</v>
      </c>
      <c r="V34" s="49" t="s">
        <v>319</v>
      </c>
      <c r="W34" s="29">
        <f t="shared" si="1"/>
        <v>8</v>
      </c>
      <c r="X34" s="49" t="s">
        <v>13</v>
      </c>
      <c r="Y34" s="29" t="s">
        <v>62</v>
      </c>
      <c r="Z34" s="36">
        <v>11577</v>
      </c>
      <c r="AB34" s="25">
        <v>30</v>
      </c>
      <c r="AC34" s="25">
        <v>23</v>
      </c>
      <c r="AD34" s="25" t="s">
        <v>149</v>
      </c>
      <c r="AF34" s="25">
        <v>4</v>
      </c>
      <c r="AG34" s="29" t="s">
        <v>264</v>
      </c>
      <c r="AI34" s="25">
        <v>1111</v>
      </c>
      <c r="AJ34" s="47">
        <v>44253</v>
      </c>
      <c r="AK34" s="25">
        <v>2900</v>
      </c>
      <c r="AL34" s="35">
        <v>2400</v>
      </c>
      <c r="AM34" s="35">
        <f t="shared" si="2"/>
        <v>168.00000000000003</v>
      </c>
      <c r="AN34" s="35">
        <f t="shared" si="3"/>
        <v>120</v>
      </c>
      <c r="AO34" s="35">
        <v>2688</v>
      </c>
      <c r="AQ34" s="25">
        <v>30</v>
      </c>
      <c r="AR34" s="37">
        <v>1056</v>
      </c>
      <c r="AS34" s="25">
        <v>36</v>
      </c>
      <c r="AT34" s="35">
        <v>1991</v>
      </c>
      <c r="AU34" s="25">
        <v>2</v>
      </c>
      <c r="AV34" s="25">
        <v>1</v>
      </c>
      <c r="AX34" s="25">
        <v>5</v>
      </c>
      <c r="AY34" s="34">
        <v>44210</v>
      </c>
      <c r="AZ34" s="25">
        <v>21</v>
      </c>
      <c r="BA34" s="35">
        <v>1500</v>
      </c>
      <c r="BB34" s="34">
        <v>44210</v>
      </c>
      <c r="BC34" s="34" t="s">
        <v>379</v>
      </c>
    </row>
    <row r="35" spans="1:55" x14ac:dyDescent="0.35">
      <c r="A35" s="26">
        <v>32</v>
      </c>
      <c r="B35" s="26">
        <v>1040</v>
      </c>
      <c r="C35" s="60">
        <v>44214</v>
      </c>
      <c r="D35" s="50">
        <v>900</v>
      </c>
      <c r="E35" s="26">
        <v>23</v>
      </c>
      <c r="F35" s="26">
        <v>8</v>
      </c>
      <c r="G35" s="49" t="s">
        <v>332</v>
      </c>
      <c r="H35" s="49" t="s">
        <v>309</v>
      </c>
      <c r="I35" s="49" t="s">
        <v>1</v>
      </c>
      <c r="J35" s="49" t="s">
        <v>32</v>
      </c>
      <c r="K35" s="53">
        <v>3820009</v>
      </c>
      <c r="L35" s="50" t="s">
        <v>151</v>
      </c>
      <c r="M35" s="48">
        <v>104.5</v>
      </c>
      <c r="N35" s="79">
        <v>14</v>
      </c>
      <c r="O35" s="48">
        <v>1564.5</v>
      </c>
      <c r="P35" s="48">
        <v>1752.24</v>
      </c>
      <c r="S35" s="25">
        <v>31</v>
      </c>
      <c r="T35" s="25">
        <v>10</v>
      </c>
      <c r="U35" s="25">
        <f t="shared" si="0"/>
        <v>4</v>
      </c>
      <c r="V35" s="49" t="s">
        <v>320</v>
      </c>
      <c r="W35" s="29">
        <f t="shared" si="1"/>
        <v>1</v>
      </c>
      <c r="X35" s="49" t="s">
        <v>239</v>
      </c>
      <c r="Y35" s="29" t="s">
        <v>270</v>
      </c>
      <c r="Z35" s="36">
        <v>56014</v>
      </c>
      <c r="AB35" s="25">
        <v>31</v>
      </c>
      <c r="AC35" s="25">
        <v>23</v>
      </c>
      <c r="AD35" s="25" t="s">
        <v>150</v>
      </c>
      <c r="AF35" s="25">
        <v>5</v>
      </c>
      <c r="AG35" s="29" t="s">
        <v>1</v>
      </c>
      <c r="AI35" s="25">
        <v>1114</v>
      </c>
      <c r="AJ35" s="34">
        <v>44263</v>
      </c>
      <c r="AK35" s="25">
        <v>3000</v>
      </c>
      <c r="AL35" s="35">
        <v>717.48</v>
      </c>
      <c r="AM35" s="35">
        <f t="shared" si="2"/>
        <v>50.223600000000005</v>
      </c>
      <c r="AN35" s="35">
        <f t="shared" si="3"/>
        <v>35.874000000000002</v>
      </c>
      <c r="AO35" s="35">
        <v>803.57760000000007</v>
      </c>
      <c r="AQ35" s="25">
        <v>31</v>
      </c>
      <c r="AR35" s="25">
        <v>1057</v>
      </c>
      <c r="AS35" s="25">
        <v>31</v>
      </c>
      <c r="AT35" s="35">
        <v>2605</v>
      </c>
      <c r="AU35" s="25">
        <v>2</v>
      </c>
      <c r="AV35" s="25">
        <v>1</v>
      </c>
      <c r="AX35" s="25">
        <v>11</v>
      </c>
      <c r="AY35" s="34">
        <v>44214</v>
      </c>
      <c r="AZ35" s="25">
        <v>22</v>
      </c>
      <c r="BA35" s="35">
        <v>50.75</v>
      </c>
      <c r="BB35" s="34">
        <v>44214</v>
      </c>
      <c r="BC35" s="34" t="s">
        <v>379</v>
      </c>
    </row>
    <row r="36" spans="1:55" x14ac:dyDescent="0.35">
      <c r="A36" s="26">
        <v>33</v>
      </c>
      <c r="B36" s="26">
        <v>1040</v>
      </c>
      <c r="C36" s="60">
        <v>44214</v>
      </c>
      <c r="D36" s="50">
        <v>900</v>
      </c>
      <c r="E36" s="26">
        <v>23</v>
      </c>
      <c r="F36" s="26">
        <v>8</v>
      </c>
      <c r="G36" s="49" t="s">
        <v>332</v>
      </c>
      <c r="H36" s="49" t="s">
        <v>309</v>
      </c>
      <c r="I36" s="49" t="s">
        <v>1</v>
      </c>
      <c r="J36" s="49" t="s">
        <v>32</v>
      </c>
      <c r="K36" s="53">
        <v>3820009</v>
      </c>
      <c r="L36" s="50" t="s">
        <v>152</v>
      </c>
      <c r="M36" s="48">
        <v>104.5</v>
      </c>
      <c r="N36" s="79">
        <v>14</v>
      </c>
      <c r="O36" s="48">
        <v>1564.5</v>
      </c>
      <c r="P36" s="48">
        <v>1752.24</v>
      </c>
      <c r="S36" s="25">
        <v>32</v>
      </c>
      <c r="T36" s="25">
        <v>10</v>
      </c>
      <c r="U36" s="25">
        <f t="shared" si="0"/>
        <v>3</v>
      </c>
      <c r="V36" s="49" t="s">
        <v>311</v>
      </c>
      <c r="W36" s="29">
        <f t="shared" si="1"/>
        <v>1</v>
      </c>
      <c r="X36" s="49" t="s">
        <v>239</v>
      </c>
      <c r="Y36" s="29" t="s">
        <v>65</v>
      </c>
      <c r="Z36" s="36">
        <v>66001</v>
      </c>
      <c r="AB36" s="25">
        <v>32</v>
      </c>
      <c r="AC36" s="25">
        <v>23</v>
      </c>
      <c r="AD36" s="25" t="s">
        <v>151</v>
      </c>
      <c r="AF36" s="25">
        <v>6</v>
      </c>
      <c r="AG36" s="29" t="s">
        <v>267</v>
      </c>
      <c r="AI36" s="25">
        <v>1117</v>
      </c>
      <c r="AJ36" s="47">
        <v>44259</v>
      </c>
      <c r="AK36" s="25">
        <v>3100</v>
      </c>
      <c r="AL36" s="35">
        <v>3000</v>
      </c>
      <c r="AM36" s="35">
        <f t="shared" si="2"/>
        <v>210.00000000000003</v>
      </c>
      <c r="AN36" s="35">
        <f t="shared" si="3"/>
        <v>150</v>
      </c>
      <c r="AO36" s="35">
        <v>3360</v>
      </c>
      <c r="AQ36" s="25">
        <v>32</v>
      </c>
      <c r="AR36" s="37">
        <v>1058</v>
      </c>
      <c r="AS36" s="37">
        <v>35</v>
      </c>
      <c r="AT36" s="38">
        <v>1350</v>
      </c>
      <c r="AU36" s="25">
        <v>1</v>
      </c>
      <c r="AV36" s="25">
        <v>1</v>
      </c>
      <c r="AX36" s="25">
        <v>12</v>
      </c>
      <c r="AY36" s="34">
        <v>44214</v>
      </c>
      <c r="AZ36" s="25">
        <v>23</v>
      </c>
      <c r="BA36" s="35">
        <v>104.5</v>
      </c>
      <c r="BB36" s="34">
        <v>44214</v>
      </c>
      <c r="BC36" s="34" t="s">
        <v>379</v>
      </c>
    </row>
    <row r="37" spans="1:55" x14ac:dyDescent="0.35">
      <c r="A37" s="26">
        <v>34</v>
      </c>
      <c r="B37" s="26">
        <v>1040</v>
      </c>
      <c r="C37" s="60">
        <v>44214</v>
      </c>
      <c r="D37" s="50">
        <v>900</v>
      </c>
      <c r="E37" s="26">
        <v>23</v>
      </c>
      <c r="F37" s="26">
        <v>8</v>
      </c>
      <c r="G37" s="49" t="s">
        <v>332</v>
      </c>
      <c r="H37" s="49" t="s">
        <v>309</v>
      </c>
      <c r="I37" s="49" t="s">
        <v>1</v>
      </c>
      <c r="J37" s="49" t="s">
        <v>32</v>
      </c>
      <c r="K37" s="53">
        <v>3820009</v>
      </c>
      <c r="L37" s="50" t="s">
        <v>153</v>
      </c>
      <c r="M37" s="48">
        <v>104.5</v>
      </c>
      <c r="N37" s="79">
        <v>14</v>
      </c>
      <c r="O37" s="48">
        <v>1564.5</v>
      </c>
      <c r="P37" s="48">
        <v>1752.24</v>
      </c>
      <c r="S37" s="25">
        <v>33</v>
      </c>
      <c r="T37" s="25">
        <v>10</v>
      </c>
      <c r="U37" s="25">
        <f t="shared" si="0"/>
        <v>13</v>
      </c>
      <c r="V37" s="49" t="s">
        <v>314</v>
      </c>
      <c r="W37" s="29">
        <f t="shared" si="1"/>
        <v>7</v>
      </c>
      <c r="X37" s="49" t="s">
        <v>19</v>
      </c>
      <c r="Y37" s="29" t="s">
        <v>71</v>
      </c>
      <c r="Z37" s="36">
        <v>2124</v>
      </c>
      <c r="AB37" s="25">
        <v>33</v>
      </c>
      <c r="AC37" s="25">
        <v>23</v>
      </c>
      <c r="AD37" s="25" t="s">
        <v>152</v>
      </c>
      <c r="AF37" s="25">
        <v>7</v>
      </c>
      <c r="AG37" s="29" t="s">
        <v>19</v>
      </c>
      <c r="AI37" s="25">
        <v>1119</v>
      </c>
      <c r="AJ37" s="47">
        <v>44259</v>
      </c>
      <c r="AK37" s="25">
        <v>3200</v>
      </c>
      <c r="AL37" s="35">
        <v>3710</v>
      </c>
      <c r="AM37" s="35">
        <f t="shared" si="2"/>
        <v>259.70000000000005</v>
      </c>
      <c r="AN37" s="35">
        <f t="shared" si="3"/>
        <v>185.5</v>
      </c>
      <c r="AO37" s="35">
        <v>4155.2</v>
      </c>
      <c r="AQ37" s="25">
        <v>33</v>
      </c>
      <c r="AR37" s="37">
        <v>1058</v>
      </c>
      <c r="AS37" s="37">
        <v>35</v>
      </c>
      <c r="AT37" s="38">
        <v>1350</v>
      </c>
      <c r="AU37" s="25">
        <v>-1</v>
      </c>
      <c r="AV37" s="25">
        <v>3</v>
      </c>
      <c r="AX37" s="25">
        <v>14</v>
      </c>
      <c r="AY37" s="34">
        <v>44214</v>
      </c>
      <c r="AZ37" s="25">
        <v>24</v>
      </c>
      <c r="BA37" s="35">
        <v>1272</v>
      </c>
      <c r="BB37" s="34">
        <v>44214</v>
      </c>
      <c r="BC37" s="34" t="s">
        <v>379</v>
      </c>
    </row>
    <row r="38" spans="1:55" x14ac:dyDescent="0.35">
      <c r="A38" s="26">
        <v>35</v>
      </c>
      <c r="B38" s="26">
        <v>1040</v>
      </c>
      <c r="C38" s="60">
        <v>44214</v>
      </c>
      <c r="D38" s="50">
        <v>900</v>
      </c>
      <c r="E38" s="26">
        <v>23</v>
      </c>
      <c r="F38" s="26">
        <v>8</v>
      </c>
      <c r="G38" s="49" t="s">
        <v>332</v>
      </c>
      <c r="H38" s="49" t="s">
        <v>309</v>
      </c>
      <c r="I38" s="49" t="s">
        <v>1</v>
      </c>
      <c r="J38" s="49" t="s">
        <v>32</v>
      </c>
      <c r="K38" s="53">
        <v>3820009</v>
      </c>
      <c r="L38" s="50" t="s">
        <v>154</v>
      </c>
      <c r="M38" s="48">
        <v>104.5</v>
      </c>
      <c r="N38" s="79">
        <v>14</v>
      </c>
      <c r="O38" s="48">
        <v>1564.5</v>
      </c>
      <c r="P38" s="48">
        <v>1752.24</v>
      </c>
      <c r="S38" s="25">
        <v>34</v>
      </c>
      <c r="T38" s="25">
        <v>10</v>
      </c>
      <c r="U38" s="25">
        <f t="shared" si="0"/>
        <v>14</v>
      </c>
      <c r="V38" s="49" t="s">
        <v>315</v>
      </c>
      <c r="W38" s="29">
        <f t="shared" si="1"/>
        <v>7</v>
      </c>
      <c r="X38" s="49" t="s">
        <v>19</v>
      </c>
      <c r="Y38" s="29" t="s">
        <v>23</v>
      </c>
      <c r="Z38" s="36">
        <v>8427</v>
      </c>
      <c r="AB38" s="25">
        <v>34</v>
      </c>
      <c r="AC38" s="25">
        <v>23</v>
      </c>
      <c r="AD38" s="25" t="s">
        <v>153</v>
      </c>
      <c r="AF38" s="25">
        <v>8</v>
      </c>
      <c r="AG38" s="29" t="s">
        <v>13</v>
      </c>
      <c r="AI38" s="25">
        <v>1150</v>
      </c>
      <c r="AJ38" s="34">
        <v>44313</v>
      </c>
      <c r="AK38" s="25">
        <v>3300</v>
      </c>
      <c r="AL38" s="35">
        <v>1414.11</v>
      </c>
      <c r="AM38" s="35">
        <f t="shared" si="2"/>
        <v>98.987700000000004</v>
      </c>
      <c r="AN38" s="35">
        <f t="shared" si="3"/>
        <v>70.705500000000001</v>
      </c>
      <c r="AO38" s="35">
        <v>1583.8031999999998</v>
      </c>
      <c r="AQ38" s="25">
        <v>34</v>
      </c>
      <c r="AR38" s="25">
        <v>1064</v>
      </c>
      <c r="AS38" s="25">
        <v>29</v>
      </c>
      <c r="AT38" s="35">
        <v>1435</v>
      </c>
      <c r="AU38" s="25">
        <v>-2</v>
      </c>
      <c r="AV38" s="25">
        <v>4</v>
      </c>
      <c r="AX38" s="25">
        <v>45</v>
      </c>
      <c r="AY38" s="34">
        <v>44313</v>
      </c>
      <c r="AZ38" s="25">
        <v>25</v>
      </c>
      <c r="BA38" s="35">
        <v>1414.11</v>
      </c>
      <c r="BB38" s="34">
        <v>44313</v>
      </c>
      <c r="BC38" s="34" t="s">
        <v>379</v>
      </c>
    </row>
    <row r="39" spans="1:55" x14ac:dyDescent="0.35">
      <c r="A39" s="26">
        <v>36</v>
      </c>
      <c r="B39" s="26">
        <v>1040</v>
      </c>
      <c r="C39" s="60">
        <v>44214</v>
      </c>
      <c r="D39" s="50">
        <v>900</v>
      </c>
      <c r="E39" s="26">
        <v>23</v>
      </c>
      <c r="F39" s="26">
        <v>8</v>
      </c>
      <c r="G39" s="49" t="s">
        <v>332</v>
      </c>
      <c r="H39" s="49" t="s">
        <v>309</v>
      </c>
      <c r="I39" s="49" t="s">
        <v>1</v>
      </c>
      <c r="J39" s="49" t="s">
        <v>32</v>
      </c>
      <c r="K39" s="53">
        <v>3820009</v>
      </c>
      <c r="L39" s="50" t="s">
        <v>155</v>
      </c>
      <c r="M39" s="48">
        <v>104.5</v>
      </c>
      <c r="N39" s="79">
        <v>14</v>
      </c>
      <c r="O39" s="48">
        <v>1564.5</v>
      </c>
      <c r="P39" s="48">
        <v>1752.24</v>
      </c>
      <c r="S39" s="25">
        <v>35</v>
      </c>
      <c r="T39" s="25">
        <v>10</v>
      </c>
      <c r="U39" s="25">
        <f t="shared" si="0"/>
        <v>15</v>
      </c>
      <c r="V39" s="49" t="s">
        <v>321</v>
      </c>
      <c r="W39" s="29">
        <f t="shared" si="1"/>
        <v>7</v>
      </c>
      <c r="X39" s="49" t="s">
        <v>19</v>
      </c>
      <c r="Y39" s="29" t="s">
        <v>67</v>
      </c>
      <c r="Z39" s="36">
        <v>13628</v>
      </c>
      <c r="AB39" s="25">
        <v>35</v>
      </c>
      <c r="AC39" s="25">
        <v>23</v>
      </c>
      <c r="AD39" s="25" t="s">
        <v>154</v>
      </c>
      <c r="AF39" s="25">
        <v>9</v>
      </c>
      <c r="AG39" s="29" t="s">
        <v>266</v>
      </c>
      <c r="AI39" s="25">
        <v>1151</v>
      </c>
      <c r="AJ39" s="34">
        <v>44314</v>
      </c>
      <c r="AK39" s="25">
        <v>3400</v>
      </c>
      <c r="AL39" s="35">
        <v>133.16999999999999</v>
      </c>
      <c r="AM39" s="35">
        <f t="shared" si="2"/>
        <v>9.3218999999999994</v>
      </c>
      <c r="AN39" s="35">
        <f t="shared" si="3"/>
        <v>6.6585000000000001</v>
      </c>
      <c r="AO39" s="35">
        <v>149.15039999999999</v>
      </c>
      <c r="AQ39" s="25">
        <v>35</v>
      </c>
      <c r="AR39" s="25">
        <v>1089</v>
      </c>
      <c r="AS39" s="25">
        <v>33</v>
      </c>
      <c r="AT39" s="35">
        <v>358.74</v>
      </c>
      <c r="AU39" s="25">
        <v>-2</v>
      </c>
      <c r="AV39" s="25">
        <v>4</v>
      </c>
      <c r="AX39" s="25">
        <v>36</v>
      </c>
      <c r="AY39" s="34">
        <v>44253</v>
      </c>
      <c r="AZ39" s="37">
        <v>26</v>
      </c>
      <c r="BA39" s="38">
        <v>374.63</v>
      </c>
      <c r="BB39" s="34">
        <v>44253</v>
      </c>
      <c r="BC39" s="34" t="s">
        <v>379</v>
      </c>
    </row>
    <row r="40" spans="1:55" x14ac:dyDescent="0.35">
      <c r="A40" s="26">
        <v>37</v>
      </c>
      <c r="B40" s="26">
        <v>1040</v>
      </c>
      <c r="C40" s="60">
        <v>44214</v>
      </c>
      <c r="D40" s="50">
        <v>900</v>
      </c>
      <c r="E40" s="26">
        <v>23</v>
      </c>
      <c r="F40" s="26">
        <v>8</v>
      </c>
      <c r="G40" s="49" t="s">
        <v>332</v>
      </c>
      <c r="H40" s="49" t="s">
        <v>309</v>
      </c>
      <c r="I40" s="49" t="s">
        <v>1</v>
      </c>
      <c r="J40" s="49" t="s">
        <v>32</v>
      </c>
      <c r="K40" s="53">
        <v>3820009</v>
      </c>
      <c r="L40" s="50" t="s">
        <v>156</v>
      </c>
      <c r="M40" s="48">
        <v>104.5</v>
      </c>
      <c r="N40" s="79">
        <v>14</v>
      </c>
      <c r="O40" s="48">
        <v>1564.5</v>
      </c>
      <c r="P40" s="48">
        <v>1752.24</v>
      </c>
      <c r="S40" s="25">
        <v>36</v>
      </c>
      <c r="T40" s="25">
        <v>10</v>
      </c>
      <c r="U40" s="25">
        <f t="shared" si="0"/>
        <v>16</v>
      </c>
      <c r="V40" s="49" t="s">
        <v>313</v>
      </c>
      <c r="W40" s="29">
        <f t="shared" si="1"/>
        <v>8</v>
      </c>
      <c r="X40" s="49" t="s">
        <v>13</v>
      </c>
      <c r="Y40" s="29" t="s">
        <v>64</v>
      </c>
      <c r="Z40" s="36">
        <v>41491</v>
      </c>
      <c r="AB40" s="25">
        <v>36</v>
      </c>
      <c r="AC40" s="25">
        <v>23</v>
      </c>
      <c r="AD40" s="25" t="s">
        <v>155</v>
      </c>
      <c r="AF40" s="46"/>
      <c r="AG40" s="72"/>
      <c r="AI40" s="25">
        <v>1157</v>
      </c>
      <c r="AJ40" s="34">
        <v>44333</v>
      </c>
      <c r="AK40" s="25">
        <v>3500</v>
      </c>
      <c r="AL40" s="35">
        <v>1350</v>
      </c>
      <c r="AM40" s="35">
        <f t="shared" si="2"/>
        <v>94.500000000000014</v>
      </c>
      <c r="AN40" s="35">
        <f t="shared" si="3"/>
        <v>67.5</v>
      </c>
      <c r="AO40" s="35">
        <v>1512</v>
      </c>
      <c r="AQ40" s="25">
        <v>36</v>
      </c>
      <c r="AR40" s="25">
        <v>1090</v>
      </c>
      <c r="AS40" s="25">
        <v>8</v>
      </c>
      <c r="AT40" s="35">
        <v>2000</v>
      </c>
      <c r="AU40" s="25">
        <v>4</v>
      </c>
      <c r="AV40" s="25">
        <v>1</v>
      </c>
      <c r="AX40" s="25">
        <v>41</v>
      </c>
      <c r="AY40" s="34">
        <v>44263</v>
      </c>
      <c r="AZ40" s="25">
        <v>27</v>
      </c>
      <c r="BA40" s="35">
        <v>358.74</v>
      </c>
      <c r="BB40" s="34">
        <v>44263</v>
      </c>
      <c r="BC40" s="34" t="s">
        <v>379</v>
      </c>
    </row>
    <row r="41" spans="1:55" x14ac:dyDescent="0.35">
      <c r="A41" s="27">
        <v>38</v>
      </c>
      <c r="B41" s="27">
        <v>1042</v>
      </c>
      <c r="C41" s="60">
        <v>44214</v>
      </c>
      <c r="D41" s="50">
        <v>1000</v>
      </c>
      <c r="E41" s="27">
        <v>28</v>
      </c>
      <c r="F41" s="27">
        <v>9</v>
      </c>
      <c r="G41" s="49" t="s">
        <v>333</v>
      </c>
      <c r="H41" s="49" t="s">
        <v>315</v>
      </c>
      <c r="I41" s="49" t="s">
        <v>19</v>
      </c>
      <c r="J41" s="49" t="s">
        <v>82</v>
      </c>
      <c r="K41" s="53">
        <v>41398</v>
      </c>
      <c r="L41" s="50" t="s">
        <v>170</v>
      </c>
      <c r="M41" s="48">
        <v>1040</v>
      </c>
      <c r="N41" s="79">
        <v>1</v>
      </c>
      <c r="O41" s="48">
        <v>1040</v>
      </c>
      <c r="P41" s="48">
        <v>1164.8</v>
      </c>
      <c r="S41" s="25">
        <v>37</v>
      </c>
      <c r="T41" s="25">
        <v>7</v>
      </c>
      <c r="U41" s="25">
        <f t="shared" si="0"/>
        <v>9</v>
      </c>
      <c r="V41" s="49" t="s">
        <v>309</v>
      </c>
      <c r="W41" s="29">
        <f t="shared" si="1"/>
        <v>5</v>
      </c>
      <c r="X41" s="49" t="s">
        <v>1</v>
      </c>
      <c r="Y41" s="29" t="s">
        <v>16</v>
      </c>
      <c r="Z41" s="36">
        <v>5618009</v>
      </c>
      <c r="AB41" s="25">
        <v>37</v>
      </c>
      <c r="AC41" s="25">
        <v>23</v>
      </c>
      <c r="AD41" s="25" t="s">
        <v>156</v>
      </c>
      <c r="AI41" s="25">
        <v>1160</v>
      </c>
      <c r="AJ41" s="47">
        <v>44334</v>
      </c>
      <c r="AK41" s="25">
        <v>3600</v>
      </c>
      <c r="AL41" s="35">
        <v>84253.32</v>
      </c>
      <c r="AM41" s="35">
        <f t="shared" si="2"/>
        <v>5897.7324000000008</v>
      </c>
      <c r="AN41" s="35">
        <f t="shared" si="3"/>
        <v>4212.6660000000002</v>
      </c>
      <c r="AO41" s="35">
        <v>94363.718400000012</v>
      </c>
      <c r="AQ41" s="25">
        <v>37</v>
      </c>
      <c r="AR41" s="37">
        <v>1091</v>
      </c>
      <c r="AS41" s="25">
        <v>11</v>
      </c>
      <c r="AT41" s="35">
        <v>6665.33</v>
      </c>
      <c r="AU41" s="25">
        <v>3</v>
      </c>
      <c r="AV41" s="25">
        <v>1</v>
      </c>
      <c r="AX41" s="25">
        <v>13</v>
      </c>
      <c r="AY41" s="34">
        <v>44214</v>
      </c>
      <c r="AZ41" s="37">
        <v>28</v>
      </c>
      <c r="BA41" s="38">
        <v>1040</v>
      </c>
      <c r="BB41" s="34">
        <v>44210</v>
      </c>
      <c r="BC41" s="34">
        <v>44252</v>
      </c>
    </row>
    <row r="42" spans="1:55" x14ac:dyDescent="0.35">
      <c r="A42" s="26">
        <v>39</v>
      </c>
      <c r="B42" s="26">
        <v>1043</v>
      </c>
      <c r="C42" s="60">
        <v>44214</v>
      </c>
      <c r="D42" s="50">
        <v>1100</v>
      </c>
      <c r="E42" s="26">
        <v>24</v>
      </c>
      <c r="F42" s="26">
        <v>8</v>
      </c>
      <c r="G42" s="49" t="s">
        <v>332</v>
      </c>
      <c r="H42" s="49" t="s">
        <v>315</v>
      </c>
      <c r="I42" s="49" t="s">
        <v>19</v>
      </c>
      <c r="J42" s="49" t="s">
        <v>36</v>
      </c>
      <c r="K42" s="53">
        <v>1100321</v>
      </c>
      <c r="L42" s="50" t="s">
        <v>229</v>
      </c>
      <c r="M42" s="48">
        <v>1272</v>
      </c>
      <c r="N42" s="79">
        <v>1</v>
      </c>
      <c r="O42" s="48">
        <v>1272</v>
      </c>
      <c r="P42" s="48">
        <v>1424.6399999999999</v>
      </c>
      <c r="S42" s="25">
        <v>38</v>
      </c>
      <c r="T42" s="25">
        <v>7</v>
      </c>
      <c r="U42" s="25">
        <f t="shared" si="0"/>
        <v>13</v>
      </c>
      <c r="V42" s="49" t="s">
        <v>314</v>
      </c>
      <c r="W42" s="29">
        <f t="shared" si="1"/>
        <v>7</v>
      </c>
      <c r="X42" s="49" t="s">
        <v>19</v>
      </c>
      <c r="Y42" s="29" t="s">
        <v>20</v>
      </c>
      <c r="Z42" s="36">
        <v>20983041</v>
      </c>
      <c r="AB42" s="25">
        <v>38</v>
      </c>
      <c r="AC42" s="25">
        <v>28</v>
      </c>
      <c r="AD42" s="25" t="s">
        <v>170</v>
      </c>
      <c r="AF42" s="25" t="s">
        <v>304</v>
      </c>
      <c r="AG42" s="54"/>
      <c r="AI42" s="25">
        <v>1168</v>
      </c>
      <c r="AJ42" s="47">
        <v>44334</v>
      </c>
      <c r="AK42" s="25">
        <v>3700</v>
      </c>
      <c r="AL42" s="35">
        <v>529.48</v>
      </c>
      <c r="AM42" s="35">
        <f t="shared" si="2"/>
        <v>37.063600000000008</v>
      </c>
      <c r="AN42" s="35">
        <f t="shared" si="3"/>
        <v>26.474000000000004</v>
      </c>
      <c r="AO42" s="35">
        <v>593.01760000000013</v>
      </c>
      <c r="AQ42" s="25">
        <v>38</v>
      </c>
      <c r="AR42" s="37">
        <v>1091</v>
      </c>
      <c r="AS42" s="25">
        <v>12</v>
      </c>
      <c r="AT42" s="35">
        <v>6065.33</v>
      </c>
      <c r="AU42" s="25">
        <v>3</v>
      </c>
      <c r="AV42" s="25">
        <v>1</v>
      </c>
      <c r="AX42" s="25">
        <v>39</v>
      </c>
      <c r="AY42" s="34">
        <v>44253</v>
      </c>
      <c r="AZ42" s="37">
        <v>28</v>
      </c>
      <c r="BA42" s="38">
        <v>1200</v>
      </c>
      <c r="BB42" s="34">
        <v>44253</v>
      </c>
      <c r="BC42" s="34" t="s">
        <v>379</v>
      </c>
    </row>
    <row r="43" spans="1:55" x14ac:dyDescent="0.35">
      <c r="A43" s="27">
        <v>40</v>
      </c>
      <c r="B43" s="27">
        <v>1044</v>
      </c>
      <c r="C43" s="60">
        <v>44214</v>
      </c>
      <c r="D43" s="50">
        <v>1200</v>
      </c>
      <c r="E43" s="27">
        <v>9</v>
      </c>
      <c r="F43" s="27">
        <v>4</v>
      </c>
      <c r="G43" s="49" t="s">
        <v>334</v>
      </c>
      <c r="H43" s="49" t="s">
        <v>310</v>
      </c>
      <c r="I43" s="49" t="s">
        <v>264</v>
      </c>
      <c r="J43" s="49" t="s">
        <v>38</v>
      </c>
      <c r="K43" s="53">
        <v>11164009</v>
      </c>
      <c r="L43" s="50" t="s">
        <v>39</v>
      </c>
      <c r="M43" s="48">
        <v>69.53</v>
      </c>
      <c r="N43" s="79">
        <v>4</v>
      </c>
      <c r="O43" s="48">
        <v>317.88</v>
      </c>
      <c r="P43" s="48">
        <v>356.0256</v>
      </c>
      <c r="S43" s="25">
        <v>39</v>
      </c>
      <c r="T43" s="25">
        <v>7</v>
      </c>
      <c r="U43" s="25">
        <f t="shared" si="0"/>
        <v>16</v>
      </c>
      <c r="V43" s="49" t="s">
        <v>313</v>
      </c>
      <c r="W43" s="29">
        <f t="shared" si="1"/>
        <v>8</v>
      </c>
      <c r="X43" s="49" t="s">
        <v>13</v>
      </c>
      <c r="Y43" s="29" t="s">
        <v>91</v>
      </c>
      <c r="Z43" s="36">
        <v>41406</v>
      </c>
      <c r="AB43" s="25">
        <v>39</v>
      </c>
      <c r="AC43" s="25">
        <v>24</v>
      </c>
      <c r="AD43" s="25" t="s">
        <v>229</v>
      </c>
      <c r="AF43" s="98" t="s">
        <v>368</v>
      </c>
      <c r="AG43" s="98"/>
      <c r="AI43" s="25">
        <v>1169</v>
      </c>
      <c r="AJ43" s="47">
        <v>44334</v>
      </c>
      <c r="AK43" s="25">
        <v>3800</v>
      </c>
      <c r="AL43" s="38">
        <v>374.63</v>
      </c>
      <c r="AM43" s="38">
        <f t="shared" si="2"/>
        <v>26.224100000000004</v>
      </c>
      <c r="AN43" s="38">
        <f t="shared" si="3"/>
        <v>18.7315</v>
      </c>
      <c r="AO43" s="38">
        <v>419.5856</v>
      </c>
      <c r="AQ43" s="25">
        <v>39</v>
      </c>
      <c r="AR43" s="25">
        <v>1102</v>
      </c>
      <c r="AS43" s="25">
        <v>26</v>
      </c>
      <c r="AT43" s="35">
        <v>374.63</v>
      </c>
      <c r="AU43" s="25">
        <v>6</v>
      </c>
      <c r="AV43" s="25">
        <v>1</v>
      </c>
      <c r="AX43" s="25">
        <v>31</v>
      </c>
      <c r="AY43" s="34">
        <v>44215</v>
      </c>
      <c r="AZ43" s="25">
        <v>29</v>
      </c>
      <c r="BA43" s="35">
        <v>1435</v>
      </c>
      <c r="BB43" s="34">
        <v>44215</v>
      </c>
      <c r="BC43" s="34" t="s">
        <v>379</v>
      </c>
    </row>
    <row r="44" spans="1:55" x14ac:dyDescent="0.35">
      <c r="A44" s="27">
        <v>41</v>
      </c>
      <c r="B44" s="27">
        <v>1044</v>
      </c>
      <c r="C44" s="60">
        <v>44214</v>
      </c>
      <c r="D44" s="50">
        <v>1200</v>
      </c>
      <c r="E44" s="27">
        <v>9</v>
      </c>
      <c r="F44" s="27">
        <v>4</v>
      </c>
      <c r="G44" s="49" t="s">
        <v>334</v>
      </c>
      <c r="H44" s="49" t="s">
        <v>310</v>
      </c>
      <c r="I44" s="49" t="s">
        <v>264</v>
      </c>
      <c r="J44" s="49" t="s">
        <v>38</v>
      </c>
      <c r="K44" s="53">
        <v>11164009</v>
      </c>
      <c r="L44" s="50" t="s">
        <v>138</v>
      </c>
      <c r="M44" s="48">
        <v>69.53</v>
      </c>
      <c r="N44" s="79">
        <v>4</v>
      </c>
      <c r="O44" s="48">
        <v>317.88</v>
      </c>
      <c r="P44" s="48">
        <v>356.0256</v>
      </c>
      <c r="S44" s="25">
        <v>40</v>
      </c>
      <c r="T44" s="25">
        <v>3</v>
      </c>
      <c r="U44" s="25">
        <f t="shared" si="0"/>
        <v>9</v>
      </c>
      <c r="V44" s="49" t="s">
        <v>309</v>
      </c>
      <c r="W44" s="29">
        <f t="shared" si="1"/>
        <v>5</v>
      </c>
      <c r="X44" s="49" t="s">
        <v>1</v>
      </c>
      <c r="Y44" s="29" t="s">
        <v>95</v>
      </c>
      <c r="Z44" s="36">
        <v>1012</v>
      </c>
      <c r="AB44" s="25">
        <v>40</v>
      </c>
      <c r="AC44" s="25">
        <v>9</v>
      </c>
      <c r="AD44" s="25" t="s">
        <v>39</v>
      </c>
      <c r="AF44" s="65" t="s">
        <v>369</v>
      </c>
      <c r="AG44" s="66" t="s">
        <v>341</v>
      </c>
      <c r="AI44" s="25">
        <v>1170</v>
      </c>
      <c r="AJ44" s="47">
        <v>44334</v>
      </c>
      <c r="AK44" s="25">
        <v>3900</v>
      </c>
      <c r="AL44" s="38">
        <v>374.63</v>
      </c>
      <c r="AM44" s="38">
        <f t="shared" si="2"/>
        <v>26.224100000000004</v>
      </c>
      <c r="AN44" s="38">
        <f t="shared" si="3"/>
        <v>18.7315</v>
      </c>
      <c r="AO44" s="38">
        <v>419.5856</v>
      </c>
      <c r="AQ44" s="25">
        <v>40</v>
      </c>
      <c r="AR44" s="25">
        <v>1105</v>
      </c>
      <c r="AS44" s="25">
        <v>13</v>
      </c>
      <c r="AT44" s="35">
        <v>499.5</v>
      </c>
      <c r="AU44" s="25">
        <v>3</v>
      </c>
      <c r="AV44" s="25">
        <v>1</v>
      </c>
      <c r="AX44" s="25">
        <v>27</v>
      </c>
      <c r="AY44" s="34">
        <v>44214</v>
      </c>
      <c r="AZ44" s="25">
        <v>30</v>
      </c>
      <c r="BA44" s="35">
        <v>1842</v>
      </c>
      <c r="BB44" s="34">
        <v>44214</v>
      </c>
      <c r="BC44" s="34" t="s">
        <v>379</v>
      </c>
    </row>
    <row r="45" spans="1:55" x14ac:dyDescent="0.35">
      <c r="A45" s="27">
        <v>42</v>
      </c>
      <c r="B45" s="27">
        <v>1044</v>
      </c>
      <c r="C45" s="60">
        <v>44214</v>
      </c>
      <c r="D45" s="50">
        <v>1200</v>
      </c>
      <c r="E45" s="27">
        <v>10</v>
      </c>
      <c r="F45" s="27">
        <v>4</v>
      </c>
      <c r="G45" s="49" t="s">
        <v>334</v>
      </c>
      <c r="H45" s="49" t="s">
        <v>316</v>
      </c>
      <c r="I45" s="49" t="s">
        <v>264</v>
      </c>
      <c r="J45" s="49" t="s">
        <v>40</v>
      </c>
      <c r="K45" s="53">
        <v>42542001</v>
      </c>
      <c r="L45" s="50" t="s">
        <v>139</v>
      </c>
      <c r="M45" s="48">
        <v>89.41</v>
      </c>
      <c r="N45" s="79">
        <v>4</v>
      </c>
      <c r="O45" s="48">
        <v>317.88</v>
      </c>
      <c r="P45" s="48">
        <v>356.0256</v>
      </c>
      <c r="S45" s="25">
        <v>41</v>
      </c>
      <c r="T45" s="25">
        <v>3</v>
      </c>
      <c r="U45" s="25">
        <f t="shared" si="0"/>
        <v>12</v>
      </c>
      <c r="V45" s="49" t="s">
        <v>318</v>
      </c>
      <c r="W45" s="29">
        <f t="shared" si="1"/>
        <v>8</v>
      </c>
      <c r="X45" s="49" t="s">
        <v>13</v>
      </c>
      <c r="Y45" s="29" t="s">
        <v>107</v>
      </c>
      <c r="Z45" s="36">
        <v>2136</v>
      </c>
      <c r="AB45" s="25">
        <v>41</v>
      </c>
      <c r="AC45" s="25">
        <v>9</v>
      </c>
      <c r="AD45" s="25" t="s">
        <v>138</v>
      </c>
      <c r="AF45" s="64" t="s">
        <v>370</v>
      </c>
      <c r="AG45" s="64" t="s">
        <v>342</v>
      </c>
      <c r="AI45" s="25">
        <v>1171</v>
      </c>
      <c r="AJ45" s="47">
        <v>44334</v>
      </c>
      <c r="AK45" s="25">
        <v>4000</v>
      </c>
      <c r="AL45" s="35">
        <v>424.58</v>
      </c>
      <c r="AM45" s="35">
        <f t="shared" si="2"/>
        <v>29.720600000000001</v>
      </c>
      <c r="AN45" s="35">
        <f t="shared" si="3"/>
        <v>21.228999999999999</v>
      </c>
      <c r="AO45" s="35">
        <v>475.52959999999996</v>
      </c>
      <c r="AQ45" s="25">
        <v>41</v>
      </c>
      <c r="AR45" s="25">
        <v>1107</v>
      </c>
      <c r="AS45" s="25">
        <v>26</v>
      </c>
      <c r="AT45" s="35">
        <v>374.63</v>
      </c>
      <c r="AU45" s="25">
        <v>3</v>
      </c>
      <c r="AV45" s="25">
        <v>1</v>
      </c>
      <c r="AX45" s="25">
        <v>29</v>
      </c>
      <c r="AY45" s="34">
        <v>44214</v>
      </c>
      <c r="AZ45" s="25">
        <v>31</v>
      </c>
      <c r="BA45" s="35">
        <v>2605</v>
      </c>
      <c r="BB45" s="34">
        <v>44214</v>
      </c>
      <c r="BC45" s="34" t="s">
        <v>379</v>
      </c>
    </row>
    <row r="46" spans="1:55" x14ac:dyDescent="0.35">
      <c r="A46" s="27">
        <v>43</v>
      </c>
      <c r="B46" s="27">
        <v>1044</v>
      </c>
      <c r="C46" s="60">
        <v>44214</v>
      </c>
      <c r="D46" s="50">
        <v>1200</v>
      </c>
      <c r="E46" s="27">
        <v>10</v>
      </c>
      <c r="F46" s="27">
        <v>4</v>
      </c>
      <c r="G46" s="49" t="s">
        <v>334</v>
      </c>
      <c r="H46" s="49" t="s">
        <v>316</v>
      </c>
      <c r="I46" s="49" t="s">
        <v>264</v>
      </c>
      <c r="J46" s="49" t="s">
        <v>40</v>
      </c>
      <c r="K46" s="53">
        <v>42542001</v>
      </c>
      <c r="L46" s="50" t="s">
        <v>140</v>
      </c>
      <c r="M46" s="48">
        <v>89.41</v>
      </c>
      <c r="N46" s="79">
        <v>4</v>
      </c>
      <c r="O46" s="48">
        <v>317.88</v>
      </c>
      <c r="P46" s="48">
        <v>356.0256</v>
      </c>
      <c r="S46" s="25">
        <v>42</v>
      </c>
      <c r="T46" s="25">
        <v>3</v>
      </c>
      <c r="U46" s="25">
        <f t="shared" si="0"/>
        <v>14</v>
      </c>
      <c r="V46" s="49" t="s">
        <v>315</v>
      </c>
      <c r="W46" s="29">
        <f t="shared" si="1"/>
        <v>7</v>
      </c>
      <c r="X46" s="49" t="s">
        <v>19</v>
      </c>
      <c r="Y46" s="29" t="s">
        <v>44</v>
      </c>
      <c r="Z46" s="36">
        <v>12490</v>
      </c>
      <c r="AB46" s="25">
        <v>42</v>
      </c>
      <c r="AC46" s="25">
        <v>10</v>
      </c>
      <c r="AD46" s="25" t="s">
        <v>139</v>
      </c>
      <c r="AF46" s="25">
        <v>1</v>
      </c>
      <c r="AG46" s="29" t="s">
        <v>310</v>
      </c>
      <c r="AI46" s="25">
        <v>1173</v>
      </c>
      <c r="AJ46" s="47">
        <v>44334</v>
      </c>
      <c r="AK46" s="25">
        <v>4100</v>
      </c>
      <c r="AL46" s="35">
        <v>831.16</v>
      </c>
      <c r="AM46" s="35">
        <f t="shared" si="2"/>
        <v>58.181200000000004</v>
      </c>
      <c r="AN46" s="35">
        <f t="shared" si="3"/>
        <v>41.558</v>
      </c>
      <c r="AO46" s="35">
        <v>930.89919999999995</v>
      </c>
      <c r="AQ46" s="25">
        <v>42</v>
      </c>
      <c r="AR46" s="37">
        <v>1111</v>
      </c>
      <c r="AS46" s="25">
        <v>28</v>
      </c>
      <c r="AT46" s="35">
        <v>1200</v>
      </c>
      <c r="AU46" s="25">
        <v>2</v>
      </c>
      <c r="AV46" s="25">
        <v>1</v>
      </c>
      <c r="AX46" s="25">
        <v>3</v>
      </c>
      <c r="AY46" s="34">
        <v>44209</v>
      </c>
      <c r="AZ46" s="25">
        <v>32</v>
      </c>
      <c r="BA46" s="35">
        <v>2100</v>
      </c>
      <c r="BB46" s="34">
        <v>44209</v>
      </c>
      <c r="BC46" s="34" t="s">
        <v>379</v>
      </c>
    </row>
    <row r="47" spans="1:55" x14ac:dyDescent="0.35">
      <c r="A47" s="26">
        <v>44</v>
      </c>
      <c r="B47" s="26">
        <v>1046</v>
      </c>
      <c r="C47" s="60">
        <v>44214</v>
      </c>
      <c r="D47" s="50">
        <v>1300</v>
      </c>
      <c r="E47" s="26">
        <v>7</v>
      </c>
      <c r="F47" s="26">
        <v>1</v>
      </c>
      <c r="G47" s="49" t="s">
        <v>327</v>
      </c>
      <c r="H47" s="49" t="s">
        <v>313</v>
      </c>
      <c r="I47" s="49" t="s">
        <v>13</v>
      </c>
      <c r="J47" s="49" t="s">
        <v>42</v>
      </c>
      <c r="K47" s="53">
        <v>8335</v>
      </c>
      <c r="L47" s="50" t="s">
        <v>131</v>
      </c>
      <c r="M47" s="48">
        <v>1435</v>
      </c>
      <c r="N47" s="79">
        <v>2</v>
      </c>
      <c r="O47" s="48">
        <v>5370</v>
      </c>
      <c r="P47" s="48">
        <v>6014.4</v>
      </c>
      <c r="S47" s="25">
        <v>43</v>
      </c>
      <c r="T47" s="25">
        <v>3</v>
      </c>
      <c r="U47" s="25">
        <f t="shared" si="0"/>
        <v>16</v>
      </c>
      <c r="V47" s="49" t="s">
        <v>313</v>
      </c>
      <c r="W47" s="29">
        <f t="shared" si="1"/>
        <v>8</v>
      </c>
      <c r="X47" s="49" t="s">
        <v>13</v>
      </c>
      <c r="Y47" s="29" t="s">
        <v>84</v>
      </c>
      <c r="Z47" s="36">
        <v>8335</v>
      </c>
      <c r="AB47" s="25">
        <v>43</v>
      </c>
      <c r="AC47" s="25">
        <v>10</v>
      </c>
      <c r="AD47" s="25" t="s">
        <v>140</v>
      </c>
      <c r="AF47" s="25">
        <v>2</v>
      </c>
      <c r="AG47" s="29" t="s">
        <v>316</v>
      </c>
      <c r="AQ47" s="25">
        <v>43</v>
      </c>
      <c r="AR47" s="37">
        <v>1111</v>
      </c>
      <c r="AS47" s="37">
        <v>43</v>
      </c>
      <c r="AT47" s="38">
        <v>1435</v>
      </c>
      <c r="AU47" s="25">
        <v>-1</v>
      </c>
      <c r="AV47" s="25">
        <v>2</v>
      </c>
      <c r="AX47" s="25">
        <v>32</v>
      </c>
      <c r="AY47" s="34">
        <v>44251</v>
      </c>
      <c r="AZ47" s="25">
        <v>33</v>
      </c>
      <c r="BA47" s="35">
        <v>358.74</v>
      </c>
      <c r="BB47" s="34">
        <v>44251</v>
      </c>
      <c r="BC47" s="34" t="s">
        <v>379</v>
      </c>
    </row>
    <row r="48" spans="1:55" x14ac:dyDescent="0.35">
      <c r="A48" s="26">
        <v>45</v>
      </c>
      <c r="B48" s="26">
        <v>1046</v>
      </c>
      <c r="C48" s="60">
        <v>44214</v>
      </c>
      <c r="D48" s="50">
        <v>1300</v>
      </c>
      <c r="E48" s="26">
        <v>7</v>
      </c>
      <c r="F48" s="26">
        <v>1</v>
      </c>
      <c r="G48" s="49" t="s">
        <v>327</v>
      </c>
      <c r="H48" s="49" t="s">
        <v>313</v>
      </c>
      <c r="I48" s="49" t="s">
        <v>13</v>
      </c>
      <c r="J48" s="49" t="s">
        <v>42</v>
      </c>
      <c r="K48" s="53">
        <v>8335</v>
      </c>
      <c r="L48" s="50" t="s">
        <v>132</v>
      </c>
      <c r="M48" s="48">
        <v>1435</v>
      </c>
      <c r="N48" s="79">
        <v>2</v>
      </c>
      <c r="O48" s="48">
        <v>5370</v>
      </c>
      <c r="P48" s="48">
        <v>6014.4</v>
      </c>
      <c r="S48" s="25">
        <v>44</v>
      </c>
      <c r="T48" s="25">
        <v>3</v>
      </c>
      <c r="U48" s="25">
        <f t="shared" si="0"/>
        <v>20</v>
      </c>
      <c r="V48" s="49" t="s">
        <v>25</v>
      </c>
      <c r="W48" s="29">
        <f t="shared" si="1"/>
        <v>9</v>
      </c>
      <c r="X48" s="49" t="s">
        <v>266</v>
      </c>
      <c r="Y48" s="29" t="s">
        <v>26</v>
      </c>
      <c r="Z48" s="36">
        <v>5804084</v>
      </c>
      <c r="AB48" s="25">
        <v>44</v>
      </c>
      <c r="AC48" s="25">
        <v>7</v>
      </c>
      <c r="AD48" s="25" t="s">
        <v>131</v>
      </c>
      <c r="AF48" s="25">
        <v>3</v>
      </c>
      <c r="AG48" s="29" t="s">
        <v>311</v>
      </c>
      <c r="AQ48" s="25">
        <v>44</v>
      </c>
      <c r="AR48" s="37">
        <v>1111</v>
      </c>
      <c r="AS48" s="37">
        <v>43</v>
      </c>
      <c r="AT48" s="38">
        <v>1435</v>
      </c>
      <c r="AU48" s="25">
        <v>1</v>
      </c>
      <c r="AV48" s="25">
        <v>3</v>
      </c>
      <c r="AX48" s="25">
        <v>8</v>
      </c>
      <c r="AY48" s="34">
        <v>44210</v>
      </c>
      <c r="AZ48" s="37">
        <v>34</v>
      </c>
      <c r="BA48" s="38">
        <v>1010</v>
      </c>
      <c r="BB48" s="34">
        <v>44210</v>
      </c>
      <c r="BC48" s="34" t="s">
        <v>379</v>
      </c>
    </row>
    <row r="49" spans="1:55" x14ac:dyDescent="0.35">
      <c r="A49" s="26">
        <v>46</v>
      </c>
      <c r="B49" s="26">
        <v>1046</v>
      </c>
      <c r="C49" s="60">
        <v>44214</v>
      </c>
      <c r="D49" s="50">
        <v>1300</v>
      </c>
      <c r="E49" s="26">
        <v>42</v>
      </c>
      <c r="F49" s="26">
        <v>3</v>
      </c>
      <c r="G49" s="49" t="s">
        <v>331</v>
      </c>
      <c r="H49" s="49" t="s">
        <v>315</v>
      </c>
      <c r="I49" s="49" t="s">
        <v>19</v>
      </c>
      <c r="J49" s="49" t="s">
        <v>44</v>
      </c>
      <c r="K49" s="53">
        <v>12490</v>
      </c>
      <c r="L49" s="50" t="s">
        <v>192</v>
      </c>
      <c r="M49" s="48">
        <v>1250</v>
      </c>
      <c r="N49" s="79">
        <v>2</v>
      </c>
      <c r="O49" s="48">
        <v>5370</v>
      </c>
      <c r="P49" s="48">
        <v>6014.4</v>
      </c>
      <c r="S49" s="25">
        <v>45</v>
      </c>
      <c r="T49" s="25">
        <v>3</v>
      </c>
      <c r="U49" s="25">
        <f t="shared" si="0"/>
        <v>20</v>
      </c>
      <c r="V49" s="49" t="s">
        <v>25</v>
      </c>
      <c r="W49" s="29">
        <f t="shared" si="1"/>
        <v>9</v>
      </c>
      <c r="X49" s="49" t="s">
        <v>266</v>
      </c>
      <c r="Y49" s="29" t="s">
        <v>26</v>
      </c>
      <c r="Z49" s="36">
        <v>5804084</v>
      </c>
      <c r="AB49" s="25">
        <v>45</v>
      </c>
      <c r="AC49" s="25">
        <v>7</v>
      </c>
      <c r="AD49" s="25" t="s">
        <v>132</v>
      </c>
      <c r="AF49" s="25">
        <v>4</v>
      </c>
      <c r="AG49" s="29" t="s">
        <v>320</v>
      </c>
      <c r="AQ49" s="25">
        <v>45</v>
      </c>
      <c r="AR49" s="25">
        <v>1114</v>
      </c>
      <c r="AS49" s="25">
        <v>27</v>
      </c>
      <c r="AT49" s="35">
        <v>358.74</v>
      </c>
      <c r="AU49" s="25">
        <v>2</v>
      </c>
      <c r="AV49" s="25">
        <v>1</v>
      </c>
      <c r="AX49" s="25">
        <v>10</v>
      </c>
      <c r="AY49" s="34">
        <v>44214</v>
      </c>
      <c r="AZ49" s="37">
        <v>34</v>
      </c>
      <c r="BA49" s="38">
        <v>1010</v>
      </c>
      <c r="BB49" s="34">
        <v>44210</v>
      </c>
      <c r="BC49" s="34" t="s">
        <v>379</v>
      </c>
    </row>
    <row r="50" spans="1:55" x14ac:dyDescent="0.35">
      <c r="A50" s="26">
        <v>47</v>
      </c>
      <c r="B50" s="26">
        <v>1046</v>
      </c>
      <c r="C50" s="60">
        <v>44214</v>
      </c>
      <c r="D50" s="50">
        <v>1300</v>
      </c>
      <c r="E50" s="26">
        <v>42</v>
      </c>
      <c r="F50" s="26">
        <v>3</v>
      </c>
      <c r="G50" s="49" t="s">
        <v>331</v>
      </c>
      <c r="H50" s="49" t="s">
        <v>315</v>
      </c>
      <c r="I50" s="49" t="s">
        <v>19</v>
      </c>
      <c r="J50" s="49" t="s">
        <v>44</v>
      </c>
      <c r="K50" s="53">
        <v>12490</v>
      </c>
      <c r="L50" s="50" t="s">
        <v>193</v>
      </c>
      <c r="M50" s="48">
        <v>1250</v>
      </c>
      <c r="N50" s="79">
        <v>2</v>
      </c>
      <c r="O50" s="48">
        <v>5370</v>
      </c>
      <c r="P50" s="48">
        <v>6014.4</v>
      </c>
      <c r="S50" s="25">
        <v>46</v>
      </c>
      <c r="T50" s="25">
        <v>6</v>
      </c>
      <c r="U50" s="25">
        <f t="shared" si="0"/>
        <v>3</v>
      </c>
      <c r="V50" s="49" t="s">
        <v>311</v>
      </c>
      <c r="W50" s="29">
        <f t="shared" si="1"/>
        <v>1</v>
      </c>
      <c r="X50" s="49" t="s">
        <v>239</v>
      </c>
      <c r="Y50" s="29" t="s">
        <v>99</v>
      </c>
      <c r="Z50" s="36">
        <v>99999203</v>
      </c>
      <c r="AB50" s="25">
        <v>46</v>
      </c>
      <c r="AC50" s="25">
        <v>42</v>
      </c>
      <c r="AD50" s="25" t="s">
        <v>192</v>
      </c>
      <c r="AF50" s="25">
        <v>5</v>
      </c>
      <c r="AG50" s="29" t="s">
        <v>323</v>
      </c>
      <c r="AQ50" s="25">
        <v>46</v>
      </c>
      <c r="AR50" s="37">
        <v>1117</v>
      </c>
      <c r="AS50" s="37">
        <v>18</v>
      </c>
      <c r="AT50" s="38">
        <v>710</v>
      </c>
      <c r="AU50" s="25">
        <v>-1</v>
      </c>
      <c r="AV50" s="25">
        <v>2</v>
      </c>
      <c r="AX50" s="25">
        <v>30</v>
      </c>
      <c r="AY50" s="34">
        <v>44214</v>
      </c>
      <c r="AZ50" s="37">
        <v>35</v>
      </c>
      <c r="BA50" s="38">
        <v>1350</v>
      </c>
      <c r="BB50" s="34">
        <v>44214</v>
      </c>
      <c r="BC50" s="34" t="s">
        <v>379</v>
      </c>
    </row>
    <row r="51" spans="1:55" x14ac:dyDescent="0.35">
      <c r="A51" s="27">
        <v>48</v>
      </c>
      <c r="B51" s="27">
        <v>1048</v>
      </c>
      <c r="C51" s="60">
        <v>44214</v>
      </c>
      <c r="D51" s="50">
        <v>1400</v>
      </c>
      <c r="E51" s="27">
        <v>14</v>
      </c>
      <c r="F51" s="27">
        <v>4</v>
      </c>
      <c r="G51" s="49" t="s">
        <v>334</v>
      </c>
      <c r="H51" s="49" t="s">
        <v>315</v>
      </c>
      <c r="I51" s="49" t="s">
        <v>19</v>
      </c>
      <c r="J51" s="49" t="s">
        <v>46</v>
      </c>
      <c r="K51" s="53">
        <v>50864001</v>
      </c>
      <c r="L51" s="50" t="s">
        <v>215</v>
      </c>
      <c r="M51" s="48">
        <v>1090.9100000000001</v>
      </c>
      <c r="N51" s="79">
        <v>1</v>
      </c>
      <c r="O51" s="48">
        <v>1090.9100000000001</v>
      </c>
      <c r="P51" s="48">
        <v>1221.8192000000001</v>
      </c>
      <c r="S51" s="25">
        <v>47</v>
      </c>
      <c r="T51" s="25">
        <v>6</v>
      </c>
      <c r="U51" s="25">
        <f t="shared" si="0"/>
        <v>6</v>
      </c>
      <c r="V51" s="49" t="s">
        <v>324</v>
      </c>
      <c r="W51" s="29">
        <f t="shared" si="1"/>
        <v>3</v>
      </c>
      <c r="X51" s="49" t="s">
        <v>240</v>
      </c>
      <c r="Y51" s="29" t="s">
        <v>102</v>
      </c>
      <c r="Z51" s="36">
        <v>99999197</v>
      </c>
      <c r="AB51" s="25">
        <v>47</v>
      </c>
      <c r="AC51" s="25">
        <v>42</v>
      </c>
      <c r="AD51" s="25" t="s">
        <v>193</v>
      </c>
      <c r="AF51" s="25">
        <v>6</v>
      </c>
      <c r="AG51" s="29" t="s">
        <v>324</v>
      </c>
      <c r="AQ51" s="25">
        <v>47</v>
      </c>
      <c r="AR51" s="37">
        <v>1117</v>
      </c>
      <c r="AS51" s="37">
        <v>18</v>
      </c>
      <c r="AT51" s="38">
        <v>710</v>
      </c>
      <c r="AU51" s="25">
        <v>1</v>
      </c>
      <c r="AV51" s="25">
        <v>3</v>
      </c>
      <c r="AX51" s="25">
        <v>47</v>
      </c>
      <c r="AY51" s="34">
        <v>44333</v>
      </c>
      <c r="AZ51" s="37">
        <v>35</v>
      </c>
      <c r="BA51" s="38">
        <v>1350</v>
      </c>
      <c r="BB51" s="34">
        <v>44214</v>
      </c>
      <c r="BC51" s="34" t="s">
        <v>379</v>
      </c>
    </row>
    <row r="52" spans="1:55" x14ac:dyDescent="0.35">
      <c r="A52" s="26">
        <v>49</v>
      </c>
      <c r="B52" s="26">
        <v>1049</v>
      </c>
      <c r="C52" s="60">
        <v>44214</v>
      </c>
      <c r="D52" s="50">
        <v>1500</v>
      </c>
      <c r="E52" s="26">
        <v>18</v>
      </c>
      <c r="F52" s="26">
        <v>5</v>
      </c>
      <c r="G52" s="49" t="s">
        <v>328</v>
      </c>
      <c r="H52" s="49" t="s">
        <v>48</v>
      </c>
      <c r="I52" s="49" t="s">
        <v>267</v>
      </c>
      <c r="J52" s="49" t="s">
        <v>87</v>
      </c>
      <c r="K52" s="53">
        <v>8359</v>
      </c>
      <c r="L52" s="50" t="s">
        <v>220</v>
      </c>
      <c r="M52" s="48">
        <v>710</v>
      </c>
      <c r="N52" s="79">
        <v>1</v>
      </c>
      <c r="O52" s="48">
        <v>1880</v>
      </c>
      <c r="P52" s="48">
        <v>2105.6</v>
      </c>
      <c r="S52" s="25">
        <v>48</v>
      </c>
      <c r="T52" s="25">
        <v>6</v>
      </c>
      <c r="U52" s="25">
        <f t="shared" si="0"/>
        <v>16</v>
      </c>
      <c r="V52" s="49" t="s">
        <v>313</v>
      </c>
      <c r="W52" s="29">
        <f t="shared" si="1"/>
        <v>8</v>
      </c>
      <c r="X52" s="49" t="s">
        <v>13</v>
      </c>
      <c r="Y52" s="29" t="s">
        <v>88</v>
      </c>
      <c r="Z52" s="36">
        <v>8355</v>
      </c>
      <c r="AB52" s="25">
        <v>48</v>
      </c>
      <c r="AC52" s="25">
        <v>14</v>
      </c>
      <c r="AD52" s="25" t="s">
        <v>215</v>
      </c>
      <c r="AF52" s="25">
        <v>7</v>
      </c>
      <c r="AG52" s="29" t="s">
        <v>317</v>
      </c>
      <c r="AQ52" s="25">
        <v>48</v>
      </c>
      <c r="AR52" s="37">
        <v>1117</v>
      </c>
      <c r="AS52" s="25">
        <v>48</v>
      </c>
      <c r="AT52" s="35">
        <v>1500</v>
      </c>
      <c r="AU52" s="25">
        <v>2</v>
      </c>
      <c r="AV52" s="25">
        <v>1</v>
      </c>
      <c r="AX52" s="25">
        <v>28</v>
      </c>
      <c r="AY52" s="34">
        <v>44214</v>
      </c>
      <c r="AZ52" s="25">
        <v>36</v>
      </c>
      <c r="BA52" s="35">
        <v>1991</v>
      </c>
      <c r="BB52" s="34">
        <v>44214</v>
      </c>
      <c r="BC52" s="34" t="s">
        <v>379</v>
      </c>
    </row>
    <row r="53" spans="1:55" x14ac:dyDescent="0.35">
      <c r="A53" s="26">
        <v>50</v>
      </c>
      <c r="B53" s="26">
        <v>1049</v>
      </c>
      <c r="C53" s="60">
        <v>44214</v>
      </c>
      <c r="D53" s="50">
        <v>1500</v>
      </c>
      <c r="E53" s="26">
        <v>20</v>
      </c>
      <c r="F53" s="26">
        <v>5</v>
      </c>
      <c r="G53" s="49" t="s">
        <v>328</v>
      </c>
      <c r="H53" s="49" t="s">
        <v>315</v>
      </c>
      <c r="I53" s="49" t="s">
        <v>19</v>
      </c>
      <c r="J53" s="49" t="s">
        <v>51</v>
      </c>
      <c r="K53" s="53">
        <v>13563</v>
      </c>
      <c r="L53" s="50" t="s">
        <v>226</v>
      </c>
      <c r="M53" s="48">
        <v>1170</v>
      </c>
      <c r="N53" s="79">
        <v>1</v>
      </c>
      <c r="O53" s="48">
        <v>1880</v>
      </c>
      <c r="P53" s="48">
        <v>2105.6</v>
      </c>
      <c r="V53" s="40"/>
      <c r="W53"/>
      <c r="X53" s="40"/>
      <c r="AB53" s="25">
        <v>49</v>
      </c>
      <c r="AC53" s="25">
        <v>18</v>
      </c>
      <c r="AD53" s="25" t="s">
        <v>220</v>
      </c>
      <c r="AF53" s="25">
        <v>8</v>
      </c>
      <c r="AG53" s="29" t="s">
        <v>326</v>
      </c>
      <c r="AQ53" s="25">
        <v>49</v>
      </c>
      <c r="AR53" s="37">
        <v>1119</v>
      </c>
      <c r="AS53" s="25">
        <v>18</v>
      </c>
      <c r="AT53" s="35">
        <v>710</v>
      </c>
      <c r="AU53" s="25">
        <v>1</v>
      </c>
      <c r="AV53" s="25">
        <v>1</v>
      </c>
      <c r="AX53" s="25">
        <v>6</v>
      </c>
      <c r="AY53" s="34">
        <v>44210</v>
      </c>
      <c r="AZ53" s="25">
        <v>37</v>
      </c>
      <c r="BA53" s="35">
        <v>199.8</v>
      </c>
      <c r="BB53" s="34">
        <v>44210</v>
      </c>
      <c r="BC53" s="34" t="s">
        <v>379</v>
      </c>
    </row>
    <row r="54" spans="1:55" x14ac:dyDescent="0.35">
      <c r="A54" s="27">
        <v>51</v>
      </c>
      <c r="B54" s="27">
        <v>1051</v>
      </c>
      <c r="C54" s="60">
        <v>44214</v>
      </c>
      <c r="D54" s="50">
        <v>1600</v>
      </c>
      <c r="E54" s="27">
        <v>45</v>
      </c>
      <c r="F54" s="27">
        <v>3</v>
      </c>
      <c r="G54" s="49" t="s">
        <v>331</v>
      </c>
      <c r="H54" s="49" t="s">
        <v>25</v>
      </c>
      <c r="I54" s="49" t="s">
        <v>266</v>
      </c>
      <c r="J54" s="49" t="s">
        <v>26</v>
      </c>
      <c r="K54" s="53">
        <v>5804084</v>
      </c>
      <c r="L54" s="50" t="s">
        <v>198</v>
      </c>
      <c r="M54" s="48">
        <v>553.95000000000005</v>
      </c>
      <c r="N54" s="79">
        <v>1</v>
      </c>
      <c r="O54" s="48">
        <v>553.95000000000005</v>
      </c>
      <c r="P54" s="48">
        <v>620.42400000000009</v>
      </c>
      <c r="V54" s="40"/>
      <c r="W54"/>
      <c r="X54" s="40"/>
      <c r="AB54" s="25">
        <v>50</v>
      </c>
      <c r="AC54" s="25">
        <v>20</v>
      </c>
      <c r="AD54" s="25" t="s">
        <v>226</v>
      </c>
      <c r="AF54" s="25">
        <v>9</v>
      </c>
      <c r="AG54" s="29" t="s">
        <v>309</v>
      </c>
      <c r="AQ54" s="25">
        <v>50</v>
      </c>
      <c r="AR54" s="37">
        <v>1119</v>
      </c>
      <c r="AS54" s="25">
        <v>39</v>
      </c>
      <c r="AT54" s="35">
        <v>1500</v>
      </c>
      <c r="AU54" s="25">
        <v>2</v>
      </c>
      <c r="AV54" s="25">
        <v>1</v>
      </c>
      <c r="AX54" s="25">
        <v>7</v>
      </c>
      <c r="AY54" s="34">
        <v>44210</v>
      </c>
      <c r="AZ54" s="25">
        <v>38</v>
      </c>
      <c r="BA54" s="35">
        <v>332.97</v>
      </c>
      <c r="BB54" s="34">
        <v>44210</v>
      </c>
      <c r="BC54" s="34" t="s">
        <v>379</v>
      </c>
    </row>
    <row r="55" spans="1:55" x14ac:dyDescent="0.35">
      <c r="A55" s="26">
        <v>52</v>
      </c>
      <c r="B55" s="26">
        <v>1052</v>
      </c>
      <c r="C55" s="60">
        <v>44214</v>
      </c>
      <c r="D55" s="50">
        <v>1700</v>
      </c>
      <c r="E55" s="26">
        <v>48</v>
      </c>
      <c r="F55" s="26">
        <v>6</v>
      </c>
      <c r="G55" s="49" t="s">
        <v>335</v>
      </c>
      <c r="H55" s="49" t="s">
        <v>313</v>
      </c>
      <c r="I55" s="49" t="s">
        <v>13</v>
      </c>
      <c r="J55" s="49" t="s">
        <v>88</v>
      </c>
      <c r="K55" s="53">
        <v>8355</v>
      </c>
      <c r="L55" s="50" t="s">
        <v>205</v>
      </c>
      <c r="M55" s="48">
        <v>1435</v>
      </c>
      <c r="N55" s="79">
        <v>1</v>
      </c>
      <c r="O55" s="48">
        <v>1435</v>
      </c>
      <c r="P55" s="48">
        <v>1607.2</v>
      </c>
      <c r="V55" s="40"/>
      <c r="W55"/>
      <c r="X55" s="40"/>
      <c r="AB55" s="25">
        <v>51</v>
      </c>
      <c r="AC55" s="25">
        <v>45</v>
      </c>
      <c r="AD55" s="25" t="s">
        <v>198</v>
      </c>
      <c r="AF55" s="25">
        <v>10</v>
      </c>
      <c r="AG55" s="29" t="s">
        <v>312</v>
      </c>
      <c r="AQ55" s="25">
        <v>51</v>
      </c>
      <c r="AR55" s="25">
        <v>1150</v>
      </c>
      <c r="AS55" s="25">
        <v>25</v>
      </c>
      <c r="AT55" s="35">
        <v>1414.11</v>
      </c>
      <c r="AU55" s="25">
        <v>1</v>
      </c>
      <c r="AV55" s="25">
        <v>1</v>
      </c>
      <c r="AX55" s="25">
        <v>44</v>
      </c>
      <c r="AY55" s="34">
        <v>44259</v>
      </c>
      <c r="AZ55" s="25">
        <v>39</v>
      </c>
      <c r="BA55" s="35">
        <v>1500</v>
      </c>
      <c r="BB55" s="34">
        <v>44259</v>
      </c>
      <c r="BC55" s="34" t="s">
        <v>379</v>
      </c>
    </row>
    <row r="56" spans="1:55" x14ac:dyDescent="0.35">
      <c r="A56" s="27">
        <v>53</v>
      </c>
      <c r="B56" s="27">
        <v>1054</v>
      </c>
      <c r="C56" s="60">
        <v>44214</v>
      </c>
      <c r="D56" s="50">
        <v>1800</v>
      </c>
      <c r="E56" s="27">
        <v>16</v>
      </c>
      <c r="F56" s="27">
        <v>5</v>
      </c>
      <c r="G56" s="49" t="s">
        <v>328</v>
      </c>
      <c r="H56" s="49" t="s">
        <v>317</v>
      </c>
      <c r="I56" s="49" t="s">
        <v>19</v>
      </c>
      <c r="J56" s="49" t="s">
        <v>56</v>
      </c>
      <c r="K56" s="53">
        <v>40184001</v>
      </c>
      <c r="L56" s="50" t="s">
        <v>216</v>
      </c>
      <c r="M56" s="48">
        <v>226.07</v>
      </c>
      <c r="N56" s="79">
        <v>3</v>
      </c>
      <c r="O56" s="48">
        <v>1747.3400000000001</v>
      </c>
      <c r="P56" s="48">
        <v>1957.0208000000002</v>
      </c>
      <c r="V56" s="40"/>
      <c r="W56"/>
      <c r="X56" s="40"/>
      <c r="AB56" s="25">
        <v>52</v>
      </c>
      <c r="AC56" s="25">
        <v>48</v>
      </c>
      <c r="AD56" s="25" t="s">
        <v>205</v>
      </c>
      <c r="AF56" s="25">
        <v>11</v>
      </c>
      <c r="AG56" s="29" t="s">
        <v>48</v>
      </c>
      <c r="AQ56" s="25">
        <v>52</v>
      </c>
      <c r="AR56" s="25">
        <v>1151</v>
      </c>
      <c r="AS56" s="25">
        <v>40</v>
      </c>
      <c r="AT56" s="35">
        <v>133.16999999999999</v>
      </c>
      <c r="AU56" s="25">
        <v>1</v>
      </c>
      <c r="AV56" s="25">
        <v>1</v>
      </c>
      <c r="AX56" s="25">
        <v>46</v>
      </c>
      <c r="AY56" s="34">
        <v>44314</v>
      </c>
      <c r="AZ56" s="25">
        <v>40</v>
      </c>
      <c r="BA56" s="35">
        <v>133.16999999999999</v>
      </c>
      <c r="BB56" s="34">
        <v>44314</v>
      </c>
      <c r="BC56" s="34" t="s">
        <v>379</v>
      </c>
    </row>
    <row r="57" spans="1:55" x14ac:dyDescent="0.35">
      <c r="A57" s="27">
        <v>54</v>
      </c>
      <c r="B57" s="27">
        <v>1054</v>
      </c>
      <c r="C57" s="60">
        <v>44214</v>
      </c>
      <c r="D57" s="50">
        <v>1800</v>
      </c>
      <c r="E57" s="27">
        <v>16</v>
      </c>
      <c r="F57" s="27">
        <v>5</v>
      </c>
      <c r="G57" s="49" t="s">
        <v>328</v>
      </c>
      <c r="H57" s="49" t="s">
        <v>317</v>
      </c>
      <c r="I57" s="49" t="s">
        <v>19</v>
      </c>
      <c r="J57" s="49" t="s">
        <v>56</v>
      </c>
      <c r="K57" s="53">
        <v>40184001</v>
      </c>
      <c r="L57" s="50" t="s">
        <v>217</v>
      </c>
      <c r="M57" s="48">
        <v>226.07</v>
      </c>
      <c r="N57" s="79">
        <v>3</v>
      </c>
      <c r="O57" s="48">
        <v>1747.3400000000001</v>
      </c>
      <c r="P57" s="48">
        <v>1957.0208000000002</v>
      </c>
      <c r="V57" s="40"/>
      <c r="W57"/>
      <c r="X57" s="40"/>
      <c r="AB57" s="25">
        <v>53</v>
      </c>
      <c r="AC57" s="25">
        <v>16</v>
      </c>
      <c r="AD57" s="25" t="s">
        <v>216</v>
      </c>
      <c r="AF57" s="25">
        <v>12</v>
      </c>
      <c r="AG57" s="29" t="s">
        <v>318</v>
      </c>
      <c r="AQ57" s="25">
        <v>53</v>
      </c>
      <c r="AR57" s="25">
        <v>1157</v>
      </c>
      <c r="AS57" s="25">
        <v>35</v>
      </c>
      <c r="AT57" s="35">
        <v>1350</v>
      </c>
      <c r="AU57" s="25">
        <v>1</v>
      </c>
      <c r="AV57" s="25">
        <v>1</v>
      </c>
      <c r="AX57" s="25">
        <v>51</v>
      </c>
      <c r="AY57" s="34">
        <v>44334</v>
      </c>
      <c r="AZ57" s="25">
        <v>41</v>
      </c>
      <c r="BA57" s="35">
        <v>374.63</v>
      </c>
      <c r="BB57" s="34">
        <v>44334</v>
      </c>
      <c r="BC57" s="34" t="s">
        <v>379</v>
      </c>
    </row>
    <row r="58" spans="1:55" x14ac:dyDescent="0.35">
      <c r="A58" s="27">
        <v>55</v>
      </c>
      <c r="B58" s="27">
        <v>1054</v>
      </c>
      <c r="C58" s="60">
        <v>44214</v>
      </c>
      <c r="D58" s="50">
        <v>1800</v>
      </c>
      <c r="E58" s="27">
        <v>16</v>
      </c>
      <c r="F58" s="27">
        <v>5</v>
      </c>
      <c r="G58" s="49" t="s">
        <v>328</v>
      </c>
      <c r="H58" s="49" t="s">
        <v>317</v>
      </c>
      <c r="I58" s="49" t="s">
        <v>19</v>
      </c>
      <c r="J58" s="49" t="s">
        <v>56</v>
      </c>
      <c r="K58" s="53">
        <v>40184001</v>
      </c>
      <c r="L58" s="50" t="s">
        <v>218</v>
      </c>
      <c r="M58" s="48">
        <v>226.07</v>
      </c>
      <c r="N58" s="79">
        <v>3</v>
      </c>
      <c r="O58" s="48">
        <v>1747.3400000000001</v>
      </c>
      <c r="P58" s="48">
        <v>1957.0208000000002</v>
      </c>
      <c r="V58" s="40"/>
      <c r="W58"/>
      <c r="X58" s="40"/>
      <c r="AB58" s="25">
        <v>54</v>
      </c>
      <c r="AC58" s="25">
        <v>16</v>
      </c>
      <c r="AD58" s="25" t="s">
        <v>217</v>
      </c>
      <c r="AF58" s="25">
        <v>13</v>
      </c>
      <c r="AG58" s="29" t="s">
        <v>314</v>
      </c>
      <c r="AQ58" s="25">
        <v>54</v>
      </c>
      <c r="AR58" s="37">
        <v>1160</v>
      </c>
      <c r="AS58" s="25">
        <v>46</v>
      </c>
      <c r="AT58" s="35">
        <v>2100</v>
      </c>
      <c r="AU58" s="25">
        <v>2</v>
      </c>
      <c r="AV58" s="25">
        <v>1</v>
      </c>
      <c r="AX58" s="25">
        <v>18</v>
      </c>
      <c r="AY58" s="34">
        <v>44214</v>
      </c>
      <c r="AZ58" s="25">
        <v>42</v>
      </c>
      <c r="BA58" s="35">
        <v>1250</v>
      </c>
      <c r="BB58" s="34">
        <v>44214</v>
      </c>
      <c r="BC58" s="34" t="s">
        <v>379</v>
      </c>
    </row>
    <row r="59" spans="1:55" x14ac:dyDescent="0.35">
      <c r="A59" s="27">
        <v>56</v>
      </c>
      <c r="B59" s="27">
        <v>1054</v>
      </c>
      <c r="C59" s="60">
        <v>44214</v>
      </c>
      <c r="D59" s="50">
        <v>1800</v>
      </c>
      <c r="E59" s="27">
        <v>17</v>
      </c>
      <c r="F59" s="27">
        <v>5</v>
      </c>
      <c r="G59" s="49" t="s">
        <v>328</v>
      </c>
      <c r="H59" s="49" t="s">
        <v>309</v>
      </c>
      <c r="I59" s="49" t="s">
        <v>1</v>
      </c>
      <c r="J59" s="49" t="s">
        <v>58</v>
      </c>
      <c r="K59" s="53">
        <v>40182001</v>
      </c>
      <c r="L59" s="50" t="s">
        <v>219</v>
      </c>
      <c r="M59" s="48">
        <v>172.63</v>
      </c>
      <c r="N59" s="79">
        <v>1</v>
      </c>
      <c r="O59" s="48">
        <v>1747.3400000000001</v>
      </c>
      <c r="P59" s="48">
        <v>1957.0208000000002</v>
      </c>
      <c r="V59" s="40"/>
      <c r="W59"/>
      <c r="X59" s="40"/>
      <c r="AB59" s="25">
        <v>55</v>
      </c>
      <c r="AC59" s="25">
        <v>16</v>
      </c>
      <c r="AD59" s="25" t="s">
        <v>218</v>
      </c>
      <c r="AF59" s="25">
        <v>14</v>
      </c>
      <c r="AG59" s="29" t="s">
        <v>315</v>
      </c>
      <c r="AQ59" s="25">
        <v>55</v>
      </c>
      <c r="AR59" s="37">
        <v>1160</v>
      </c>
      <c r="AS59" s="25">
        <v>47</v>
      </c>
      <c r="AT59" s="35">
        <v>20013.330000000002</v>
      </c>
      <c r="AU59" s="25">
        <v>4</v>
      </c>
      <c r="AV59" s="25">
        <v>1</v>
      </c>
      <c r="AX59" s="25">
        <v>40</v>
      </c>
      <c r="AY59" s="34">
        <v>44253</v>
      </c>
      <c r="AZ59" s="25">
        <v>43</v>
      </c>
      <c r="BA59" s="35">
        <v>1435</v>
      </c>
      <c r="BB59" s="34">
        <v>44253</v>
      </c>
      <c r="BC59" s="34" t="s">
        <v>379</v>
      </c>
    </row>
    <row r="60" spans="1:55" x14ac:dyDescent="0.35">
      <c r="A60" s="27">
        <v>57</v>
      </c>
      <c r="B60" s="27">
        <v>1054</v>
      </c>
      <c r="C60" s="60">
        <v>44214</v>
      </c>
      <c r="D60" s="50">
        <v>1800</v>
      </c>
      <c r="E60" s="27">
        <v>19</v>
      </c>
      <c r="F60" s="27">
        <v>5</v>
      </c>
      <c r="G60" s="49" t="s">
        <v>328</v>
      </c>
      <c r="H60" s="49" t="s">
        <v>318</v>
      </c>
      <c r="I60" s="49" t="s">
        <v>13</v>
      </c>
      <c r="J60" s="49" t="s">
        <v>60</v>
      </c>
      <c r="K60" s="53">
        <v>5850009</v>
      </c>
      <c r="L60" s="50" t="s">
        <v>224</v>
      </c>
      <c r="M60" s="48">
        <v>448.25</v>
      </c>
      <c r="N60" s="79">
        <v>2</v>
      </c>
      <c r="O60" s="48">
        <v>1747.3400000000001</v>
      </c>
      <c r="P60" s="48">
        <v>1957.0208000000002</v>
      </c>
      <c r="V60" s="40"/>
      <c r="W60"/>
      <c r="X60" s="40"/>
      <c r="AB60" s="25">
        <v>56</v>
      </c>
      <c r="AC60" s="25">
        <v>17</v>
      </c>
      <c r="AD60" s="25" t="s">
        <v>219</v>
      </c>
      <c r="AF60" s="25">
        <v>15</v>
      </c>
      <c r="AG60" s="29" t="s">
        <v>321</v>
      </c>
      <c r="AQ60" s="25">
        <v>56</v>
      </c>
      <c r="AR60" s="25">
        <v>1168</v>
      </c>
      <c r="AS60" s="25">
        <v>1</v>
      </c>
      <c r="AT60" s="35">
        <v>264.74</v>
      </c>
      <c r="AU60" s="25">
        <v>2</v>
      </c>
      <c r="AV60" s="25">
        <v>1</v>
      </c>
      <c r="AX60" s="25">
        <v>9</v>
      </c>
      <c r="AY60" s="34">
        <v>44210</v>
      </c>
      <c r="AZ60" s="25">
        <v>44</v>
      </c>
      <c r="BA60" s="35">
        <v>504.69</v>
      </c>
      <c r="BB60" s="34">
        <v>44210</v>
      </c>
      <c r="BC60" s="34" t="s">
        <v>379</v>
      </c>
    </row>
    <row r="61" spans="1:55" x14ac:dyDescent="0.35">
      <c r="A61" s="27">
        <v>58</v>
      </c>
      <c r="B61" s="27">
        <v>1054</v>
      </c>
      <c r="C61" s="60">
        <v>44214</v>
      </c>
      <c r="D61" s="50">
        <v>1800</v>
      </c>
      <c r="E61" s="27">
        <v>19</v>
      </c>
      <c r="F61" s="27">
        <v>5</v>
      </c>
      <c r="G61" s="49" t="s">
        <v>328</v>
      </c>
      <c r="H61" s="49" t="s">
        <v>318</v>
      </c>
      <c r="I61" s="49" t="s">
        <v>13</v>
      </c>
      <c r="J61" s="49" t="s">
        <v>60</v>
      </c>
      <c r="K61" s="53">
        <v>5850009</v>
      </c>
      <c r="L61" s="50" t="s">
        <v>225</v>
      </c>
      <c r="M61" s="48">
        <v>448.25</v>
      </c>
      <c r="N61" s="79">
        <v>2</v>
      </c>
      <c r="O61" s="48">
        <v>1747.3400000000001</v>
      </c>
      <c r="P61" s="48">
        <v>1957.0208000000002</v>
      </c>
      <c r="V61" s="40"/>
      <c r="W61"/>
      <c r="X61" s="40"/>
      <c r="AB61" s="25">
        <v>57</v>
      </c>
      <c r="AC61" s="25">
        <v>19</v>
      </c>
      <c r="AD61" s="25" t="s">
        <v>224</v>
      </c>
      <c r="AF61" s="25">
        <v>16</v>
      </c>
      <c r="AG61" s="29" t="s">
        <v>313</v>
      </c>
      <c r="AQ61" s="25">
        <v>57</v>
      </c>
      <c r="AR61" s="25">
        <v>1169</v>
      </c>
      <c r="AS61" s="25">
        <v>41</v>
      </c>
      <c r="AT61" s="35">
        <v>374.63</v>
      </c>
      <c r="AU61" s="25">
        <v>1</v>
      </c>
      <c r="AV61" s="25">
        <v>1</v>
      </c>
      <c r="AX61" s="25">
        <v>22</v>
      </c>
      <c r="AY61" s="34">
        <v>44214</v>
      </c>
      <c r="AZ61" s="25">
        <v>45</v>
      </c>
      <c r="BA61" s="35">
        <v>553.95000000000005</v>
      </c>
      <c r="BB61" s="34">
        <v>44214</v>
      </c>
      <c r="BC61" s="34" t="s">
        <v>379</v>
      </c>
    </row>
    <row r="62" spans="1:55" x14ac:dyDescent="0.35">
      <c r="A62" s="26">
        <v>59</v>
      </c>
      <c r="B62" s="26">
        <v>1056</v>
      </c>
      <c r="C62" s="60">
        <v>44214</v>
      </c>
      <c r="D62" s="50">
        <v>1900</v>
      </c>
      <c r="E62" s="26">
        <v>30</v>
      </c>
      <c r="F62" s="26">
        <v>9</v>
      </c>
      <c r="G62" s="49" t="s">
        <v>333</v>
      </c>
      <c r="H62" s="49" t="s">
        <v>319</v>
      </c>
      <c r="I62" s="49" t="s">
        <v>13</v>
      </c>
      <c r="J62" s="49" t="s">
        <v>62</v>
      </c>
      <c r="K62" s="53">
        <v>11577</v>
      </c>
      <c r="L62" s="50" t="s">
        <v>172</v>
      </c>
      <c r="M62" s="48">
        <v>1842</v>
      </c>
      <c r="N62" s="79">
        <v>2</v>
      </c>
      <c r="O62" s="48">
        <v>7666</v>
      </c>
      <c r="P62" s="48">
        <v>8585.92</v>
      </c>
      <c r="V62" s="40"/>
      <c r="W62"/>
      <c r="X62" s="40"/>
      <c r="AB62" s="25">
        <v>58</v>
      </c>
      <c r="AC62" s="25">
        <v>19</v>
      </c>
      <c r="AD62" s="25" t="s">
        <v>225</v>
      </c>
      <c r="AF62" s="25">
        <v>17</v>
      </c>
      <c r="AG62" s="29" t="s">
        <v>322</v>
      </c>
      <c r="AQ62" s="25">
        <v>58</v>
      </c>
      <c r="AR62" s="25">
        <v>1170</v>
      </c>
      <c r="AS62" s="25">
        <v>4</v>
      </c>
      <c r="AT62" s="35">
        <v>374.63</v>
      </c>
      <c r="AU62" s="25">
        <v>1</v>
      </c>
      <c r="AV62" s="25">
        <v>1</v>
      </c>
      <c r="AX62" s="25">
        <v>48</v>
      </c>
      <c r="AY62" s="34">
        <v>44334</v>
      </c>
      <c r="AZ62" s="25">
        <v>46</v>
      </c>
      <c r="BA62" s="35">
        <v>2100</v>
      </c>
      <c r="BB62" s="34">
        <v>44334</v>
      </c>
      <c r="BC62" s="34" t="s">
        <v>379</v>
      </c>
    </row>
    <row r="63" spans="1:55" x14ac:dyDescent="0.35">
      <c r="A63" s="26">
        <v>60</v>
      </c>
      <c r="B63" s="26">
        <v>1056</v>
      </c>
      <c r="C63" s="60">
        <v>44214</v>
      </c>
      <c r="D63" s="50">
        <v>1900</v>
      </c>
      <c r="E63" s="26">
        <v>30</v>
      </c>
      <c r="F63" s="26">
        <v>9</v>
      </c>
      <c r="G63" s="49" t="s">
        <v>333</v>
      </c>
      <c r="H63" s="49" t="s">
        <v>319</v>
      </c>
      <c r="I63" s="49" t="s">
        <v>13</v>
      </c>
      <c r="J63" s="49" t="s">
        <v>62</v>
      </c>
      <c r="K63" s="53">
        <v>11577</v>
      </c>
      <c r="L63" s="50" t="s">
        <v>173</v>
      </c>
      <c r="M63" s="48">
        <v>1842</v>
      </c>
      <c r="N63" s="79">
        <v>2</v>
      </c>
      <c r="O63" s="48">
        <v>7666</v>
      </c>
      <c r="P63" s="48">
        <v>8585.92</v>
      </c>
      <c r="V63" s="40"/>
      <c r="W63"/>
      <c r="X63" s="40"/>
      <c r="AB63" s="25">
        <v>59</v>
      </c>
      <c r="AC63" s="25">
        <v>30</v>
      </c>
      <c r="AD63" s="25" t="s">
        <v>172</v>
      </c>
      <c r="AF63" s="25">
        <v>18</v>
      </c>
      <c r="AG63" s="29" t="s">
        <v>319</v>
      </c>
      <c r="AQ63" s="25">
        <v>59</v>
      </c>
      <c r="AR63" s="25">
        <v>1171</v>
      </c>
      <c r="AS63" s="25">
        <v>3</v>
      </c>
      <c r="AT63" s="35">
        <v>424.58</v>
      </c>
      <c r="AU63" s="25">
        <v>1</v>
      </c>
      <c r="AV63" s="25">
        <v>1</v>
      </c>
      <c r="AX63" s="25">
        <v>49</v>
      </c>
      <c r="AY63" s="34">
        <v>44334</v>
      </c>
      <c r="AZ63" s="25">
        <v>47</v>
      </c>
      <c r="BA63" s="35">
        <v>20013.330000000002</v>
      </c>
      <c r="BB63" s="34">
        <v>44334</v>
      </c>
      <c r="BC63" s="34" t="s">
        <v>379</v>
      </c>
    </row>
    <row r="64" spans="1:55" x14ac:dyDescent="0.35">
      <c r="A64" s="26">
        <v>61</v>
      </c>
      <c r="B64" s="26">
        <v>1056</v>
      </c>
      <c r="C64" s="60">
        <v>44214</v>
      </c>
      <c r="D64" s="50">
        <v>1900</v>
      </c>
      <c r="E64" s="26">
        <v>36</v>
      </c>
      <c r="F64" s="26">
        <v>10</v>
      </c>
      <c r="G64" s="49" t="s">
        <v>329</v>
      </c>
      <c r="H64" s="49" t="s">
        <v>313</v>
      </c>
      <c r="I64" s="49" t="s">
        <v>13</v>
      </c>
      <c r="J64" s="49" t="s">
        <v>64</v>
      </c>
      <c r="K64" s="53">
        <v>41491</v>
      </c>
      <c r="L64" s="50" t="s">
        <v>182</v>
      </c>
      <c r="M64" s="48">
        <v>1991</v>
      </c>
      <c r="N64" s="79">
        <v>2</v>
      </c>
      <c r="O64" s="48">
        <v>7666</v>
      </c>
      <c r="P64" s="48">
        <v>8585.92</v>
      </c>
      <c r="V64" s="40"/>
      <c r="W64"/>
      <c r="X64" s="40"/>
      <c r="AB64" s="25">
        <v>60</v>
      </c>
      <c r="AC64" s="25">
        <v>30</v>
      </c>
      <c r="AD64" s="25" t="s">
        <v>173</v>
      </c>
      <c r="AF64" s="25">
        <v>19</v>
      </c>
      <c r="AG64" s="29" t="s">
        <v>325</v>
      </c>
      <c r="AQ64" s="25">
        <v>60</v>
      </c>
      <c r="AR64" s="25">
        <v>1173</v>
      </c>
      <c r="AS64" s="25">
        <v>2</v>
      </c>
      <c r="AT64" s="35">
        <v>207.79</v>
      </c>
      <c r="AU64" s="25">
        <v>4</v>
      </c>
      <c r="AV64" s="25">
        <v>1</v>
      </c>
      <c r="AX64" s="25">
        <v>23</v>
      </c>
      <c r="AY64" s="34">
        <v>44214</v>
      </c>
      <c r="AZ64" s="37">
        <v>48</v>
      </c>
      <c r="BA64" s="38">
        <v>1435</v>
      </c>
      <c r="BB64" s="34">
        <v>44214</v>
      </c>
      <c r="BC64" s="34">
        <v>44258</v>
      </c>
    </row>
    <row r="65" spans="1:55" x14ac:dyDescent="0.35">
      <c r="A65" s="26">
        <v>62</v>
      </c>
      <c r="B65" s="26">
        <v>1056</v>
      </c>
      <c r="C65" s="60">
        <v>44214</v>
      </c>
      <c r="D65" s="50">
        <v>1900</v>
      </c>
      <c r="E65" s="26">
        <v>36</v>
      </c>
      <c r="F65" s="26">
        <v>10</v>
      </c>
      <c r="G65" s="49" t="s">
        <v>329</v>
      </c>
      <c r="H65" s="49" t="s">
        <v>313</v>
      </c>
      <c r="I65" s="49" t="s">
        <v>13</v>
      </c>
      <c r="J65" s="49" t="s">
        <v>64</v>
      </c>
      <c r="K65" s="53">
        <v>41491</v>
      </c>
      <c r="L65" s="50" t="s">
        <v>183</v>
      </c>
      <c r="M65" s="48">
        <v>1991</v>
      </c>
      <c r="N65" s="79">
        <v>2</v>
      </c>
      <c r="O65" s="48">
        <v>7666</v>
      </c>
      <c r="P65" s="48">
        <v>8585.92</v>
      </c>
      <c r="V65" s="40"/>
      <c r="W65"/>
      <c r="X65" s="40"/>
      <c r="AB65" s="25">
        <v>61</v>
      </c>
      <c r="AC65" s="25">
        <v>36</v>
      </c>
      <c r="AD65" s="25" t="s">
        <v>182</v>
      </c>
      <c r="AF65" s="25">
        <v>20</v>
      </c>
      <c r="AG65" s="29" t="s">
        <v>25</v>
      </c>
      <c r="AX65" s="25">
        <v>43</v>
      </c>
      <c r="AY65" s="34">
        <v>44259</v>
      </c>
      <c r="AZ65" s="37">
        <v>48</v>
      </c>
      <c r="BA65" s="38">
        <v>1500</v>
      </c>
      <c r="BB65" s="34">
        <v>44259</v>
      </c>
      <c r="BC65" s="34" t="s">
        <v>379</v>
      </c>
    </row>
    <row r="66" spans="1:55" x14ac:dyDescent="0.35">
      <c r="A66" s="27">
        <v>63</v>
      </c>
      <c r="B66" s="27">
        <v>1057</v>
      </c>
      <c r="C66" s="60">
        <v>44214</v>
      </c>
      <c r="D66" s="50">
        <v>2000</v>
      </c>
      <c r="E66" s="27">
        <v>31</v>
      </c>
      <c r="F66" s="27">
        <v>10</v>
      </c>
      <c r="G66" s="49" t="s">
        <v>329</v>
      </c>
      <c r="H66" s="49" t="s">
        <v>320</v>
      </c>
      <c r="I66" s="49" t="s">
        <v>239</v>
      </c>
      <c r="J66" s="49" t="s">
        <v>270</v>
      </c>
      <c r="K66" s="53">
        <v>56014</v>
      </c>
      <c r="L66" s="50" t="s">
        <v>66</v>
      </c>
      <c r="M66" s="48">
        <v>2605</v>
      </c>
      <c r="N66" s="79">
        <v>2</v>
      </c>
      <c r="O66" s="48">
        <v>5210</v>
      </c>
      <c r="P66" s="48">
        <v>5835.2</v>
      </c>
      <c r="V66" s="40"/>
      <c r="W66"/>
      <c r="X66" s="40"/>
      <c r="AB66" s="25">
        <v>62</v>
      </c>
      <c r="AC66" s="25">
        <v>36</v>
      </c>
      <c r="AD66" s="25" t="s">
        <v>183</v>
      </c>
    </row>
    <row r="67" spans="1:55" x14ac:dyDescent="0.35">
      <c r="A67" s="27">
        <v>64</v>
      </c>
      <c r="B67" s="27">
        <v>1057</v>
      </c>
      <c r="C67" s="60">
        <v>44214</v>
      </c>
      <c r="D67" s="50">
        <v>2000</v>
      </c>
      <c r="E67" s="27">
        <v>31</v>
      </c>
      <c r="F67" s="27">
        <v>10</v>
      </c>
      <c r="G67" s="49" t="s">
        <v>329</v>
      </c>
      <c r="H67" s="49" t="s">
        <v>320</v>
      </c>
      <c r="I67" s="49" t="s">
        <v>239</v>
      </c>
      <c r="J67" s="49" t="s">
        <v>270</v>
      </c>
      <c r="K67" s="53">
        <v>56014</v>
      </c>
      <c r="L67" s="50" t="s">
        <v>9</v>
      </c>
      <c r="M67" s="48">
        <v>2605</v>
      </c>
      <c r="N67" s="79">
        <v>2</v>
      </c>
      <c r="O67" s="48">
        <v>5210</v>
      </c>
      <c r="P67" s="48">
        <v>5835.2</v>
      </c>
      <c r="V67" s="40"/>
      <c r="W67"/>
      <c r="X67" s="40"/>
      <c r="AB67" s="25">
        <v>63</v>
      </c>
      <c r="AC67" s="25">
        <v>31</v>
      </c>
      <c r="AD67" s="25" t="s">
        <v>66</v>
      </c>
    </row>
    <row r="68" spans="1:55" x14ac:dyDescent="0.35">
      <c r="A68" s="26">
        <v>65</v>
      </c>
      <c r="B68" s="26">
        <v>1058</v>
      </c>
      <c r="C68" s="60">
        <v>44214</v>
      </c>
      <c r="D68" s="50">
        <v>2100</v>
      </c>
      <c r="E68" s="26">
        <v>35</v>
      </c>
      <c r="F68" s="26">
        <v>10</v>
      </c>
      <c r="G68" s="49" t="s">
        <v>329</v>
      </c>
      <c r="H68" s="49" t="s">
        <v>321</v>
      </c>
      <c r="I68" s="49" t="s">
        <v>19</v>
      </c>
      <c r="J68" s="49" t="s">
        <v>67</v>
      </c>
      <c r="K68" s="53">
        <v>13628</v>
      </c>
      <c r="L68" s="50" t="s">
        <v>179</v>
      </c>
      <c r="M68" s="48">
        <v>1350</v>
      </c>
      <c r="N68" s="79">
        <v>1</v>
      </c>
      <c r="O68" s="48">
        <v>0</v>
      </c>
      <c r="P68" s="48">
        <v>0</v>
      </c>
      <c r="V68" s="40"/>
      <c r="W68"/>
      <c r="X68" s="40"/>
      <c r="AB68" s="25">
        <v>64</v>
      </c>
      <c r="AC68" s="25">
        <v>31</v>
      </c>
      <c r="AD68" s="25" t="s">
        <v>9</v>
      </c>
    </row>
    <row r="69" spans="1:55" x14ac:dyDescent="0.35">
      <c r="A69" s="26">
        <v>66</v>
      </c>
      <c r="B69" s="26">
        <v>1058</v>
      </c>
      <c r="C69" s="60">
        <v>44214</v>
      </c>
      <c r="D69" s="50">
        <v>2100</v>
      </c>
      <c r="E69" s="26">
        <v>35</v>
      </c>
      <c r="F69" s="26">
        <v>10</v>
      </c>
      <c r="G69" s="49" t="s">
        <v>329</v>
      </c>
      <c r="H69" s="49" t="s">
        <v>321</v>
      </c>
      <c r="I69" s="49" t="s">
        <v>19</v>
      </c>
      <c r="J69" s="49" t="s">
        <v>67</v>
      </c>
      <c r="K69" s="53">
        <v>13628</v>
      </c>
      <c r="L69" s="50" t="s">
        <v>180</v>
      </c>
      <c r="M69" s="48">
        <v>1350</v>
      </c>
      <c r="N69" s="79">
        <v>-1</v>
      </c>
      <c r="O69" s="48">
        <v>0</v>
      </c>
      <c r="P69" s="48">
        <v>0</v>
      </c>
      <c r="V69" s="40"/>
      <c r="W69"/>
      <c r="X69" s="40"/>
      <c r="AB69" s="25">
        <v>65</v>
      </c>
      <c r="AC69" s="25">
        <v>35</v>
      </c>
      <c r="AD69" s="25" t="s">
        <v>179</v>
      </c>
    </row>
    <row r="70" spans="1:55" x14ac:dyDescent="0.35">
      <c r="A70" s="27">
        <v>67</v>
      </c>
      <c r="B70" s="27">
        <v>1064</v>
      </c>
      <c r="C70" s="60">
        <v>44215</v>
      </c>
      <c r="D70" s="50">
        <v>2200</v>
      </c>
      <c r="E70" s="27">
        <v>29</v>
      </c>
      <c r="F70" s="27">
        <v>9</v>
      </c>
      <c r="G70" s="49" t="s">
        <v>333</v>
      </c>
      <c r="H70" s="49" t="s">
        <v>313</v>
      </c>
      <c r="I70" s="49" t="s">
        <v>13</v>
      </c>
      <c r="J70" s="49" t="s">
        <v>69</v>
      </c>
      <c r="K70" s="53">
        <v>8335</v>
      </c>
      <c r="L70" s="50" t="s">
        <v>171</v>
      </c>
      <c r="M70" s="48">
        <v>1435</v>
      </c>
      <c r="N70" s="79">
        <v>-2</v>
      </c>
      <c r="O70" s="48">
        <v>-2870</v>
      </c>
      <c r="P70" s="48">
        <v>-3214.4</v>
      </c>
      <c r="V70" s="40"/>
      <c r="W70"/>
      <c r="X70" s="40"/>
      <c r="AB70" s="25">
        <v>66</v>
      </c>
      <c r="AC70" s="25">
        <v>35</v>
      </c>
      <c r="AD70" s="25" t="s">
        <v>180</v>
      </c>
    </row>
    <row r="71" spans="1:55" x14ac:dyDescent="0.35">
      <c r="A71" s="27">
        <v>68</v>
      </c>
      <c r="B71" s="27">
        <v>1064</v>
      </c>
      <c r="C71" s="60">
        <v>44215</v>
      </c>
      <c r="D71" s="50">
        <v>2200</v>
      </c>
      <c r="E71" s="27">
        <v>29</v>
      </c>
      <c r="F71" s="27">
        <v>9</v>
      </c>
      <c r="G71" s="49" t="s">
        <v>333</v>
      </c>
      <c r="H71" s="49" t="s">
        <v>313</v>
      </c>
      <c r="I71" s="49" t="s">
        <v>13</v>
      </c>
      <c r="J71" s="49" t="s">
        <v>69</v>
      </c>
      <c r="K71" s="53">
        <v>8335</v>
      </c>
      <c r="L71" s="50" t="s">
        <v>272</v>
      </c>
      <c r="M71" s="48">
        <v>1435</v>
      </c>
      <c r="N71" s="79">
        <v>-2</v>
      </c>
      <c r="O71" s="48">
        <v>-2870</v>
      </c>
      <c r="P71" s="48">
        <v>-3214.4</v>
      </c>
      <c r="V71" s="40"/>
      <c r="W71"/>
      <c r="X71" s="40"/>
      <c r="AB71" s="25">
        <v>67</v>
      </c>
      <c r="AC71" s="25">
        <v>29</v>
      </c>
      <c r="AD71" s="25" t="s">
        <v>171</v>
      </c>
    </row>
    <row r="72" spans="1:55" x14ac:dyDescent="0.35">
      <c r="A72" s="26">
        <v>69</v>
      </c>
      <c r="B72" s="26">
        <v>1089</v>
      </c>
      <c r="C72" s="60">
        <v>44251</v>
      </c>
      <c r="D72" s="50">
        <v>2300</v>
      </c>
      <c r="E72" s="26">
        <v>33</v>
      </c>
      <c r="F72" s="26">
        <v>10</v>
      </c>
      <c r="G72" s="49" t="s">
        <v>329</v>
      </c>
      <c r="H72" s="49" t="s">
        <v>314</v>
      </c>
      <c r="I72" s="49" t="s">
        <v>19</v>
      </c>
      <c r="J72" s="49" t="s">
        <v>71</v>
      </c>
      <c r="K72" s="53">
        <v>2124</v>
      </c>
      <c r="L72" s="50" t="s">
        <v>174</v>
      </c>
      <c r="M72" s="48">
        <v>358.74</v>
      </c>
      <c r="N72" s="79">
        <v>-2</v>
      </c>
      <c r="O72" s="48">
        <v>-717.48</v>
      </c>
      <c r="P72" s="48">
        <v>-803.57760000000007</v>
      </c>
      <c r="V72" s="40"/>
      <c r="W72"/>
      <c r="X72" s="40"/>
      <c r="AB72" s="25">
        <v>68</v>
      </c>
      <c r="AC72" s="25">
        <v>29</v>
      </c>
      <c r="AD72" s="25" t="s">
        <v>272</v>
      </c>
    </row>
    <row r="73" spans="1:55" x14ac:dyDescent="0.35">
      <c r="A73" s="26">
        <v>70</v>
      </c>
      <c r="B73" s="26">
        <v>1089</v>
      </c>
      <c r="C73" s="60">
        <v>44251</v>
      </c>
      <c r="D73" s="50">
        <v>2300</v>
      </c>
      <c r="E73" s="26">
        <v>33</v>
      </c>
      <c r="F73" s="26">
        <v>10</v>
      </c>
      <c r="G73" s="49" t="s">
        <v>329</v>
      </c>
      <c r="H73" s="49" t="s">
        <v>314</v>
      </c>
      <c r="I73" s="49" t="s">
        <v>19</v>
      </c>
      <c r="J73" s="49" t="s">
        <v>71</v>
      </c>
      <c r="K73" s="53">
        <v>2124</v>
      </c>
      <c r="L73" s="50" t="s">
        <v>273</v>
      </c>
      <c r="M73" s="48">
        <v>358.74</v>
      </c>
      <c r="N73" s="79">
        <v>-2</v>
      </c>
      <c r="O73" s="48">
        <v>-717.48</v>
      </c>
      <c r="P73" s="48">
        <v>-803.57760000000007</v>
      </c>
      <c r="V73" s="40"/>
      <c r="W73"/>
      <c r="X73" s="40"/>
      <c r="AB73" s="25">
        <v>69</v>
      </c>
      <c r="AC73" s="25">
        <v>33</v>
      </c>
      <c r="AD73" s="25" t="s">
        <v>174</v>
      </c>
    </row>
    <row r="74" spans="1:55" x14ac:dyDescent="0.35">
      <c r="A74" s="27">
        <v>71</v>
      </c>
      <c r="B74" s="27">
        <v>1090</v>
      </c>
      <c r="C74" s="60">
        <v>44251</v>
      </c>
      <c r="D74" s="50">
        <v>2400</v>
      </c>
      <c r="E74" s="27">
        <v>8</v>
      </c>
      <c r="F74" s="27">
        <v>1</v>
      </c>
      <c r="G74" s="49" t="s">
        <v>327</v>
      </c>
      <c r="H74" s="49" t="s">
        <v>322</v>
      </c>
      <c r="I74" s="49" t="s">
        <v>13</v>
      </c>
      <c r="J74" s="49" t="s">
        <v>73</v>
      </c>
      <c r="K74" s="53">
        <v>8360</v>
      </c>
      <c r="L74" s="50" t="s">
        <v>133</v>
      </c>
      <c r="M74" s="48">
        <v>2000</v>
      </c>
      <c r="N74" s="79">
        <v>4</v>
      </c>
      <c r="O74" s="48">
        <v>8000</v>
      </c>
      <c r="P74" s="48">
        <v>8960</v>
      </c>
      <c r="V74" s="40"/>
      <c r="W74"/>
      <c r="X74" s="40"/>
      <c r="AB74" s="25">
        <v>70</v>
      </c>
      <c r="AC74" s="25">
        <v>33</v>
      </c>
      <c r="AD74" s="25" t="s">
        <v>273</v>
      </c>
    </row>
    <row r="75" spans="1:55" x14ac:dyDescent="0.35">
      <c r="A75" s="27">
        <v>72</v>
      </c>
      <c r="B75" s="27">
        <v>1090</v>
      </c>
      <c r="C75" s="60">
        <v>44251</v>
      </c>
      <c r="D75" s="50">
        <v>2400</v>
      </c>
      <c r="E75" s="27">
        <v>8</v>
      </c>
      <c r="F75" s="27">
        <v>1</v>
      </c>
      <c r="G75" s="49" t="s">
        <v>327</v>
      </c>
      <c r="H75" s="49" t="s">
        <v>322</v>
      </c>
      <c r="I75" s="49" t="s">
        <v>13</v>
      </c>
      <c r="J75" s="49" t="s">
        <v>73</v>
      </c>
      <c r="K75" s="53">
        <v>8360</v>
      </c>
      <c r="L75" s="50" t="s">
        <v>134</v>
      </c>
      <c r="M75" s="48">
        <v>2000</v>
      </c>
      <c r="N75" s="79">
        <v>4</v>
      </c>
      <c r="O75" s="48">
        <v>8000</v>
      </c>
      <c r="P75" s="48">
        <v>8960</v>
      </c>
      <c r="V75" s="40"/>
      <c r="W75"/>
      <c r="X75" s="40"/>
      <c r="AB75" s="25">
        <v>71</v>
      </c>
      <c r="AC75" s="25">
        <v>8</v>
      </c>
      <c r="AD75" s="25" t="s">
        <v>133</v>
      </c>
    </row>
    <row r="76" spans="1:55" x14ac:dyDescent="0.35">
      <c r="A76" s="27">
        <v>73</v>
      </c>
      <c r="B76" s="27">
        <v>1090</v>
      </c>
      <c r="C76" s="60">
        <v>44251</v>
      </c>
      <c r="D76" s="50">
        <v>2400</v>
      </c>
      <c r="E76" s="27">
        <v>8</v>
      </c>
      <c r="F76" s="27">
        <v>1</v>
      </c>
      <c r="G76" s="49" t="s">
        <v>327</v>
      </c>
      <c r="H76" s="49" t="s">
        <v>322</v>
      </c>
      <c r="I76" s="49" t="s">
        <v>13</v>
      </c>
      <c r="J76" s="49" t="s">
        <v>73</v>
      </c>
      <c r="K76" s="53">
        <v>8360</v>
      </c>
      <c r="L76" s="50" t="s">
        <v>136</v>
      </c>
      <c r="M76" s="48">
        <v>2000</v>
      </c>
      <c r="N76" s="79">
        <v>4</v>
      </c>
      <c r="O76" s="48">
        <v>8000</v>
      </c>
      <c r="P76" s="48">
        <v>8960</v>
      </c>
      <c r="V76" s="40"/>
      <c r="W76"/>
      <c r="X76" s="40"/>
      <c r="AB76" s="25">
        <v>72</v>
      </c>
      <c r="AC76" s="25">
        <v>8</v>
      </c>
      <c r="AD76" s="25" t="s">
        <v>134</v>
      </c>
    </row>
    <row r="77" spans="1:55" x14ac:dyDescent="0.35">
      <c r="A77" s="27">
        <v>74</v>
      </c>
      <c r="B77" s="27">
        <v>1090</v>
      </c>
      <c r="C77" s="60">
        <v>44251</v>
      </c>
      <c r="D77" s="50">
        <v>2400</v>
      </c>
      <c r="E77" s="27">
        <v>8</v>
      </c>
      <c r="F77" s="27">
        <v>1</v>
      </c>
      <c r="G77" s="49" t="s">
        <v>327</v>
      </c>
      <c r="H77" s="49" t="s">
        <v>322</v>
      </c>
      <c r="I77" s="49" t="s">
        <v>13</v>
      </c>
      <c r="J77" s="49" t="s">
        <v>73</v>
      </c>
      <c r="K77" s="53">
        <v>8360</v>
      </c>
      <c r="L77" s="50" t="s">
        <v>137</v>
      </c>
      <c r="M77" s="48">
        <v>2000</v>
      </c>
      <c r="N77" s="79">
        <v>4</v>
      </c>
      <c r="O77" s="48">
        <v>8000</v>
      </c>
      <c r="P77" s="48">
        <v>8960</v>
      </c>
      <c r="V77" s="40"/>
      <c r="W77"/>
      <c r="X77" s="40"/>
      <c r="AB77" s="25">
        <v>73</v>
      </c>
      <c r="AC77" s="25">
        <v>8</v>
      </c>
      <c r="AD77" s="25" t="s">
        <v>136</v>
      </c>
    </row>
    <row r="78" spans="1:55" x14ac:dyDescent="0.35">
      <c r="A78" s="26">
        <v>75</v>
      </c>
      <c r="B78" s="26">
        <v>1091</v>
      </c>
      <c r="C78" s="60">
        <v>44244</v>
      </c>
      <c r="D78" s="50">
        <v>2500</v>
      </c>
      <c r="E78" s="26">
        <v>11</v>
      </c>
      <c r="F78" s="26">
        <v>4</v>
      </c>
      <c r="G78" s="49" t="s">
        <v>334</v>
      </c>
      <c r="H78" s="49" t="s">
        <v>323</v>
      </c>
      <c r="I78" s="49" t="s">
        <v>241</v>
      </c>
      <c r="J78" s="49" t="s">
        <v>76</v>
      </c>
      <c r="K78" s="53">
        <v>51281</v>
      </c>
      <c r="L78" s="50" t="s">
        <v>210</v>
      </c>
      <c r="M78" s="48">
        <v>6665.33</v>
      </c>
      <c r="N78" s="79">
        <v>3</v>
      </c>
      <c r="O78" s="48">
        <v>19395.989999999998</v>
      </c>
      <c r="P78" s="48">
        <v>21723.5088</v>
      </c>
      <c r="V78" s="40"/>
      <c r="W78"/>
      <c r="X78" s="40"/>
      <c r="AB78" s="25">
        <v>74</v>
      </c>
      <c r="AC78" s="25">
        <v>8</v>
      </c>
      <c r="AD78" s="25" t="s">
        <v>137</v>
      </c>
    </row>
    <row r="79" spans="1:55" x14ac:dyDescent="0.35">
      <c r="A79" s="26">
        <v>76</v>
      </c>
      <c r="B79" s="26">
        <v>1091</v>
      </c>
      <c r="C79" s="60">
        <v>44244</v>
      </c>
      <c r="D79" s="50">
        <v>2500</v>
      </c>
      <c r="E79" s="26">
        <v>11</v>
      </c>
      <c r="F79" s="26">
        <v>4</v>
      </c>
      <c r="G79" s="49" t="s">
        <v>334</v>
      </c>
      <c r="H79" s="49" t="s">
        <v>323</v>
      </c>
      <c r="I79" s="49" t="s">
        <v>241</v>
      </c>
      <c r="J79" s="49" t="s">
        <v>76</v>
      </c>
      <c r="K79" s="53">
        <v>51281</v>
      </c>
      <c r="L79" s="50" t="s">
        <v>211</v>
      </c>
      <c r="M79" s="48">
        <v>6665.33</v>
      </c>
      <c r="N79" s="79">
        <v>3</v>
      </c>
      <c r="O79" s="48">
        <v>19395.989999999998</v>
      </c>
      <c r="P79" s="48">
        <v>21723.5088</v>
      </c>
      <c r="V79" s="40"/>
      <c r="W79"/>
      <c r="X79" s="40"/>
      <c r="AB79" s="25">
        <v>75</v>
      </c>
      <c r="AC79" s="25">
        <v>11</v>
      </c>
      <c r="AD79" s="25" t="s">
        <v>210</v>
      </c>
    </row>
    <row r="80" spans="1:55" x14ac:dyDescent="0.35">
      <c r="A80" s="26">
        <v>77</v>
      </c>
      <c r="B80" s="26">
        <v>1091</v>
      </c>
      <c r="C80" s="60">
        <v>44244</v>
      </c>
      <c r="D80" s="50">
        <v>2500</v>
      </c>
      <c r="E80" s="26">
        <v>12</v>
      </c>
      <c r="F80" s="26">
        <v>4</v>
      </c>
      <c r="G80" s="49" t="s">
        <v>334</v>
      </c>
      <c r="H80" s="49" t="s">
        <v>323</v>
      </c>
      <c r="I80" s="49" t="s">
        <v>241</v>
      </c>
      <c r="J80" s="49" t="s">
        <v>276</v>
      </c>
      <c r="K80" s="53">
        <v>51287</v>
      </c>
      <c r="L80" s="50" t="s">
        <v>212</v>
      </c>
      <c r="M80" s="48">
        <v>6065.33</v>
      </c>
      <c r="N80" s="79">
        <v>3</v>
      </c>
      <c r="O80" s="48">
        <v>19395.989999999998</v>
      </c>
      <c r="P80" s="48">
        <v>21723.5088</v>
      </c>
      <c r="V80" s="40"/>
      <c r="W80"/>
      <c r="X80" s="40"/>
      <c r="AB80" s="25">
        <v>76</v>
      </c>
      <c r="AC80" s="25">
        <v>11</v>
      </c>
      <c r="AD80" s="25" t="s">
        <v>211</v>
      </c>
    </row>
    <row r="81" spans="1:30" x14ac:dyDescent="0.35">
      <c r="A81" s="27">
        <v>78</v>
      </c>
      <c r="B81" s="27">
        <v>1102</v>
      </c>
      <c r="C81" s="60">
        <v>44253</v>
      </c>
      <c r="D81" s="50">
        <v>2600</v>
      </c>
      <c r="E81" s="27">
        <v>26</v>
      </c>
      <c r="F81" s="27">
        <v>9</v>
      </c>
      <c r="G81" s="49" t="s">
        <v>333</v>
      </c>
      <c r="H81" s="49" t="s">
        <v>318</v>
      </c>
      <c r="I81" s="49" t="s">
        <v>13</v>
      </c>
      <c r="J81" s="49" t="s">
        <v>79</v>
      </c>
      <c r="K81" s="53">
        <v>2136</v>
      </c>
      <c r="L81" s="50" t="s">
        <v>157</v>
      </c>
      <c r="M81" s="48">
        <v>374.63</v>
      </c>
      <c r="N81" s="79">
        <v>6</v>
      </c>
      <c r="O81" s="48">
        <v>2247.7800000000002</v>
      </c>
      <c r="P81" s="48">
        <f>O81*1.12</f>
        <v>2517.5136000000007</v>
      </c>
      <c r="V81" s="40"/>
      <c r="W81"/>
      <c r="X81" s="40"/>
      <c r="AB81" s="25">
        <v>77</v>
      </c>
      <c r="AC81" s="25">
        <v>12</v>
      </c>
      <c r="AD81" s="25" t="s">
        <v>212</v>
      </c>
    </row>
    <row r="82" spans="1:30" x14ac:dyDescent="0.35">
      <c r="A82" s="27">
        <v>79</v>
      </c>
      <c r="B82" s="27">
        <v>1102</v>
      </c>
      <c r="C82" s="60">
        <v>44253</v>
      </c>
      <c r="D82" s="50">
        <v>2600</v>
      </c>
      <c r="E82" s="27">
        <v>26</v>
      </c>
      <c r="F82" s="27">
        <v>9</v>
      </c>
      <c r="G82" s="49" t="s">
        <v>333</v>
      </c>
      <c r="H82" s="49" t="s">
        <v>318</v>
      </c>
      <c r="I82" s="49" t="s">
        <v>13</v>
      </c>
      <c r="J82" s="49" t="s">
        <v>79</v>
      </c>
      <c r="K82" s="53">
        <v>2136</v>
      </c>
      <c r="L82" s="50" t="s">
        <v>158</v>
      </c>
      <c r="M82" s="48">
        <v>374.63</v>
      </c>
      <c r="N82" s="79">
        <v>6</v>
      </c>
      <c r="O82" s="48">
        <v>2247.7800000000002</v>
      </c>
      <c r="P82" s="48">
        <v>2517.5136000000002</v>
      </c>
      <c r="V82" s="40"/>
      <c r="W82"/>
      <c r="X82" s="40"/>
      <c r="AB82" s="25">
        <v>78</v>
      </c>
      <c r="AC82" s="25">
        <v>26</v>
      </c>
      <c r="AD82" s="25" t="s">
        <v>157</v>
      </c>
    </row>
    <row r="83" spans="1:30" x14ac:dyDescent="0.35">
      <c r="A83" s="27">
        <v>80</v>
      </c>
      <c r="B83" s="27">
        <v>1102</v>
      </c>
      <c r="C83" s="60">
        <v>44253</v>
      </c>
      <c r="D83" s="50">
        <v>2600</v>
      </c>
      <c r="E83" s="27">
        <v>26</v>
      </c>
      <c r="F83" s="27">
        <v>9</v>
      </c>
      <c r="G83" s="49" t="s">
        <v>333</v>
      </c>
      <c r="H83" s="49" t="s">
        <v>318</v>
      </c>
      <c r="I83" s="49" t="s">
        <v>13</v>
      </c>
      <c r="J83" s="49" t="s">
        <v>79</v>
      </c>
      <c r="K83" s="53">
        <v>2136</v>
      </c>
      <c r="L83" s="50" t="s">
        <v>161</v>
      </c>
      <c r="M83" s="48">
        <v>374.63</v>
      </c>
      <c r="N83" s="79">
        <v>6</v>
      </c>
      <c r="O83" s="48">
        <v>2247.7800000000002</v>
      </c>
      <c r="P83" s="48">
        <v>2517.5136000000002</v>
      </c>
      <c r="V83" s="40"/>
      <c r="W83"/>
      <c r="X83" s="40"/>
      <c r="AB83" s="25">
        <v>79</v>
      </c>
      <c r="AC83" s="25">
        <v>26</v>
      </c>
      <c r="AD83" s="25" t="s">
        <v>158</v>
      </c>
    </row>
    <row r="84" spans="1:30" x14ac:dyDescent="0.35">
      <c r="A84" s="27">
        <v>81</v>
      </c>
      <c r="B84" s="27">
        <v>1102</v>
      </c>
      <c r="C84" s="60">
        <v>44253</v>
      </c>
      <c r="D84" s="50">
        <v>2600</v>
      </c>
      <c r="E84" s="27">
        <v>26</v>
      </c>
      <c r="F84" s="27">
        <v>9</v>
      </c>
      <c r="G84" s="49" t="s">
        <v>333</v>
      </c>
      <c r="H84" s="49" t="s">
        <v>318</v>
      </c>
      <c r="I84" s="49" t="s">
        <v>13</v>
      </c>
      <c r="J84" s="49" t="s">
        <v>79</v>
      </c>
      <c r="K84" s="53">
        <v>2136</v>
      </c>
      <c r="L84" s="50" t="s">
        <v>162</v>
      </c>
      <c r="M84" s="48">
        <v>374.63</v>
      </c>
      <c r="N84" s="79">
        <v>6</v>
      </c>
      <c r="O84" s="48">
        <v>2247.7800000000002</v>
      </c>
      <c r="P84" s="48">
        <v>2517.5136000000002</v>
      </c>
      <c r="V84" s="40"/>
      <c r="W84"/>
      <c r="X84" s="40"/>
      <c r="AB84" s="25">
        <v>80</v>
      </c>
      <c r="AC84" s="25">
        <v>26</v>
      </c>
      <c r="AD84" s="25" t="s">
        <v>161</v>
      </c>
    </row>
    <row r="85" spans="1:30" x14ac:dyDescent="0.35">
      <c r="A85" s="27">
        <v>82</v>
      </c>
      <c r="B85" s="27">
        <v>1102</v>
      </c>
      <c r="C85" s="60">
        <v>44253</v>
      </c>
      <c r="D85" s="50">
        <v>2600</v>
      </c>
      <c r="E85" s="27">
        <v>26</v>
      </c>
      <c r="F85" s="27">
        <v>9</v>
      </c>
      <c r="G85" s="49" t="s">
        <v>333</v>
      </c>
      <c r="H85" s="49" t="s">
        <v>318</v>
      </c>
      <c r="I85" s="49" t="s">
        <v>13</v>
      </c>
      <c r="J85" s="49" t="s">
        <v>79</v>
      </c>
      <c r="K85" s="53">
        <v>2136</v>
      </c>
      <c r="L85" s="50" t="s">
        <v>164</v>
      </c>
      <c r="M85" s="48">
        <v>374.63</v>
      </c>
      <c r="N85" s="79">
        <v>6</v>
      </c>
      <c r="O85" s="48">
        <v>2247.7800000000002</v>
      </c>
      <c r="P85" s="48">
        <v>2517.5136000000002</v>
      </c>
      <c r="V85" s="40"/>
      <c r="W85"/>
      <c r="X85" s="40"/>
      <c r="AB85" s="25">
        <v>81</v>
      </c>
      <c r="AC85" s="25">
        <v>26</v>
      </c>
      <c r="AD85" s="25" t="s">
        <v>162</v>
      </c>
    </row>
    <row r="86" spans="1:30" x14ac:dyDescent="0.35">
      <c r="A86" s="27">
        <v>83</v>
      </c>
      <c r="B86" s="27">
        <v>1102</v>
      </c>
      <c r="C86" s="60">
        <v>44253</v>
      </c>
      <c r="D86" s="50">
        <v>2600</v>
      </c>
      <c r="E86" s="27">
        <v>26</v>
      </c>
      <c r="F86" s="27">
        <v>9</v>
      </c>
      <c r="G86" s="49" t="s">
        <v>333</v>
      </c>
      <c r="H86" s="49" t="s">
        <v>318</v>
      </c>
      <c r="I86" s="49" t="s">
        <v>13</v>
      </c>
      <c r="J86" s="49" t="s">
        <v>79</v>
      </c>
      <c r="K86" s="53">
        <v>2136</v>
      </c>
      <c r="L86" s="50" t="s">
        <v>165</v>
      </c>
      <c r="M86" s="48">
        <v>374.63</v>
      </c>
      <c r="N86" s="79">
        <v>6</v>
      </c>
      <c r="O86" s="48">
        <v>2247.7800000000002</v>
      </c>
      <c r="P86" s="48">
        <v>2517.5136000000002</v>
      </c>
      <c r="V86" s="40"/>
      <c r="W86"/>
      <c r="X86" s="40"/>
      <c r="AB86" s="25">
        <v>82</v>
      </c>
      <c r="AC86" s="25">
        <v>26</v>
      </c>
      <c r="AD86" s="25" t="s">
        <v>164</v>
      </c>
    </row>
    <row r="87" spans="1:30" x14ac:dyDescent="0.35">
      <c r="A87" s="26">
        <v>84</v>
      </c>
      <c r="B87" s="26">
        <v>1105</v>
      </c>
      <c r="C87" s="60">
        <v>44253</v>
      </c>
      <c r="D87" s="50">
        <v>2700</v>
      </c>
      <c r="E87" s="26">
        <v>13</v>
      </c>
      <c r="F87" s="26">
        <v>4</v>
      </c>
      <c r="G87" s="49" t="s">
        <v>334</v>
      </c>
      <c r="H87" s="49" t="s">
        <v>318</v>
      </c>
      <c r="I87" s="49" t="s">
        <v>13</v>
      </c>
      <c r="J87" s="49" t="s">
        <v>81</v>
      </c>
      <c r="K87" s="53">
        <v>8211010</v>
      </c>
      <c r="L87" s="50" t="s">
        <v>231</v>
      </c>
      <c r="M87" s="48">
        <v>499.5</v>
      </c>
      <c r="N87" s="79">
        <v>3</v>
      </c>
      <c r="O87" s="48">
        <v>1498.5</v>
      </c>
      <c r="P87" s="48">
        <v>1678.32</v>
      </c>
      <c r="V87" s="40"/>
      <c r="W87"/>
      <c r="X87" s="40"/>
      <c r="AB87" s="25">
        <v>83</v>
      </c>
      <c r="AC87" s="25">
        <v>26</v>
      </c>
      <c r="AD87" s="25" t="s">
        <v>165</v>
      </c>
    </row>
    <row r="88" spans="1:30" x14ac:dyDescent="0.35">
      <c r="A88" s="26">
        <v>85</v>
      </c>
      <c r="B88" s="26">
        <v>1105</v>
      </c>
      <c r="C88" s="60">
        <v>44253</v>
      </c>
      <c r="D88" s="50">
        <v>2700</v>
      </c>
      <c r="E88" s="26">
        <v>13</v>
      </c>
      <c r="F88" s="26">
        <v>4</v>
      </c>
      <c r="G88" s="49" t="s">
        <v>334</v>
      </c>
      <c r="H88" s="49" t="s">
        <v>318</v>
      </c>
      <c r="I88" s="49" t="s">
        <v>13</v>
      </c>
      <c r="J88" s="49" t="s">
        <v>81</v>
      </c>
      <c r="K88" s="53">
        <v>8211010</v>
      </c>
      <c r="L88" s="50" t="s">
        <v>213</v>
      </c>
      <c r="M88" s="48">
        <v>499.5</v>
      </c>
      <c r="N88" s="79">
        <v>3</v>
      </c>
      <c r="O88" s="48">
        <v>1498.5</v>
      </c>
      <c r="P88" s="48">
        <v>1678.32</v>
      </c>
      <c r="V88" s="40"/>
      <c r="W88"/>
      <c r="X88" s="40"/>
      <c r="AB88" s="25">
        <v>84</v>
      </c>
      <c r="AC88" s="25">
        <v>13</v>
      </c>
      <c r="AD88" s="25" t="s">
        <v>231</v>
      </c>
    </row>
    <row r="89" spans="1:30" x14ac:dyDescent="0.35">
      <c r="A89" s="26">
        <v>86</v>
      </c>
      <c r="B89" s="26">
        <v>1105</v>
      </c>
      <c r="C89" s="60">
        <v>44253</v>
      </c>
      <c r="D89" s="50">
        <v>2700</v>
      </c>
      <c r="E89" s="26">
        <v>13</v>
      </c>
      <c r="F89" s="26">
        <v>4</v>
      </c>
      <c r="G89" s="49" t="s">
        <v>334</v>
      </c>
      <c r="H89" s="49" t="s">
        <v>318</v>
      </c>
      <c r="I89" s="49" t="s">
        <v>13</v>
      </c>
      <c r="J89" s="49" t="s">
        <v>81</v>
      </c>
      <c r="K89" s="53">
        <v>8211010</v>
      </c>
      <c r="L89" s="50" t="s">
        <v>214</v>
      </c>
      <c r="M89" s="48">
        <v>499.5</v>
      </c>
      <c r="N89" s="79">
        <v>3</v>
      </c>
      <c r="O89" s="48">
        <v>1498.5</v>
      </c>
      <c r="P89" s="48">
        <v>1678.32</v>
      </c>
      <c r="V89" s="40"/>
      <c r="W89"/>
      <c r="X89" s="40"/>
      <c r="AB89" s="25">
        <v>85</v>
      </c>
      <c r="AC89" s="25">
        <v>13</v>
      </c>
      <c r="AD89" s="25" t="s">
        <v>213</v>
      </c>
    </row>
    <row r="90" spans="1:30" x14ac:dyDescent="0.35">
      <c r="A90" s="27">
        <v>87</v>
      </c>
      <c r="B90" s="27">
        <v>1107</v>
      </c>
      <c r="C90" s="60">
        <v>44260</v>
      </c>
      <c r="D90" s="50">
        <v>2800</v>
      </c>
      <c r="E90" s="27">
        <v>26</v>
      </c>
      <c r="F90" s="27">
        <v>9</v>
      </c>
      <c r="G90" s="49" t="s">
        <v>333</v>
      </c>
      <c r="H90" s="49" t="s">
        <v>318</v>
      </c>
      <c r="I90" s="49" t="s">
        <v>13</v>
      </c>
      <c r="J90" s="49" t="s">
        <v>79</v>
      </c>
      <c r="K90" s="53">
        <v>2136</v>
      </c>
      <c r="L90" s="50" t="s">
        <v>159</v>
      </c>
      <c r="M90" s="48">
        <v>374.63</v>
      </c>
      <c r="N90" s="79">
        <v>3</v>
      </c>
      <c r="O90" s="48">
        <v>1123.8899999999999</v>
      </c>
      <c r="P90" s="48">
        <v>1258.7567999999999</v>
      </c>
      <c r="V90" s="40"/>
      <c r="W90"/>
      <c r="X90" s="40"/>
      <c r="AB90" s="25">
        <v>86</v>
      </c>
      <c r="AC90" s="25">
        <v>13</v>
      </c>
      <c r="AD90" s="25" t="s">
        <v>214</v>
      </c>
    </row>
    <row r="91" spans="1:30" x14ac:dyDescent="0.35">
      <c r="A91" s="27">
        <v>88</v>
      </c>
      <c r="B91" s="27">
        <v>1107</v>
      </c>
      <c r="C91" s="60">
        <v>44260</v>
      </c>
      <c r="D91" s="50">
        <v>2800</v>
      </c>
      <c r="E91" s="27">
        <v>26</v>
      </c>
      <c r="F91" s="27">
        <v>9</v>
      </c>
      <c r="G91" s="49" t="s">
        <v>333</v>
      </c>
      <c r="H91" s="49" t="s">
        <v>318</v>
      </c>
      <c r="I91" s="49" t="s">
        <v>13</v>
      </c>
      <c r="J91" s="49" t="s">
        <v>79</v>
      </c>
      <c r="K91" s="53">
        <v>2136</v>
      </c>
      <c r="L91" s="50" t="s">
        <v>160</v>
      </c>
      <c r="M91" s="48">
        <v>374.63</v>
      </c>
      <c r="N91" s="79">
        <v>3</v>
      </c>
      <c r="O91" s="48">
        <v>1123.8899999999999</v>
      </c>
      <c r="P91" s="48">
        <v>1258.7567999999999</v>
      </c>
      <c r="V91" s="40"/>
      <c r="W91"/>
      <c r="X91" s="40"/>
      <c r="AB91" s="25">
        <v>87</v>
      </c>
      <c r="AC91" s="25">
        <v>26</v>
      </c>
      <c r="AD91" s="25" t="s">
        <v>159</v>
      </c>
    </row>
    <row r="92" spans="1:30" x14ac:dyDescent="0.35">
      <c r="A92" s="27">
        <v>89</v>
      </c>
      <c r="B92" s="27">
        <v>1107</v>
      </c>
      <c r="C92" s="60">
        <v>44260</v>
      </c>
      <c r="D92" s="50">
        <v>2800</v>
      </c>
      <c r="E92" s="27">
        <v>26</v>
      </c>
      <c r="F92" s="27">
        <v>9</v>
      </c>
      <c r="G92" s="49" t="s">
        <v>333</v>
      </c>
      <c r="H92" s="49" t="s">
        <v>318</v>
      </c>
      <c r="I92" s="49" t="s">
        <v>13</v>
      </c>
      <c r="J92" s="49" t="s">
        <v>79</v>
      </c>
      <c r="K92" s="53">
        <v>2136</v>
      </c>
      <c r="L92" s="50" t="s">
        <v>163</v>
      </c>
      <c r="M92" s="48">
        <v>374.63</v>
      </c>
      <c r="N92" s="79">
        <v>3</v>
      </c>
      <c r="O92" s="48">
        <v>1123.8899999999999</v>
      </c>
      <c r="P92" s="48">
        <v>1258.7567999999999</v>
      </c>
      <c r="V92" s="40"/>
      <c r="W92"/>
      <c r="X92" s="40"/>
      <c r="AB92" s="25">
        <v>88</v>
      </c>
      <c r="AC92" s="25">
        <v>26</v>
      </c>
      <c r="AD92" s="25" t="s">
        <v>160</v>
      </c>
    </row>
    <row r="93" spans="1:30" x14ac:dyDescent="0.35">
      <c r="A93" s="26">
        <v>90</v>
      </c>
      <c r="B93" s="26">
        <v>1111</v>
      </c>
      <c r="C93" s="60">
        <v>44253</v>
      </c>
      <c r="D93" s="50">
        <v>2900</v>
      </c>
      <c r="E93" s="26">
        <v>28</v>
      </c>
      <c r="F93" s="26">
        <v>9</v>
      </c>
      <c r="G93" s="49" t="s">
        <v>333</v>
      </c>
      <c r="H93" s="49" t="s">
        <v>315</v>
      </c>
      <c r="I93" s="49" t="s">
        <v>19</v>
      </c>
      <c r="J93" s="49" t="s">
        <v>82</v>
      </c>
      <c r="K93" s="53">
        <v>41398</v>
      </c>
      <c r="L93" s="50" t="s">
        <v>168</v>
      </c>
      <c r="M93" s="48">
        <v>1200</v>
      </c>
      <c r="N93" s="79">
        <v>2</v>
      </c>
      <c r="O93" s="48">
        <v>2400</v>
      </c>
      <c r="P93" s="48">
        <v>2688</v>
      </c>
      <c r="V93" s="40"/>
      <c r="W93"/>
      <c r="X93" s="40"/>
      <c r="AB93" s="25">
        <v>89</v>
      </c>
      <c r="AC93" s="25">
        <v>26</v>
      </c>
      <c r="AD93" s="25" t="s">
        <v>163</v>
      </c>
    </row>
    <row r="94" spans="1:30" x14ac:dyDescent="0.35">
      <c r="A94" s="26">
        <v>91</v>
      </c>
      <c r="B94" s="26">
        <v>1111</v>
      </c>
      <c r="C94" s="60">
        <v>44253</v>
      </c>
      <c r="D94" s="50">
        <v>2900</v>
      </c>
      <c r="E94" s="26">
        <v>28</v>
      </c>
      <c r="F94" s="26">
        <v>9</v>
      </c>
      <c r="G94" s="49" t="s">
        <v>333</v>
      </c>
      <c r="H94" s="49" t="s">
        <v>315</v>
      </c>
      <c r="I94" s="49" t="s">
        <v>19</v>
      </c>
      <c r="J94" s="49" t="s">
        <v>82</v>
      </c>
      <c r="K94" s="53">
        <v>41398</v>
      </c>
      <c r="L94" s="50" t="s">
        <v>169</v>
      </c>
      <c r="M94" s="48">
        <v>1200</v>
      </c>
      <c r="N94" s="79">
        <v>2</v>
      </c>
      <c r="O94" s="48">
        <v>2400</v>
      </c>
      <c r="P94" s="48">
        <v>2688</v>
      </c>
      <c r="V94" s="40"/>
      <c r="W94"/>
      <c r="X94" s="40"/>
      <c r="AB94" s="25">
        <v>90</v>
      </c>
      <c r="AC94" s="25">
        <v>28</v>
      </c>
      <c r="AD94" s="25" t="s">
        <v>168</v>
      </c>
    </row>
    <row r="95" spans="1:30" x14ac:dyDescent="0.35">
      <c r="A95" s="26">
        <v>92</v>
      </c>
      <c r="B95" s="26">
        <v>1111</v>
      </c>
      <c r="C95" s="60">
        <v>44253</v>
      </c>
      <c r="D95" s="50">
        <v>2900</v>
      </c>
      <c r="E95" s="26">
        <v>43</v>
      </c>
      <c r="F95" s="26">
        <v>3</v>
      </c>
      <c r="G95" s="49" t="s">
        <v>331</v>
      </c>
      <c r="H95" s="49" t="s">
        <v>313</v>
      </c>
      <c r="I95" s="49" t="s">
        <v>13</v>
      </c>
      <c r="J95" s="49" t="s">
        <v>84</v>
      </c>
      <c r="K95" s="53">
        <v>8335</v>
      </c>
      <c r="L95" s="50" t="s">
        <v>194</v>
      </c>
      <c r="M95" s="48">
        <v>1435</v>
      </c>
      <c r="N95" s="79">
        <v>-1</v>
      </c>
      <c r="O95" s="48">
        <v>2400</v>
      </c>
      <c r="P95" s="48">
        <v>2688</v>
      </c>
      <c r="V95" s="40"/>
      <c r="W95"/>
      <c r="X95" s="40"/>
      <c r="AB95" s="25">
        <v>91</v>
      </c>
      <c r="AC95" s="25">
        <v>28</v>
      </c>
      <c r="AD95" s="25" t="s">
        <v>169</v>
      </c>
    </row>
    <row r="96" spans="1:30" x14ac:dyDescent="0.35">
      <c r="A96" s="26">
        <v>93</v>
      </c>
      <c r="B96" s="26">
        <v>1111</v>
      </c>
      <c r="C96" s="60">
        <v>44253</v>
      </c>
      <c r="D96" s="50">
        <v>2900</v>
      </c>
      <c r="E96" s="26">
        <v>43</v>
      </c>
      <c r="F96" s="26">
        <v>3</v>
      </c>
      <c r="G96" s="49" t="s">
        <v>331</v>
      </c>
      <c r="H96" s="49" t="s">
        <v>313</v>
      </c>
      <c r="I96" s="49" t="s">
        <v>13</v>
      </c>
      <c r="J96" s="49" t="s">
        <v>84</v>
      </c>
      <c r="K96" s="53">
        <v>8335</v>
      </c>
      <c r="L96" s="50" t="s">
        <v>195</v>
      </c>
      <c r="M96" s="48">
        <v>1435</v>
      </c>
      <c r="N96" s="79">
        <v>1</v>
      </c>
      <c r="O96" s="48">
        <v>2400</v>
      </c>
      <c r="P96" s="48">
        <v>2688</v>
      </c>
      <c r="V96" s="40"/>
      <c r="W96"/>
      <c r="X96" s="40"/>
      <c r="AB96" s="25">
        <v>92</v>
      </c>
      <c r="AC96" s="25">
        <v>43</v>
      </c>
      <c r="AD96" s="25" t="s">
        <v>194</v>
      </c>
    </row>
    <row r="97" spans="1:30" x14ac:dyDescent="0.35">
      <c r="A97" s="27">
        <v>94</v>
      </c>
      <c r="B97" s="27">
        <v>1114</v>
      </c>
      <c r="C97" s="60">
        <v>44263</v>
      </c>
      <c r="D97" s="50">
        <v>3000</v>
      </c>
      <c r="E97" s="27">
        <v>27</v>
      </c>
      <c r="F97" s="27">
        <v>9</v>
      </c>
      <c r="G97" s="49" t="s">
        <v>333</v>
      </c>
      <c r="H97" s="49" t="s">
        <v>314</v>
      </c>
      <c r="I97" s="49" t="s">
        <v>19</v>
      </c>
      <c r="J97" s="49" t="s">
        <v>86</v>
      </c>
      <c r="K97" s="53">
        <v>2124</v>
      </c>
      <c r="L97" s="50" t="s">
        <v>166</v>
      </c>
      <c r="M97" s="48">
        <v>358.74</v>
      </c>
      <c r="N97" s="79">
        <v>2</v>
      </c>
      <c r="O97" s="48">
        <v>717.48</v>
      </c>
      <c r="P97" s="48">
        <v>803.57760000000007</v>
      </c>
      <c r="V97" s="40"/>
      <c r="W97"/>
      <c r="X97" s="40"/>
      <c r="AB97" s="25">
        <v>93</v>
      </c>
      <c r="AC97" s="25">
        <v>43</v>
      </c>
      <c r="AD97" s="25" t="s">
        <v>195</v>
      </c>
    </row>
    <row r="98" spans="1:30" x14ac:dyDescent="0.35">
      <c r="A98" s="27">
        <v>95</v>
      </c>
      <c r="B98" s="27">
        <v>1114</v>
      </c>
      <c r="C98" s="60">
        <v>44263</v>
      </c>
      <c r="D98" s="50">
        <v>3000</v>
      </c>
      <c r="E98" s="27">
        <v>27</v>
      </c>
      <c r="F98" s="27">
        <v>9</v>
      </c>
      <c r="G98" s="49" t="s">
        <v>333</v>
      </c>
      <c r="H98" s="49" t="s">
        <v>314</v>
      </c>
      <c r="I98" s="49" t="s">
        <v>19</v>
      </c>
      <c r="J98" s="49" t="s">
        <v>86</v>
      </c>
      <c r="K98" s="53">
        <v>2124</v>
      </c>
      <c r="L98" s="50" t="s">
        <v>167</v>
      </c>
      <c r="M98" s="48">
        <v>358.74</v>
      </c>
      <c r="N98" s="79">
        <v>2</v>
      </c>
      <c r="O98" s="48">
        <v>717.48</v>
      </c>
      <c r="P98" s="48">
        <v>803.57760000000007</v>
      </c>
      <c r="V98" s="40"/>
      <c r="W98"/>
      <c r="X98" s="40"/>
      <c r="AB98" s="25">
        <v>94</v>
      </c>
      <c r="AC98" s="25">
        <v>27</v>
      </c>
      <c r="AD98" s="25" t="s">
        <v>166</v>
      </c>
    </row>
    <row r="99" spans="1:30" x14ac:dyDescent="0.35">
      <c r="A99" s="26">
        <v>96</v>
      </c>
      <c r="B99" s="26">
        <v>1117</v>
      </c>
      <c r="C99" s="60">
        <v>44259</v>
      </c>
      <c r="D99" s="50">
        <v>3100</v>
      </c>
      <c r="E99" s="26">
        <v>18</v>
      </c>
      <c r="F99" s="26">
        <v>5</v>
      </c>
      <c r="G99" s="49" t="s">
        <v>328</v>
      </c>
      <c r="H99" s="49" t="s">
        <v>48</v>
      </c>
      <c r="I99" s="49" t="s">
        <v>267</v>
      </c>
      <c r="J99" s="49" t="s">
        <v>87</v>
      </c>
      <c r="K99" s="53">
        <v>8359</v>
      </c>
      <c r="L99" s="50" t="s">
        <v>221</v>
      </c>
      <c r="M99" s="48">
        <v>710</v>
      </c>
      <c r="N99" s="79">
        <v>-1</v>
      </c>
      <c r="O99" s="48">
        <v>3000</v>
      </c>
      <c r="P99" s="48">
        <v>3360</v>
      </c>
      <c r="V99" s="40"/>
      <c r="W99"/>
      <c r="X99" s="40"/>
      <c r="AB99" s="25">
        <v>95</v>
      </c>
      <c r="AC99" s="25">
        <v>27</v>
      </c>
      <c r="AD99" s="25" t="s">
        <v>167</v>
      </c>
    </row>
    <row r="100" spans="1:30" x14ac:dyDescent="0.35">
      <c r="A100" s="26">
        <v>97</v>
      </c>
      <c r="B100" s="26">
        <v>1117</v>
      </c>
      <c r="C100" s="60">
        <v>44259</v>
      </c>
      <c r="D100" s="50">
        <v>3100</v>
      </c>
      <c r="E100" s="26">
        <v>18</v>
      </c>
      <c r="F100" s="26">
        <v>5</v>
      </c>
      <c r="G100" s="49" t="s">
        <v>328</v>
      </c>
      <c r="H100" s="49" t="s">
        <v>48</v>
      </c>
      <c r="I100" s="49" t="s">
        <v>267</v>
      </c>
      <c r="J100" s="49" t="s">
        <v>87</v>
      </c>
      <c r="K100" s="53">
        <v>8359</v>
      </c>
      <c r="L100" s="50" t="s">
        <v>222</v>
      </c>
      <c r="M100" s="48">
        <v>710</v>
      </c>
      <c r="N100" s="79">
        <v>1</v>
      </c>
      <c r="O100" s="48">
        <v>3000</v>
      </c>
      <c r="P100" s="48">
        <v>3360</v>
      </c>
      <c r="V100" s="40"/>
      <c r="W100"/>
      <c r="X100" s="40"/>
      <c r="AB100" s="25">
        <v>96</v>
      </c>
      <c r="AC100" s="25">
        <v>18</v>
      </c>
      <c r="AD100" s="25" t="s">
        <v>221</v>
      </c>
    </row>
    <row r="101" spans="1:30" x14ac:dyDescent="0.35">
      <c r="A101" s="26">
        <v>98</v>
      </c>
      <c r="B101" s="26">
        <v>1117</v>
      </c>
      <c r="C101" s="60">
        <v>44259</v>
      </c>
      <c r="D101" s="50">
        <v>3100</v>
      </c>
      <c r="E101" s="26">
        <v>48</v>
      </c>
      <c r="F101" s="26">
        <v>6</v>
      </c>
      <c r="G101" s="49" t="s">
        <v>335</v>
      </c>
      <c r="H101" s="49" t="s">
        <v>313</v>
      </c>
      <c r="I101" s="49" t="s">
        <v>13</v>
      </c>
      <c r="J101" s="49" t="s">
        <v>88</v>
      </c>
      <c r="K101" s="53">
        <v>8355</v>
      </c>
      <c r="L101" s="50" t="s">
        <v>206</v>
      </c>
      <c r="M101" s="48">
        <v>1500</v>
      </c>
      <c r="N101" s="79">
        <v>2</v>
      </c>
      <c r="O101" s="48">
        <v>3000</v>
      </c>
      <c r="P101" s="48">
        <v>3360</v>
      </c>
      <c r="V101" s="40"/>
      <c r="W101"/>
      <c r="X101" s="40"/>
      <c r="AB101" s="25">
        <v>97</v>
      </c>
      <c r="AC101" s="25">
        <v>18</v>
      </c>
      <c r="AD101" s="25" t="s">
        <v>222</v>
      </c>
    </row>
    <row r="102" spans="1:30" x14ac:dyDescent="0.35">
      <c r="A102" s="26">
        <v>99</v>
      </c>
      <c r="B102" s="26">
        <v>1117</v>
      </c>
      <c r="C102" s="60">
        <v>44259</v>
      </c>
      <c r="D102" s="50">
        <v>3100</v>
      </c>
      <c r="E102" s="26">
        <v>48</v>
      </c>
      <c r="F102" s="26">
        <v>6</v>
      </c>
      <c r="G102" s="49" t="s">
        <v>335</v>
      </c>
      <c r="H102" s="49" t="s">
        <v>313</v>
      </c>
      <c r="I102" s="49" t="s">
        <v>13</v>
      </c>
      <c r="J102" s="49" t="s">
        <v>88</v>
      </c>
      <c r="K102" s="53">
        <v>8355</v>
      </c>
      <c r="L102" s="50" t="s">
        <v>207</v>
      </c>
      <c r="M102" s="48">
        <v>1500</v>
      </c>
      <c r="N102" s="79">
        <v>2</v>
      </c>
      <c r="O102" s="48">
        <v>3000</v>
      </c>
      <c r="P102" s="48">
        <v>3360</v>
      </c>
      <c r="V102" s="40"/>
      <c r="W102"/>
      <c r="X102" s="40"/>
      <c r="AB102" s="25">
        <v>98</v>
      </c>
      <c r="AC102" s="25">
        <v>48</v>
      </c>
      <c r="AD102" s="25" t="s">
        <v>206</v>
      </c>
    </row>
    <row r="103" spans="1:30" x14ac:dyDescent="0.35">
      <c r="A103" s="27">
        <v>100</v>
      </c>
      <c r="B103" s="27">
        <v>1119</v>
      </c>
      <c r="C103" s="60">
        <v>44259</v>
      </c>
      <c r="D103" s="50">
        <v>3200</v>
      </c>
      <c r="E103" s="27">
        <v>18</v>
      </c>
      <c r="F103" s="27">
        <v>5</v>
      </c>
      <c r="G103" s="49" t="s">
        <v>328</v>
      </c>
      <c r="H103" s="49" t="s">
        <v>48</v>
      </c>
      <c r="I103" s="49" t="s">
        <v>267</v>
      </c>
      <c r="J103" s="49" t="s">
        <v>87</v>
      </c>
      <c r="K103" s="53">
        <v>8359</v>
      </c>
      <c r="L103" s="50" t="s">
        <v>223</v>
      </c>
      <c r="M103" s="48">
        <v>710</v>
      </c>
      <c r="N103" s="79">
        <v>1</v>
      </c>
      <c r="O103" s="48">
        <v>3710</v>
      </c>
      <c r="P103" s="48">
        <v>4155.2</v>
      </c>
      <c r="V103" s="40"/>
      <c r="W103"/>
      <c r="X103" s="40"/>
      <c r="AB103" s="25">
        <v>99</v>
      </c>
      <c r="AC103" s="25">
        <v>48</v>
      </c>
      <c r="AD103" s="25" t="s">
        <v>207</v>
      </c>
    </row>
    <row r="104" spans="1:30" x14ac:dyDescent="0.35">
      <c r="A104" s="27">
        <v>101</v>
      </c>
      <c r="B104" s="27">
        <v>1119</v>
      </c>
      <c r="C104" s="60">
        <v>44259</v>
      </c>
      <c r="D104" s="50">
        <v>3200</v>
      </c>
      <c r="E104" s="27">
        <v>39</v>
      </c>
      <c r="F104" s="27">
        <v>7</v>
      </c>
      <c r="G104" s="49" t="s">
        <v>330</v>
      </c>
      <c r="H104" s="49" t="s">
        <v>313</v>
      </c>
      <c r="I104" s="49" t="s">
        <v>13</v>
      </c>
      <c r="J104" s="49" t="s">
        <v>91</v>
      </c>
      <c r="K104" s="53">
        <v>41406</v>
      </c>
      <c r="L104" s="50" t="s">
        <v>189</v>
      </c>
      <c r="M104" s="48">
        <v>1500</v>
      </c>
      <c r="N104" s="79">
        <v>2</v>
      </c>
      <c r="O104" s="48">
        <v>3710</v>
      </c>
      <c r="P104" s="48">
        <v>4155.2</v>
      </c>
      <c r="V104" s="40"/>
      <c r="W104"/>
      <c r="X104" s="40"/>
      <c r="AB104" s="25">
        <v>100</v>
      </c>
      <c r="AC104" s="25">
        <v>18</v>
      </c>
      <c r="AD104" s="25" t="s">
        <v>223</v>
      </c>
    </row>
    <row r="105" spans="1:30" x14ac:dyDescent="0.35">
      <c r="A105" s="27">
        <v>102</v>
      </c>
      <c r="B105" s="27">
        <v>1119</v>
      </c>
      <c r="C105" s="60">
        <v>44259</v>
      </c>
      <c r="D105" s="50">
        <v>3200</v>
      </c>
      <c r="E105" s="27">
        <v>39</v>
      </c>
      <c r="F105" s="27">
        <v>7</v>
      </c>
      <c r="G105" s="49" t="s">
        <v>330</v>
      </c>
      <c r="H105" s="49" t="s">
        <v>313</v>
      </c>
      <c r="I105" s="49" t="s">
        <v>13</v>
      </c>
      <c r="J105" s="49" t="s">
        <v>91</v>
      </c>
      <c r="K105" s="53">
        <v>41406</v>
      </c>
      <c r="L105" s="50" t="s">
        <v>190</v>
      </c>
      <c r="M105" s="48">
        <v>1500</v>
      </c>
      <c r="N105" s="79">
        <v>2</v>
      </c>
      <c r="O105" s="48">
        <v>3710</v>
      </c>
      <c r="P105" s="48">
        <v>4155.2</v>
      </c>
      <c r="V105" s="40"/>
      <c r="W105"/>
      <c r="X105" s="40"/>
      <c r="AB105" s="25">
        <v>101</v>
      </c>
      <c r="AC105" s="25">
        <v>39</v>
      </c>
      <c r="AD105" s="25" t="s">
        <v>189</v>
      </c>
    </row>
    <row r="106" spans="1:30" x14ac:dyDescent="0.35">
      <c r="A106" s="26">
        <v>103</v>
      </c>
      <c r="B106" s="26">
        <v>1150</v>
      </c>
      <c r="C106" s="60">
        <v>44313</v>
      </c>
      <c r="D106" s="50">
        <v>3300</v>
      </c>
      <c r="E106" s="26">
        <v>25</v>
      </c>
      <c r="F106" s="26">
        <v>8</v>
      </c>
      <c r="G106" s="49" t="s">
        <v>332</v>
      </c>
      <c r="H106" s="49" t="s">
        <v>313</v>
      </c>
      <c r="I106" s="49" t="s">
        <v>13</v>
      </c>
      <c r="J106" s="49" t="s">
        <v>93</v>
      </c>
      <c r="K106" s="53">
        <v>8294</v>
      </c>
      <c r="L106" s="50" t="s">
        <v>230</v>
      </c>
      <c r="M106" s="48">
        <v>1414.11</v>
      </c>
      <c r="N106" s="79">
        <v>1</v>
      </c>
      <c r="O106" s="48">
        <v>1414.11</v>
      </c>
      <c r="P106" s="48">
        <v>1583.8031999999998</v>
      </c>
      <c r="V106" s="40"/>
      <c r="W106"/>
      <c r="X106" s="40"/>
      <c r="AB106" s="25">
        <v>102</v>
      </c>
      <c r="AC106" s="25">
        <v>39</v>
      </c>
      <c r="AD106" s="25" t="s">
        <v>190</v>
      </c>
    </row>
    <row r="107" spans="1:30" x14ac:dyDescent="0.35">
      <c r="A107" s="27">
        <v>104</v>
      </c>
      <c r="B107" s="27">
        <v>1151</v>
      </c>
      <c r="C107" s="60">
        <v>44314</v>
      </c>
      <c r="D107" s="50">
        <v>3400</v>
      </c>
      <c r="E107" s="27">
        <v>40</v>
      </c>
      <c r="F107" s="27">
        <v>3</v>
      </c>
      <c r="G107" s="49" t="s">
        <v>331</v>
      </c>
      <c r="H107" s="49" t="s">
        <v>309</v>
      </c>
      <c r="I107" s="49" t="s">
        <v>1</v>
      </c>
      <c r="J107" s="49" t="s">
        <v>95</v>
      </c>
      <c r="K107" s="53">
        <v>1012</v>
      </c>
      <c r="L107" s="50" t="s">
        <v>96</v>
      </c>
      <c r="M107" s="48">
        <v>133.16999999999999</v>
      </c>
      <c r="N107" s="79">
        <v>1</v>
      </c>
      <c r="O107" s="48">
        <v>133.16999999999999</v>
      </c>
      <c r="P107" s="48">
        <v>149.15039999999999</v>
      </c>
      <c r="V107" s="40"/>
      <c r="W107"/>
      <c r="X107" s="40"/>
      <c r="AB107" s="25">
        <v>103</v>
      </c>
      <c r="AC107" s="25">
        <v>25</v>
      </c>
      <c r="AD107" s="25" t="s">
        <v>230</v>
      </c>
    </row>
    <row r="108" spans="1:30" x14ac:dyDescent="0.35">
      <c r="A108" s="26">
        <v>105</v>
      </c>
      <c r="B108" s="26">
        <v>1157</v>
      </c>
      <c r="C108" s="60">
        <v>44333</v>
      </c>
      <c r="D108" s="50">
        <v>3500</v>
      </c>
      <c r="E108" s="26">
        <v>35</v>
      </c>
      <c r="F108" s="26">
        <v>10</v>
      </c>
      <c r="G108" s="49" t="s">
        <v>329</v>
      </c>
      <c r="H108" s="49" t="s">
        <v>321</v>
      </c>
      <c r="I108" s="49" t="s">
        <v>19</v>
      </c>
      <c r="J108" s="49" t="s">
        <v>67</v>
      </c>
      <c r="K108" s="53">
        <v>13628</v>
      </c>
      <c r="L108" s="50" t="s">
        <v>181</v>
      </c>
      <c r="M108" s="48">
        <v>1350</v>
      </c>
      <c r="N108" s="79">
        <v>1</v>
      </c>
      <c r="O108" s="48">
        <v>1350</v>
      </c>
      <c r="P108" s="48">
        <v>1512</v>
      </c>
      <c r="V108" s="40"/>
      <c r="W108"/>
      <c r="X108" s="40"/>
      <c r="AB108" s="25">
        <v>104</v>
      </c>
      <c r="AC108" s="25">
        <v>40</v>
      </c>
      <c r="AD108" s="25" t="s">
        <v>96</v>
      </c>
    </row>
    <row r="109" spans="1:30" x14ac:dyDescent="0.35">
      <c r="A109" s="27">
        <v>106</v>
      </c>
      <c r="B109" s="27">
        <v>1160</v>
      </c>
      <c r="C109" s="60">
        <v>44334</v>
      </c>
      <c r="D109" s="50">
        <v>3600</v>
      </c>
      <c r="E109" s="27">
        <v>46</v>
      </c>
      <c r="F109" s="27">
        <v>6</v>
      </c>
      <c r="G109" s="49" t="s">
        <v>335</v>
      </c>
      <c r="H109" s="49" t="s">
        <v>311</v>
      </c>
      <c r="I109" s="49" t="s">
        <v>239</v>
      </c>
      <c r="J109" s="49" t="s">
        <v>99</v>
      </c>
      <c r="K109" s="53">
        <v>99999203</v>
      </c>
      <c r="L109" s="50" t="s">
        <v>199</v>
      </c>
      <c r="M109" s="48">
        <v>2100</v>
      </c>
      <c r="N109" s="79">
        <v>2</v>
      </c>
      <c r="O109" s="48">
        <v>84253.32</v>
      </c>
      <c r="P109" s="48">
        <v>94363.718400000012</v>
      </c>
      <c r="V109" s="40"/>
      <c r="W109"/>
      <c r="X109" s="40"/>
      <c r="AB109" s="25">
        <v>105</v>
      </c>
      <c r="AC109" s="25">
        <v>35</v>
      </c>
      <c r="AD109" s="25" t="s">
        <v>181</v>
      </c>
    </row>
    <row r="110" spans="1:30" x14ac:dyDescent="0.35">
      <c r="A110" s="27">
        <v>107</v>
      </c>
      <c r="B110" s="27">
        <v>1160</v>
      </c>
      <c r="C110" s="60">
        <v>44334</v>
      </c>
      <c r="D110" s="50">
        <v>3600</v>
      </c>
      <c r="E110" s="27">
        <v>46</v>
      </c>
      <c r="F110" s="27">
        <v>6</v>
      </c>
      <c r="G110" s="49" t="s">
        <v>335</v>
      </c>
      <c r="H110" s="49" t="s">
        <v>311</v>
      </c>
      <c r="I110" s="49" t="s">
        <v>239</v>
      </c>
      <c r="J110" s="49" t="s">
        <v>99</v>
      </c>
      <c r="K110" s="53">
        <v>99999203</v>
      </c>
      <c r="L110" s="50" t="s">
        <v>200</v>
      </c>
      <c r="M110" s="48">
        <v>2100</v>
      </c>
      <c r="N110" s="79">
        <v>2</v>
      </c>
      <c r="O110" s="48">
        <v>84253.32</v>
      </c>
      <c r="P110" s="48">
        <v>94363.718400000012</v>
      </c>
      <c r="V110" s="40"/>
      <c r="W110"/>
      <c r="X110" s="40"/>
      <c r="AB110" s="25">
        <v>106</v>
      </c>
      <c r="AC110" s="25">
        <v>46</v>
      </c>
      <c r="AD110" s="25" t="s">
        <v>199</v>
      </c>
    </row>
    <row r="111" spans="1:30" x14ac:dyDescent="0.35">
      <c r="A111" s="27">
        <v>108</v>
      </c>
      <c r="B111" s="27">
        <v>1160</v>
      </c>
      <c r="C111" s="60">
        <v>44334</v>
      </c>
      <c r="D111" s="50">
        <v>3600</v>
      </c>
      <c r="E111" s="27">
        <v>47</v>
      </c>
      <c r="F111" s="27">
        <v>6</v>
      </c>
      <c r="G111" s="49" t="s">
        <v>335</v>
      </c>
      <c r="H111" s="49" t="s">
        <v>324</v>
      </c>
      <c r="I111" s="49" t="s">
        <v>240</v>
      </c>
      <c r="J111" s="49" t="s">
        <v>102</v>
      </c>
      <c r="K111" s="53">
        <v>99999197</v>
      </c>
      <c r="L111" s="50" t="s">
        <v>201</v>
      </c>
      <c r="M111" s="48">
        <v>20013.330000000002</v>
      </c>
      <c r="N111" s="79">
        <v>4</v>
      </c>
      <c r="O111" s="48">
        <v>84253.32</v>
      </c>
      <c r="P111" s="48">
        <v>94363.718400000012</v>
      </c>
      <c r="V111" s="40"/>
      <c r="W111"/>
      <c r="X111" s="40"/>
      <c r="AB111" s="25">
        <v>107</v>
      </c>
      <c r="AC111" s="25">
        <v>46</v>
      </c>
      <c r="AD111" s="25" t="s">
        <v>200</v>
      </c>
    </row>
    <row r="112" spans="1:30" x14ac:dyDescent="0.35">
      <c r="A112" s="27">
        <v>109</v>
      </c>
      <c r="B112" s="27">
        <v>1160</v>
      </c>
      <c r="C112" s="60">
        <v>44334</v>
      </c>
      <c r="D112" s="50">
        <v>3600</v>
      </c>
      <c r="E112" s="27">
        <v>47</v>
      </c>
      <c r="F112" s="27">
        <v>6</v>
      </c>
      <c r="G112" s="49" t="s">
        <v>335</v>
      </c>
      <c r="H112" s="49" t="s">
        <v>324</v>
      </c>
      <c r="I112" s="49" t="s">
        <v>240</v>
      </c>
      <c r="J112" s="49" t="s">
        <v>102</v>
      </c>
      <c r="K112" s="53">
        <v>99999197</v>
      </c>
      <c r="L112" s="50" t="s">
        <v>202</v>
      </c>
      <c r="M112" s="48">
        <v>20013.330000000002</v>
      </c>
      <c r="N112" s="79">
        <v>4</v>
      </c>
      <c r="O112" s="48">
        <v>84253.32</v>
      </c>
      <c r="P112" s="48">
        <v>94363.718400000012</v>
      </c>
      <c r="V112" s="40"/>
      <c r="W112"/>
      <c r="X112" s="40"/>
      <c r="AB112" s="25">
        <v>108</v>
      </c>
      <c r="AC112" s="25">
        <v>47</v>
      </c>
      <c r="AD112" s="25" t="s">
        <v>201</v>
      </c>
    </row>
    <row r="113" spans="1:30" x14ac:dyDescent="0.35">
      <c r="A113" s="27">
        <v>110</v>
      </c>
      <c r="B113" s="27">
        <v>1160</v>
      </c>
      <c r="C113" s="60">
        <v>44334</v>
      </c>
      <c r="D113" s="50">
        <v>3600</v>
      </c>
      <c r="E113" s="27">
        <v>47</v>
      </c>
      <c r="F113" s="27">
        <v>6</v>
      </c>
      <c r="G113" s="49" t="s">
        <v>335</v>
      </c>
      <c r="H113" s="49" t="s">
        <v>324</v>
      </c>
      <c r="I113" s="49" t="s">
        <v>240</v>
      </c>
      <c r="J113" s="49" t="s">
        <v>102</v>
      </c>
      <c r="K113" s="53">
        <v>99999197</v>
      </c>
      <c r="L113" s="50" t="s">
        <v>203</v>
      </c>
      <c r="M113" s="48">
        <v>20013.330000000002</v>
      </c>
      <c r="N113" s="79">
        <v>4</v>
      </c>
      <c r="O113" s="48">
        <v>84253.32</v>
      </c>
      <c r="P113" s="48">
        <v>94363.718400000012</v>
      </c>
      <c r="V113" s="40"/>
      <c r="W113"/>
      <c r="X113" s="40"/>
      <c r="AB113" s="25">
        <v>109</v>
      </c>
      <c r="AC113" s="25">
        <v>47</v>
      </c>
      <c r="AD113" s="25" t="s">
        <v>202</v>
      </c>
    </row>
    <row r="114" spans="1:30" x14ac:dyDescent="0.35">
      <c r="A114" s="27">
        <v>111</v>
      </c>
      <c r="B114" s="27">
        <v>1160</v>
      </c>
      <c r="C114" s="60">
        <v>44334</v>
      </c>
      <c r="D114" s="50">
        <v>3600</v>
      </c>
      <c r="E114" s="27">
        <v>47</v>
      </c>
      <c r="F114" s="27">
        <v>6</v>
      </c>
      <c r="G114" s="49" t="s">
        <v>335</v>
      </c>
      <c r="H114" s="49" t="s">
        <v>324</v>
      </c>
      <c r="I114" s="49" t="s">
        <v>240</v>
      </c>
      <c r="J114" s="49" t="s">
        <v>102</v>
      </c>
      <c r="K114" s="53">
        <v>99999197</v>
      </c>
      <c r="L114" s="50" t="s">
        <v>204</v>
      </c>
      <c r="M114" s="48">
        <v>20013.330000000002</v>
      </c>
      <c r="N114" s="79">
        <v>4</v>
      </c>
      <c r="O114" s="48">
        <v>84253.32</v>
      </c>
      <c r="P114" s="48">
        <v>94363.718400000012</v>
      </c>
      <c r="V114" s="40"/>
      <c r="W114"/>
      <c r="X114" s="40"/>
      <c r="AB114" s="25">
        <v>110</v>
      </c>
      <c r="AC114" s="25">
        <v>47</v>
      </c>
      <c r="AD114" s="25" t="s">
        <v>203</v>
      </c>
    </row>
    <row r="115" spans="1:30" x14ac:dyDescent="0.35">
      <c r="A115" s="26">
        <v>112</v>
      </c>
      <c r="B115" s="26">
        <v>1168</v>
      </c>
      <c r="C115" s="60">
        <v>44334</v>
      </c>
      <c r="D115" s="50">
        <v>3700</v>
      </c>
      <c r="E115" s="26">
        <v>1</v>
      </c>
      <c r="F115" s="26">
        <v>2</v>
      </c>
      <c r="G115" s="49" t="s">
        <v>336</v>
      </c>
      <c r="H115" s="49" t="s">
        <v>317</v>
      </c>
      <c r="I115" s="49" t="s">
        <v>19</v>
      </c>
      <c r="J115" s="49" t="s">
        <v>104</v>
      </c>
      <c r="K115" s="53">
        <v>2260</v>
      </c>
      <c r="L115" s="50" t="s">
        <v>105</v>
      </c>
      <c r="M115" s="48">
        <v>264.74</v>
      </c>
      <c r="N115" s="79">
        <v>2</v>
      </c>
      <c r="O115" s="48">
        <v>529.48</v>
      </c>
      <c r="P115" s="48">
        <v>593.01760000000013</v>
      </c>
      <c r="V115" s="40"/>
      <c r="W115"/>
      <c r="X115" s="40"/>
      <c r="AB115" s="25">
        <v>111</v>
      </c>
      <c r="AC115" s="25">
        <v>47</v>
      </c>
      <c r="AD115" s="25" t="s">
        <v>204</v>
      </c>
    </row>
    <row r="116" spans="1:30" x14ac:dyDescent="0.35">
      <c r="A116" s="26">
        <v>113</v>
      </c>
      <c r="B116" s="26">
        <v>1168</v>
      </c>
      <c r="C116" s="60">
        <v>44334</v>
      </c>
      <c r="D116" s="50">
        <v>3700</v>
      </c>
      <c r="E116" s="26">
        <v>1</v>
      </c>
      <c r="F116" s="26">
        <v>2</v>
      </c>
      <c r="G116" s="49" t="s">
        <v>336</v>
      </c>
      <c r="H116" s="49" t="s">
        <v>317</v>
      </c>
      <c r="I116" s="49" t="s">
        <v>19</v>
      </c>
      <c r="J116" s="49" t="s">
        <v>104</v>
      </c>
      <c r="K116" s="53">
        <v>2260</v>
      </c>
      <c r="L116" s="50" t="s">
        <v>124</v>
      </c>
      <c r="M116" s="48">
        <v>264.74</v>
      </c>
      <c r="N116" s="79">
        <v>2</v>
      </c>
      <c r="O116" s="48">
        <v>529.48</v>
      </c>
      <c r="P116" s="48">
        <v>593.01760000000013</v>
      </c>
      <c r="V116" s="40"/>
      <c r="W116"/>
      <c r="X116" s="40"/>
      <c r="AB116" s="25">
        <v>112</v>
      </c>
      <c r="AC116" s="25">
        <v>1</v>
      </c>
      <c r="AD116" s="25" t="s">
        <v>105</v>
      </c>
    </row>
    <row r="117" spans="1:30" x14ac:dyDescent="0.35">
      <c r="A117" s="27">
        <v>114</v>
      </c>
      <c r="B117" s="27">
        <v>1169</v>
      </c>
      <c r="C117" s="60">
        <v>44334</v>
      </c>
      <c r="D117" s="50">
        <v>3800</v>
      </c>
      <c r="E117" s="27">
        <v>41</v>
      </c>
      <c r="F117" s="27">
        <v>3</v>
      </c>
      <c r="G117" s="49" t="s">
        <v>331</v>
      </c>
      <c r="H117" s="49" t="s">
        <v>318</v>
      </c>
      <c r="I117" s="49" t="s">
        <v>13</v>
      </c>
      <c r="J117" s="49" t="s">
        <v>107</v>
      </c>
      <c r="K117" s="53">
        <v>2136</v>
      </c>
      <c r="L117" s="50" t="s">
        <v>191</v>
      </c>
      <c r="M117" s="48">
        <v>374.63</v>
      </c>
      <c r="N117" s="79">
        <v>1</v>
      </c>
      <c r="O117" s="48">
        <v>374.63</v>
      </c>
      <c r="P117" s="48">
        <v>419.5856</v>
      </c>
      <c r="V117" s="40"/>
      <c r="W117"/>
      <c r="X117" s="40"/>
      <c r="AB117" s="25">
        <v>113</v>
      </c>
      <c r="AC117" s="25">
        <v>1</v>
      </c>
      <c r="AD117" s="25" t="s">
        <v>124</v>
      </c>
    </row>
    <row r="118" spans="1:30" x14ac:dyDescent="0.35">
      <c r="A118" s="26">
        <v>115</v>
      </c>
      <c r="B118" s="26">
        <v>1170</v>
      </c>
      <c r="C118" s="60">
        <v>44334</v>
      </c>
      <c r="D118" s="50">
        <v>3900</v>
      </c>
      <c r="E118" s="26">
        <v>4</v>
      </c>
      <c r="F118" s="26">
        <v>2</v>
      </c>
      <c r="G118" s="49" t="s">
        <v>336</v>
      </c>
      <c r="H118" s="49" t="s">
        <v>325</v>
      </c>
      <c r="I118" s="49" t="s">
        <v>13</v>
      </c>
      <c r="J118" s="49" t="s">
        <v>109</v>
      </c>
      <c r="K118" s="53">
        <v>2136</v>
      </c>
      <c r="L118" s="50" t="s">
        <v>209</v>
      </c>
      <c r="M118" s="48">
        <v>374.63</v>
      </c>
      <c r="N118" s="79">
        <v>1</v>
      </c>
      <c r="O118" s="48">
        <v>374.63</v>
      </c>
      <c r="P118" s="48">
        <v>419.5856</v>
      </c>
      <c r="V118" s="40"/>
      <c r="W118"/>
      <c r="X118" s="40"/>
      <c r="AB118" s="25">
        <v>114</v>
      </c>
      <c r="AC118" s="25">
        <v>41</v>
      </c>
      <c r="AD118" s="25" t="s">
        <v>191</v>
      </c>
    </row>
    <row r="119" spans="1:30" x14ac:dyDescent="0.35">
      <c r="A119" s="27">
        <v>116</v>
      </c>
      <c r="B119" s="27">
        <v>1171</v>
      </c>
      <c r="C119" s="60">
        <v>44334</v>
      </c>
      <c r="D119" s="50">
        <v>4000</v>
      </c>
      <c r="E119" s="27">
        <v>3</v>
      </c>
      <c r="F119" s="27">
        <v>2</v>
      </c>
      <c r="G119" s="49" t="s">
        <v>336</v>
      </c>
      <c r="H119" s="49" t="s">
        <v>318</v>
      </c>
      <c r="I119" s="49" t="s">
        <v>13</v>
      </c>
      <c r="J119" s="49" t="s">
        <v>110</v>
      </c>
      <c r="K119" s="53">
        <v>2123</v>
      </c>
      <c r="L119" s="50" t="s">
        <v>208</v>
      </c>
      <c r="M119" s="48">
        <v>424.58</v>
      </c>
      <c r="N119" s="79">
        <v>1</v>
      </c>
      <c r="O119" s="48">
        <v>424.58</v>
      </c>
      <c r="P119" s="48">
        <v>475.52959999999996</v>
      </c>
      <c r="V119" s="40"/>
      <c r="W119"/>
      <c r="X119" s="40"/>
      <c r="AB119" s="25">
        <v>115</v>
      </c>
      <c r="AC119" s="25">
        <v>4</v>
      </c>
      <c r="AD119" s="25" t="s">
        <v>209</v>
      </c>
    </row>
    <row r="120" spans="1:30" x14ac:dyDescent="0.35">
      <c r="A120" s="26">
        <v>117</v>
      </c>
      <c r="B120" s="26">
        <v>1173</v>
      </c>
      <c r="C120" s="60">
        <v>44334</v>
      </c>
      <c r="D120" s="50">
        <v>4100</v>
      </c>
      <c r="E120" s="26">
        <v>2</v>
      </c>
      <c r="F120" s="26">
        <v>2</v>
      </c>
      <c r="G120" s="49" t="s">
        <v>336</v>
      </c>
      <c r="H120" s="49" t="s">
        <v>326</v>
      </c>
      <c r="I120" s="49" t="s">
        <v>19</v>
      </c>
      <c r="J120" s="49" t="s">
        <v>111</v>
      </c>
      <c r="K120" s="53">
        <v>2293</v>
      </c>
      <c r="L120" s="50" t="s">
        <v>125</v>
      </c>
      <c r="M120" s="48">
        <v>207.79</v>
      </c>
      <c r="N120" s="79">
        <v>4</v>
      </c>
      <c r="O120" s="48">
        <v>831.16</v>
      </c>
      <c r="P120" s="48">
        <v>930.89919999999995</v>
      </c>
      <c r="V120" s="40"/>
      <c r="W120"/>
      <c r="X120" s="40"/>
      <c r="AB120" s="25">
        <v>116</v>
      </c>
      <c r="AC120" s="25">
        <v>3</v>
      </c>
      <c r="AD120" s="25" t="s">
        <v>208</v>
      </c>
    </row>
    <row r="121" spans="1:30" x14ac:dyDescent="0.35">
      <c r="A121" s="26">
        <v>118</v>
      </c>
      <c r="B121" s="26">
        <v>1173</v>
      </c>
      <c r="C121" s="60">
        <v>44334</v>
      </c>
      <c r="D121" s="50">
        <v>4100</v>
      </c>
      <c r="E121" s="26">
        <v>2</v>
      </c>
      <c r="F121" s="26">
        <v>2</v>
      </c>
      <c r="G121" s="49" t="s">
        <v>336</v>
      </c>
      <c r="H121" s="49" t="s">
        <v>326</v>
      </c>
      <c r="I121" s="49" t="s">
        <v>19</v>
      </c>
      <c r="J121" s="49" t="s">
        <v>111</v>
      </c>
      <c r="K121" s="53">
        <v>2293</v>
      </c>
      <c r="L121" s="50" t="s">
        <v>126</v>
      </c>
      <c r="M121" s="48">
        <v>207.79</v>
      </c>
      <c r="N121" s="79">
        <v>4</v>
      </c>
      <c r="O121" s="48">
        <v>831.16</v>
      </c>
      <c r="P121" s="48">
        <v>930.89919999999995</v>
      </c>
      <c r="V121" s="40"/>
      <c r="W121"/>
      <c r="X121" s="40"/>
      <c r="AB121" s="25">
        <v>117</v>
      </c>
      <c r="AC121" s="25">
        <v>2</v>
      </c>
      <c r="AD121" s="25" t="s">
        <v>125</v>
      </c>
    </row>
    <row r="122" spans="1:30" x14ac:dyDescent="0.35">
      <c r="A122" s="26">
        <v>119</v>
      </c>
      <c r="B122" s="26">
        <v>1173</v>
      </c>
      <c r="C122" s="60">
        <v>44334</v>
      </c>
      <c r="D122" s="50">
        <v>4100</v>
      </c>
      <c r="E122" s="26">
        <v>2</v>
      </c>
      <c r="F122" s="26">
        <v>2</v>
      </c>
      <c r="G122" s="49" t="s">
        <v>336</v>
      </c>
      <c r="H122" s="49" t="s">
        <v>326</v>
      </c>
      <c r="I122" s="49" t="s">
        <v>19</v>
      </c>
      <c r="J122" s="49" t="s">
        <v>111</v>
      </c>
      <c r="K122" s="53">
        <v>2293</v>
      </c>
      <c r="L122" s="50" t="s">
        <v>127</v>
      </c>
      <c r="M122" s="48">
        <v>207.79</v>
      </c>
      <c r="N122" s="79">
        <v>4</v>
      </c>
      <c r="O122" s="48">
        <v>831.16</v>
      </c>
      <c r="P122" s="48">
        <v>930.89919999999995</v>
      </c>
      <c r="V122" s="40"/>
      <c r="W122"/>
      <c r="X122" s="40"/>
      <c r="AB122" s="25">
        <v>118</v>
      </c>
      <c r="AC122" s="25">
        <v>2</v>
      </c>
      <c r="AD122" s="25" t="s">
        <v>126</v>
      </c>
    </row>
    <row r="123" spans="1:30" x14ac:dyDescent="0.35">
      <c r="A123" s="26">
        <v>120</v>
      </c>
      <c r="B123" s="26">
        <v>1173</v>
      </c>
      <c r="C123" s="60">
        <v>44334</v>
      </c>
      <c r="D123" s="50">
        <v>4100</v>
      </c>
      <c r="E123" s="26">
        <v>2</v>
      </c>
      <c r="F123" s="26">
        <v>2</v>
      </c>
      <c r="G123" s="49" t="s">
        <v>336</v>
      </c>
      <c r="H123" s="49" t="s">
        <v>326</v>
      </c>
      <c r="I123" s="49" t="s">
        <v>19</v>
      </c>
      <c r="J123" s="49" t="s">
        <v>111</v>
      </c>
      <c r="K123" s="53">
        <v>2293</v>
      </c>
      <c r="L123" s="50" t="s">
        <v>128</v>
      </c>
      <c r="M123" s="48">
        <v>207.79</v>
      </c>
      <c r="N123" s="79">
        <v>4</v>
      </c>
      <c r="O123" s="48">
        <v>831.16</v>
      </c>
      <c r="P123" s="48">
        <v>930.89919999999995</v>
      </c>
      <c r="V123" s="40"/>
      <c r="W123"/>
      <c r="X123" s="40"/>
      <c r="AB123" s="25">
        <v>119</v>
      </c>
      <c r="AC123" s="25">
        <v>2</v>
      </c>
      <c r="AD123" s="25" t="s">
        <v>127</v>
      </c>
    </row>
    <row r="124" spans="1:30" x14ac:dyDescent="0.35">
      <c r="V124" s="40"/>
      <c r="W124"/>
      <c r="X124" s="40"/>
      <c r="AB124" s="25">
        <v>120</v>
      </c>
      <c r="AC124" s="25">
        <v>2</v>
      </c>
      <c r="AD124" s="25" t="s">
        <v>128</v>
      </c>
    </row>
  </sheetData>
  <autoFilter ref="A3:P123" xr:uid="{44146485-A481-448A-ABB8-2BD9EB2AE202}"/>
  <sortState xmlns:xlrd2="http://schemas.microsoft.com/office/spreadsheetml/2017/richdata2" ref="AX14:BC65">
    <sortCondition ref="AZ14:AZ65"/>
    <sortCondition ref="AY14:AY65"/>
  </sortState>
  <mergeCells count="10">
    <mergeCell ref="S2:Z2"/>
    <mergeCell ref="AB2:AD2"/>
    <mergeCell ref="AF2:AG2"/>
    <mergeCell ref="AI2:AO2"/>
    <mergeCell ref="AQ2:AV2"/>
    <mergeCell ref="AF18:AG18"/>
    <mergeCell ref="AF28:AG28"/>
    <mergeCell ref="AF43:AG43"/>
    <mergeCell ref="AX11:BC11"/>
    <mergeCell ref="AX2:BB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AD37D-15CC-4D2E-A937-076EF06C2BF2}">
  <dimension ref="A1:AD123"/>
  <sheetViews>
    <sheetView topLeftCell="C1" zoomScaleNormal="100" workbookViewId="0">
      <selection activeCell="N14" sqref="N14"/>
    </sheetView>
  </sheetViews>
  <sheetFormatPr defaultRowHeight="14.5" x14ac:dyDescent="0.35"/>
  <cols>
    <col min="1" max="1" width="10.08984375" bestFit="1" customWidth="1"/>
    <col min="2" max="2" width="7.453125" bestFit="1" customWidth="1"/>
    <col min="3" max="3" width="16.453125" bestFit="1" customWidth="1"/>
    <col min="5" max="5" width="11.81640625" customWidth="1"/>
    <col min="6" max="6" width="10.36328125" style="31" bestFit="1" customWidth="1"/>
    <col min="7" max="7" width="6.08984375" bestFit="1" customWidth="1"/>
    <col min="8" max="8" width="14.7265625" style="7" bestFit="1" customWidth="1"/>
    <col min="9" max="10" width="7.36328125" style="7" bestFit="1" customWidth="1"/>
    <col min="11" max="11" width="17.1796875" style="7" bestFit="1" customWidth="1"/>
    <col min="12" max="12" width="16.6328125" style="7" bestFit="1" customWidth="1"/>
    <col min="13" max="13" width="16.6328125" style="7" customWidth="1"/>
    <col min="15" max="15" width="7.453125" bestFit="1" customWidth="1"/>
    <col min="16" max="16" width="13.453125" bestFit="1" customWidth="1"/>
    <col min="17" max="17" width="16.453125" style="7" customWidth="1"/>
    <col min="18" max="18" width="12.26953125" style="7" bestFit="1" customWidth="1"/>
    <col min="19" max="19" width="14.36328125" bestFit="1" customWidth="1"/>
    <col min="20" max="20" width="12.81640625" bestFit="1" customWidth="1"/>
    <col min="22" max="22" width="15.90625" customWidth="1"/>
    <col min="23" max="23" width="23.26953125" customWidth="1"/>
    <col min="25" max="25" width="11.7265625" bestFit="1" customWidth="1"/>
    <col min="26" max="26" width="11.81640625" customWidth="1"/>
    <col min="27" max="27" width="7.453125" customWidth="1"/>
    <col min="28" max="28" width="10.08984375" bestFit="1" customWidth="1"/>
    <col min="29" max="29" width="11.36328125" bestFit="1" customWidth="1"/>
    <col min="30" max="30" width="18.90625" bestFit="1" customWidth="1"/>
  </cols>
  <sheetData>
    <row r="1" spans="1:30" ht="14.5" customHeight="1" x14ac:dyDescent="0.35">
      <c r="A1" s="93"/>
      <c r="B1" s="93"/>
      <c r="C1" s="93"/>
      <c r="E1" s="94" t="s">
        <v>306</v>
      </c>
      <c r="F1" s="94"/>
      <c r="G1" s="94"/>
      <c r="H1" s="94"/>
      <c r="I1" s="94"/>
      <c r="J1" s="94"/>
      <c r="K1" s="94"/>
      <c r="L1" s="94"/>
      <c r="M1" s="94"/>
      <c r="O1" s="93" t="s">
        <v>340</v>
      </c>
      <c r="P1" s="93"/>
      <c r="Q1" s="93"/>
      <c r="R1" s="93"/>
      <c r="S1" s="93"/>
      <c r="T1" s="93"/>
      <c r="V1" s="93" t="s">
        <v>337</v>
      </c>
      <c r="W1" s="93"/>
      <c r="Y1" s="95" t="s">
        <v>362</v>
      </c>
      <c r="Z1" s="96"/>
      <c r="AA1" s="96"/>
      <c r="AB1" s="96"/>
      <c r="AC1" s="96"/>
      <c r="AD1" s="97"/>
    </row>
    <row r="2" spans="1:30" x14ac:dyDescent="0.35">
      <c r="A2" s="32" t="s">
        <v>279</v>
      </c>
      <c r="B2" s="32" t="s">
        <v>283</v>
      </c>
      <c r="C2" s="32" t="s">
        <v>288</v>
      </c>
      <c r="E2" s="32" t="s">
        <v>280</v>
      </c>
      <c r="F2" s="32" t="s">
        <v>281</v>
      </c>
      <c r="G2" s="32" t="s">
        <v>282</v>
      </c>
      <c r="H2" s="33" t="s">
        <v>290</v>
      </c>
      <c r="I2" s="33" t="s">
        <v>354</v>
      </c>
      <c r="J2" s="33" t="s">
        <v>355</v>
      </c>
      <c r="K2" s="33" t="s">
        <v>356</v>
      </c>
      <c r="L2" s="33" t="s">
        <v>289</v>
      </c>
      <c r="M2" s="32" t="s">
        <v>350</v>
      </c>
      <c r="O2" s="32" t="s">
        <v>283</v>
      </c>
      <c r="P2" s="32" t="s">
        <v>284</v>
      </c>
      <c r="Q2" s="30" t="s">
        <v>353</v>
      </c>
      <c r="R2" s="32" t="s">
        <v>358</v>
      </c>
      <c r="S2" s="39" t="s">
        <v>120</v>
      </c>
      <c r="T2" s="30" t="s">
        <v>286</v>
      </c>
      <c r="V2" s="32" t="s">
        <v>284</v>
      </c>
      <c r="W2" s="30" t="s">
        <v>302</v>
      </c>
      <c r="Y2" s="32" t="s">
        <v>363</v>
      </c>
      <c r="Z2" s="32" t="s">
        <v>280</v>
      </c>
      <c r="AA2" s="32" t="s">
        <v>283</v>
      </c>
      <c r="AB2" s="32" t="s">
        <v>234</v>
      </c>
      <c r="AC2" s="32" t="s">
        <v>287</v>
      </c>
      <c r="AD2" s="30" t="s">
        <v>344</v>
      </c>
    </row>
    <row r="3" spans="1:30" x14ac:dyDescent="0.35">
      <c r="A3" s="27" t="s">
        <v>255</v>
      </c>
      <c r="B3" s="27" t="s">
        <v>254</v>
      </c>
      <c r="C3" s="27" t="s">
        <v>278</v>
      </c>
      <c r="E3" s="27" t="s">
        <v>114</v>
      </c>
      <c r="F3" s="27" t="s">
        <v>115</v>
      </c>
      <c r="G3" s="27" t="s">
        <v>253</v>
      </c>
      <c r="H3" s="28" t="s">
        <v>307</v>
      </c>
      <c r="I3" s="28" t="s">
        <v>338</v>
      </c>
      <c r="J3" s="28" t="s">
        <v>339</v>
      </c>
      <c r="K3" s="28" t="s">
        <v>361</v>
      </c>
      <c r="L3" s="28" t="s">
        <v>308</v>
      </c>
      <c r="M3" s="27" t="s">
        <v>351</v>
      </c>
      <c r="O3" s="27" t="s">
        <v>254</v>
      </c>
      <c r="P3" s="27" t="s">
        <v>116</v>
      </c>
      <c r="Q3" s="27" t="s">
        <v>342</v>
      </c>
      <c r="R3" s="27" t="s">
        <v>357</v>
      </c>
      <c r="S3" s="27" t="s">
        <v>258</v>
      </c>
      <c r="T3" s="27" t="s">
        <v>259</v>
      </c>
      <c r="V3" s="27" t="s">
        <v>116</v>
      </c>
      <c r="W3" s="27" t="s">
        <v>303</v>
      </c>
      <c r="Y3" s="27" t="s">
        <v>346</v>
      </c>
      <c r="Z3" s="27" t="s">
        <v>114</v>
      </c>
      <c r="AA3" s="27" t="s">
        <v>254</v>
      </c>
      <c r="AB3" s="27" t="s">
        <v>261</v>
      </c>
      <c r="AC3" s="27" t="s">
        <v>260</v>
      </c>
      <c r="AD3" s="27" t="s">
        <v>345</v>
      </c>
    </row>
    <row r="4" spans="1:30" x14ac:dyDescent="0.35">
      <c r="A4" s="25">
        <v>1</v>
      </c>
      <c r="B4" s="25">
        <v>5</v>
      </c>
      <c r="C4" s="25" t="s">
        <v>135</v>
      </c>
      <c r="E4" s="25">
        <v>1003</v>
      </c>
      <c r="F4" s="34">
        <v>44209</v>
      </c>
      <c r="G4" s="25">
        <v>100</v>
      </c>
      <c r="H4" s="35">
        <v>100</v>
      </c>
      <c r="I4" s="35">
        <f>IF($H4 &gt;= 0, $H4 * 0.07, $H4 * -0.07)</f>
        <v>7.0000000000000009</v>
      </c>
      <c r="J4" s="35">
        <f>IF($H4 &gt;= 0, $H4 * 0.05, $H4 * -0.05)</f>
        <v>5</v>
      </c>
      <c r="K4" s="35">
        <f>$I4+$J4</f>
        <v>12</v>
      </c>
      <c r="L4" s="35">
        <v>112</v>
      </c>
      <c r="M4" s="25">
        <f>IF(AND($H4&gt;0,$L4&gt;0),$V$18,IF(AND($H4&lt;0,$L4&lt;0),$V$20,$V$19))</f>
        <v>1</v>
      </c>
      <c r="O4" s="25">
        <v>1</v>
      </c>
      <c r="P4" s="25">
        <v>2</v>
      </c>
      <c r="Q4" s="29" t="s">
        <v>317</v>
      </c>
      <c r="R4" s="29">
        <f t="shared" ref="R4:R51" si="0">IF(ISNUMBER(SEARCH("Tablet",$Q4)),$V$27,
IF(ISNUMBER(SEARCH("Barista",$Q4)),$V$28,
IF(ISNUMBER(SEARCH("Blender",$Q4)),$V$29,
IF(ISNUMBER(SEARCH("Dryer",$Q4)),$V$31,
IF(ISNUMBER(SEARCH("Washer",$Q4)),$V$33,
IF(ISNUMBER(SEARCH("70 inches",$Q4)),$V$34,
IF(ISNUMBER(SEARCH("60 inches",$Q4)),$V$30,
IF(ISNUMBER(SEARCH("61 inches",$Q34)),$V$30,
IF(ISNUMBER(SEARCH("62 inches",$Q4)),$V$30,
IF(ISNUMBER(SEARCH("63 inches",$Q4)),$V$30,
IF(ISNUMBER(SEARCH("64 inches",$Q4)),$V$30,
IF(ISNUMBER(SEARCH("65 inches",$Q4)),$V$30,
IF(ISNUMBER(SEARCH("66 inches",$Q4)),$V$30,
IF(ISNUMBER(SEARCH("67 inches",$Q4)),$V$30,
IF(ISNUMBER(SEARCH("68 inches",$Q4)),$V$30,
IF(ISNUMBER(SEARCH("69 inches",$Q4)),$V$30,$V$26))))))))))))))))</f>
        <v>1</v>
      </c>
      <c r="S4" s="29" t="s">
        <v>104</v>
      </c>
      <c r="T4" s="36">
        <v>2260</v>
      </c>
      <c r="V4" s="25">
        <v>1</v>
      </c>
      <c r="W4" s="29" t="s">
        <v>300</v>
      </c>
      <c r="Y4" s="25">
        <v>1</v>
      </c>
      <c r="Z4" s="25">
        <v>1003</v>
      </c>
      <c r="AA4" s="25">
        <v>5</v>
      </c>
      <c r="AB4" s="35">
        <v>100</v>
      </c>
      <c r="AC4" s="25">
        <v>1</v>
      </c>
      <c r="AD4" s="25">
        <f>SUMIFS($AC:$AC,$AA:$AA, $AA4)</f>
        <v>1</v>
      </c>
    </row>
    <row r="5" spans="1:30" x14ac:dyDescent="0.35">
      <c r="A5" s="25">
        <v>2</v>
      </c>
      <c r="B5" s="25">
        <v>15</v>
      </c>
      <c r="C5" s="25" t="s">
        <v>122</v>
      </c>
      <c r="E5" s="25">
        <v>1021</v>
      </c>
      <c r="F5" s="34">
        <v>44209</v>
      </c>
      <c r="G5" s="25">
        <v>200</v>
      </c>
      <c r="H5" s="35">
        <v>108.7</v>
      </c>
      <c r="I5" s="35">
        <f t="shared" ref="I5:I45" si="1">IF($H5 &gt;= 0, $H5 * 0.07, $H5 * -0.07)</f>
        <v>7.6090000000000009</v>
      </c>
      <c r="J5" s="35">
        <f t="shared" ref="J5:J45" si="2">IF($H5 &gt;= 0, $H5 * 0.05, $H5 * -0.05)</f>
        <v>5.4350000000000005</v>
      </c>
      <c r="K5" s="35">
        <f t="shared" ref="K5:K45" si="3">$I5+$J5</f>
        <v>13.044</v>
      </c>
      <c r="L5" s="35">
        <v>121.744</v>
      </c>
      <c r="M5" s="25">
        <f t="shared" ref="M5:M45" si="4">IF(AND($H5&gt;0,$L5&gt;0),$V$18,IF(AND($H5&lt;0,$L5&lt;0),$V$20,$V$19))</f>
        <v>1</v>
      </c>
      <c r="O5" s="25">
        <v>2</v>
      </c>
      <c r="P5" s="25">
        <v>2</v>
      </c>
      <c r="Q5" s="29" t="s">
        <v>326</v>
      </c>
      <c r="R5" s="29">
        <f t="shared" si="0"/>
        <v>1</v>
      </c>
      <c r="S5" s="29" t="s">
        <v>111</v>
      </c>
      <c r="T5" s="36">
        <v>2293</v>
      </c>
      <c r="V5" s="25">
        <v>2</v>
      </c>
      <c r="W5" s="29" t="s">
        <v>301</v>
      </c>
      <c r="Y5" s="25">
        <v>2</v>
      </c>
      <c r="Z5" s="25">
        <v>1021</v>
      </c>
      <c r="AA5" s="25">
        <v>15</v>
      </c>
      <c r="AB5" s="35">
        <v>54.35</v>
      </c>
      <c r="AC5" s="25">
        <v>2</v>
      </c>
      <c r="AD5" s="25">
        <f t="shared" ref="AD5:AD64" si="5">SUMIFS($AC:$AC,$AA:$AA, $AA5)</f>
        <v>2</v>
      </c>
    </row>
    <row r="6" spans="1:30" x14ac:dyDescent="0.35">
      <c r="A6" s="25">
        <v>3</v>
      </c>
      <c r="B6" s="25">
        <v>15</v>
      </c>
      <c r="C6" s="25" t="s">
        <v>141</v>
      </c>
      <c r="E6" s="25">
        <v>1026</v>
      </c>
      <c r="F6" s="34">
        <v>44209</v>
      </c>
      <c r="G6" s="25">
        <v>300</v>
      </c>
      <c r="H6" s="35">
        <v>4200</v>
      </c>
      <c r="I6" s="35">
        <f t="shared" si="1"/>
        <v>294</v>
      </c>
      <c r="J6" s="35">
        <f t="shared" si="2"/>
        <v>210</v>
      </c>
      <c r="K6" s="35">
        <f t="shared" si="3"/>
        <v>504</v>
      </c>
      <c r="L6" s="35">
        <v>4704</v>
      </c>
      <c r="M6" s="25">
        <f t="shared" si="4"/>
        <v>1</v>
      </c>
      <c r="O6" s="25">
        <v>3</v>
      </c>
      <c r="P6" s="25">
        <v>2</v>
      </c>
      <c r="Q6" s="29" t="s">
        <v>318</v>
      </c>
      <c r="R6" s="29">
        <f t="shared" si="0"/>
        <v>2</v>
      </c>
      <c r="S6" s="29" t="s">
        <v>110</v>
      </c>
      <c r="T6" s="36">
        <v>2123</v>
      </c>
      <c r="V6" s="25">
        <v>3</v>
      </c>
      <c r="W6" s="29" t="s">
        <v>292</v>
      </c>
      <c r="Y6" s="25">
        <v>3</v>
      </c>
      <c r="Z6" s="25">
        <v>1026</v>
      </c>
      <c r="AA6" s="25">
        <v>32</v>
      </c>
      <c r="AB6" s="35">
        <v>2100</v>
      </c>
      <c r="AC6" s="25">
        <v>2</v>
      </c>
      <c r="AD6" s="25">
        <f t="shared" si="5"/>
        <v>2</v>
      </c>
    </row>
    <row r="7" spans="1:30" x14ac:dyDescent="0.35">
      <c r="A7" s="25">
        <v>4</v>
      </c>
      <c r="B7" s="25">
        <v>32</v>
      </c>
      <c r="C7" s="25" t="s">
        <v>72</v>
      </c>
      <c r="E7" s="25">
        <v>1030</v>
      </c>
      <c r="F7" s="34">
        <v>44209</v>
      </c>
      <c r="G7" s="25">
        <v>400</v>
      </c>
      <c r="H7" s="35">
        <v>0</v>
      </c>
      <c r="I7" s="35">
        <f t="shared" si="1"/>
        <v>0</v>
      </c>
      <c r="J7" s="35">
        <f t="shared" si="2"/>
        <v>0</v>
      </c>
      <c r="K7" s="35">
        <f t="shared" si="3"/>
        <v>0</v>
      </c>
      <c r="L7" s="35">
        <v>0</v>
      </c>
      <c r="M7" s="25">
        <f t="shared" si="4"/>
        <v>2</v>
      </c>
      <c r="O7" s="25">
        <v>4</v>
      </c>
      <c r="P7" s="25">
        <v>2</v>
      </c>
      <c r="Q7" s="29" t="s">
        <v>325</v>
      </c>
      <c r="R7" s="29">
        <f t="shared" si="0"/>
        <v>2</v>
      </c>
      <c r="S7" s="29" t="s">
        <v>109</v>
      </c>
      <c r="T7" s="36">
        <v>2136</v>
      </c>
      <c r="V7" s="25">
        <v>4</v>
      </c>
      <c r="W7" s="29" t="s">
        <v>293</v>
      </c>
      <c r="Y7" s="25">
        <v>4</v>
      </c>
      <c r="Z7" s="25">
        <v>1030</v>
      </c>
      <c r="AA7" s="25">
        <v>6</v>
      </c>
      <c r="AB7" s="35">
        <v>133.16999999999999</v>
      </c>
      <c r="AC7" s="25">
        <v>-1</v>
      </c>
      <c r="AD7" s="25">
        <f t="shared" si="5"/>
        <v>0</v>
      </c>
    </row>
    <row r="8" spans="1:30" x14ac:dyDescent="0.35">
      <c r="A8" s="25">
        <v>5</v>
      </c>
      <c r="B8" s="25">
        <v>32</v>
      </c>
      <c r="C8" s="25" t="s">
        <v>112</v>
      </c>
      <c r="E8" s="25">
        <v>1031</v>
      </c>
      <c r="F8" s="34">
        <v>44210</v>
      </c>
      <c r="G8" s="25">
        <v>500</v>
      </c>
      <c r="H8" s="35">
        <v>4731.4800000000014</v>
      </c>
      <c r="I8" s="35">
        <f t="shared" si="1"/>
        <v>331.20360000000011</v>
      </c>
      <c r="J8" s="35">
        <f t="shared" si="2"/>
        <v>236.57400000000007</v>
      </c>
      <c r="K8" s="35">
        <f t="shared" si="3"/>
        <v>567.77760000000012</v>
      </c>
      <c r="L8" s="35">
        <v>5299.2576000000017</v>
      </c>
      <c r="M8" s="25">
        <f t="shared" si="4"/>
        <v>1</v>
      </c>
      <c r="O8" s="25">
        <v>5</v>
      </c>
      <c r="P8" s="25">
        <v>1</v>
      </c>
      <c r="Q8" s="29" t="s">
        <v>309</v>
      </c>
      <c r="R8" s="29">
        <f t="shared" si="0"/>
        <v>3</v>
      </c>
      <c r="S8" s="29" t="s">
        <v>2</v>
      </c>
      <c r="T8" s="36">
        <v>1006</v>
      </c>
      <c r="V8" s="25">
        <v>5</v>
      </c>
      <c r="W8" s="29" t="s">
        <v>294</v>
      </c>
      <c r="Y8" s="25">
        <v>5</v>
      </c>
      <c r="Z8" s="25">
        <v>1030</v>
      </c>
      <c r="AA8" s="25">
        <v>6</v>
      </c>
      <c r="AB8" s="35">
        <v>133.16999999999999</v>
      </c>
      <c r="AC8" s="25">
        <v>1</v>
      </c>
      <c r="AD8" s="25">
        <f t="shared" si="5"/>
        <v>0</v>
      </c>
    </row>
    <row r="9" spans="1:30" x14ac:dyDescent="0.35">
      <c r="A9" s="25">
        <v>6</v>
      </c>
      <c r="B9" s="25">
        <v>6</v>
      </c>
      <c r="C9" s="25" t="s">
        <v>129</v>
      </c>
      <c r="E9" s="25">
        <v>1033</v>
      </c>
      <c r="F9" s="34">
        <v>44210</v>
      </c>
      <c r="G9" s="25">
        <v>600</v>
      </c>
      <c r="H9" s="35">
        <v>0</v>
      </c>
      <c r="I9" s="35">
        <f t="shared" si="1"/>
        <v>0</v>
      </c>
      <c r="J9" s="35">
        <f t="shared" si="2"/>
        <v>0</v>
      </c>
      <c r="K9" s="35">
        <f t="shared" si="3"/>
        <v>0</v>
      </c>
      <c r="L9" s="35">
        <v>0</v>
      </c>
      <c r="M9" s="25">
        <f t="shared" si="4"/>
        <v>2</v>
      </c>
      <c r="O9" s="25">
        <v>6</v>
      </c>
      <c r="P9" s="25">
        <v>1</v>
      </c>
      <c r="Q9" s="29" t="s">
        <v>312</v>
      </c>
      <c r="R9" s="29">
        <f t="shared" si="0"/>
        <v>3</v>
      </c>
      <c r="S9" s="29" t="s">
        <v>11</v>
      </c>
      <c r="T9" s="36">
        <v>1012</v>
      </c>
      <c r="V9" s="25">
        <v>6</v>
      </c>
      <c r="W9" s="29" t="s">
        <v>295</v>
      </c>
      <c r="Y9" s="25">
        <v>6</v>
      </c>
      <c r="Z9" s="25">
        <v>1031</v>
      </c>
      <c r="AA9" s="25">
        <v>21</v>
      </c>
      <c r="AB9" s="35">
        <v>1500</v>
      </c>
      <c r="AC9" s="25">
        <v>2</v>
      </c>
      <c r="AD9" s="25">
        <f t="shared" si="5"/>
        <v>2</v>
      </c>
    </row>
    <row r="10" spans="1:30" x14ac:dyDescent="0.35">
      <c r="A10" s="25">
        <v>7</v>
      </c>
      <c r="B10" s="25">
        <v>6</v>
      </c>
      <c r="C10" s="25" t="s">
        <v>130</v>
      </c>
      <c r="E10" s="25">
        <v>1034</v>
      </c>
      <c r="F10" s="34">
        <v>44210</v>
      </c>
      <c r="G10" s="25">
        <v>700</v>
      </c>
      <c r="H10" s="35">
        <v>1009.38</v>
      </c>
      <c r="I10" s="35">
        <f t="shared" si="1"/>
        <v>70.656600000000012</v>
      </c>
      <c r="J10" s="35">
        <f t="shared" si="2"/>
        <v>50.469000000000001</v>
      </c>
      <c r="K10" s="35">
        <f t="shared" si="3"/>
        <v>121.12560000000002</v>
      </c>
      <c r="L10" s="35">
        <v>1130.5056</v>
      </c>
      <c r="M10" s="25">
        <f t="shared" si="4"/>
        <v>1</v>
      </c>
      <c r="O10" s="25">
        <v>7</v>
      </c>
      <c r="P10" s="25">
        <v>1</v>
      </c>
      <c r="Q10" s="29" t="s">
        <v>313</v>
      </c>
      <c r="R10" s="29">
        <f t="shared" si="0"/>
        <v>2</v>
      </c>
      <c r="S10" s="29" t="s">
        <v>42</v>
      </c>
      <c r="T10" s="36">
        <v>8335</v>
      </c>
      <c r="V10" s="25">
        <v>7</v>
      </c>
      <c r="W10" s="29" t="s">
        <v>296</v>
      </c>
      <c r="Y10" s="25">
        <v>7</v>
      </c>
      <c r="Z10" s="25">
        <v>1031</v>
      </c>
      <c r="AA10" s="25">
        <v>37</v>
      </c>
      <c r="AB10" s="35">
        <v>199.8</v>
      </c>
      <c r="AC10" s="25">
        <v>2</v>
      </c>
      <c r="AD10" s="25">
        <f t="shared" si="5"/>
        <v>2</v>
      </c>
    </row>
    <row r="11" spans="1:30" x14ac:dyDescent="0.35">
      <c r="A11" s="25">
        <v>8</v>
      </c>
      <c r="B11" s="25">
        <v>21</v>
      </c>
      <c r="C11" s="25" t="s">
        <v>227</v>
      </c>
      <c r="E11" s="25">
        <v>1036</v>
      </c>
      <c r="F11" s="34">
        <v>44214</v>
      </c>
      <c r="G11" s="25">
        <v>800</v>
      </c>
      <c r="H11" s="35">
        <v>2020</v>
      </c>
      <c r="I11" s="35">
        <f t="shared" si="1"/>
        <v>141.4</v>
      </c>
      <c r="J11" s="35">
        <f t="shared" si="2"/>
        <v>101</v>
      </c>
      <c r="K11" s="35">
        <f t="shared" si="3"/>
        <v>242.4</v>
      </c>
      <c r="L11" s="35">
        <v>2262.4</v>
      </c>
      <c r="M11" s="25">
        <f t="shared" si="4"/>
        <v>1</v>
      </c>
      <c r="O11" s="25">
        <v>8</v>
      </c>
      <c r="P11" s="25">
        <v>1</v>
      </c>
      <c r="Q11" s="29" t="s">
        <v>322</v>
      </c>
      <c r="R11" s="29">
        <f t="shared" si="0"/>
        <v>2</v>
      </c>
      <c r="S11" s="29" t="s">
        <v>73</v>
      </c>
      <c r="T11" s="36">
        <v>8360</v>
      </c>
      <c r="V11" s="25">
        <v>8</v>
      </c>
      <c r="W11" s="29" t="s">
        <v>299</v>
      </c>
      <c r="Y11" s="25">
        <v>8</v>
      </c>
      <c r="Z11" s="25">
        <v>1031</v>
      </c>
      <c r="AA11" s="25">
        <v>38</v>
      </c>
      <c r="AB11" s="35">
        <v>332.97</v>
      </c>
      <c r="AC11" s="25">
        <v>4</v>
      </c>
      <c r="AD11" s="25">
        <f t="shared" si="5"/>
        <v>4</v>
      </c>
    </row>
    <row r="12" spans="1:30" x14ac:dyDescent="0.35">
      <c r="A12" s="25">
        <v>9</v>
      </c>
      <c r="B12" s="25">
        <v>21</v>
      </c>
      <c r="C12" s="25" t="s">
        <v>228</v>
      </c>
      <c r="E12" s="25">
        <v>1040</v>
      </c>
      <c r="F12" s="34">
        <v>44214</v>
      </c>
      <c r="G12" s="25">
        <v>900</v>
      </c>
      <c r="H12" s="35">
        <v>1564.5</v>
      </c>
      <c r="I12" s="35">
        <f t="shared" si="1"/>
        <v>109.51500000000001</v>
      </c>
      <c r="J12" s="35">
        <f t="shared" si="2"/>
        <v>78.225000000000009</v>
      </c>
      <c r="K12" s="35">
        <f t="shared" si="3"/>
        <v>187.74</v>
      </c>
      <c r="L12" s="35">
        <v>1752.24</v>
      </c>
      <c r="M12" s="25">
        <f t="shared" si="4"/>
        <v>1</v>
      </c>
      <c r="O12" s="25">
        <v>9</v>
      </c>
      <c r="P12" s="25">
        <v>4</v>
      </c>
      <c r="Q12" s="29" t="s">
        <v>310</v>
      </c>
      <c r="R12" s="29">
        <f t="shared" si="0"/>
        <v>4</v>
      </c>
      <c r="S12" s="29" t="s">
        <v>38</v>
      </c>
      <c r="T12" s="36">
        <v>11164009</v>
      </c>
      <c r="V12" s="25">
        <v>9</v>
      </c>
      <c r="W12" s="29" t="s">
        <v>297</v>
      </c>
      <c r="Y12" s="25">
        <v>9</v>
      </c>
      <c r="Z12" s="25">
        <v>1033</v>
      </c>
      <c r="AA12" s="25">
        <v>34</v>
      </c>
      <c r="AB12" s="35">
        <v>1010</v>
      </c>
      <c r="AC12" s="25">
        <v>-1</v>
      </c>
      <c r="AD12" s="25">
        <f t="shared" si="5"/>
        <v>2</v>
      </c>
    </row>
    <row r="13" spans="1:30" x14ac:dyDescent="0.35">
      <c r="A13" s="25">
        <v>10</v>
      </c>
      <c r="B13" s="25">
        <v>37</v>
      </c>
      <c r="C13" s="25" t="s">
        <v>17</v>
      </c>
      <c r="E13" s="25">
        <v>1042</v>
      </c>
      <c r="F13" s="34">
        <v>44214</v>
      </c>
      <c r="G13" s="25">
        <v>1000</v>
      </c>
      <c r="H13" s="35">
        <v>1040</v>
      </c>
      <c r="I13" s="35">
        <f t="shared" si="1"/>
        <v>72.800000000000011</v>
      </c>
      <c r="J13" s="35">
        <f t="shared" si="2"/>
        <v>52</v>
      </c>
      <c r="K13" s="35">
        <f t="shared" si="3"/>
        <v>124.80000000000001</v>
      </c>
      <c r="L13" s="35">
        <v>1164.8</v>
      </c>
      <c r="M13" s="25">
        <f t="shared" si="4"/>
        <v>1</v>
      </c>
      <c r="O13" s="25">
        <v>10</v>
      </c>
      <c r="P13" s="25">
        <v>4</v>
      </c>
      <c r="Q13" s="29" t="s">
        <v>316</v>
      </c>
      <c r="R13" s="29">
        <f t="shared" si="0"/>
        <v>4</v>
      </c>
      <c r="S13" s="29" t="s">
        <v>40</v>
      </c>
      <c r="T13" s="36">
        <v>42542001</v>
      </c>
      <c r="V13" s="25">
        <v>10</v>
      </c>
      <c r="W13" s="29" t="s">
        <v>298</v>
      </c>
      <c r="Y13" s="25">
        <v>10</v>
      </c>
      <c r="Z13" s="25">
        <v>1033</v>
      </c>
      <c r="AA13" s="25">
        <v>34</v>
      </c>
      <c r="AB13" s="35">
        <v>1010</v>
      </c>
      <c r="AC13" s="25">
        <v>1</v>
      </c>
      <c r="AD13" s="25">
        <f t="shared" si="5"/>
        <v>2</v>
      </c>
    </row>
    <row r="14" spans="1:30" x14ac:dyDescent="0.35">
      <c r="A14" s="25">
        <v>11</v>
      </c>
      <c r="B14" s="25">
        <v>37</v>
      </c>
      <c r="C14" s="25" t="s">
        <v>184</v>
      </c>
      <c r="E14" s="25">
        <v>1043</v>
      </c>
      <c r="F14" s="34">
        <v>44214</v>
      </c>
      <c r="G14" s="25">
        <v>1100</v>
      </c>
      <c r="H14" s="35">
        <v>1272</v>
      </c>
      <c r="I14" s="35">
        <f t="shared" si="1"/>
        <v>89.04</v>
      </c>
      <c r="J14" s="35">
        <f t="shared" si="2"/>
        <v>63.6</v>
      </c>
      <c r="K14" s="35">
        <f t="shared" si="3"/>
        <v>152.64000000000001</v>
      </c>
      <c r="L14" s="35">
        <v>1424.6399999999999</v>
      </c>
      <c r="M14" s="25">
        <f t="shared" si="4"/>
        <v>1</v>
      </c>
      <c r="O14" s="25">
        <v>11</v>
      </c>
      <c r="P14" s="25">
        <v>4</v>
      </c>
      <c r="Q14" s="29" t="s">
        <v>323</v>
      </c>
      <c r="R14" s="29">
        <f t="shared" si="0"/>
        <v>1</v>
      </c>
      <c r="S14" s="29" t="s">
        <v>76</v>
      </c>
      <c r="T14" s="36">
        <v>51281</v>
      </c>
      <c r="Y14" s="25">
        <v>11</v>
      </c>
      <c r="Z14" s="25">
        <v>1034</v>
      </c>
      <c r="AA14" s="25">
        <v>44</v>
      </c>
      <c r="AB14" s="35">
        <v>504.69</v>
      </c>
      <c r="AC14" s="25">
        <v>2</v>
      </c>
      <c r="AD14" s="25">
        <f t="shared" si="5"/>
        <v>2</v>
      </c>
    </row>
    <row r="15" spans="1:30" x14ac:dyDescent="0.35">
      <c r="A15" s="25">
        <v>12</v>
      </c>
      <c r="B15" s="25">
        <v>38</v>
      </c>
      <c r="C15" s="25" t="s">
        <v>185</v>
      </c>
      <c r="E15" s="25">
        <v>1044</v>
      </c>
      <c r="F15" s="34">
        <v>44214</v>
      </c>
      <c r="G15" s="25">
        <v>1200</v>
      </c>
      <c r="H15" s="35">
        <v>317.88</v>
      </c>
      <c r="I15" s="35">
        <f t="shared" si="1"/>
        <v>22.251600000000003</v>
      </c>
      <c r="J15" s="35">
        <f t="shared" si="2"/>
        <v>15.894</v>
      </c>
      <c r="K15" s="35">
        <f t="shared" si="3"/>
        <v>38.145600000000002</v>
      </c>
      <c r="L15" s="35">
        <v>356.0256</v>
      </c>
      <c r="M15" s="25">
        <f t="shared" si="4"/>
        <v>1</v>
      </c>
      <c r="O15" s="25">
        <v>12</v>
      </c>
      <c r="P15" s="25">
        <v>4</v>
      </c>
      <c r="Q15" s="29" t="s">
        <v>323</v>
      </c>
      <c r="R15" s="29">
        <f t="shared" si="0"/>
        <v>1</v>
      </c>
      <c r="S15" s="29" t="s">
        <v>276</v>
      </c>
      <c r="T15" s="36">
        <v>51287</v>
      </c>
      <c r="V15" s="93" t="s">
        <v>359</v>
      </c>
      <c r="W15" s="93"/>
      <c r="Y15" s="25">
        <v>12</v>
      </c>
      <c r="Z15" s="25">
        <v>1036</v>
      </c>
      <c r="AA15" s="25">
        <v>34</v>
      </c>
      <c r="AB15" s="35">
        <v>1010</v>
      </c>
      <c r="AC15" s="25">
        <v>2</v>
      </c>
      <c r="AD15" s="25">
        <f t="shared" si="5"/>
        <v>2</v>
      </c>
    </row>
    <row r="16" spans="1:30" x14ac:dyDescent="0.35">
      <c r="A16" s="25">
        <v>13</v>
      </c>
      <c r="B16" s="25">
        <v>38</v>
      </c>
      <c r="C16" s="25" t="s">
        <v>186</v>
      </c>
      <c r="E16" s="25">
        <v>1046</v>
      </c>
      <c r="F16" s="34">
        <v>44214</v>
      </c>
      <c r="G16" s="25">
        <v>1300</v>
      </c>
      <c r="H16" s="35">
        <v>5370</v>
      </c>
      <c r="I16" s="35">
        <f t="shared" si="1"/>
        <v>375.90000000000003</v>
      </c>
      <c r="J16" s="35">
        <f t="shared" si="2"/>
        <v>268.5</v>
      </c>
      <c r="K16" s="35">
        <f t="shared" si="3"/>
        <v>644.40000000000009</v>
      </c>
      <c r="L16" s="35">
        <v>6014.4</v>
      </c>
      <c r="M16" s="25">
        <f t="shared" si="4"/>
        <v>1</v>
      </c>
      <c r="O16" s="25">
        <v>13</v>
      </c>
      <c r="P16" s="25">
        <v>4</v>
      </c>
      <c r="Q16" s="29" t="s">
        <v>318</v>
      </c>
      <c r="R16" s="29">
        <f t="shared" si="0"/>
        <v>2</v>
      </c>
      <c r="S16" s="29" t="s">
        <v>81</v>
      </c>
      <c r="T16" s="36">
        <v>8211010</v>
      </c>
      <c r="V16" s="32" t="s">
        <v>350</v>
      </c>
      <c r="W16" s="32" t="s">
        <v>352</v>
      </c>
      <c r="Y16" s="25">
        <v>13</v>
      </c>
      <c r="Z16" s="25">
        <v>1040</v>
      </c>
      <c r="AA16" s="25">
        <v>22</v>
      </c>
      <c r="AB16" s="35">
        <v>50.75</v>
      </c>
      <c r="AC16" s="25">
        <v>2</v>
      </c>
      <c r="AD16" s="25">
        <f t="shared" si="5"/>
        <v>2</v>
      </c>
    </row>
    <row r="17" spans="1:30" x14ac:dyDescent="0.35">
      <c r="A17" s="25">
        <v>14</v>
      </c>
      <c r="B17" s="25">
        <v>38</v>
      </c>
      <c r="C17" s="25" t="s">
        <v>187</v>
      </c>
      <c r="E17" s="25">
        <v>1048</v>
      </c>
      <c r="F17" s="34">
        <v>44214</v>
      </c>
      <c r="G17" s="25">
        <v>1400</v>
      </c>
      <c r="H17" s="35">
        <v>1090.9100000000001</v>
      </c>
      <c r="I17" s="35">
        <f t="shared" si="1"/>
        <v>76.363700000000009</v>
      </c>
      <c r="J17" s="35">
        <f t="shared" si="2"/>
        <v>54.545500000000004</v>
      </c>
      <c r="K17" s="35">
        <f t="shared" si="3"/>
        <v>130.9092</v>
      </c>
      <c r="L17" s="35">
        <v>1221.8192000000001</v>
      </c>
      <c r="M17" s="25">
        <f t="shared" si="4"/>
        <v>1</v>
      </c>
      <c r="O17" s="25">
        <v>14</v>
      </c>
      <c r="P17" s="25">
        <v>4</v>
      </c>
      <c r="Q17" s="29" t="s">
        <v>315</v>
      </c>
      <c r="R17" s="29">
        <f t="shared" si="0"/>
        <v>1</v>
      </c>
      <c r="S17" s="29" t="s">
        <v>46</v>
      </c>
      <c r="T17" s="36">
        <v>50864001</v>
      </c>
      <c r="V17" s="27" t="s">
        <v>351</v>
      </c>
      <c r="W17" s="27" t="s">
        <v>343</v>
      </c>
      <c r="Y17" s="25">
        <v>14</v>
      </c>
      <c r="Z17" s="25">
        <v>1040</v>
      </c>
      <c r="AA17" s="25">
        <v>23</v>
      </c>
      <c r="AB17" s="35">
        <v>104.5</v>
      </c>
      <c r="AC17" s="25">
        <v>14</v>
      </c>
      <c r="AD17" s="25">
        <f t="shared" si="5"/>
        <v>14</v>
      </c>
    </row>
    <row r="18" spans="1:30" x14ac:dyDescent="0.35">
      <c r="A18" s="25">
        <v>15</v>
      </c>
      <c r="B18" s="25">
        <v>38</v>
      </c>
      <c r="C18" s="25" t="s">
        <v>188</v>
      </c>
      <c r="E18" s="25">
        <v>1049</v>
      </c>
      <c r="F18" s="34">
        <v>44214</v>
      </c>
      <c r="G18" s="25">
        <v>1500</v>
      </c>
      <c r="H18" s="35">
        <v>1880</v>
      </c>
      <c r="I18" s="35">
        <f t="shared" si="1"/>
        <v>131.60000000000002</v>
      </c>
      <c r="J18" s="35">
        <f t="shared" si="2"/>
        <v>94</v>
      </c>
      <c r="K18" s="35">
        <f t="shared" si="3"/>
        <v>225.60000000000002</v>
      </c>
      <c r="L18" s="35">
        <v>2105.6</v>
      </c>
      <c r="M18" s="25">
        <f t="shared" si="4"/>
        <v>1</v>
      </c>
      <c r="O18" s="25">
        <v>15</v>
      </c>
      <c r="P18" s="25">
        <v>5</v>
      </c>
      <c r="Q18" s="29" t="s">
        <v>310</v>
      </c>
      <c r="R18" s="29">
        <f t="shared" si="0"/>
        <v>4</v>
      </c>
      <c r="S18" s="29" t="s">
        <v>5</v>
      </c>
      <c r="T18" s="36">
        <v>20815001</v>
      </c>
      <c r="V18" s="25">
        <v>1</v>
      </c>
      <c r="W18" s="25" t="s">
        <v>347</v>
      </c>
      <c r="Y18" s="25">
        <v>15</v>
      </c>
      <c r="Z18" s="25">
        <v>1042</v>
      </c>
      <c r="AA18" s="25">
        <v>28</v>
      </c>
      <c r="AB18" s="35">
        <v>1040</v>
      </c>
      <c r="AC18" s="25">
        <v>1</v>
      </c>
      <c r="AD18" s="25">
        <f t="shared" si="5"/>
        <v>3</v>
      </c>
    </row>
    <row r="19" spans="1:30" x14ac:dyDescent="0.35">
      <c r="A19" s="25">
        <v>16</v>
      </c>
      <c r="B19" s="25">
        <v>34</v>
      </c>
      <c r="C19" s="25" t="s">
        <v>175</v>
      </c>
      <c r="E19" s="25">
        <v>1051</v>
      </c>
      <c r="F19" s="34">
        <v>44214</v>
      </c>
      <c r="G19" s="25">
        <v>1600</v>
      </c>
      <c r="H19" s="35">
        <v>553.95000000000005</v>
      </c>
      <c r="I19" s="35">
        <f t="shared" si="1"/>
        <v>38.776500000000006</v>
      </c>
      <c r="J19" s="35">
        <f t="shared" si="2"/>
        <v>27.697500000000005</v>
      </c>
      <c r="K19" s="35">
        <f t="shared" si="3"/>
        <v>66.474000000000018</v>
      </c>
      <c r="L19" s="35">
        <v>620.42400000000009</v>
      </c>
      <c r="M19" s="25">
        <f t="shared" si="4"/>
        <v>1</v>
      </c>
      <c r="O19" s="25">
        <v>16</v>
      </c>
      <c r="P19" s="25">
        <v>5</v>
      </c>
      <c r="Q19" s="29" t="s">
        <v>317</v>
      </c>
      <c r="R19" s="29">
        <f t="shared" si="0"/>
        <v>1</v>
      </c>
      <c r="S19" s="29" t="s">
        <v>56</v>
      </c>
      <c r="T19" s="36">
        <v>40184001</v>
      </c>
      <c r="V19" s="25">
        <v>2</v>
      </c>
      <c r="W19" s="25" t="s">
        <v>348</v>
      </c>
      <c r="Y19" s="25">
        <v>16</v>
      </c>
      <c r="Z19" s="25">
        <v>1043</v>
      </c>
      <c r="AA19" s="25">
        <v>24</v>
      </c>
      <c r="AB19" s="35">
        <v>1272</v>
      </c>
      <c r="AC19" s="25">
        <v>1</v>
      </c>
      <c r="AD19" s="25">
        <f t="shared" si="5"/>
        <v>1</v>
      </c>
    </row>
    <row r="20" spans="1:30" x14ac:dyDescent="0.35">
      <c r="A20" s="25">
        <v>17</v>
      </c>
      <c r="B20" s="25">
        <v>34</v>
      </c>
      <c r="C20" s="25" t="s">
        <v>176</v>
      </c>
      <c r="E20" s="25">
        <v>1052</v>
      </c>
      <c r="F20" s="34">
        <v>44214</v>
      </c>
      <c r="G20" s="25">
        <v>1700</v>
      </c>
      <c r="H20" s="35">
        <v>1435</v>
      </c>
      <c r="I20" s="35">
        <f t="shared" si="1"/>
        <v>100.45</v>
      </c>
      <c r="J20" s="35">
        <f t="shared" si="2"/>
        <v>71.75</v>
      </c>
      <c r="K20" s="35">
        <f t="shared" si="3"/>
        <v>172.2</v>
      </c>
      <c r="L20" s="35">
        <v>1607.2</v>
      </c>
      <c r="M20" s="25">
        <f t="shared" si="4"/>
        <v>1</v>
      </c>
      <c r="O20" s="25">
        <v>17</v>
      </c>
      <c r="P20" s="25">
        <v>5</v>
      </c>
      <c r="Q20" s="29" t="s">
        <v>309</v>
      </c>
      <c r="R20" s="29">
        <f t="shared" si="0"/>
        <v>3</v>
      </c>
      <c r="S20" s="29" t="s">
        <v>58</v>
      </c>
      <c r="T20" s="36">
        <v>40182001</v>
      </c>
      <c r="V20" s="25">
        <v>3</v>
      </c>
      <c r="W20" s="25" t="s">
        <v>349</v>
      </c>
      <c r="Y20" s="25">
        <v>17</v>
      </c>
      <c r="Z20" s="25">
        <v>1044</v>
      </c>
      <c r="AA20" s="25">
        <v>9</v>
      </c>
      <c r="AB20" s="35">
        <v>69.53</v>
      </c>
      <c r="AC20" s="25">
        <v>4</v>
      </c>
      <c r="AD20" s="25">
        <f t="shared" si="5"/>
        <v>4</v>
      </c>
    </row>
    <row r="21" spans="1:30" x14ac:dyDescent="0.35">
      <c r="A21" s="25">
        <v>18</v>
      </c>
      <c r="B21" s="25">
        <v>44</v>
      </c>
      <c r="C21" s="25" t="s">
        <v>196</v>
      </c>
      <c r="E21" s="25">
        <v>1054</v>
      </c>
      <c r="F21" s="34">
        <v>44214</v>
      </c>
      <c r="G21" s="25">
        <v>1800</v>
      </c>
      <c r="H21" s="35">
        <v>1747.3400000000001</v>
      </c>
      <c r="I21" s="35">
        <f t="shared" si="1"/>
        <v>122.31380000000001</v>
      </c>
      <c r="J21" s="35">
        <f t="shared" si="2"/>
        <v>87.367000000000019</v>
      </c>
      <c r="K21" s="35">
        <f t="shared" si="3"/>
        <v>209.68080000000003</v>
      </c>
      <c r="L21" s="35">
        <v>1957.0208000000002</v>
      </c>
      <c r="M21" s="25">
        <f t="shared" si="4"/>
        <v>1</v>
      </c>
      <c r="O21" s="25">
        <v>17</v>
      </c>
      <c r="P21" s="25">
        <v>5</v>
      </c>
      <c r="Q21" s="29" t="s">
        <v>48</v>
      </c>
      <c r="R21" s="29">
        <f t="shared" si="0"/>
        <v>6</v>
      </c>
      <c r="S21" s="29" t="s">
        <v>87</v>
      </c>
      <c r="T21" s="36">
        <v>8359</v>
      </c>
      <c r="Y21" s="25">
        <v>18</v>
      </c>
      <c r="Z21" s="25">
        <v>1044</v>
      </c>
      <c r="AA21" s="25">
        <v>10</v>
      </c>
      <c r="AB21" s="35">
        <v>89.41</v>
      </c>
      <c r="AC21" s="25">
        <v>4</v>
      </c>
      <c r="AD21" s="25">
        <f t="shared" si="5"/>
        <v>4</v>
      </c>
    </row>
    <row r="22" spans="1:30" x14ac:dyDescent="0.35">
      <c r="A22" s="25">
        <v>19</v>
      </c>
      <c r="B22" s="25">
        <v>44</v>
      </c>
      <c r="C22" s="25" t="s">
        <v>197</v>
      </c>
      <c r="E22" s="25">
        <v>1056</v>
      </c>
      <c r="F22" s="34">
        <v>44214</v>
      </c>
      <c r="G22" s="25">
        <v>1900</v>
      </c>
      <c r="H22" s="35">
        <v>7666</v>
      </c>
      <c r="I22" s="35">
        <f t="shared" si="1"/>
        <v>536.62</v>
      </c>
      <c r="J22" s="35">
        <f t="shared" si="2"/>
        <v>383.3</v>
      </c>
      <c r="K22" s="35">
        <f t="shared" si="3"/>
        <v>919.92000000000007</v>
      </c>
      <c r="L22" s="35">
        <v>8585.92</v>
      </c>
      <c r="M22" s="25">
        <f t="shared" si="4"/>
        <v>1</v>
      </c>
      <c r="O22" s="25">
        <v>17</v>
      </c>
      <c r="P22" s="25">
        <v>5</v>
      </c>
      <c r="Q22" s="29" t="s">
        <v>318</v>
      </c>
      <c r="R22" s="29">
        <f t="shared" si="0"/>
        <v>2</v>
      </c>
      <c r="S22" s="29" t="s">
        <v>60</v>
      </c>
      <c r="T22" s="36">
        <v>5850009</v>
      </c>
      <c r="Y22" s="25">
        <v>19</v>
      </c>
      <c r="Z22" s="25">
        <v>1046</v>
      </c>
      <c r="AA22" s="25">
        <v>7</v>
      </c>
      <c r="AB22" s="35">
        <v>1435</v>
      </c>
      <c r="AC22" s="25">
        <v>2</v>
      </c>
      <c r="AD22" s="25">
        <f t="shared" si="5"/>
        <v>2</v>
      </c>
    </row>
    <row r="23" spans="1:30" x14ac:dyDescent="0.35">
      <c r="A23" s="25">
        <v>20</v>
      </c>
      <c r="B23" s="25">
        <v>34</v>
      </c>
      <c r="C23" s="25" t="s">
        <v>177</v>
      </c>
      <c r="E23" s="25">
        <v>1057</v>
      </c>
      <c r="F23" s="34">
        <v>44214</v>
      </c>
      <c r="G23" s="25">
        <v>2000</v>
      </c>
      <c r="H23" s="35">
        <v>5210</v>
      </c>
      <c r="I23" s="35">
        <f t="shared" si="1"/>
        <v>364.70000000000005</v>
      </c>
      <c r="J23" s="35">
        <f t="shared" si="2"/>
        <v>260.5</v>
      </c>
      <c r="K23" s="35">
        <f t="shared" si="3"/>
        <v>625.20000000000005</v>
      </c>
      <c r="L23" s="35">
        <v>5835.2</v>
      </c>
      <c r="M23" s="25">
        <f t="shared" si="4"/>
        <v>1</v>
      </c>
      <c r="O23" s="25">
        <v>17</v>
      </c>
      <c r="P23" s="25">
        <v>5</v>
      </c>
      <c r="Q23" s="29" t="s">
        <v>315</v>
      </c>
      <c r="R23" s="29">
        <f t="shared" si="0"/>
        <v>1</v>
      </c>
      <c r="S23" s="29" t="s">
        <v>51</v>
      </c>
      <c r="T23" s="36">
        <v>13563</v>
      </c>
      <c r="V23" s="93" t="s">
        <v>360</v>
      </c>
      <c r="W23" s="93"/>
      <c r="Y23" s="25">
        <v>20</v>
      </c>
      <c r="Z23" s="25">
        <v>1046</v>
      </c>
      <c r="AA23" s="25">
        <v>42</v>
      </c>
      <c r="AB23" s="35">
        <v>1250</v>
      </c>
      <c r="AC23" s="25">
        <v>2</v>
      </c>
      <c r="AD23" s="25">
        <f t="shared" si="5"/>
        <v>2</v>
      </c>
    </row>
    <row r="24" spans="1:30" x14ac:dyDescent="0.35">
      <c r="A24" s="25">
        <v>21</v>
      </c>
      <c r="B24" s="25">
        <v>34</v>
      </c>
      <c r="C24" s="25" t="s">
        <v>178</v>
      </c>
      <c r="E24" s="25">
        <v>1058</v>
      </c>
      <c r="F24" s="34">
        <v>44214</v>
      </c>
      <c r="G24" s="25">
        <v>2100</v>
      </c>
      <c r="H24" s="35">
        <v>0</v>
      </c>
      <c r="I24" s="35">
        <f t="shared" si="1"/>
        <v>0</v>
      </c>
      <c r="J24" s="35">
        <f t="shared" si="2"/>
        <v>0</v>
      </c>
      <c r="K24" s="35">
        <f t="shared" si="3"/>
        <v>0</v>
      </c>
      <c r="L24" s="35">
        <v>0</v>
      </c>
      <c r="M24" s="25">
        <f t="shared" si="4"/>
        <v>2</v>
      </c>
      <c r="O24" s="25">
        <v>17</v>
      </c>
      <c r="P24" s="25">
        <v>5</v>
      </c>
      <c r="Q24" s="29" t="s">
        <v>313</v>
      </c>
      <c r="R24" s="29">
        <f t="shared" si="0"/>
        <v>2</v>
      </c>
      <c r="S24" s="29" t="s">
        <v>14</v>
      </c>
      <c r="T24" s="36">
        <v>41406</v>
      </c>
      <c r="V24" s="32" t="s">
        <v>358</v>
      </c>
      <c r="W24" s="30" t="s">
        <v>118</v>
      </c>
      <c r="Y24" s="25">
        <v>21</v>
      </c>
      <c r="Z24" s="25">
        <v>1048</v>
      </c>
      <c r="AA24" s="25">
        <v>14</v>
      </c>
      <c r="AB24" s="35">
        <v>1090.9100000000001</v>
      </c>
      <c r="AC24" s="25">
        <v>1</v>
      </c>
      <c r="AD24" s="25">
        <f t="shared" si="5"/>
        <v>1</v>
      </c>
    </row>
    <row r="25" spans="1:30" x14ac:dyDescent="0.35">
      <c r="A25" s="25">
        <v>22</v>
      </c>
      <c r="B25" s="25">
        <v>22</v>
      </c>
      <c r="C25" s="25" t="s">
        <v>30</v>
      </c>
      <c r="E25" s="25">
        <v>1064</v>
      </c>
      <c r="F25" s="34">
        <v>44215</v>
      </c>
      <c r="G25" s="25">
        <v>2200</v>
      </c>
      <c r="H25" s="35">
        <v>-2870</v>
      </c>
      <c r="I25" s="35">
        <f t="shared" si="1"/>
        <v>200.9</v>
      </c>
      <c r="J25" s="35">
        <f t="shared" si="2"/>
        <v>143.5</v>
      </c>
      <c r="K25" s="35">
        <f t="shared" si="3"/>
        <v>344.4</v>
      </c>
      <c r="L25" s="35">
        <v>-3214.4</v>
      </c>
      <c r="M25" s="25">
        <f t="shared" si="4"/>
        <v>3</v>
      </c>
      <c r="O25" s="25">
        <v>17</v>
      </c>
      <c r="P25" s="25">
        <v>8</v>
      </c>
      <c r="Q25" s="29" t="s">
        <v>310</v>
      </c>
      <c r="R25" s="29">
        <f t="shared" si="0"/>
        <v>4</v>
      </c>
      <c r="S25" s="29" t="s">
        <v>29</v>
      </c>
      <c r="T25" s="36">
        <v>8413009</v>
      </c>
      <c r="V25" s="27" t="s">
        <v>357</v>
      </c>
      <c r="W25" s="27" t="s">
        <v>257</v>
      </c>
      <c r="Y25" s="25">
        <v>22</v>
      </c>
      <c r="Z25" s="25">
        <v>1049</v>
      </c>
      <c r="AA25" s="25">
        <v>18</v>
      </c>
      <c r="AB25" s="35">
        <v>710</v>
      </c>
      <c r="AC25" s="25">
        <v>1</v>
      </c>
      <c r="AD25" s="25">
        <f t="shared" si="5"/>
        <v>2</v>
      </c>
    </row>
    <row r="26" spans="1:30" x14ac:dyDescent="0.35">
      <c r="A26" s="25">
        <v>23</v>
      </c>
      <c r="B26" s="25">
        <v>22</v>
      </c>
      <c r="C26" s="25" t="s">
        <v>142</v>
      </c>
      <c r="E26" s="25">
        <v>1089</v>
      </c>
      <c r="F26" s="34">
        <v>44251</v>
      </c>
      <c r="G26" s="25">
        <v>2300</v>
      </c>
      <c r="H26" s="35">
        <v>-717.48</v>
      </c>
      <c r="I26" s="35">
        <f t="shared" si="1"/>
        <v>50.223600000000005</v>
      </c>
      <c r="J26" s="35">
        <f t="shared" si="2"/>
        <v>35.874000000000002</v>
      </c>
      <c r="K26" s="35">
        <f t="shared" si="3"/>
        <v>86.0976</v>
      </c>
      <c r="L26" s="35">
        <v>-803.57760000000007</v>
      </c>
      <c r="M26" s="25">
        <f t="shared" si="4"/>
        <v>3</v>
      </c>
      <c r="O26" s="25">
        <v>17</v>
      </c>
      <c r="P26" s="25">
        <v>8</v>
      </c>
      <c r="Q26" s="29" t="s">
        <v>309</v>
      </c>
      <c r="R26" s="29">
        <f t="shared" si="0"/>
        <v>3</v>
      </c>
      <c r="S26" s="29" t="s">
        <v>32</v>
      </c>
      <c r="T26" s="36">
        <v>3820009</v>
      </c>
      <c r="V26" s="25">
        <v>1</v>
      </c>
      <c r="W26" s="29" t="s">
        <v>19</v>
      </c>
      <c r="Y26" s="25">
        <v>23</v>
      </c>
      <c r="Z26" s="25">
        <v>1049</v>
      </c>
      <c r="AA26" s="25">
        <v>20</v>
      </c>
      <c r="AB26" s="35">
        <v>1170</v>
      </c>
      <c r="AC26" s="25">
        <v>1</v>
      </c>
      <c r="AD26" s="25">
        <f t="shared" si="5"/>
        <v>1</v>
      </c>
    </row>
    <row r="27" spans="1:30" x14ac:dyDescent="0.35">
      <c r="A27" s="25">
        <v>24</v>
      </c>
      <c r="B27" s="25">
        <v>23</v>
      </c>
      <c r="C27" s="25" t="s">
        <v>143</v>
      </c>
      <c r="E27" s="25">
        <v>1090</v>
      </c>
      <c r="F27" s="34">
        <v>44251</v>
      </c>
      <c r="G27" s="25">
        <v>2400</v>
      </c>
      <c r="H27" s="35">
        <v>8000</v>
      </c>
      <c r="I27" s="35">
        <f t="shared" si="1"/>
        <v>560</v>
      </c>
      <c r="J27" s="35">
        <f t="shared" si="2"/>
        <v>400</v>
      </c>
      <c r="K27" s="35">
        <f t="shared" si="3"/>
        <v>960</v>
      </c>
      <c r="L27" s="35">
        <v>8960</v>
      </c>
      <c r="M27" s="25">
        <f t="shared" si="4"/>
        <v>1</v>
      </c>
      <c r="O27" s="25">
        <v>17</v>
      </c>
      <c r="P27" s="25">
        <v>8</v>
      </c>
      <c r="Q27" s="29" t="s">
        <v>315</v>
      </c>
      <c r="R27" s="29">
        <f t="shared" si="0"/>
        <v>1</v>
      </c>
      <c r="S27" s="29" t="s">
        <v>36</v>
      </c>
      <c r="T27" s="36">
        <v>1100321</v>
      </c>
      <c r="V27" s="25">
        <v>2</v>
      </c>
      <c r="W27" s="29" t="s">
        <v>13</v>
      </c>
      <c r="Y27" s="25">
        <v>24</v>
      </c>
      <c r="Z27" s="25">
        <v>1051</v>
      </c>
      <c r="AA27" s="25">
        <v>45</v>
      </c>
      <c r="AB27" s="35">
        <v>553.95000000000005</v>
      </c>
      <c r="AC27" s="25">
        <v>1</v>
      </c>
      <c r="AD27" s="25">
        <f t="shared" si="5"/>
        <v>1</v>
      </c>
    </row>
    <row r="28" spans="1:30" x14ac:dyDescent="0.35">
      <c r="A28" s="25">
        <v>25</v>
      </c>
      <c r="B28" s="25">
        <v>23</v>
      </c>
      <c r="C28" s="25" t="s">
        <v>144</v>
      </c>
      <c r="E28" s="25">
        <v>1091</v>
      </c>
      <c r="F28" s="34">
        <v>44244</v>
      </c>
      <c r="G28" s="25">
        <v>2500</v>
      </c>
      <c r="H28" s="35">
        <v>19395.989999999998</v>
      </c>
      <c r="I28" s="35">
        <f t="shared" si="1"/>
        <v>1357.7193</v>
      </c>
      <c r="J28" s="35">
        <f t="shared" si="2"/>
        <v>969.79949999999997</v>
      </c>
      <c r="K28" s="35">
        <f t="shared" si="3"/>
        <v>2327.5187999999998</v>
      </c>
      <c r="L28" s="35">
        <v>21723.5088</v>
      </c>
      <c r="M28" s="25">
        <f t="shared" si="4"/>
        <v>1</v>
      </c>
      <c r="O28" s="25">
        <v>17</v>
      </c>
      <c r="P28" s="25">
        <v>8</v>
      </c>
      <c r="Q28" s="29" t="s">
        <v>313</v>
      </c>
      <c r="R28" s="29">
        <f t="shared" si="0"/>
        <v>2</v>
      </c>
      <c r="S28" s="29" t="s">
        <v>93</v>
      </c>
      <c r="T28" s="36">
        <v>8294</v>
      </c>
      <c r="V28" s="25">
        <v>3</v>
      </c>
      <c r="W28" s="29" t="s">
        <v>1</v>
      </c>
      <c r="Y28" s="25">
        <v>25</v>
      </c>
      <c r="Z28" s="25">
        <v>1052</v>
      </c>
      <c r="AA28" s="25">
        <v>48</v>
      </c>
      <c r="AB28" s="35">
        <v>1435</v>
      </c>
      <c r="AC28" s="25">
        <v>1</v>
      </c>
      <c r="AD28" s="25">
        <f t="shared" si="5"/>
        <v>3</v>
      </c>
    </row>
    <row r="29" spans="1:30" x14ac:dyDescent="0.35">
      <c r="A29" s="25">
        <v>26</v>
      </c>
      <c r="B29" s="25">
        <v>23</v>
      </c>
      <c r="C29" s="25" t="s">
        <v>145</v>
      </c>
      <c r="E29" s="25">
        <v>1102</v>
      </c>
      <c r="F29" s="34">
        <v>44253</v>
      </c>
      <c r="G29" s="25">
        <v>2600</v>
      </c>
      <c r="H29" s="35">
        <v>2247.7800000000002</v>
      </c>
      <c r="I29" s="35">
        <f t="shared" si="1"/>
        <v>157.34460000000004</v>
      </c>
      <c r="J29" s="35">
        <f t="shared" si="2"/>
        <v>112.38900000000001</v>
      </c>
      <c r="K29" s="35">
        <f t="shared" si="3"/>
        <v>269.73360000000002</v>
      </c>
      <c r="L29" s="35">
        <v>2517.5136000000007</v>
      </c>
      <c r="M29" s="25">
        <f t="shared" si="4"/>
        <v>1</v>
      </c>
      <c r="O29" s="25">
        <v>17</v>
      </c>
      <c r="P29" s="25">
        <v>9</v>
      </c>
      <c r="Q29" s="29" t="s">
        <v>318</v>
      </c>
      <c r="R29" s="29">
        <f t="shared" si="0"/>
        <v>2</v>
      </c>
      <c r="S29" s="29" t="s">
        <v>79</v>
      </c>
      <c r="T29" s="36">
        <v>2136</v>
      </c>
      <c r="V29" s="25">
        <v>4</v>
      </c>
      <c r="W29" s="29" t="s">
        <v>264</v>
      </c>
      <c r="Y29" s="25">
        <v>26</v>
      </c>
      <c r="Z29" s="25">
        <v>1054</v>
      </c>
      <c r="AA29" s="25">
        <v>16</v>
      </c>
      <c r="AB29" s="35">
        <v>226.07</v>
      </c>
      <c r="AC29" s="25">
        <v>3</v>
      </c>
      <c r="AD29" s="25">
        <f t="shared" si="5"/>
        <v>3</v>
      </c>
    </row>
    <row r="30" spans="1:30" x14ac:dyDescent="0.35">
      <c r="A30" s="25">
        <v>27</v>
      </c>
      <c r="B30" s="25">
        <v>23</v>
      </c>
      <c r="C30" s="25" t="s">
        <v>146</v>
      </c>
      <c r="E30" s="25">
        <v>1102</v>
      </c>
      <c r="F30" s="34">
        <v>44253</v>
      </c>
      <c r="G30" s="25">
        <v>2600</v>
      </c>
      <c r="H30" s="35">
        <v>2247.7800000000002</v>
      </c>
      <c r="I30" s="35">
        <f t="shared" si="1"/>
        <v>157.34460000000004</v>
      </c>
      <c r="J30" s="35">
        <f t="shared" si="2"/>
        <v>112.38900000000001</v>
      </c>
      <c r="K30" s="35">
        <f t="shared" si="3"/>
        <v>269.73360000000002</v>
      </c>
      <c r="L30" s="35">
        <v>2517.5136000000002</v>
      </c>
      <c r="M30" s="25">
        <f t="shared" si="4"/>
        <v>1</v>
      </c>
      <c r="O30" s="25">
        <v>17</v>
      </c>
      <c r="P30" s="25">
        <v>9</v>
      </c>
      <c r="Q30" s="29" t="s">
        <v>314</v>
      </c>
      <c r="R30" s="29">
        <f t="shared" si="0"/>
        <v>1</v>
      </c>
      <c r="S30" s="29" t="s">
        <v>86</v>
      </c>
      <c r="T30" s="36">
        <v>2124</v>
      </c>
      <c r="V30" s="25">
        <v>5</v>
      </c>
      <c r="W30" s="29" t="s">
        <v>241</v>
      </c>
      <c r="Y30" s="25">
        <v>27</v>
      </c>
      <c r="Z30" s="25">
        <v>1054</v>
      </c>
      <c r="AA30" s="25">
        <v>17</v>
      </c>
      <c r="AB30" s="35">
        <v>172.63</v>
      </c>
      <c r="AC30" s="25">
        <v>1</v>
      </c>
      <c r="AD30" s="25">
        <f t="shared" si="5"/>
        <v>1</v>
      </c>
    </row>
    <row r="31" spans="1:30" x14ac:dyDescent="0.35">
      <c r="A31" s="25">
        <v>28</v>
      </c>
      <c r="B31" s="25">
        <v>23</v>
      </c>
      <c r="C31" s="25" t="s">
        <v>147</v>
      </c>
      <c r="E31" s="25">
        <v>1105</v>
      </c>
      <c r="F31" s="34">
        <v>44253</v>
      </c>
      <c r="G31" s="25">
        <v>2700</v>
      </c>
      <c r="H31" s="35">
        <v>1498.5</v>
      </c>
      <c r="I31" s="35">
        <f t="shared" si="1"/>
        <v>104.89500000000001</v>
      </c>
      <c r="J31" s="35">
        <f t="shared" si="2"/>
        <v>74.924999999999997</v>
      </c>
      <c r="K31" s="35">
        <f t="shared" si="3"/>
        <v>179.82</v>
      </c>
      <c r="L31" s="35">
        <v>1678.32</v>
      </c>
      <c r="M31" s="25">
        <f t="shared" si="4"/>
        <v>1</v>
      </c>
      <c r="O31" s="25">
        <v>17</v>
      </c>
      <c r="P31" s="25">
        <v>9</v>
      </c>
      <c r="Q31" s="29" t="s">
        <v>315</v>
      </c>
      <c r="R31" s="29">
        <f t="shared" si="0"/>
        <v>1</v>
      </c>
      <c r="S31" s="29" t="s">
        <v>82</v>
      </c>
      <c r="T31" s="36">
        <v>41398</v>
      </c>
      <c r="V31" s="25">
        <v>6</v>
      </c>
      <c r="W31" s="29" t="s">
        <v>267</v>
      </c>
      <c r="Y31" s="25">
        <v>28</v>
      </c>
      <c r="Z31" s="25">
        <v>1054</v>
      </c>
      <c r="AA31" s="25">
        <v>19</v>
      </c>
      <c r="AB31" s="35">
        <v>448.25</v>
      </c>
      <c r="AC31" s="25">
        <v>2</v>
      </c>
      <c r="AD31" s="25">
        <f t="shared" si="5"/>
        <v>2</v>
      </c>
    </row>
    <row r="32" spans="1:30" x14ac:dyDescent="0.35">
      <c r="A32" s="25">
        <v>29</v>
      </c>
      <c r="B32" s="25">
        <v>23</v>
      </c>
      <c r="C32" s="25" t="s">
        <v>148</v>
      </c>
      <c r="E32" s="25">
        <v>1107</v>
      </c>
      <c r="F32" s="34">
        <v>44260</v>
      </c>
      <c r="G32" s="25">
        <v>2800</v>
      </c>
      <c r="H32" s="35">
        <v>1123.8899999999999</v>
      </c>
      <c r="I32" s="35">
        <f t="shared" si="1"/>
        <v>78.672299999999993</v>
      </c>
      <c r="J32" s="35">
        <f t="shared" si="2"/>
        <v>56.194499999999998</v>
      </c>
      <c r="K32" s="35">
        <f t="shared" si="3"/>
        <v>134.86679999999998</v>
      </c>
      <c r="L32" s="35">
        <v>1258.7567999999999</v>
      </c>
      <c r="M32" s="25">
        <f t="shared" si="4"/>
        <v>1</v>
      </c>
      <c r="O32" s="25">
        <v>17</v>
      </c>
      <c r="P32" s="25">
        <v>9</v>
      </c>
      <c r="Q32" s="29" t="s">
        <v>313</v>
      </c>
      <c r="R32" s="29">
        <f t="shared" si="0"/>
        <v>2</v>
      </c>
      <c r="S32" s="29" t="s">
        <v>69</v>
      </c>
      <c r="T32" s="36">
        <v>8335</v>
      </c>
      <c r="V32" s="25">
        <v>7</v>
      </c>
      <c r="W32" s="29" t="s">
        <v>239</v>
      </c>
      <c r="Y32" s="25">
        <v>29</v>
      </c>
      <c r="Z32" s="25">
        <v>1056</v>
      </c>
      <c r="AA32" s="25">
        <v>30</v>
      </c>
      <c r="AB32" s="35">
        <v>1842</v>
      </c>
      <c r="AC32" s="25">
        <v>2</v>
      </c>
      <c r="AD32" s="25">
        <f t="shared" si="5"/>
        <v>2</v>
      </c>
    </row>
    <row r="33" spans="1:30" x14ac:dyDescent="0.35">
      <c r="A33" s="25">
        <v>30</v>
      </c>
      <c r="B33" s="25">
        <v>23</v>
      </c>
      <c r="C33" s="25" t="s">
        <v>149</v>
      </c>
      <c r="E33" s="25">
        <v>1111</v>
      </c>
      <c r="F33" s="34">
        <v>44253</v>
      </c>
      <c r="G33" s="25">
        <v>2900</v>
      </c>
      <c r="H33" s="35">
        <v>2400</v>
      </c>
      <c r="I33" s="35">
        <f t="shared" si="1"/>
        <v>168.00000000000003</v>
      </c>
      <c r="J33" s="35">
        <f t="shared" si="2"/>
        <v>120</v>
      </c>
      <c r="K33" s="35">
        <f t="shared" si="3"/>
        <v>288</v>
      </c>
      <c r="L33" s="35">
        <v>2688</v>
      </c>
      <c r="M33" s="25">
        <f t="shared" si="4"/>
        <v>1</v>
      </c>
      <c r="O33" s="25">
        <v>17</v>
      </c>
      <c r="P33" s="25">
        <v>9</v>
      </c>
      <c r="Q33" s="29" t="s">
        <v>319</v>
      </c>
      <c r="R33" s="29">
        <f t="shared" si="0"/>
        <v>2</v>
      </c>
      <c r="S33" s="29" t="s">
        <v>62</v>
      </c>
      <c r="T33" s="36">
        <v>11577</v>
      </c>
      <c r="V33" s="25">
        <v>8</v>
      </c>
      <c r="W33" s="29" t="s">
        <v>266</v>
      </c>
      <c r="Y33" s="25">
        <v>30</v>
      </c>
      <c r="Z33" s="25">
        <v>1056</v>
      </c>
      <c r="AA33" s="25">
        <v>36</v>
      </c>
      <c r="AB33" s="35">
        <v>1991</v>
      </c>
      <c r="AC33" s="25">
        <v>2</v>
      </c>
      <c r="AD33" s="25">
        <f t="shared" si="5"/>
        <v>2</v>
      </c>
    </row>
    <row r="34" spans="1:30" x14ac:dyDescent="0.35">
      <c r="A34" s="25">
        <v>31</v>
      </c>
      <c r="B34" s="25">
        <v>23</v>
      </c>
      <c r="C34" s="25" t="s">
        <v>150</v>
      </c>
      <c r="E34" s="25">
        <v>1114</v>
      </c>
      <c r="F34" s="34">
        <v>44263</v>
      </c>
      <c r="G34" s="25">
        <v>3000</v>
      </c>
      <c r="H34" s="35">
        <v>717.48</v>
      </c>
      <c r="I34" s="35">
        <f t="shared" si="1"/>
        <v>50.223600000000005</v>
      </c>
      <c r="J34" s="35">
        <f t="shared" si="2"/>
        <v>35.874000000000002</v>
      </c>
      <c r="K34" s="35">
        <f t="shared" si="3"/>
        <v>86.0976</v>
      </c>
      <c r="L34" s="35">
        <v>803.57760000000007</v>
      </c>
      <c r="M34" s="25">
        <f t="shared" si="4"/>
        <v>1</v>
      </c>
      <c r="O34" s="25">
        <v>17</v>
      </c>
      <c r="P34" s="25">
        <v>10</v>
      </c>
      <c r="Q34" s="29" t="s">
        <v>320</v>
      </c>
      <c r="R34" s="29">
        <f t="shared" si="0"/>
        <v>1</v>
      </c>
      <c r="S34" s="29" t="s">
        <v>270</v>
      </c>
      <c r="T34" s="36">
        <v>56014</v>
      </c>
      <c r="V34" s="25">
        <v>9</v>
      </c>
      <c r="W34" s="29" t="s">
        <v>240</v>
      </c>
      <c r="Y34" s="25">
        <v>31</v>
      </c>
      <c r="Z34" s="25">
        <v>1057</v>
      </c>
      <c r="AA34" s="25">
        <v>31</v>
      </c>
      <c r="AB34" s="35">
        <v>2605</v>
      </c>
      <c r="AC34" s="25">
        <v>2</v>
      </c>
      <c r="AD34" s="25">
        <f t="shared" si="5"/>
        <v>2</v>
      </c>
    </row>
    <row r="35" spans="1:30" x14ac:dyDescent="0.35">
      <c r="A35" s="25">
        <v>32</v>
      </c>
      <c r="B35" s="25">
        <v>23</v>
      </c>
      <c r="C35" s="25" t="s">
        <v>151</v>
      </c>
      <c r="E35" s="25">
        <v>1117</v>
      </c>
      <c r="F35" s="34">
        <v>44259</v>
      </c>
      <c r="G35" s="25">
        <v>3100</v>
      </c>
      <c r="H35" s="35">
        <v>3000</v>
      </c>
      <c r="I35" s="35">
        <f t="shared" si="1"/>
        <v>210.00000000000003</v>
      </c>
      <c r="J35" s="35">
        <f t="shared" si="2"/>
        <v>150</v>
      </c>
      <c r="K35" s="35">
        <f t="shared" si="3"/>
        <v>360</v>
      </c>
      <c r="L35" s="35">
        <v>3360</v>
      </c>
      <c r="M35" s="25">
        <f t="shared" si="4"/>
        <v>1</v>
      </c>
      <c r="O35" s="25">
        <v>17</v>
      </c>
      <c r="P35" s="25">
        <v>10</v>
      </c>
      <c r="Q35" s="29" t="s">
        <v>311</v>
      </c>
      <c r="R35" s="29">
        <f t="shared" si="0"/>
        <v>1</v>
      </c>
      <c r="S35" s="29" t="s">
        <v>65</v>
      </c>
      <c r="T35" s="36">
        <v>66001</v>
      </c>
      <c r="Y35" s="25">
        <v>32</v>
      </c>
      <c r="Z35" s="25">
        <v>1058</v>
      </c>
      <c r="AA35" s="25">
        <v>35</v>
      </c>
      <c r="AB35" s="35">
        <v>1350</v>
      </c>
      <c r="AC35" s="25">
        <v>1</v>
      </c>
      <c r="AD35" s="25">
        <f t="shared" si="5"/>
        <v>1</v>
      </c>
    </row>
    <row r="36" spans="1:30" x14ac:dyDescent="0.35">
      <c r="A36" s="25">
        <v>33</v>
      </c>
      <c r="B36" s="25">
        <v>23</v>
      </c>
      <c r="C36" s="25" t="s">
        <v>152</v>
      </c>
      <c r="E36" s="25">
        <v>1119</v>
      </c>
      <c r="F36" s="34">
        <v>44259</v>
      </c>
      <c r="G36" s="25">
        <v>3200</v>
      </c>
      <c r="H36" s="35">
        <v>3710</v>
      </c>
      <c r="I36" s="35">
        <f t="shared" si="1"/>
        <v>259.70000000000005</v>
      </c>
      <c r="J36" s="35">
        <f t="shared" si="2"/>
        <v>185.5</v>
      </c>
      <c r="K36" s="35">
        <f t="shared" si="3"/>
        <v>445.20000000000005</v>
      </c>
      <c r="L36" s="35">
        <v>4155.2</v>
      </c>
      <c r="M36" s="25">
        <f t="shared" si="4"/>
        <v>1</v>
      </c>
      <c r="O36" s="25">
        <v>17</v>
      </c>
      <c r="P36" s="25">
        <v>10</v>
      </c>
      <c r="Q36" s="29" t="s">
        <v>314</v>
      </c>
      <c r="R36" s="29">
        <f t="shared" si="0"/>
        <v>1</v>
      </c>
      <c r="S36" s="29" t="s">
        <v>71</v>
      </c>
      <c r="T36" s="36">
        <v>2124</v>
      </c>
      <c r="Y36" s="25">
        <v>33</v>
      </c>
      <c r="Z36" s="25">
        <v>1058</v>
      </c>
      <c r="AA36" s="25">
        <v>35</v>
      </c>
      <c r="AB36" s="35">
        <v>1350</v>
      </c>
      <c r="AC36" s="25">
        <v>-1</v>
      </c>
      <c r="AD36" s="25">
        <f t="shared" si="5"/>
        <v>1</v>
      </c>
    </row>
    <row r="37" spans="1:30" x14ac:dyDescent="0.35">
      <c r="A37" s="25">
        <v>34</v>
      </c>
      <c r="B37" s="25">
        <v>23</v>
      </c>
      <c r="C37" s="25" t="s">
        <v>153</v>
      </c>
      <c r="E37" s="25">
        <v>1150</v>
      </c>
      <c r="F37" s="34">
        <v>44313</v>
      </c>
      <c r="G37" s="25">
        <v>3300</v>
      </c>
      <c r="H37" s="35">
        <v>1414.11</v>
      </c>
      <c r="I37" s="35">
        <f t="shared" si="1"/>
        <v>98.987700000000004</v>
      </c>
      <c r="J37" s="35">
        <f t="shared" si="2"/>
        <v>70.705500000000001</v>
      </c>
      <c r="K37" s="35">
        <f t="shared" si="3"/>
        <v>169.69319999999999</v>
      </c>
      <c r="L37" s="35">
        <v>1583.8031999999998</v>
      </c>
      <c r="M37" s="25">
        <f t="shared" si="4"/>
        <v>1</v>
      </c>
      <c r="O37" s="25">
        <v>17</v>
      </c>
      <c r="P37" s="25">
        <v>10</v>
      </c>
      <c r="Q37" s="29" t="s">
        <v>315</v>
      </c>
      <c r="R37" s="29">
        <f t="shared" si="0"/>
        <v>1</v>
      </c>
      <c r="S37" s="29" t="s">
        <v>23</v>
      </c>
      <c r="T37" s="36">
        <v>8427</v>
      </c>
      <c r="Y37" s="25">
        <v>34</v>
      </c>
      <c r="Z37" s="25">
        <v>1064</v>
      </c>
      <c r="AA37" s="25">
        <v>29</v>
      </c>
      <c r="AB37" s="35">
        <v>1435</v>
      </c>
      <c r="AC37" s="25">
        <v>-2</v>
      </c>
      <c r="AD37" s="25">
        <f t="shared" si="5"/>
        <v>-2</v>
      </c>
    </row>
    <row r="38" spans="1:30" x14ac:dyDescent="0.35">
      <c r="A38" s="25">
        <v>35</v>
      </c>
      <c r="B38" s="25">
        <v>23</v>
      </c>
      <c r="C38" s="25" t="s">
        <v>154</v>
      </c>
      <c r="E38" s="25">
        <v>1151</v>
      </c>
      <c r="F38" s="34">
        <v>44314</v>
      </c>
      <c r="G38" s="25">
        <v>3400</v>
      </c>
      <c r="H38" s="35">
        <v>133.16999999999999</v>
      </c>
      <c r="I38" s="35">
        <f t="shared" si="1"/>
        <v>9.3218999999999994</v>
      </c>
      <c r="J38" s="35">
        <f t="shared" si="2"/>
        <v>6.6585000000000001</v>
      </c>
      <c r="K38" s="35">
        <f t="shared" si="3"/>
        <v>15.980399999999999</v>
      </c>
      <c r="L38" s="35">
        <v>149.15039999999999</v>
      </c>
      <c r="M38" s="25">
        <f t="shared" si="4"/>
        <v>1</v>
      </c>
      <c r="O38" s="25">
        <v>17</v>
      </c>
      <c r="P38" s="25">
        <v>10</v>
      </c>
      <c r="Q38" s="29" t="s">
        <v>321</v>
      </c>
      <c r="R38" s="29">
        <f t="shared" si="0"/>
        <v>1</v>
      </c>
      <c r="S38" s="29" t="s">
        <v>67</v>
      </c>
      <c r="T38" s="36">
        <v>13628</v>
      </c>
      <c r="Y38" s="25">
        <v>35</v>
      </c>
      <c r="Z38" s="25">
        <v>1089</v>
      </c>
      <c r="AA38" s="25">
        <v>33</v>
      </c>
      <c r="AB38" s="35">
        <v>358.74</v>
      </c>
      <c r="AC38" s="25">
        <v>-2</v>
      </c>
      <c r="AD38" s="25">
        <f t="shared" si="5"/>
        <v>-2</v>
      </c>
    </row>
    <row r="39" spans="1:30" x14ac:dyDescent="0.35">
      <c r="A39" s="25">
        <v>36</v>
      </c>
      <c r="B39" s="25">
        <v>23</v>
      </c>
      <c r="C39" s="25" t="s">
        <v>155</v>
      </c>
      <c r="E39" s="25">
        <v>1157</v>
      </c>
      <c r="F39" s="34">
        <v>44333</v>
      </c>
      <c r="G39" s="25">
        <v>3500</v>
      </c>
      <c r="H39" s="35">
        <v>1350</v>
      </c>
      <c r="I39" s="35">
        <f t="shared" si="1"/>
        <v>94.500000000000014</v>
      </c>
      <c r="J39" s="35">
        <f t="shared" si="2"/>
        <v>67.5</v>
      </c>
      <c r="K39" s="35">
        <f t="shared" si="3"/>
        <v>162</v>
      </c>
      <c r="L39" s="35">
        <v>1512</v>
      </c>
      <c r="M39" s="25">
        <f t="shared" si="4"/>
        <v>1</v>
      </c>
      <c r="O39" s="25">
        <v>17</v>
      </c>
      <c r="P39" s="25">
        <v>10</v>
      </c>
      <c r="Q39" s="29" t="s">
        <v>313</v>
      </c>
      <c r="R39" s="29">
        <f t="shared" si="0"/>
        <v>2</v>
      </c>
      <c r="S39" s="29" t="s">
        <v>64</v>
      </c>
      <c r="T39" s="36">
        <v>41491</v>
      </c>
      <c r="Y39" s="25">
        <v>36</v>
      </c>
      <c r="Z39" s="25">
        <v>1090</v>
      </c>
      <c r="AA39" s="25">
        <v>8</v>
      </c>
      <c r="AB39" s="35">
        <v>2000</v>
      </c>
      <c r="AC39" s="25">
        <v>4</v>
      </c>
      <c r="AD39" s="25">
        <f t="shared" si="5"/>
        <v>4</v>
      </c>
    </row>
    <row r="40" spans="1:30" x14ac:dyDescent="0.35">
      <c r="A40" s="25">
        <v>37</v>
      </c>
      <c r="B40" s="25">
        <v>23</v>
      </c>
      <c r="C40" s="25" t="s">
        <v>156</v>
      </c>
      <c r="E40" s="25">
        <v>1160</v>
      </c>
      <c r="F40" s="34">
        <v>44334</v>
      </c>
      <c r="G40" s="25">
        <v>3600</v>
      </c>
      <c r="H40" s="35">
        <v>84253.32</v>
      </c>
      <c r="I40" s="35">
        <f t="shared" si="1"/>
        <v>5897.7324000000008</v>
      </c>
      <c r="J40" s="35">
        <f t="shared" si="2"/>
        <v>4212.6660000000002</v>
      </c>
      <c r="K40" s="35">
        <f t="shared" si="3"/>
        <v>10110.398400000002</v>
      </c>
      <c r="L40" s="35">
        <v>94363.718400000012</v>
      </c>
      <c r="M40" s="25">
        <f t="shared" si="4"/>
        <v>1</v>
      </c>
      <c r="O40" s="25">
        <v>17</v>
      </c>
      <c r="P40" s="25">
        <v>7</v>
      </c>
      <c r="Q40" s="29" t="s">
        <v>309</v>
      </c>
      <c r="R40" s="29">
        <f t="shared" si="0"/>
        <v>3</v>
      </c>
      <c r="S40" s="29" t="s">
        <v>16</v>
      </c>
      <c r="T40" s="36">
        <v>5618009</v>
      </c>
      <c r="Y40" s="25">
        <v>37</v>
      </c>
      <c r="Z40" s="25">
        <v>1091</v>
      </c>
      <c r="AA40" s="25">
        <v>11</v>
      </c>
      <c r="AB40" s="35">
        <v>6665.33</v>
      </c>
      <c r="AC40" s="25">
        <v>3</v>
      </c>
      <c r="AD40" s="25">
        <f t="shared" si="5"/>
        <v>3</v>
      </c>
    </row>
    <row r="41" spans="1:30" x14ac:dyDescent="0.35">
      <c r="A41" s="25">
        <v>38</v>
      </c>
      <c r="B41" s="25">
        <v>28</v>
      </c>
      <c r="C41" s="25" t="s">
        <v>170</v>
      </c>
      <c r="E41" s="25">
        <v>1168</v>
      </c>
      <c r="F41" s="34">
        <v>44334</v>
      </c>
      <c r="G41" s="25">
        <v>3700</v>
      </c>
      <c r="H41" s="35">
        <v>529.48</v>
      </c>
      <c r="I41" s="35">
        <f t="shared" si="1"/>
        <v>37.063600000000008</v>
      </c>
      <c r="J41" s="35">
        <f t="shared" si="2"/>
        <v>26.474000000000004</v>
      </c>
      <c r="K41" s="35">
        <f t="shared" si="3"/>
        <v>63.537600000000012</v>
      </c>
      <c r="L41" s="35">
        <v>593.01760000000013</v>
      </c>
      <c r="M41" s="25">
        <f t="shared" si="4"/>
        <v>1</v>
      </c>
      <c r="O41" s="25">
        <v>17</v>
      </c>
      <c r="P41" s="25">
        <v>7</v>
      </c>
      <c r="Q41" s="29" t="s">
        <v>314</v>
      </c>
      <c r="R41" s="29">
        <f t="shared" si="0"/>
        <v>1</v>
      </c>
      <c r="S41" s="29" t="s">
        <v>20</v>
      </c>
      <c r="T41" s="36">
        <v>20983041</v>
      </c>
      <c r="Y41" s="25">
        <v>38</v>
      </c>
      <c r="Z41" s="25">
        <v>1091</v>
      </c>
      <c r="AA41" s="25">
        <v>12</v>
      </c>
      <c r="AB41" s="35">
        <v>6065.33</v>
      </c>
      <c r="AC41" s="25">
        <v>3</v>
      </c>
      <c r="AD41" s="25">
        <f t="shared" si="5"/>
        <v>3</v>
      </c>
    </row>
    <row r="42" spans="1:30" x14ac:dyDescent="0.35">
      <c r="A42" s="25">
        <v>39</v>
      </c>
      <c r="B42" s="25">
        <v>24</v>
      </c>
      <c r="C42" s="25" t="s">
        <v>229</v>
      </c>
      <c r="E42" s="25">
        <v>1169</v>
      </c>
      <c r="F42" s="34">
        <v>44334</v>
      </c>
      <c r="G42" s="25">
        <v>3800</v>
      </c>
      <c r="H42" s="35">
        <v>374.63</v>
      </c>
      <c r="I42" s="35">
        <f t="shared" si="1"/>
        <v>26.224100000000004</v>
      </c>
      <c r="J42" s="35">
        <f t="shared" si="2"/>
        <v>18.7315</v>
      </c>
      <c r="K42" s="35">
        <f t="shared" si="3"/>
        <v>44.955600000000004</v>
      </c>
      <c r="L42" s="35">
        <v>419.5856</v>
      </c>
      <c r="M42" s="25">
        <f t="shared" si="4"/>
        <v>1</v>
      </c>
      <c r="O42" s="25">
        <v>17</v>
      </c>
      <c r="P42" s="25">
        <v>7</v>
      </c>
      <c r="Q42" s="29" t="s">
        <v>313</v>
      </c>
      <c r="R42" s="29">
        <f t="shared" si="0"/>
        <v>2</v>
      </c>
      <c r="S42" s="29" t="s">
        <v>91</v>
      </c>
      <c r="T42" s="36">
        <v>41406</v>
      </c>
      <c r="Y42" s="25">
        <v>39</v>
      </c>
      <c r="Z42" s="25">
        <v>1102</v>
      </c>
      <c r="AA42" s="25">
        <v>26</v>
      </c>
      <c r="AB42" s="35">
        <v>374.63</v>
      </c>
      <c r="AC42" s="25">
        <v>6</v>
      </c>
      <c r="AD42" s="25">
        <f t="shared" si="5"/>
        <v>15</v>
      </c>
    </row>
    <row r="43" spans="1:30" x14ac:dyDescent="0.35">
      <c r="A43" s="25">
        <v>40</v>
      </c>
      <c r="B43" s="25">
        <v>9</v>
      </c>
      <c r="C43" s="25" t="s">
        <v>39</v>
      </c>
      <c r="E43" s="25">
        <v>1170</v>
      </c>
      <c r="F43" s="34">
        <v>44334</v>
      </c>
      <c r="G43" s="25">
        <v>3900</v>
      </c>
      <c r="H43" s="35">
        <v>374.63</v>
      </c>
      <c r="I43" s="35">
        <f t="shared" si="1"/>
        <v>26.224100000000004</v>
      </c>
      <c r="J43" s="35">
        <f t="shared" si="2"/>
        <v>18.7315</v>
      </c>
      <c r="K43" s="35">
        <f t="shared" si="3"/>
        <v>44.955600000000004</v>
      </c>
      <c r="L43" s="35">
        <v>419.5856</v>
      </c>
      <c r="M43" s="25">
        <f t="shared" si="4"/>
        <v>1</v>
      </c>
      <c r="O43" s="25">
        <v>17</v>
      </c>
      <c r="P43" s="25">
        <v>3</v>
      </c>
      <c r="Q43" s="29" t="s">
        <v>309</v>
      </c>
      <c r="R43" s="29">
        <f t="shared" si="0"/>
        <v>3</v>
      </c>
      <c r="S43" s="29" t="s">
        <v>95</v>
      </c>
      <c r="T43" s="36">
        <v>1012</v>
      </c>
      <c r="Y43" s="25">
        <v>40</v>
      </c>
      <c r="Z43" s="25">
        <v>1102</v>
      </c>
      <c r="AA43" s="25">
        <v>26</v>
      </c>
      <c r="AB43" s="35">
        <v>374.63</v>
      </c>
      <c r="AC43" s="25">
        <v>6</v>
      </c>
      <c r="AD43" s="25">
        <f t="shared" si="5"/>
        <v>15</v>
      </c>
    </row>
    <row r="44" spans="1:30" x14ac:dyDescent="0.35">
      <c r="A44" s="25">
        <v>41</v>
      </c>
      <c r="B44" s="25">
        <v>9</v>
      </c>
      <c r="C44" s="25" t="s">
        <v>138</v>
      </c>
      <c r="E44" s="25">
        <v>1171</v>
      </c>
      <c r="F44" s="34">
        <v>44334</v>
      </c>
      <c r="G44" s="25">
        <v>4000</v>
      </c>
      <c r="H44" s="35">
        <v>424.58</v>
      </c>
      <c r="I44" s="35">
        <f t="shared" si="1"/>
        <v>29.720600000000001</v>
      </c>
      <c r="J44" s="35">
        <f t="shared" si="2"/>
        <v>21.228999999999999</v>
      </c>
      <c r="K44" s="35">
        <f t="shared" si="3"/>
        <v>50.949600000000004</v>
      </c>
      <c r="L44" s="35">
        <v>475.52959999999996</v>
      </c>
      <c r="M44" s="25">
        <f t="shared" si="4"/>
        <v>1</v>
      </c>
      <c r="O44" s="25">
        <v>17</v>
      </c>
      <c r="P44" s="25">
        <v>3</v>
      </c>
      <c r="Q44" s="29" t="s">
        <v>318</v>
      </c>
      <c r="R44" s="29">
        <f t="shared" si="0"/>
        <v>2</v>
      </c>
      <c r="S44" s="29" t="s">
        <v>107</v>
      </c>
      <c r="T44" s="36">
        <v>2136</v>
      </c>
      <c r="Y44" s="25">
        <v>41</v>
      </c>
      <c r="Z44" s="25">
        <v>1105</v>
      </c>
      <c r="AA44" s="25">
        <v>13</v>
      </c>
      <c r="AB44" s="35">
        <v>499.5</v>
      </c>
      <c r="AC44" s="25">
        <v>3</v>
      </c>
      <c r="AD44" s="25">
        <f t="shared" si="5"/>
        <v>3</v>
      </c>
    </row>
    <row r="45" spans="1:30" x14ac:dyDescent="0.35">
      <c r="A45" s="25">
        <v>42</v>
      </c>
      <c r="B45" s="25">
        <v>10</v>
      </c>
      <c r="C45" s="25" t="s">
        <v>139</v>
      </c>
      <c r="E45" s="25">
        <v>1173</v>
      </c>
      <c r="F45" s="34">
        <v>44334</v>
      </c>
      <c r="G45" s="25">
        <v>4100</v>
      </c>
      <c r="H45" s="35">
        <v>831.16</v>
      </c>
      <c r="I45" s="35">
        <f t="shared" si="1"/>
        <v>58.181200000000004</v>
      </c>
      <c r="J45" s="35">
        <f t="shared" si="2"/>
        <v>41.558</v>
      </c>
      <c r="K45" s="35">
        <f t="shared" si="3"/>
        <v>99.739200000000011</v>
      </c>
      <c r="L45" s="35">
        <v>930.89919999999995</v>
      </c>
      <c r="M45" s="25">
        <f t="shared" si="4"/>
        <v>1</v>
      </c>
      <c r="O45" s="25">
        <v>17</v>
      </c>
      <c r="P45" s="25">
        <v>3</v>
      </c>
      <c r="Q45" s="29" t="s">
        <v>315</v>
      </c>
      <c r="R45" s="29">
        <f t="shared" si="0"/>
        <v>1</v>
      </c>
      <c r="S45" s="29" t="s">
        <v>44</v>
      </c>
      <c r="T45" s="36">
        <v>12490</v>
      </c>
      <c r="Y45" s="25">
        <v>42</v>
      </c>
      <c r="Z45" s="25">
        <v>1107</v>
      </c>
      <c r="AA45" s="25">
        <v>26</v>
      </c>
      <c r="AB45" s="35">
        <v>374.63</v>
      </c>
      <c r="AC45" s="25">
        <v>3</v>
      </c>
      <c r="AD45" s="25">
        <f t="shared" si="5"/>
        <v>15</v>
      </c>
    </row>
    <row r="46" spans="1:30" x14ac:dyDescent="0.35">
      <c r="A46" s="25">
        <v>43</v>
      </c>
      <c r="B46" s="25">
        <v>10</v>
      </c>
      <c r="C46" s="25" t="s">
        <v>140</v>
      </c>
      <c r="F46"/>
      <c r="H46"/>
      <c r="I46"/>
      <c r="J46"/>
      <c r="K46"/>
      <c r="L46"/>
      <c r="M46"/>
      <c r="O46" s="25">
        <v>17</v>
      </c>
      <c r="P46" s="25">
        <v>3</v>
      </c>
      <c r="Q46" s="29" t="s">
        <v>313</v>
      </c>
      <c r="R46" s="29">
        <f t="shared" si="0"/>
        <v>2</v>
      </c>
      <c r="S46" s="29" t="s">
        <v>84</v>
      </c>
      <c r="T46" s="36">
        <v>8335</v>
      </c>
      <c r="Y46" s="25">
        <v>43</v>
      </c>
      <c r="Z46" s="25">
        <v>1111</v>
      </c>
      <c r="AA46" s="25">
        <v>28</v>
      </c>
      <c r="AB46" s="35">
        <v>1200</v>
      </c>
      <c r="AC46" s="25">
        <v>2</v>
      </c>
      <c r="AD46" s="25">
        <f t="shared" si="5"/>
        <v>3</v>
      </c>
    </row>
    <row r="47" spans="1:30" x14ac:dyDescent="0.35">
      <c r="A47" s="25">
        <v>44</v>
      </c>
      <c r="B47" s="25">
        <v>7</v>
      </c>
      <c r="C47" s="25" t="s">
        <v>131</v>
      </c>
      <c r="F47"/>
      <c r="H47"/>
      <c r="I47"/>
      <c r="J47"/>
      <c r="K47"/>
      <c r="L47"/>
      <c r="M47"/>
      <c r="O47" s="25">
        <v>17</v>
      </c>
      <c r="P47" s="25">
        <v>3</v>
      </c>
      <c r="Q47" s="29" t="s">
        <v>25</v>
      </c>
      <c r="R47" s="29">
        <f t="shared" si="0"/>
        <v>8</v>
      </c>
      <c r="S47" s="29" t="s">
        <v>26</v>
      </c>
      <c r="T47" s="36">
        <v>5804084</v>
      </c>
      <c r="Y47" s="25">
        <v>44</v>
      </c>
      <c r="Z47" s="25">
        <v>1111</v>
      </c>
      <c r="AA47" s="25">
        <v>43</v>
      </c>
      <c r="AB47" s="35">
        <v>1435</v>
      </c>
      <c r="AC47" s="25">
        <v>-1</v>
      </c>
      <c r="AD47" s="25">
        <f t="shared" si="5"/>
        <v>0</v>
      </c>
    </row>
    <row r="48" spans="1:30" x14ac:dyDescent="0.35">
      <c r="A48" s="25">
        <v>45</v>
      </c>
      <c r="B48" s="25">
        <v>7</v>
      </c>
      <c r="C48" s="25" t="s">
        <v>132</v>
      </c>
      <c r="F48"/>
      <c r="H48"/>
      <c r="I48"/>
      <c r="J48"/>
      <c r="K48"/>
      <c r="L48"/>
      <c r="M48"/>
      <c r="O48" s="25">
        <v>17</v>
      </c>
      <c r="P48" s="25">
        <v>3</v>
      </c>
      <c r="Q48" s="29" t="s">
        <v>25</v>
      </c>
      <c r="R48" s="29">
        <f t="shared" si="0"/>
        <v>8</v>
      </c>
      <c r="S48" s="29" t="s">
        <v>26</v>
      </c>
      <c r="T48" s="36">
        <v>5804084</v>
      </c>
      <c r="Y48" s="25">
        <v>45</v>
      </c>
      <c r="Z48" s="25">
        <v>1111</v>
      </c>
      <c r="AA48" s="25">
        <v>43</v>
      </c>
      <c r="AB48" s="35">
        <v>1435</v>
      </c>
      <c r="AC48" s="25">
        <v>1</v>
      </c>
      <c r="AD48" s="25">
        <f t="shared" si="5"/>
        <v>0</v>
      </c>
    </row>
    <row r="49" spans="1:30" x14ac:dyDescent="0.35">
      <c r="A49" s="25">
        <v>46</v>
      </c>
      <c r="B49" s="25">
        <v>42</v>
      </c>
      <c r="C49" s="25" t="s">
        <v>192</v>
      </c>
      <c r="F49"/>
      <c r="H49"/>
      <c r="I49"/>
      <c r="J49"/>
      <c r="K49"/>
      <c r="L49"/>
      <c r="M49"/>
      <c r="O49" s="25">
        <v>17</v>
      </c>
      <c r="P49" s="25">
        <v>6</v>
      </c>
      <c r="Q49" s="29" t="s">
        <v>311</v>
      </c>
      <c r="R49" s="29">
        <f t="shared" si="0"/>
        <v>1</v>
      </c>
      <c r="S49" s="29" t="s">
        <v>99</v>
      </c>
      <c r="T49" s="36">
        <v>99999203</v>
      </c>
      <c r="Y49" s="25">
        <v>46</v>
      </c>
      <c r="Z49" s="25">
        <v>1114</v>
      </c>
      <c r="AA49" s="25">
        <v>27</v>
      </c>
      <c r="AB49" s="35">
        <v>358.74</v>
      </c>
      <c r="AC49" s="25">
        <v>2</v>
      </c>
      <c r="AD49" s="25">
        <f t="shared" si="5"/>
        <v>2</v>
      </c>
    </row>
    <row r="50" spans="1:30" x14ac:dyDescent="0.35">
      <c r="A50" s="25">
        <v>47</v>
      </c>
      <c r="B50" s="25">
        <v>42</v>
      </c>
      <c r="C50" s="25" t="s">
        <v>193</v>
      </c>
      <c r="F50"/>
      <c r="H50"/>
      <c r="I50"/>
      <c r="J50"/>
      <c r="K50"/>
      <c r="L50"/>
      <c r="M50"/>
      <c r="O50" s="25">
        <v>17</v>
      </c>
      <c r="P50" s="25">
        <v>6</v>
      </c>
      <c r="Q50" s="29" t="s">
        <v>324</v>
      </c>
      <c r="R50" s="29">
        <f t="shared" si="0"/>
        <v>1</v>
      </c>
      <c r="S50" s="29" t="s">
        <v>102</v>
      </c>
      <c r="T50" s="36">
        <v>99999197</v>
      </c>
      <c r="Y50" s="25">
        <v>47</v>
      </c>
      <c r="Z50" s="25">
        <v>1117</v>
      </c>
      <c r="AA50" s="25">
        <v>18</v>
      </c>
      <c r="AB50" s="35">
        <v>710</v>
      </c>
      <c r="AC50" s="25">
        <v>-1</v>
      </c>
      <c r="AD50" s="25">
        <f t="shared" si="5"/>
        <v>2</v>
      </c>
    </row>
    <row r="51" spans="1:30" x14ac:dyDescent="0.35">
      <c r="A51" s="25">
        <v>48</v>
      </c>
      <c r="B51" s="25">
        <v>14</v>
      </c>
      <c r="C51" s="25" t="s">
        <v>215</v>
      </c>
      <c r="F51"/>
      <c r="H51"/>
      <c r="I51"/>
      <c r="J51"/>
      <c r="K51"/>
      <c r="L51"/>
      <c r="M51"/>
      <c r="O51" s="25">
        <v>17</v>
      </c>
      <c r="P51" s="25">
        <v>6</v>
      </c>
      <c r="Q51" s="29" t="s">
        <v>313</v>
      </c>
      <c r="R51" s="29">
        <f t="shared" si="0"/>
        <v>2</v>
      </c>
      <c r="S51" s="29" t="s">
        <v>88</v>
      </c>
      <c r="T51" s="36">
        <v>8355</v>
      </c>
      <c r="Y51" s="25">
        <v>48</v>
      </c>
      <c r="Z51" s="25">
        <v>1117</v>
      </c>
      <c r="AA51" s="25">
        <v>18</v>
      </c>
      <c r="AB51" s="35">
        <v>710</v>
      </c>
      <c r="AC51" s="25">
        <v>1</v>
      </c>
      <c r="AD51" s="25">
        <f t="shared" si="5"/>
        <v>2</v>
      </c>
    </row>
    <row r="52" spans="1:30" x14ac:dyDescent="0.35">
      <c r="A52" s="25">
        <v>49</v>
      </c>
      <c r="B52" s="25">
        <v>18</v>
      </c>
      <c r="C52" s="25" t="s">
        <v>220</v>
      </c>
      <c r="F52"/>
      <c r="H52"/>
      <c r="I52"/>
      <c r="J52"/>
      <c r="K52"/>
      <c r="L52"/>
      <c r="M52"/>
      <c r="Q52"/>
      <c r="R52"/>
      <c r="Y52" s="25">
        <v>49</v>
      </c>
      <c r="Z52" s="25">
        <v>1117</v>
      </c>
      <c r="AA52" s="25">
        <v>48</v>
      </c>
      <c r="AB52" s="35">
        <v>1500</v>
      </c>
      <c r="AC52" s="25">
        <v>2</v>
      </c>
      <c r="AD52" s="25">
        <f t="shared" si="5"/>
        <v>3</v>
      </c>
    </row>
    <row r="53" spans="1:30" x14ac:dyDescent="0.35">
      <c r="A53" s="25">
        <v>50</v>
      </c>
      <c r="B53" s="25">
        <v>20</v>
      </c>
      <c r="C53" s="25" t="s">
        <v>226</v>
      </c>
      <c r="F53"/>
      <c r="H53"/>
      <c r="I53"/>
      <c r="J53"/>
      <c r="K53"/>
      <c r="L53"/>
      <c r="M53"/>
      <c r="Q53"/>
      <c r="R53"/>
      <c r="Y53" s="25">
        <v>50</v>
      </c>
      <c r="Z53" s="25">
        <v>1119</v>
      </c>
      <c r="AA53" s="25">
        <v>18</v>
      </c>
      <c r="AB53" s="35">
        <v>710</v>
      </c>
      <c r="AC53" s="25">
        <v>1</v>
      </c>
      <c r="AD53" s="25">
        <f t="shared" si="5"/>
        <v>2</v>
      </c>
    </row>
    <row r="54" spans="1:30" x14ac:dyDescent="0.35">
      <c r="A54" s="25">
        <v>51</v>
      </c>
      <c r="B54" s="25">
        <v>45</v>
      </c>
      <c r="C54" s="25" t="s">
        <v>198</v>
      </c>
      <c r="F54"/>
      <c r="H54"/>
      <c r="I54"/>
      <c r="J54"/>
      <c r="K54"/>
      <c r="L54"/>
      <c r="M54"/>
      <c r="Q54"/>
      <c r="R54"/>
      <c r="Y54" s="25">
        <v>51</v>
      </c>
      <c r="Z54" s="25">
        <v>1119</v>
      </c>
      <c r="AA54" s="25">
        <v>39</v>
      </c>
      <c r="AB54" s="35">
        <v>1500</v>
      </c>
      <c r="AC54" s="25">
        <v>2</v>
      </c>
      <c r="AD54" s="25">
        <f t="shared" si="5"/>
        <v>2</v>
      </c>
    </row>
    <row r="55" spans="1:30" x14ac:dyDescent="0.35">
      <c r="A55" s="25">
        <v>52</v>
      </c>
      <c r="B55" s="25">
        <v>48</v>
      </c>
      <c r="C55" s="25" t="s">
        <v>205</v>
      </c>
      <c r="F55"/>
      <c r="H55"/>
      <c r="I55"/>
      <c r="J55"/>
      <c r="K55"/>
      <c r="L55"/>
      <c r="M55"/>
      <c r="Q55"/>
      <c r="R55"/>
      <c r="Y55" s="25">
        <v>52</v>
      </c>
      <c r="Z55" s="25">
        <v>1150</v>
      </c>
      <c r="AA55" s="25">
        <v>25</v>
      </c>
      <c r="AB55" s="35">
        <v>1414.11</v>
      </c>
      <c r="AC55" s="25">
        <v>1</v>
      </c>
      <c r="AD55" s="25">
        <f t="shared" si="5"/>
        <v>1</v>
      </c>
    </row>
    <row r="56" spans="1:30" x14ac:dyDescent="0.35">
      <c r="A56" s="25">
        <v>53</v>
      </c>
      <c r="B56" s="25">
        <v>16</v>
      </c>
      <c r="C56" s="25" t="s">
        <v>216</v>
      </c>
      <c r="F56"/>
      <c r="H56"/>
      <c r="I56"/>
      <c r="J56"/>
      <c r="K56"/>
      <c r="L56"/>
      <c r="M56"/>
      <c r="Q56"/>
      <c r="R56"/>
      <c r="Y56" s="25">
        <v>53</v>
      </c>
      <c r="Z56" s="25">
        <v>1151</v>
      </c>
      <c r="AA56" s="25">
        <v>40</v>
      </c>
      <c r="AB56" s="35">
        <v>133.16999999999999</v>
      </c>
      <c r="AC56" s="25">
        <v>1</v>
      </c>
      <c r="AD56" s="25">
        <f t="shared" si="5"/>
        <v>1</v>
      </c>
    </row>
    <row r="57" spans="1:30" x14ac:dyDescent="0.35">
      <c r="A57" s="25">
        <v>54</v>
      </c>
      <c r="B57" s="25">
        <v>16</v>
      </c>
      <c r="C57" s="25" t="s">
        <v>217</v>
      </c>
      <c r="F57"/>
      <c r="H57"/>
      <c r="I57"/>
      <c r="J57"/>
      <c r="K57"/>
      <c r="L57"/>
      <c r="M57"/>
      <c r="Q57"/>
      <c r="R57"/>
      <c r="Y57" s="25">
        <v>54</v>
      </c>
      <c r="Z57" s="25">
        <v>1157</v>
      </c>
      <c r="AA57" s="25">
        <v>35</v>
      </c>
      <c r="AB57" s="35">
        <v>1350</v>
      </c>
      <c r="AC57" s="25">
        <v>1</v>
      </c>
      <c r="AD57" s="25">
        <f t="shared" si="5"/>
        <v>1</v>
      </c>
    </row>
    <row r="58" spans="1:30" x14ac:dyDescent="0.35">
      <c r="A58" s="25">
        <v>55</v>
      </c>
      <c r="B58" s="25">
        <v>16</v>
      </c>
      <c r="C58" s="25" t="s">
        <v>218</v>
      </c>
      <c r="F58"/>
      <c r="H58"/>
      <c r="I58"/>
      <c r="J58"/>
      <c r="K58"/>
      <c r="L58"/>
      <c r="M58"/>
      <c r="Q58"/>
      <c r="R58"/>
      <c r="Y58" s="25">
        <v>55</v>
      </c>
      <c r="Z58" s="25">
        <v>1160</v>
      </c>
      <c r="AA58" s="25">
        <v>46</v>
      </c>
      <c r="AB58" s="35">
        <v>2100</v>
      </c>
      <c r="AC58" s="25">
        <v>2</v>
      </c>
      <c r="AD58" s="25">
        <f t="shared" si="5"/>
        <v>2</v>
      </c>
    </row>
    <row r="59" spans="1:30" x14ac:dyDescent="0.35">
      <c r="A59" s="25">
        <v>56</v>
      </c>
      <c r="B59" s="25">
        <v>17</v>
      </c>
      <c r="C59" s="25" t="s">
        <v>219</v>
      </c>
      <c r="F59"/>
      <c r="H59"/>
      <c r="I59"/>
      <c r="J59"/>
      <c r="K59"/>
      <c r="L59"/>
      <c r="M59"/>
      <c r="Q59"/>
      <c r="R59"/>
      <c r="Y59" s="25">
        <v>56</v>
      </c>
      <c r="Z59" s="25">
        <v>1160</v>
      </c>
      <c r="AA59" s="25">
        <v>47</v>
      </c>
      <c r="AB59" s="35">
        <v>20013.330000000002</v>
      </c>
      <c r="AC59" s="25">
        <v>4</v>
      </c>
      <c r="AD59" s="25">
        <f t="shared" si="5"/>
        <v>4</v>
      </c>
    </row>
    <row r="60" spans="1:30" x14ac:dyDescent="0.35">
      <c r="A60" s="25">
        <v>57</v>
      </c>
      <c r="B60" s="25">
        <v>19</v>
      </c>
      <c r="C60" s="25" t="s">
        <v>224</v>
      </c>
      <c r="F60"/>
      <c r="H60"/>
      <c r="I60"/>
      <c r="J60"/>
      <c r="K60"/>
      <c r="L60"/>
      <c r="M60"/>
      <c r="Q60"/>
      <c r="R60"/>
      <c r="Y60" s="25">
        <v>57</v>
      </c>
      <c r="Z60" s="25">
        <v>1168</v>
      </c>
      <c r="AA60" s="25">
        <v>1</v>
      </c>
      <c r="AB60" s="35">
        <v>264.74</v>
      </c>
      <c r="AC60" s="25">
        <v>2</v>
      </c>
      <c r="AD60" s="25">
        <f t="shared" si="5"/>
        <v>2</v>
      </c>
    </row>
    <row r="61" spans="1:30" x14ac:dyDescent="0.35">
      <c r="A61" s="25">
        <v>58</v>
      </c>
      <c r="B61" s="25">
        <v>19</v>
      </c>
      <c r="C61" s="25" t="s">
        <v>225</v>
      </c>
      <c r="F61"/>
      <c r="H61"/>
      <c r="I61"/>
      <c r="J61"/>
      <c r="K61"/>
      <c r="L61"/>
      <c r="M61"/>
      <c r="Q61"/>
      <c r="R61"/>
      <c r="Y61" s="25">
        <v>58</v>
      </c>
      <c r="Z61" s="25">
        <v>1169</v>
      </c>
      <c r="AA61" s="25">
        <v>41</v>
      </c>
      <c r="AB61" s="35">
        <v>374.63</v>
      </c>
      <c r="AC61" s="25">
        <v>1</v>
      </c>
      <c r="AD61" s="25">
        <f t="shared" si="5"/>
        <v>1</v>
      </c>
    </row>
    <row r="62" spans="1:30" x14ac:dyDescent="0.35">
      <c r="A62" s="25">
        <v>59</v>
      </c>
      <c r="B62" s="25">
        <v>30</v>
      </c>
      <c r="C62" s="25" t="s">
        <v>172</v>
      </c>
      <c r="F62"/>
      <c r="H62"/>
      <c r="I62"/>
      <c r="J62"/>
      <c r="K62"/>
      <c r="L62"/>
      <c r="M62"/>
      <c r="Q62"/>
      <c r="R62"/>
      <c r="Y62" s="25">
        <v>59</v>
      </c>
      <c r="Z62" s="25">
        <v>1170</v>
      </c>
      <c r="AA62" s="25">
        <v>4</v>
      </c>
      <c r="AB62" s="35">
        <v>374.63</v>
      </c>
      <c r="AC62" s="25">
        <v>1</v>
      </c>
      <c r="AD62" s="25">
        <f t="shared" si="5"/>
        <v>1</v>
      </c>
    </row>
    <row r="63" spans="1:30" x14ac:dyDescent="0.35">
      <c r="A63" s="25">
        <v>60</v>
      </c>
      <c r="B63" s="25">
        <v>30</v>
      </c>
      <c r="C63" s="25" t="s">
        <v>173</v>
      </c>
      <c r="F63"/>
      <c r="H63"/>
      <c r="I63"/>
      <c r="J63"/>
      <c r="K63"/>
      <c r="L63"/>
      <c r="M63"/>
      <c r="Q63"/>
      <c r="R63"/>
      <c r="Y63" s="25">
        <v>60</v>
      </c>
      <c r="Z63" s="25">
        <v>1171</v>
      </c>
      <c r="AA63" s="25">
        <v>3</v>
      </c>
      <c r="AB63" s="35">
        <v>424.58</v>
      </c>
      <c r="AC63" s="25">
        <v>1</v>
      </c>
      <c r="AD63" s="25">
        <f t="shared" si="5"/>
        <v>1</v>
      </c>
    </row>
    <row r="64" spans="1:30" x14ac:dyDescent="0.35">
      <c r="A64" s="25">
        <v>61</v>
      </c>
      <c r="B64" s="25">
        <v>36</v>
      </c>
      <c r="C64" s="25" t="s">
        <v>182</v>
      </c>
      <c r="F64"/>
      <c r="H64"/>
      <c r="I64"/>
      <c r="J64"/>
      <c r="K64"/>
      <c r="L64"/>
      <c r="M64"/>
      <c r="Q64"/>
      <c r="R64"/>
      <c r="Y64" s="25">
        <v>61</v>
      </c>
      <c r="Z64" s="25">
        <v>1173</v>
      </c>
      <c r="AA64" s="25">
        <v>2</v>
      </c>
      <c r="AB64" s="35">
        <v>207.79</v>
      </c>
      <c r="AC64" s="25">
        <v>4</v>
      </c>
      <c r="AD64" s="25">
        <f t="shared" si="5"/>
        <v>4</v>
      </c>
    </row>
    <row r="65" spans="1:18" x14ac:dyDescent="0.35">
      <c r="A65" s="25">
        <v>62</v>
      </c>
      <c r="B65" s="25">
        <v>36</v>
      </c>
      <c r="C65" s="25" t="s">
        <v>183</v>
      </c>
      <c r="F65"/>
      <c r="H65"/>
      <c r="I65"/>
      <c r="J65"/>
      <c r="K65"/>
      <c r="L65"/>
      <c r="M65"/>
      <c r="Q65"/>
      <c r="R65"/>
    </row>
    <row r="66" spans="1:18" x14ac:dyDescent="0.35">
      <c r="A66" s="25">
        <v>63</v>
      </c>
      <c r="B66" s="25">
        <v>31</v>
      </c>
      <c r="C66" s="25" t="s">
        <v>66</v>
      </c>
      <c r="F66"/>
      <c r="H66"/>
      <c r="I66"/>
      <c r="J66"/>
      <c r="K66"/>
      <c r="L66"/>
      <c r="M66"/>
      <c r="Q66"/>
      <c r="R66"/>
    </row>
    <row r="67" spans="1:18" x14ac:dyDescent="0.35">
      <c r="A67" s="25">
        <v>64</v>
      </c>
      <c r="B67" s="25">
        <v>31</v>
      </c>
      <c r="C67" s="25" t="s">
        <v>9</v>
      </c>
      <c r="F67"/>
      <c r="H67"/>
      <c r="I67"/>
      <c r="J67"/>
      <c r="K67"/>
      <c r="L67"/>
      <c r="M67"/>
      <c r="Q67"/>
      <c r="R67"/>
    </row>
    <row r="68" spans="1:18" x14ac:dyDescent="0.35">
      <c r="A68" s="25">
        <v>65</v>
      </c>
      <c r="B68" s="25">
        <v>35</v>
      </c>
      <c r="C68" s="25" t="s">
        <v>179</v>
      </c>
      <c r="F68"/>
      <c r="H68"/>
      <c r="I68"/>
      <c r="J68"/>
      <c r="K68"/>
      <c r="L68"/>
      <c r="M68"/>
      <c r="Q68"/>
      <c r="R68"/>
    </row>
    <row r="69" spans="1:18" x14ac:dyDescent="0.35">
      <c r="A69" s="25">
        <v>66</v>
      </c>
      <c r="B69" s="25">
        <v>35</v>
      </c>
      <c r="C69" s="25" t="s">
        <v>180</v>
      </c>
      <c r="F69"/>
      <c r="H69"/>
      <c r="I69"/>
      <c r="J69"/>
      <c r="K69"/>
      <c r="L69"/>
      <c r="M69"/>
      <c r="Q69"/>
      <c r="R69"/>
    </row>
    <row r="70" spans="1:18" x14ac:dyDescent="0.35">
      <c r="A70" s="25">
        <v>67</v>
      </c>
      <c r="B70" s="25">
        <v>29</v>
      </c>
      <c r="C70" s="25" t="s">
        <v>171</v>
      </c>
      <c r="F70"/>
      <c r="H70"/>
      <c r="I70"/>
      <c r="J70"/>
      <c r="K70"/>
      <c r="L70"/>
      <c r="M70"/>
      <c r="Q70"/>
      <c r="R70"/>
    </row>
    <row r="71" spans="1:18" x14ac:dyDescent="0.35">
      <c r="A71" s="25">
        <v>68</v>
      </c>
      <c r="B71" s="25">
        <v>29</v>
      </c>
      <c r="C71" s="25" t="s">
        <v>272</v>
      </c>
      <c r="F71"/>
      <c r="H71"/>
      <c r="I71"/>
      <c r="J71"/>
      <c r="K71"/>
      <c r="L71"/>
      <c r="M71"/>
      <c r="Q71"/>
      <c r="R71"/>
    </row>
    <row r="72" spans="1:18" x14ac:dyDescent="0.35">
      <c r="A72" s="25">
        <v>69</v>
      </c>
      <c r="B72" s="25">
        <v>33</v>
      </c>
      <c r="C72" s="25" t="s">
        <v>174</v>
      </c>
      <c r="F72"/>
      <c r="H72"/>
      <c r="I72"/>
      <c r="J72"/>
      <c r="K72"/>
      <c r="L72"/>
      <c r="M72"/>
      <c r="Q72"/>
      <c r="R72"/>
    </row>
    <row r="73" spans="1:18" x14ac:dyDescent="0.35">
      <c r="A73" s="25">
        <v>70</v>
      </c>
      <c r="B73" s="25">
        <v>33</v>
      </c>
      <c r="C73" s="25" t="s">
        <v>273</v>
      </c>
      <c r="F73"/>
      <c r="H73"/>
      <c r="I73"/>
      <c r="J73"/>
      <c r="K73"/>
      <c r="L73"/>
      <c r="M73"/>
      <c r="Q73"/>
      <c r="R73"/>
    </row>
    <row r="74" spans="1:18" x14ac:dyDescent="0.35">
      <c r="A74" s="25">
        <v>71</v>
      </c>
      <c r="B74" s="25">
        <v>8</v>
      </c>
      <c r="C74" s="25" t="s">
        <v>133</v>
      </c>
      <c r="F74"/>
      <c r="H74"/>
      <c r="I74"/>
      <c r="J74"/>
      <c r="K74"/>
      <c r="L74"/>
      <c r="M74"/>
      <c r="Q74"/>
      <c r="R74"/>
    </row>
    <row r="75" spans="1:18" x14ac:dyDescent="0.35">
      <c r="A75" s="25">
        <v>72</v>
      </c>
      <c r="B75" s="25">
        <v>8</v>
      </c>
      <c r="C75" s="25" t="s">
        <v>134</v>
      </c>
      <c r="F75"/>
      <c r="H75"/>
      <c r="I75"/>
      <c r="J75"/>
      <c r="K75"/>
      <c r="L75"/>
      <c r="M75"/>
      <c r="Q75"/>
      <c r="R75"/>
    </row>
    <row r="76" spans="1:18" x14ac:dyDescent="0.35">
      <c r="A76" s="25">
        <v>73</v>
      </c>
      <c r="B76" s="25">
        <v>8</v>
      </c>
      <c r="C76" s="25" t="s">
        <v>136</v>
      </c>
      <c r="F76"/>
      <c r="H76"/>
      <c r="I76"/>
      <c r="J76"/>
      <c r="K76"/>
      <c r="L76"/>
      <c r="M76"/>
      <c r="Q76"/>
      <c r="R76"/>
    </row>
    <row r="77" spans="1:18" x14ac:dyDescent="0.35">
      <c r="A77" s="25">
        <v>74</v>
      </c>
      <c r="B77" s="25">
        <v>8</v>
      </c>
      <c r="C77" s="25" t="s">
        <v>137</v>
      </c>
      <c r="F77"/>
      <c r="H77"/>
      <c r="I77"/>
      <c r="J77"/>
      <c r="K77"/>
      <c r="L77"/>
      <c r="M77"/>
      <c r="Q77"/>
      <c r="R77"/>
    </row>
    <row r="78" spans="1:18" x14ac:dyDescent="0.35">
      <c r="A78" s="25">
        <v>75</v>
      </c>
      <c r="B78" s="25">
        <v>11</v>
      </c>
      <c r="C78" s="25" t="s">
        <v>210</v>
      </c>
      <c r="F78"/>
      <c r="H78"/>
      <c r="I78"/>
      <c r="J78"/>
      <c r="K78"/>
      <c r="L78"/>
      <c r="M78"/>
      <c r="Q78"/>
      <c r="R78"/>
    </row>
    <row r="79" spans="1:18" x14ac:dyDescent="0.35">
      <c r="A79" s="25">
        <v>76</v>
      </c>
      <c r="B79" s="25">
        <v>11</v>
      </c>
      <c r="C79" s="25" t="s">
        <v>211</v>
      </c>
      <c r="F79"/>
      <c r="H79"/>
      <c r="I79"/>
      <c r="J79"/>
      <c r="K79"/>
      <c r="L79"/>
      <c r="M79"/>
      <c r="Q79"/>
      <c r="R79"/>
    </row>
    <row r="80" spans="1:18" x14ac:dyDescent="0.35">
      <c r="A80" s="25">
        <v>77</v>
      </c>
      <c r="B80" s="25">
        <v>12</v>
      </c>
      <c r="C80" s="25" t="s">
        <v>212</v>
      </c>
      <c r="F80"/>
      <c r="H80"/>
      <c r="I80"/>
      <c r="J80"/>
      <c r="K80"/>
      <c r="L80"/>
      <c r="M80"/>
      <c r="Q80"/>
      <c r="R80"/>
    </row>
    <row r="81" spans="1:18" x14ac:dyDescent="0.35">
      <c r="A81" s="25">
        <v>78</v>
      </c>
      <c r="B81" s="25">
        <v>26</v>
      </c>
      <c r="C81" s="25" t="s">
        <v>157</v>
      </c>
      <c r="F81"/>
      <c r="H81"/>
      <c r="I81"/>
      <c r="J81"/>
      <c r="K81"/>
      <c r="L81"/>
      <c r="M81"/>
      <c r="Q81"/>
      <c r="R81"/>
    </row>
    <row r="82" spans="1:18" x14ac:dyDescent="0.35">
      <c r="A82" s="25">
        <v>79</v>
      </c>
      <c r="B82" s="25">
        <v>26</v>
      </c>
      <c r="C82" s="25" t="s">
        <v>158</v>
      </c>
      <c r="F82"/>
      <c r="H82"/>
      <c r="I82"/>
      <c r="J82"/>
      <c r="K82"/>
      <c r="L82"/>
      <c r="M82"/>
      <c r="Q82"/>
      <c r="R82"/>
    </row>
    <row r="83" spans="1:18" x14ac:dyDescent="0.35">
      <c r="A83" s="25">
        <v>80</v>
      </c>
      <c r="B83" s="25">
        <v>26</v>
      </c>
      <c r="C83" s="25" t="s">
        <v>161</v>
      </c>
      <c r="F83"/>
      <c r="H83"/>
      <c r="I83"/>
      <c r="J83"/>
      <c r="K83"/>
      <c r="L83"/>
      <c r="M83"/>
      <c r="Q83"/>
      <c r="R83"/>
    </row>
    <row r="84" spans="1:18" x14ac:dyDescent="0.35">
      <c r="A84" s="25">
        <v>81</v>
      </c>
      <c r="B84" s="25">
        <v>26</v>
      </c>
      <c r="C84" s="25" t="s">
        <v>162</v>
      </c>
      <c r="F84"/>
      <c r="H84"/>
      <c r="I84"/>
      <c r="J84"/>
      <c r="K84"/>
      <c r="L84"/>
      <c r="M84"/>
      <c r="Q84"/>
      <c r="R84"/>
    </row>
    <row r="85" spans="1:18" x14ac:dyDescent="0.35">
      <c r="A85" s="25">
        <v>82</v>
      </c>
      <c r="B85" s="25">
        <v>26</v>
      </c>
      <c r="C85" s="25" t="s">
        <v>164</v>
      </c>
      <c r="F85"/>
      <c r="H85"/>
      <c r="I85"/>
      <c r="J85"/>
      <c r="K85"/>
      <c r="L85"/>
      <c r="M85"/>
      <c r="Q85"/>
      <c r="R85"/>
    </row>
    <row r="86" spans="1:18" x14ac:dyDescent="0.35">
      <c r="A86" s="25">
        <v>83</v>
      </c>
      <c r="B86" s="25">
        <v>26</v>
      </c>
      <c r="C86" s="25" t="s">
        <v>165</v>
      </c>
      <c r="F86"/>
      <c r="H86"/>
      <c r="I86"/>
      <c r="J86"/>
      <c r="K86"/>
      <c r="L86"/>
      <c r="M86"/>
      <c r="Q86"/>
      <c r="R86"/>
    </row>
    <row r="87" spans="1:18" x14ac:dyDescent="0.35">
      <c r="A87" s="25">
        <v>84</v>
      </c>
      <c r="B87" s="25">
        <v>13</v>
      </c>
      <c r="C87" s="25" t="s">
        <v>231</v>
      </c>
      <c r="F87"/>
      <c r="H87"/>
      <c r="I87"/>
      <c r="J87"/>
      <c r="K87"/>
      <c r="L87"/>
      <c r="M87"/>
      <c r="Q87"/>
      <c r="R87"/>
    </row>
    <row r="88" spans="1:18" x14ac:dyDescent="0.35">
      <c r="A88" s="25">
        <v>85</v>
      </c>
      <c r="B88" s="25">
        <v>13</v>
      </c>
      <c r="C88" s="25" t="s">
        <v>213</v>
      </c>
      <c r="F88"/>
      <c r="H88"/>
      <c r="I88"/>
      <c r="J88"/>
      <c r="K88"/>
      <c r="L88"/>
      <c r="M88"/>
      <c r="Q88"/>
      <c r="R88"/>
    </row>
    <row r="89" spans="1:18" x14ac:dyDescent="0.35">
      <c r="A89" s="25">
        <v>86</v>
      </c>
      <c r="B89" s="25">
        <v>13</v>
      </c>
      <c r="C89" s="25" t="s">
        <v>214</v>
      </c>
      <c r="F89"/>
      <c r="H89"/>
      <c r="I89"/>
      <c r="J89"/>
      <c r="K89"/>
      <c r="L89"/>
      <c r="M89"/>
      <c r="Q89"/>
      <c r="R89"/>
    </row>
    <row r="90" spans="1:18" x14ac:dyDescent="0.35">
      <c r="A90" s="25">
        <v>87</v>
      </c>
      <c r="B90" s="25">
        <v>26</v>
      </c>
      <c r="C90" s="25" t="s">
        <v>159</v>
      </c>
      <c r="F90"/>
      <c r="H90"/>
      <c r="I90"/>
      <c r="J90"/>
      <c r="K90"/>
      <c r="L90"/>
      <c r="M90"/>
      <c r="Q90"/>
      <c r="R90"/>
    </row>
    <row r="91" spans="1:18" x14ac:dyDescent="0.35">
      <c r="A91" s="25">
        <v>88</v>
      </c>
      <c r="B91" s="25">
        <v>26</v>
      </c>
      <c r="C91" s="25" t="s">
        <v>160</v>
      </c>
      <c r="F91"/>
      <c r="H91"/>
      <c r="I91"/>
      <c r="J91"/>
      <c r="K91"/>
      <c r="L91"/>
      <c r="M91"/>
      <c r="Q91"/>
      <c r="R91"/>
    </row>
    <row r="92" spans="1:18" x14ac:dyDescent="0.35">
      <c r="A92" s="25">
        <v>89</v>
      </c>
      <c r="B92" s="25">
        <v>26</v>
      </c>
      <c r="C92" s="25" t="s">
        <v>163</v>
      </c>
      <c r="F92"/>
      <c r="H92"/>
      <c r="I92"/>
      <c r="J92"/>
      <c r="K92"/>
      <c r="L92"/>
      <c r="M92"/>
      <c r="Q92"/>
      <c r="R92"/>
    </row>
    <row r="93" spans="1:18" x14ac:dyDescent="0.35">
      <c r="A93" s="25">
        <v>90</v>
      </c>
      <c r="B93" s="25">
        <v>28</v>
      </c>
      <c r="C93" s="25" t="s">
        <v>168</v>
      </c>
      <c r="F93"/>
      <c r="H93"/>
      <c r="I93"/>
      <c r="J93"/>
      <c r="K93"/>
      <c r="L93"/>
      <c r="M93"/>
      <c r="Q93"/>
      <c r="R93"/>
    </row>
    <row r="94" spans="1:18" x14ac:dyDescent="0.35">
      <c r="A94" s="25">
        <v>91</v>
      </c>
      <c r="B94" s="25">
        <v>28</v>
      </c>
      <c r="C94" s="25" t="s">
        <v>169</v>
      </c>
      <c r="F94"/>
      <c r="H94"/>
      <c r="I94"/>
      <c r="J94"/>
      <c r="K94"/>
      <c r="L94"/>
      <c r="M94"/>
      <c r="Q94"/>
      <c r="R94"/>
    </row>
    <row r="95" spans="1:18" x14ac:dyDescent="0.35">
      <c r="A95" s="25">
        <v>92</v>
      </c>
      <c r="B95" s="25">
        <v>43</v>
      </c>
      <c r="C95" s="25" t="s">
        <v>194</v>
      </c>
      <c r="F95"/>
      <c r="H95"/>
      <c r="I95"/>
      <c r="J95"/>
      <c r="K95"/>
      <c r="L95"/>
      <c r="M95"/>
      <c r="Q95"/>
      <c r="R95"/>
    </row>
    <row r="96" spans="1:18" x14ac:dyDescent="0.35">
      <c r="A96" s="25">
        <v>93</v>
      </c>
      <c r="B96" s="25">
        <v>43</v>
      </c>
      <c r="C96" s="25" t="s">
        <v>195</v>
      </c>
      <c r="F96"/>
      <c r="H96"/>
      <c r="I96"/>
      <c r="J96"/>
      <c r="K96"/>
      <c r="L96"/>
      <c r="M96"/>
      <c r="Q96"/>
      <c r="R96"/>
    </row>
    <row r="97" spans="1:18" x14ac:dyDescent="0.35">
      <c r="A97" s="25">
        <v>94</v>
      </c>
      <c r="B97" s="25">
        <v>27</v>
      </c>
      <c r="C97" s="25" t="s">
        <v>166</v>
      </c>
      <c r="F97"/>
      <c r="H97"/>
      <c r="I97"/>
      <c r="J97"/>
      <c r="K97"/>
      <c r="L97"/>
      <c r="M97"/>
      <c r="Q97"/>
      <c r="R97"/>
    </row>
    <row r="98" spans="1:18" x14ac:dyDescent="0.35">
      <c r="A98" s="25">
        <v>95</v>
      </c>
      <c r="B98" s="25">
        <v>27</v>
      </c>
      <c r="C98" s="25" t="s">
        <v>167</v>
      </c>
      <c r="F98"/>
      <c r="H98"/>
      <c r="I98"/>
      <c r="J98"/>
      <c r="K98"/>
      <c r="L98"/>
      <c r="M98"/>
      <c r="Q98"/>
      <c r="R98"/>
    </row>
    <row r="99" spans="1:18" x14ac:dyDescent="0.35">
      <c r="A99" s="25">
        <v>96</v>
      </c>
      <c r="B99" s="25">
        <v>18</v>
      </c>
      <c r="C99" s="25" t="s">
        <v>221</v>
      </c>
      <c r="F99"/>
      <c r="H99"/>
      <c r="I99"/>
      <c r="J99"/>
      <c r="K99"/>
      <c r="L99"/>
      <c r="M99"/>
      <c r="Q99"/>
      <c r="R99"/>
    </row>
    <row r="100" spans="1:18" x14ac:dyDescent="0.35">
      <c r="A100" s="25">
        <v>97</v>
      </c>
      <c r="B100" s="25">
        <v>18</v>
      </c>
      <c r="C100" s="25" t="s">
        <v>222</v>
      </c>
      <c r="F100"/>
      <c r="H100"/>
      <c r="I100"/>
      <c r="J100"/>
      <c r="K100"/>
      <c r="L100"/>
      <c r="M100"/>
      <c r="Q100"/>
      <c r="R100"/>
    </row>
    <row r="101" spans="1:18" x14ac:dyDescent="0.35">
      <c r="A101" s="25">
        <v>98</v>
      </c>
      <c r="B101" s="25">
        <v>48</v>
      </c>
      <c r="C101" s="25" t="s">
        <v>206</v>
      </c>
      <c r="F101"/>
      <c r="H101"/>
      <c r="I101"/>
      <c r="J101"/>
      <c r="K101"/>
      <c r="L101"/>
      <c r="M101"/>
      <c r="Q101"/>
      <c r="R101"/>
    </row>
    <row r="102" spans="1:18" x14ac:dyDescent="0.35">
      <c r="A102" s="25">
        <v>99</v>
      </c>
      <c r="B102" s="25">
        <v>48</v>
      </c>
      <c r="C102" s="25" t="s">
        <v>207</v>
      </c>
      <c r="F102"/>
      <c r="H102"/>
      <c r="I102"/>
      <c r="J102"/>
      <c r="K102"/>
      <c r="L102"/>
      <c r="M102"/>
      <c r="Q102"/>
      <c r="R102"/>
    </row>
    <row r="103" spans="1:18" x14ac:dyDescent="0.35">
      <c r="A103" s="25">
        <v>100</v>
      </c>
      <c r="B103" s="25">
        <v>18</v>
      </c>
      <c r="C103" s="25" t="s">
        <v>223</v>
      </c>
      <c r="F103"/>
      <c r="H103"/>
      <c r="I103"/>
      <c r="J103"/>
      <c r="K103"/>
      <c r="L103"/>
      <c r="M103"/>
      <c r="Q103"/>
      <c r="R103"/>
    </row>
    <row r="104" spans="1:18" x14ac:dyDescent="0.35">
      <c r="A104" s="25">
        <v>101</v>
      </c>
      <c r="B104" s="25">
        <v>39</v>
      </c>
      <c r="C104" s="25" t="s">
        <v>189</v>
      </c>
      <c r="F104"/>
      <c r="H104"/>
      <c r="I104"/>
      <c r="J104"/>
      <c r="K104"/>
      <c r="L104"/>
      <c r="M104"/>
      <c r="Q104"/>
      <c r="R104"/>
    </row>
    <row r="105" spans="1:18" x14ac:dyDescent="0.35">
      <c r="A105" s="25">
        <v>102</v>
      </c>
      <c r="B105" s="25">
        <v>39</v>
      </c>
      <c r="C105" s="25" t="s">
        <v>190</v>
      </c>
      <c r="F105"/>
      <c r="H105"/>
      <c r="I105"/>
      <c r="J105"/>
      <c r="K105"/>
      <c r="L105"/>
      <c r="M105"/>
      <c r="Q105"/>
      <c r="R105"/>
    </row>
    <row r="106" spans="1:18" x14ac:dyDescent="0.35">
      <c r="A106" s="25">
        <v>103</v>
      </c>
      <c r="B106" s="25">
        <v>25</v>
      </c>
      <c r="C106" s="25" t="s">
        <v>230</v>
      </c>
      <c r="F106"/>
      <c r="H106"/>
      <c r="I106"/>
      <c r="J106"/>
      <c r="K106"/>
      <c r="L106"/>
      <c r="M106"/>
      <c r="Q106"/>
      <c r="R106"/>
    </row>
    <row r="107" spans="1:18" x14ac:dyDescent="0.35">
      <c r="A107" s="25">
        <v>104</v>
      </c>
      <c r="B107" s="25">
        <v>40</v>
      </c>
      <c r="C107" s="25" t="s">
        <v>96</v>
      </c>
      <c r="F107"/>
      <c r="H107"/>
      <c r="I107"/>
      <c r="J107"/>
      <c r="K107"/>
      <c r="L107"/>
      <c r="M107"/>
      <c r="Q107"/>
      <c r="R107"/>
    </row>
    <row r="108" spans="1:18" x14ac:dyDescent="0.35">
      <c r="A108" s="25">
        <v>105</v>
      </c>
      <c r="B108" s="25">
        <v>35</v>
      </c>
      <c r="C108" s="25" t="s">
        <v>181</v>
      </c>
      <c r="F108"/>
      <c r="H108"/>
      <c r="I108"/>
      <c r="J108"/>
      <c r="K108"/>
      <c r="L108"/>
      <c r="M108"/>
      <c r="Q108"/>
      <c r="R108"/>
    </row>
    <row r="109" spans="1:18" x14ac:dyDescent="0.35">
      <c r="A109" s="25">
        <v>106</v>
      </c>
      <c r="B109" s="25">
        <v>46</v>
      </c>
      <c r="C109" s="25" t="s">
        <v>199</v>
      </c>
      <c r="F109"/>
      <c r="H109"/>
      <c r="I109"/>
      <c r="J109"/>
      <c r="K109"/>
      <c r="L109"/>
      <c r="M109"/>
      <c r="Q109"/>
      <c r="R109"/>
    </row>
    <row r="110" spans="1:18" x14ac:dyDescent="0.35">
      <c r="A110" s="25">
        <v>107</v>
      </c>
      <c r="B110" s="25">
        <v>46</v>
      </c>
      <c r="C110" s="25" t="s">
        <v>200</v>
      </c>
      <c r="F110"/>
      <c r="H110"/>
      <c r="I110"/>
      <c r="J110"/>
      <c r="K110"/>
      <c r="L110"/>
      <c r="M110"/>
      <c r="Q110"/>
      <c r="R110"/>
    </row>
    <row r="111" spans="1:18" x14ac:dyDescent="0.35">
      <c r="A111" s="25">
        <v>108</v>
      </c>
      <c r="B111" s="25">
        <v>47</v>
      </c>
      <c r="C111" s="25" t="s">
        <v>201</v>
      </c>
      <c r="F111"/>
      <c r="H111"/>
      <c r="I111"/>
      <c r="J111"/>
      <c r="K111"/>
      <c r="L111"/>
      <c r="M111"/>
      <c r="Q111"/>
      <c r="R111"/>
    </row>
    <row r="112" spans="1:18" x14ac:dyDescent="0.35">
      <c r="A112" s="25">
        <v>109</v>
      </c>
      <c r="B112" s="25">
        <v>47</v>
      </c>
      <c r="C112" s="25" t="s">
        <v>202</v>
      </c>
      <c r="F112"/>
      <c r="H112"/>
      <c r="I112"/>
      <c r="J112"/>
      <c r="K112"/>
      <c r="L112"/>
      <c r="M112"/>
      <c r="Q112"/>
      <c r="R112"/>
    </row>
    <row r="113" spans="1:18" x14ac:dyDescent="0.35">
      <c r="A113" s="25">
        <v>110</v>
      </c>
      <c r="B113" s="25">
        <v>47</v>
      </c>
      <c r="C113" s="25" t="s">
        <v>203</v>
      </c>
      <c r="F113"/>
      <c r="H113"/>
      <c r="I113"/>
      <c r="J113"/>
      <c r="K113"/>
      <c r="L113"/>
      <c r="M113"/>
      <c r="Q113"/>
      <c r="R113"/>
    </row>
    <row r="114" spans="1:18" x14ac:dyDescent="0.35">
      <c r="A114" s="25">
        <v>111</v>
      </c>
      <c r="B114" s="25">
        <v>47</v>
      </c>
      <c r="C114" s="25" t="s">
        <v>204</v>
      </c>
      <c r="F114"/>
      <c r="H114"/>
      <c r="I114"/>
      <c r="J114"/>
      <c r="K114"/>
      <c r="L114"/>
      <c r="M114"/>
      <c r="Q114"/>
      <c r="R114"/>
    </row>
    <row r="115" spans="1:18" x14ac:dyDescent="0.35">
      <c r="A115" s="25">
        <v>112</v>
      </c>
      <c r="B115" s="25">
        <v>1</v>
      </c>
      <c r="C115" s="25" t="s">
        <v>105</v>
      </c>
      <c r="F115"/>
      <c r="H115"/>
      <c r="I115"/>
      <c r="J115"/>
      <c r="K115"/>
      <c r="L115"/>
      <c r="M115"/>
      <c r="Q115"/>
      <c r="R115"/>
    </row>
    <row r="116" spans="1:18" x14ac:dyDescent="0.35">
      <c r="A116" s="25">
        <v>113</v>
      </c>
      <c r="B116" s="25">
        <v>1</v>
      </c>
      <c r="C116" s="25" t="s">
        <v>124</v>
      </c>
      <c r="F116"/>
      <c r="H116"/>
      <c r="I116"/>
      <c r="J116"/>
      <c r="K116"/>
      <c r="L116"/>
      <c r="M116"/>
      <c r="Q116"/>
      <c r="R116"/>
    </row>
    <row r="117" spans="1:18" x14ac:dyDescent="0.35">
      <c r="A117" s="25">
        <v>114</v>
      </c>
      <c r="B117" s="25">
        <v>41</v>
      </c>
      <c r="C117" s="25" t="s">
        <v>191</v>
      </c>
      <c r="F117"/>
      <c r="H117"/>
      <c r="I117"/>
      <c r="J117"/>
      <c r="K117"/>
      <c r="L117"/>
      <c r="M117"/>
      <c r="Q117"/>
      <c r="R117"/>
    </row>
    <row r="118" spans="1:18" x14ac:dyDescent="0.35">
      <c r="A118" s="25">
        <v>115</v>
      </c>
      <c r="B118" s="25">
        <v>4</v>
      </c>
      <c r="C118" s="25" t="s">
        <v>209</v>
      </c>
      <c r="F118"/>
      <c r="H118"/>
      <c r="I118"/>
      <c r="J118"/>
      <c r="K118"/>
      <c r="L118"/>
      <c r="M118"/>
      <c r="Q118"/>
      <c r="R118"/>
    </row>
    <row r="119" spans="1:18" x14ac:dyDescent="0.35">
      <c r="A119" s="25">
        <v>116</v>
      </c>
      <c r="B119" s="25">
        <v>3</v>
      </c>
      <c r="C119" s="25" t="s">
        <v>208</v>
      </c>
      <c r="F119"/>
      <c r="H119"/>
      <c r="I119"/>
      <c r="J119"/>
      <c r="K119"/>
      <c r="L119"/>
      <c r="M119"/>
      <c r="Q119"/>
      <c r="R119"/>
    </row>
    <row r="120" spans="1:18" x14ac:dyDescent="0.35">
      <c r="A120" s="25">
        <v>117</v>
      </c>
      <c r="B120" s="25">
        <v>2</v>
      </c>
      <c r="C120" s="25" t="s">
        <v>125</v>
      </c>
      <c r="F120"/>
      <c r="H120"/>
      <c r="I120"/>
      <c r="J120"/>
      <c r="K120"/>
      <c r="L120"/>
      <c r="M120"/>
      <c r="Q120"/>
      <c r="R120"/>
    </row>
    <row r="121" spans="1:18" x14ac:dyDescent="0.35">
      <c r="A121" s="25">
        <v>118</v>
      </c>
      <c r="B121" s="25">
        <v>2</v>
      </c>
      <c r="C121" s="25" t="s">
        <v>126</v>
      </c>
      <c r="F121"/>
      <c r="H121"/>
      <c r="I121"/>
      <c r="J121"/>
      <c r="K121"/>
      <c r="L121"/>
      <c r="M121"/>
      <c r="Q121"/>
      <c r="R121"/>
    </row>
    <row r="122" spans="1:18" x14ac:dyDescent="0.35">
      <c r="A122" s="25">
        <v>119</v>
      </c>
      <c r="B122" s="25">
        <v>2</v>
      </c>
      <c r="C122" s="25" t="s">
        <v>127</v>
      </c>
      <c r="F122"/>
      <c r="H122"/>
      <c r="I122"/>
      <c r="J122"/>
      <c r="K122"/>
      <c r="L122"/>
      <c r="M122"/>
      <c r="Q122"/>
      <c r="R122"/>
    </row>
    <row r="123" spans="1:18" x14ac:dyDescent="0.35">
      <c r="A123" s="25">
        <v>120</v>
      </c>
      <c r="B123" s="25">
        <v>2</v>
      </c>
      <c r="C123" s="25" t="s">
        <v>128</v>
      </c>
      <c r="F123"/>
      <c r="H123"/>
      <c r="I123"/>
      <c r="J123"/>
      <c r="K123"/>
      <c r="L123"/>
      <c r="M123"/>
      <c r="Q123"/>
      <c r="R123"/>
    </row>
  </sheetData>
  <mergeCells count="7">
    <mergeCell ref="V15:W15"/>
    <mergeCell ref="V23:W23"/>
    <mergeCell ref="E1:M1"/>
    <mergeCell ref="Y1:AD1"/>
    <mergeCell ref="A1:C1"/>
    <mergeCell ref="O1:T1"/>
    <mergeCell ref="V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do_not_touch</vt:lpstr>
      <vt:lpstr>Original (2)</vt:lpstr>
      <vt:lpstr>Original</vt:lpstr>
      <vt:lpstr>Rules</vt:lpstr>
      <vt:lpstr>1NF Steps</vt:lpstr>
      <vt:lpstr>2NF Steps</vt:lpstr>
      <vt:lpstr>3NF Steps</vt:lpstr>
      <vt:lpstr>Time Anomaly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Blake Vincelette</dc:creator>
  <cp:lastModifiedBy>Mariah A. Quinquito</cp:lastModifiedBy>
  <dcterms:created xsi:type="dcterms:W3CDTF">2023-11-15T14:11:54Z</dcterms:created>
  <dcterms:modified xsi:type="dcterms:W3CDTF">2024-03-28T02:35:53Z</dcterms:modified>
</cp:coreProperties>
</file>