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stocktable\"/>
    </mc:Choice>
  </mc:AlternateContent>
  <xr:revisionPtr revIDLastSave="0" documentId="8_{B3FF1017-BF59-431A-ADF8-A3616357D1BD}" xr6:coauthVersionLast="47" xr6:coauthVersionMax="47" xr10:uidLastSave="{00000000-0000-0000-0000-000000000000}"/>
  <bookViews>
    <workbookView xWindow="13080" yWindow="2543" windowWidth="14430" windowHeight="11422" xr2:uid="{55F3F5A2-2F79-41FD-8F59-2D1FDDD16CAD}"/>
  </bookViews>
  <sheets>
    <sheet name="工作表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4" i="1" l="1"/>
  <c r="A84" i="1"/>
  <c r="B83" i="1"/>
  <c r="A83" i="1"/>
  <c r="B82" i="1"/>
  <c r="A82" i="1"/>
  <c r="B81" i="1"/>
  <c r="A81" i="1"/>
  <c r="B80" i="1"/>
  <c r="A80" i="1"/>
  <c r="B79" i="1"/>
  <c r="A79" i="1"/>
  <c r="B78" i="1"/>
  <c r="A78" i="1"/>
  <c r="B77" i="1"/>
  <c r="A77" i="1"/>
  <c r="B76" i="1"/>
  <c r="A76" i="1"/>
  <c r="B75" i="1"/>
  <c r="A75" i="1"/>
  <c r="B74" i="1"/>
  <c r="A74" i="1"/>
  <c r="B73" i="1"/>
  <c r="A73" i="1"/>
  <c r="B72" i="1"/>
  <c r="A72" i="1"/>
  <c r="B71" i="1"/>
  <c r="A71" i="1"/>
  <c r="B70" i="1"/>
  <c r="A70" i="1"/>
  <c r="B69" i="1"/>
  <c r="A69" i="1"/>
  <c r="B68" i="1"/>
  <c r="A68" i="1"/>
  <c r="B67" i="1"/>
  <c r="A67" i="1"/>
  <c r="B66" i="1"/>
  <c r="A66" i="1"/>
  <c r="B65" i="1"/>
  <c r="A65" i="1"/>
  <c r="B64" i="1"/>
  <c r="A64" i="1"/>
  <c r="B63" i="1"/>
  <c r="A63" i="1"/>
  <c r="B62" i="1"/>
  <c r="A62" i="1"/>
  <c r="B61" i="1"/>
  <c r="A61" i="1"/>
  <c r="B60" i="1"/>
  <c r="A60" i="1"/>
  <c r="B59" i="1"/>
  <c r="A59" i="1"/>
  <c r="B58" i="1"/>
  <c r="A58" i="1"/>
  <c r="B57" i="1"/>
  <c r="A57" i="1"/>
  <c r="B56" i="1"/>
  <c r="A56" i="1"/>
  <c r="B55" i="1"/>
  <c r="A55" i="1"/>
  <c r="B54" i="1"/>
  <c r="A54" i="1"/>
  <c r="B53" i="1"/>
  <c r="A53" i="1"/>
  <c r="B52" i="1"/>
  <c r="A52" i="1"/>
  <c r="B51" i="1"/>
  <c r="A51" i="1"/>
  <c r="B50" i="1"/>
  <c r="A50" i="1"/>
  <c r="B49" i="1"/>
  <c r="A49" i="1"/>
  <c r="B48" i="1"/>
  <c r="A48" i="1"/>
  <c r="B47" i="1"/>
  <c r="A47" i="1"/>
  <c r="B46" i="1"/>
  <c r="A46" i="1"/>
  <c r="B45" i="1"/>
  <c r="A45" i="1"/>
  <c r="B44" i="1"/>
  <c r="A44" i="1"/>
  <c r="B43" i="1"/>
  <c r="A43" i="1"/>
  <c r="B42" i="1"/>
  <c r="A42" i="1"/>
  <c r="B41" i="1"/>
  <c r="A41" i="1"/>
  <c r="B40" i="1"/>
  <c r="A40" i="1"/>
  <c r="B39" i="1"/>
  <c r="A39" i="1"/>
  <c r="B38" i="1"/>
  <c r="A38" i="1"/>
  <c r="B37" i="1"/>
  <c r="A37" i="1"/>
  <c r="B36" i="1"/>
  <c r="A36" i="1"/>
  <c r="B35" i="1"/>
  <c r="A35" i="1"/>
  <c r="B34" i="1"/>
  <c r="A34" i="1"/>
  <c r="B33" i="1"/>
  <c r="A33" i="1"/>
  <c r="B32" i="1"/>
  <c r="A32" i="1"/>
  <c r="B31" i="1"/>
  <c r="A31" i="1"/>
  <c r="B30" i="1"/>
  <c r="A30" i="1"/>
  <c r="B29" i="1"/>
  <c r="A29" i="1"/>
  <c r="B28" i="1"/>
  <c r="A28" i="1"/>
  <c r="B27" i="1"/>
  <c r="A27" i="1"/>
  <c r="B26" i="1"/>
  <c r="A26" i="1"/>
  <c r="B25" i="1"/>
  <c r="A25" i="1"/>
  <c r="B24" i="1"/>
  <c r="A24" i="1"/>
  <c r="B23" i="1"/>
  <c r="A23" i="1"/>
  <c r="B22" i="1"/>
  <c r="A22" i="1"/>
  <c r="B21" i="1"/>
  <c r="A21" i="1"/>
  <c r="B20" i="1"/>
  <c r="A20" i="1"/>
  <c r="B19" i="1"/>
  <c r="A19" i="1"/>
  <c r="B18" i="1"/>
  <c r="A18" i="1"/>
  <c r="B17" i="1"/>
  <c r="A17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</calcChain>
</file>

<file path=xl/sharedStrings.xml><?xml version="1.0" encoding="utf-8"?>
<sst xmlns="http://schemas.openxmlformats.org/spreadsheetml/2006/main" count="2" uniqueCount="2">
  <si>
    <t>代碼</t>
  </si>
  <si>
    <t>商品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</si>
</sst>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LITE" ddeTopic="Quote">
    <ddeItems>
      <ddeItem name="2302.TW-ID" advise="1">
        <values>
          <value t="str">
            <val>2302</val>
          </value>
        </values>
      </ddeItem>
      <ddeItem name="2302.TW-Name" advise="1">
        <values>
          <value t="str">
            <val>麗正</val>
          </value>
        </values>
      </ddeItem>
      <ddeItem name="2303.TW-ID" advise="1">
        <values>
          <value t="str">
            <val>2303</val>
          </value>
        </values>
      </ddeItem>
      <ddeItem name="2303.TW-Name" advise="1">
        <values>
          <value t="str">
            <val>聯電</val>
          </value>
        </values>
      </ddeItem>
      <ddeItem name="2329.TW-ID" advise="1">
        <values>
          <value t="str">
            <val>2329</val>
          </value>
        </values>
      </ddeItem>
      <ddeItem name="2329.TW-Name" advise="1">
        <values>
          <value t="str">
            <val>華泰</val>
          </value>
        </values>
      </ddeItem>
      <ddeItem name="2330.TW-ID" advise="1">
        <values>
          <value t="str">
            <val>2330</val>
          </value>
        </values>
      </ddeItem>
      <ddeItem name="2330.TW-Name" advise="1">
        <values>
          <value t="str">
            <val>台積電</val>
          </value>
        </values>
      </ddeItem>
      <ddeItem name="2337.TW-ID" advise="1">
        <values>
          <value t="str">
            <val>2337</val>
          </value>
        </values>
      </ddeItem>
      <ddeItem name="2337.TW-Name" advise="1">
        <values>
          <value t="str">
            <val>旺宏</val>
          </value>
        </values>
      </ddeItem>
      <ddeItem name="2338.TW-ID" advise="1">
        <values>
          <value t="str">
            <val>2338</val>
          </value>
        </values>
      </ddeItem>
      <ddeItem name="2338.TW-Name" advise="1">
        <values>
          <value t="str">
            <val>光罩</val>
          </value>
        </values>
      </ddeItem>
      <ddeItem name="2340.TW-ID" advise="1">
        <values>
          <value t="str">
            <val>2340</val>
          </value>
        </values>
      </ddeItem>
      <ddeItem name="2340.TW-Name" advise="1">
        <values>
          <value t="str">
            <val>台亞</val>
          </value>
        </values>
      </ddeItem>
      <ddeItem name="2342.TW-ID" advise="1">
        <values>
          <value t="str">
            <val>2342</val>
          </value>
        </values>
      </ddeItem>
      <ddeItem name="2342.TW-Name" advise="1">
        <values>
          <value t="str">
            <val>茂矽</val>
          </value>
        </values>
      </ddeItem>
      <ddeItem name="2344.TW-ID" advise="1">
        <values>
          <value t="str">
            <val>2344</val>
          </value>
        </values>
      </ddeItem>
      <ddeItem name="2344.TW-Name" advise="1">
        <values>
          <value t="str">
            <val>華邦電</val>
          </value>
        </values>
      </ddeItem>
      <ddeItem name="2351.TW-ID" advise="1">
        <values>
          <value t="str">
            <val>2351</val>
          </value>
        </values>
      </ddeItem>
      <ddeItem name="2351.TW-Name" advise="1">
        <values>
          <value t="str">
            <val>順德</val>
          </value>
        </values>
      </ddeItem>
      <ddeItem name="2363.TW-ID" advise="1">
        <values>
          <value t="str">
            <val>2363</val>
          </value>
        </values>
      </ddeItem>
      <ddeItem name="2363.TW-Name" advise="1">
        <values>
          <value t="str">
            <val>矽統</val>
          </value>
        </values>
      </ddeItem>
      <ddeItem name="2369.TW-ID" advise="1">
        <values>
          <value t="str">
            <val>2369</val>
          </value>
        </values>
      </ddeItem>
      <ddeItem name="2369.TW-Name" advise="1">
        <values>
          <value t="str">
            <val>菱生</val>
          </value>
        </values>
      </ddeItem>
      <ddeItem name="2379.TW-ID" advise="1">
        <values>
          <value t="str">
            <val>2379</val>
          </value>
        </values>
      </ddeItem>
      <ddeItem name="2379.TW-Name" advise="1">
        <values>
          <value t="str">
            <val>瑞昱</val>
          </value>
        </values>
      </ddeItem>
      <ddeItem name="2388.TW-ID" advise="1">
        <values>
          <value t="str">
            <val>2388</val>
          </value>
        </values>
      </ddeItem>
      <ddeItem name="2388.TW-Name" advise="1">
        <values>
          <value t="str">
            <val>威盛</val>
          </value>
        </values>
      </ddeItem>
      <ddeItem name="2401.TW-ID" advise="1">
        <values>
          <value t="str">
            <val>2401</val>
          </value>
        </values>
      </ddeItem>
      <ddeItem name="2401.TW-Name" advise="1">
        <values>
          <value t="str">
            <val>凌陽</val>
          </value>
        </values>
      </ddeItem>
      <ddeItem name="2408.TW-ID" advise="1">
        <values>
          <value t="str">
            <val>2408</val>
          </value>
        </values>
      </ddeItem>
      <ddeItem name="2408.TW-Name" advise="1">
        <values>
          <value t="str">
            <val>南亞科</val>
          </value>
        </values>
      </ddeItem>
      <ddeItem name="2434.TW-ID" advise="1">
        <values>
          <value t="str">
            <val>2434</val>
          </value>
        </values>
      </ddeItem>
      <ddeItem name="2434.TW-Name" advise="1">
        <values>
          <value t="str">
            <val>統懋</val>
          </value>
        </values>
      </ddeItem>
      <ddeItem name="2436.TW-ID" advise="1">
        <values>
          <value t="str">
            <val>2436</val>
          </value>
        </values>
      </ddeItem>
      <ddeItem name="2436.TW-Name" advise="1">
        <values>
          <value t="str">
            <val>偉詮電</val>
          </value>
        </values>
      </ddeItem>
      <ddeItem name="2441.TW-ID" advise="1">
        <values>
          <value t="str">
            <val>2441</val>
          </value>
        </values>
      </ddeItem>
      <ddeItem name="2441.TW-Name" advise="1">
        <values>
          <value t="str">
            <val>超豐</val>
          </value>
        </values>
      </ddeItem>
      <ddeItem name="2449.TW-ID" advise="1">
        <values>
          <value t="str">
            <val>2449</val>
          </value>
        </values>
      </ddeItem>
      <ddeItem name="2449.TW-Name" advise="1">
        <values>
          <value t="str">
            <val>京元電子</val>
          </value>
        </values>
      </ddeItem>
      <ddeItem name="2451.TW-ID" advise="1">
        <values>
          <value t="str">
            <val>2451</val>
          </value>
        </values>
      </ddeItem>
      <ddeItem name="2451.TW-Name" advise="1">
        <values>
          <value t="str">
            <val>創見</val>
          </value>
        </values>
      </ddeItem>
      <ddeItem name="2454.TW-ID" advise="1">
        <values>
          <value t="str">
            <val>2454</val>
          </value>
        </values>
      </ddeItem>
      <ddeItem name="2454.TW-Name" advise="1">
        <values>
          <value t="str">
            <val>聯發科</val>
          </value>
        </values>
      </ddeItem>
      <ddeItem name="2458.TW-ID" advise="1">
        <values>
          <value t="str">
            <val>2458</val>
          </value>
        </values>
      </ddeItem>
      <ddeItem name="2458.TW-Name" advise="1">
        <values>
          <value t="str">
            <val>義隆</val>
          </value>
        </values>
      </ddeItem>
      <ddeItem name="2481.TW-ID" advise="1">
        <values>
          <value t="str">
            <val>2481</val>
          </value>
        </values>
      </ddeItem>
      <ddeItem name="2481.TW-Name" advise="1">
        <values>
          <value t="str">
            <val>強茂</val>
          </value>
        </values>
      </ddeItem>
      <ddeItem name="3006.TW-ID" advise="1">
        <values>
          <value t="str">
            <val>3006</val>
          </value>
        </values>
      </ddeItem>
      <ddeItem name="3006.TW-Name" advise="1">
        <values>
          <value t="str">
            <val>晶豪科</val>
          </value>
        </values>
      </ddeItem>
      <ddeItem name="3014.TW-ID" advise="1">
        <values>
          <value t="str">
            <val>3014</val>
          </value>
        </values>
      </ddeItem>
      <ddeItem name="3014.TW-Name" advise="1">
        <values>
          <value t="str">
            <val>聯陽</val>
          </value>
        </values>
      </ddeItem>
      <ddeItem name="3016.TW-ID" advise="1">
        <values>
          <value t="str">
            <val>3016</val>
          </value>
        </values>
      </ddeItem>
      <ddeItem name="3016.TW-Name" advise="1">
        <values>
          <value t="str">
            <val>嘉晶</val>
          </value>
        </values>
      </ddeItem>
      <ddeItem name="3034.TW-ID" advise="1">
        <values>
          <value t="str">
            <val>3034</val>
          </value>
        </values>
      </ddeItem>
      <ddeItem name="3034.TW-Name" advise="1">
        <values>
          <value t="str">
            <val>聯詠</val>
          </value>
        </values>
      </ddeItem>
      <ddeItem name="3035.TW-ID" advise="1">
        <values>
          <value t="str">
            <val>3035</val>
          </value>
        </values>
      </ddeItem>
      <ddeItem name="3035.TW-Name" advise="1">
        <values>
          <value t="str">
            <val>智原</val>
          </value>
        </values>
      </ddeItem>
      <ddeItem name="3041.TW-ID" advise="1">
        <values>
          <value t="str">
            <val>3041</val>
          </value>
        </values>
      </ddeItem>
      <ddeItem name="3041.TW-Name" advise="1">
        <values>
          <value t="str">
            <val>揚智</val>
          </value>
        </values>
      </ddeItem>
      <ddeItem name="3094.TW-ID" advise="1">
        <values>
          <value t="str">
            <val>3094</val>
          </value>
        </values>
      </ddeItem>
      <ddeItem name="3094.TW-Name" advise="1">
        <values>
          <value t="str">
            <val>聯傑</val>
          </value>
        </values>
      </ddeItem>
      <ddeItem name="3189.TW-ID" advise="1">
        <values>
          <value t="str">
            <val>3189</val>
          </value>
        </values>
      </ddeItem>
      <ddeItem name="3189.TW-Name" advise="1">
        <values>
          <value t="str">
            <val>景碩</val>
          </value>
        </values>
      </ddeItem>
      <ddeItem name="3257.TW-ID" advise="1">
        <values>
          <value t="str">
            <val>3257</val>
          </value>
        </values>
      </ddeItem>
      <ddeItem name="3257.TW-Name" advise="1">
        <values>
          <value t="str">
            <val>虹冠電</val>
          </value>
        </values>
      </ddeItem>
      <ddeItem name="3413.TW-ID" advise="1">
        <values>
          <value t="str">
            <val>3413</val>
          </value>
        </values>
      </ddeItem>
      <ddeItem name="3413.TW-Name" advise="1">
        <values>
          <value t="str">
            <val>京鼎</val>
          </value>
        </values>
      </ddeItem>
      <ddeItem name="3443.TW-ID" advise="1">
        <values>
          <value t="str">
            <val>3443</val>
          </value>
        </values>
      </ddeItem>
      <ddeItem name="3443.TW-Name" advise="1">
        <values>
          <value t="str">
            <val>創意</val>
          </value>
        </values>
      </ddeItem>
      <ddeItem name="3450.TW-ID" advise="1">
        <values>
          <value t="str">
            <val>3450</val>
          </value>
        </values>
      </ddeItem>
      <ddeItem name="3450.TW-Name" advise="1">
        <values>
          <value t="str">
            <val>聯鈞</val>
          </value>
        </values>
      </ddeItem>
      <ddeItem name="3530.TW-ID" advise="1">
        <values>
          <value t="str">
            <val>3530</val>
          </value>
        </values>
      </ddeItem>
      <ddeItem name="3530.TW-Name" advise="1">
        <values>
          <value t="str">
            <val>晶相光</val>
          </value>
        </values>
      </ddeItem>
      <ddeItem name="3532.TW-ID" advise="1">
        <values>
          <value t="str">
            <val>3532</val>
          </value>
        </values>
      </ddeItem>
      <ddeItem name="3532.TW-Name" advise="1">
        <values>
          <value t="str">
            <val>台勝科</val>
          </value>
        </values>
      </ddeItem>
      <ddeItem name="3545.TW-ID" advise="1">
        <values>
          <value t="str">
            <val>3545</val>
          </value>
        </values>
      </ddeItem>
      <ddeItem name="3545.TW-Name" advise="1">
        <values>
          <value t="str">
            <val>敦泰</val>
          </value>
        </values>
      </ddeItem>
      <ddeItem name="3583.TW-ID" advise="1">
        <values>
          <value t="str">
            <val>3583</val>
          </value>
        </values>
      </ddeItem>
      <ddeItem name="3583.TW-Name" advise="1">
        <values>
          <value t="str">
            <val>辛耘</val>
          </value>
        </values>
      </ddeItem>
      <ddeItem name="3588.TW-ID" advise="1">
        <values>
          <value t="str">
            <val>3588</val>
          </value>
        </values>
      </ddeItem>
      <ddeItem name="3588.TW-Name" advise="1">
        <values>
          <value t="str">
            <val>通嘉</val>
          </value>
        </values>
      </ddeItem>
      <ddeItem name="3592.TW-ID" advise="1">
        <values>
          <value t="str">
            <val>3592</val>
          </value>
        </values>
      </ddeItem>
      <ddeItem name="3592.TW-Name" advise="1">
        <values>
          <value t="str">
            <val>瑞鼎</val>
          </value>
        </values>
      </ddeItem>
      <ddeItem name="3661.TW-ID" advise="1">
        <values>
          <value t="str">
            <val>3661</val>
          </value>
        </values>
      </ddeItem>
      <ddeItem name="3661.TW-Name" advise="1">
        <values>
          <value t="str">
            <val>世芯-KY</val>
          </value>
        </values>
      </ddeItem>
      <ddeItem name="3686.TW-ID" advise="1">
        <values>
          <value t="str">
            <val>3686</val>
          </value>
        </values>
      </ddeItem>
      <ddeItem name="3686.TW-Name" advise="1">
        <values>
          <value t="str">
            <val>達能</val>
          </value>
        </values>
      </ddeItem>
      <ddeItem name="3711.TW-ID" advise="1">
        <values>
          <value t="str">
            <val>3711</val>
          </value>
        </values>
      </ddeItem>
      <ddeItem name="3711.TW-Name" advise="1">
        <values>
          <value t="str">
            <val>日月光投控</val>
          </value>
        </values>
      </ddeItem>
      <ddeItem name="4919.TW-ID" advise="1">
        <values>
          <value t="str">
            <val>4919</val>
          </value>
        </values>
      </ddeItem>
      <ddeItem name="4919.TW-Name" advise="1">
        <values>
          <value t="str">
            <val>新唐</val>
          </value>
        </values>
      </ddeItem>
      <ddeItem name="4952.TW-ID" advise="1">
        <values>
          <value t="str">
            <val>4952</val>
          </value>
        </values>
      </ddeItem>
      <ddeItem name="4952.TW-Name" advise="1">
        <values>
          <value t="str">
            <val>凌通</val>
          </value>
        </values>
      </ddeItem>
      <ddeItem name="4961.TW-ID" advise="1">
        <values>
          <value t="str">
            <val>4961</val>
          </value>
        </values>
      </ddeItem>
      <ddeItem name="4961.TW-Name" advise="1">
        <values>
          <value t="str">
            <val>天鈺</val>
          </value>
        </values>
      </ddeItem>
      <ddeItem name="4967.TW-ID" advise="1">
        <values>
          <value t="str">
            <val>4967</val>
          </value>
        </values>
      </ddeItem>
      <ddeItem name="4967.TW-Name" advise="1">
        <values>
          <value t="str">
            <val>十銓</val>
          </value>
        </values>
      </ddeItem>
      <ddeItem name="4968.TW-ID" advise="1">
        <values>
          <value t="str">
            <val>4968</val>
          </value>
        </values>
      </ddeItem>
      <ddeItem name="4968.TW-Name" advise="1">
        <values>
          <value t="str">
            <val>立積</val>
          </value>
        </values>
      </ddeItem>
      <ddeItem name="5222.TW-ID" advise="1">
        <values>
          <value t="str">
            <val>5222</val>
          </value>
        </values>
      </ddeItem>
      <ddeItem name="5222.TW-Name" advise="1">
        <values>
          <value t="str">
            <val>全訊</val>
          </value>
        </values>
      </ddeItem>
      <ddeItem name="5269.TW-ID" advise="1">
        <values>
          <value t="str">
            <val>5269</val>
          </value>
        </values>
      </ddeItem>
      <ddeItem name="5269.TW-Name" advise="1">
        <values>
          <value t="str">
            <val>祥碩</val>
          </value>
        </values>
      </ddeItem>
      <ddeItem name="5285.TW-ID" advise="1">
        <values>
          <value t="str">
            <val>5285</val>
          </value>
        </values>
      </ddeItem>
      <ddeItem name="5285.TW-Name" advise="1">
        <values>
          <value t="str">
            <val>界霖</val>
          </value>
        </values>
      </ddeItem>
      <ddeItem name="5471.TW-ID" advise="1">
        <values>
          <value t="str">
            <val>5471</val>
          </value>
        </values>
      </ddeItem>
      <ddeItem name="5471.TW-Name" advise="1">
        <values>
          <value t="str">
            <val>松翰</val>
          </value>
        </values>
      </ddeItem>
      <ddeItem name="6202.TW-ID" advise="1">
        <values>
          <value t="str">
            <val>6202</val>
          </value>
        </values>
      </ddeItem>
      <ddeItem name="6202.TW-Name" advise="1">
        <values>
          <value t="str">
            <val>盛群</val>
          </value>
        </values>
      </ddeItem>
      <ddeItem name="6239.TW-ID" advise="1">
        <values>
          <value t="str">
            <val>6239</val>
          </value>
        </values>
      </ddeItem>
      <ddeItem name="6239.TW-Name" advise="1">
        <values>
          <value t="str">
            <val>力成</val>
          </value>
        </values>
      </ddeItem>
      <ddeItem name="6243.TW-ID" advise="1">
        <values>
          <value t="str">
            <val>6243</val>
          </value>
        </values>
      </ddeItem>
      <ddeItem name="6243.TW-Name" advise="1">
        <values>
          <value t="str">
            <val>迅杰</val>
          </value>
        </values>
      </ddeItem>
      <ddeItem name="6257.TW-ID" advise="1">
        <values>
          <value t="str">
            <val>6257</val>
          </value>
        </values>
      </ddeItem>
      <ddeItem name="6257.TW-Name" advise="1">
        <values>
          <value t="str">
            <val>矽格</val>
          </value>
        </values>
      </ddeItem>
      <ddeItem name="6271.TW-ID" advise="1">
        <values>
          <value t="str">
            <val>6271</val>
          </value>
        </values>
      </ddeItem>
      <ddeItem name="6271.TW-Name" advise="1">
        <values>
          <value t="str">
            <val>同欣電</val>
          </value>
        </values>
      </ddeItem>
      <ddeItem name="6415.TW-ID" advise="1">
        <values>
          <value t="str">
            <val>6415</val>
          </value>
        </values>
      </ddeItem>
      <ddeItem name="6415.TW-Name" advise="1">
        <values>
          <value t="str">
            <val>矽力*-KY</val>
          </value>
        </values>
      </ddeItem>
      <ddeItem name="6451.TW-ID" advise="1">
        <values>
          <value t="str">
            <val>6451</val>
          </value>
        </values>
      </ddeItem>
      <ddeItem name="6451.TW-Name" advise="1">
        <values>
          <value t="str">
            <val>訊芯-KY</val>
          </value>
        </values>
      </ddeItem>
      <ddeItem name="6515.TW-ID" advise="1">
        <values>
          <value t="str">
            <val>6515</val>
          </value>
        </values>
      </ddeItem>
      <ddeItem name="6515.TW-Name" advise="1">
        <values>
          <value t="str">
            <val>穎崴</val>
          </value>
        </values>
      </ddeItem>
      <ddeItem name="6525.TW-ID" advise="1">
        <values>
          <value t="str">
            <val>6525</val>
          </value>
        </values>
      </ddeItem>
      <ddeItem name="6525.TW-Name" advise="1">
        <values>
          <value t="str">
            <val>捷敏-KY</val>
          </value>
        </values>
      </ddeItem>
      <ddeItem name="6526.TW-ID" advise="1">
        <values>
          <value t="str">
            <val>6526</val>
          </value>
        </values>
      </ddeItem>
      <ddeItem name="6526.TW-Name" advise="1">
        <values>
          <value t="str">
            <val>達發</val>
          </value>
        </values>
      </ddeItem>
      <ddeItem name="6531.TW-ID" advise="1">
        <values>
          <value t="str">
            <val>6531</val>
          </value>
        </values>
      </ddeItem>
      <ddeItem name="6531.TW-Name" advise="1">
        <values>
          <value t="str">
            <val>愛普*</val>
          </value>
        </values>
      </ddeItem>
      <ddeItem name="6533.TW-ID" advise="1">
        <values>
          <value t="str">
            <val>6533</val>
          </value>
        </values>
      </ddeItem>
      <ddeItem name="6533.TW-Name" advise="1">
        <values>
          <value t="str">
            <val>晶心科</val>
          </value>
        </values>
      </ddeItem>
      <ddeItem name="6552.TW-ID" advise="1">
        <values>
          <value t="str">
            <val>6552</val>
          </value>
        </values>
      </ddeItem>
      <ddeItem name="6552.TW-Name" advise="1">
        <values>
          <value t="str">
            <val>易華電</val>
          </value>
        </values>
      </ddeItem>
      <ddeItem name="6573.TW-ID" advise="1">
        <values>
          <value t="str">
            <val>6573</val>
          </value>
        </values>
      </ddeItem>
      <ddeItem name="6573.TW-Name" advise="1">
        <values>
          <value t="str">
            <val>虹揚-KY</val>
          </value>
        </values>
      </ddeItem>
      <ddeItem name="6695.TW-ID" advise="1">
        <values>
          <value t="str">
            <val>6695</val>
          </value>
        </values>
      </ddeItem>
      <ddeItem name="6695.TW-Name" advise="1">
        <values>
          <value t="str">
            <val>芯鼎</val>
          </value>
        </values>
      </ddeItem>
      <ddeItem name="6719.TW-ID" advise="1">
        <values>
          <value t="str">
            <val>6719</val>
          </value>
        </values>
      </ddeItem>
      <ddeItem name="6719.TW-Name" advise="1">
        <values>
          <value t="str">
            <val>力智</val>
          </value>
        </values>
      </ddeItem>
      <ddeItem name="6756.TW-ID" advise="1">
        <values>
          <value t="str">
            <val>6756</val>
          </value>
        </values>
      </ddeItem>
      <ddeItem name="6756.TW-Name" advise="1">
        <values>
          <value t="str">
            <val>威鋒電子</val>
          </value>
        </values>
      </ddeItem>
      <ddeItem name="6770.TW-ID" advise="1">
        <values>
          <value t="str">
            <val>6770</val>
          </value>
        </values>
      </ddeItem>
      <ddeItem name="6770.TW-Name" advise="1">
        <values>
          <value t="str">
            <val>力積電</val>
          </value>
        </values>
      </ddeItem>
      <ddeItem name="6789.TW-ID" advise="1">
        <values>
          <value t="str">
            <val>6789</val>
          </value>
        </values>
      </ddeItem>
      <ddeItem name="6789.TW-Name" advise="1">
        <values>
          <value t="str">
            <val>采鈺</val>
          </value>
        </values>
      </ddeItem>
      <ddeItem name="6799.TW-ID" advise="1">
        <values>
          <value t="str">
            <val>6799</val>
          </value>
        </values>
      </ddeItem>
      <ddeItem name="6799.TW-Name" advise="1">
        <values>
          <value t="str">
            <val>來頡</val>
          </value>
        </values>
      </ddeItem>
      <ddeItem name="6854.TW-ID" advise="1">
        <values>
          <value t="str">
            <val>6854</val>
          </value>
        </values>
      </ddeItem>
      <ddeItem name="6854.TW-Name" advise="1">
        <values>
          <value t="str">
            <val>錼創科技-KY創</val>
          </value>
        </values>
      </ddeItem>
      <ddeItem name="8016.TW-ID" advise="1">
        <values>
          <value t="str">
            <val>8016</val>
          </value>
        </values>
      </ddeItem>
      <ddeItem name="8016.TW-Name" advise="1">
        <values>
          <value t="str">
            <val>矽創</val>
          </value>
        </values>
      </ddeItem>
      <ddeItem name="8028.TW-ID" advise="1">
        <values>
          <value t="str">
            <val>8028</val>
          </value>
        </values>
      </ddeItem>
      <ddeItem name="8028.TW-Name" advise="1">
        <values>
          <value t="str">
            <val>昇陽半導體</val>
          </value>
        </values>
      </ddeItem>
      <ddeItem name="8081.TW-ID" advise="1">
        <values>
          <value t="str">
            <val>8081</val>
          </value>
        </values>
      </ddeItem>
      <ddeItem name="8081.TW-Name" advise="1">
        <values>
          <value t="str">
            <val>致新</val>
          </value>
        </values>
      </ddeItem>
      <ddeItem name="8110.TW-ID" advise="1">
        <values>
          <value t="str">
            <val>8110</val>
          </value>
        </values>
      </ddeItem>
      <ddeItem name="8110.TW-Name" advise="1">
        <values>
          <value t="str">
            <val>華東</val>
          </value>
        </values>
      </ddeItem>
      <ddeItem name="8131.TW-ID" advise="1">
        <values>
          <value t="str">
            <val>8131</val>
          </value>
        </values>
      </ddeItem>
      <ddeItem name="8131.TW-Name" advise="1">
        <values>
          <value t="str">
            <val>福懋科</val>
          </value>
        </values>
      </ddeItem>
      <ddeItem name="8150.TW-ID" advise="1">
        <values>
          <value t="str">
            <val>8150</val>
          </value>
        </values>
      </ddeItem>
      <ddeItem name="8150.TW-Name" advise="1">
        <values>
          <value t="str">
            <val>南茂</val>
          </value>
        </values>
      </ddeItem>
      <ddeItem name="8261.TW-ID" advise="1">
        <values>
          <value t="str">
            <val>8261</val>
          </value>
        </values>
      </ddeItem>
      <ddeItem name="8261.TW-Name" advise="1">
        <values>
          <value t="str">
            <val>富鼎</val>
          </value>
        </values>
      </ddeItem>
      <ddeItem name="8271.TW-ID" advise="1">
        <values>
          <value t="str">
            <val>8271</val>
          </value>
        </values>
      </ddeItem>
      <ddeItem name="8271.TW-Name" advise="1">
        <values>
          <value t="str">
            <val>宇瞻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647B-D6CA-4CE7-8C83-75C09FB051A2}">
  <dimension ref="A1:B84"/>
  <sheetViews>
    <sheetView tabSelected="1" topLeftCell="A67" workbookViewId="0">
      <selection activeCell="K71" sqref="K71"/>
    </sheetView>
  </sheetViews>
  <sheetFormatPr defaultRowHeight="16.149999999999999" x14ac:dyDescent="0.45"/>
  <sheetData>
    <row r="1" spans="1:2" x14ac:dyDescent="0.45">
      <c r="A1" t="s">
        <v>0</v>
      </c>
      <c r="B1" t="s">
        <v>1</v>
      </c>
    </row>
    <row r="2" spans="1:2" x14ac:dyDescent="0.45">
      <c r="A2" t="str">
        <f>[1]!'2302.TW-ID'</f>
        <v>2302</v>
      </c>
      <c r="B2" t="str">
        <f>[1]!'2302.TW-Name'</f>
        <v>麗正</v>
      </c>
    </row>
    <row r="3" spans="1:2" x14ac:dyDescent="0.45">
      <c r="A3" t="str">
        <f>[1]!'2303.TW-ID'</f>
        <v>2303</v>
      </c>
      <c r="B3" t="str">
        <f>[1]!'2303.TW-Name'</f>
        <v>聯電</v>
      </c>
    </row>
    <row r="4" spans="1:2" x14ac:dyDescent="0.45">
      <c r="A4" t="str">
        <f>[1]!'2329.TW-ID'</f>
        <v>2329</v>
      </c>
      <c r="B4" t="str">
        <f>[1]!'2329.TW-Name'</f>
        <v>華泰</v>
      </c>
    </row>
    <row r="5" spans="1:2" x14ac:dyDescent="0.45">
      <c r="A5" t="str">
        <f>[1]!'2330.TW-ID'</f>
        <v>2330</v>
      </c>
      <c r="B5" t="str">
        <f>[1]!'2330.TW-Name'</f>
        <v>台積電</v>
      </c>
    </row>
    <row r="6" spans="1:2" x14ac:dyDescent="0.45">
      <c r="A6" t="str">
        <f>[1]!'2337.TW-ID'</f>
        <v>2337</v>
      </c>
      <c r="B6" t="str">
        <f>[1]!'2337.TW-Name'</f>
        <v>旺宏</v>
      </c>
    </row>
    <row r="7" spans="1:2" x14ac:dyDescent="0.45">
      <c r="A7" t="str">
        <f>[1]!'2338.TW-ID'</f>
        <v>2338</v>
      </c>
      <c r="B7" t="str">
        <f>[1]!'2338.TW-Name'</f>
        <v>光罩</v>
      </c>
    </row>
    <row r="8" spans="1:2" x14ac:dyDescent="0.45">
      <c r="A8" t="str">
        <f>[1]!'2340.TW-ID'</f>
        <v>2340</v>
      </c>
      <c r="B8" t="str">
        <f>[1]!'2340.TW-Name'</f>
        <v>台亞</v>
      </c>
    </row>
    <row r="9" spans="1:2" x14ac:dyDescent="0.45">
      <c r="A9" t="str">
        <f>[1]!'2342.TW-ID'</f>
        <v>2342</v>
      </c>
      <c r="B9" t="str">
        <f>[1]!'2342.TW-Name'</f>
        <v>茂矽</v>
      </c>
    </row>
    <row r="10" spans="1:2" x14ac:dyDescent="0.45">
      <c r="A10" t="str">
        <f>[1]!'2344.TW-ID'</f>
        <v>2344</v>
      </c>
      <c r="B10" t="str">
        <f>[1]!'2344.TW-Name'</f>
        <v>華邦電</v>
      </c>
    </row>
    <row r="11" spans="1:2" x14ac:dyDescent="0.45">
      <c r="A11" t="str">
        <f>[1]!'2351.TW-ID'</f>
        <v>2351</v>
      </c>
      <c r="B11" t="str">
        <f>[1]!'2351.TW-Name'</f>
        <v>順德</v>
      </c>
    </row>
    <row r="12" spans="1:2" x14ac:dyDescent="0.45">
      <c r="A12" t="str">
        <f>[1]!'2363.TW-ID'</f>
        <v>2363</v>
      </c>
      <c r="B12" t="str">
        <f>[1]!'2363.TW-Name'</f>
        <v>矽統</v>
      </c>
    </row>
    <row r="13" spans="1:2" x14ac:dyDescent="0.45">
      <c r="A13" t="str">
        <f>[1]!'2369.TW-ID'</f>
        <v>2369</v>
      </c>
      <c r="B13" t="str">
        <f>[1]!'2369.TW-Name'</f>
        <v>菱生</v>
      </c>
    </row>
    <row r="14" spans="1:2" x14ac:dyDescent="0.45">
      <c r="A14" t="str">
        <f>[1]!'2379.TW-ID'</f>
        <v>2379</v>
      </c>
      <c r="B14" t="str">
        <f>[1]!'2379.TW-Name'</f>
        <v>瑞昱</v>
      </c>
    </row>
    <row r="15" spans="1:2" x14ac:dyDescent="0.45">
      <c r="A15" t="str">
        <f>[1]!'2388.TW-ID'</f>
        <v>2388</v>
      </c>
      <c r="B15" t="str">
        <f>[1]!'2388.TW-Name'</f>
        <v>威盛</v>
      </c>
    </row>
    <row r="16" spans="1:2" x14ac:dyDescent="0.45">
      <c r="A16" t="str">
        <f>[1]!'2401.TW-ID'</f>
        <v>2401</v>
      </c>
      <c r="B16" t="str">
        <f>[1]!'2401.TW-Name'</f>
        <v>凌陽</v>
      </c>
    </row>
    <row r="17" spans="1:2" x14ac:dyDescent="0.45">
      <c r="A17" t="str">
        <f>[1]!'2408.TW-ID'</f>
        <v>2408</v>
      </c>
      <c r="B17" t="str">
        <f>[1]!'2408.TW-Name'</f>
        <v>南亞科</v>
      </c>
    </row>
    <row r="18" spans="1:2" x14ac:dyDescent="0.45">
      <c r="A18" t="str">
        <f>[1]!'2434.TW-ID'</f>
        <v>2434</v>
      </c>
      <c r="B18" t="str">
        <f>[1]!'2434.TW-Name'</f>
        <v>統懋</v>
      </c>
    </row>
    <row r="19" spans="1:2" x14ac:dyDescent="0.45">
      <c r="A19" t="str">
        <f>[1]!'2436.TW-ID'</f>
        <v>2436</v>
      </c>
      <c r="B19" t="str">
        <f>[1]!'2436.TW-Name'</f>
        <v>偉詮電</v>
      </c>
    </row>
    <row r="20" spans="1:2" x14ac:dyDescent="0.45">
      <c r="A20" t="str">
        <f>[1]!'2441.TW-ID'</f>
        <v>2441</v>
      </c>
      <c r="B20" t="str">
        <f>[1]!'2441.TW-Name'</f>
        <v>超豐</v>
      </c>
    </row>
    <row r="21" spans="1:2" x14ac:dyDescent="0.45">
      <c r="A21" t="str">
        <f>[1]!'2449.TW-ID'</f>
        <v>2449</v>
      </c>
      <c r="B21" t="str">
        <f>[1]!'2449.TW-Name'</f>
        <v>京元電子</v>
      </c>
    </row>
    <row r="22" spans="1:2" x14ac:dyDescent="0.45">
      <c r="A22" t="str">
        <f>[1]!'2451.TW-ID'</f>
        <v>2451</v>
      </c>
      <c r="B22" t="str">
        <f>[1]!'2451.TW-Name'</f>
        <v>創見</v>
      </c>
    </row>
    <row r="23" spans="1:2" x14ac:dyDescent="0.45">
      <c r="A23" t="str">
        <f>[1]!'2454.TW-ID'</f>
        <v>2454</v>
      </c>
      <c r="B23" t="str">
        <f>[1]!'2454.TW-Name'</f>
        <v>聯發科</v>
      </c>
    </row>
    <row r="24" spans="1:2" x14ac:dyDescent="0.45">
      <c r="A24" t="str">
        <f>[1]!'2458.TW-ID'</f>
        <v>2458</v>
      </c>
      <c r="B24" t="str">
        <f>[1]!'2458.TW-Name'</f>
        <v>義隆</v>
      </c>
    </row>
    <row r="25" spans="1:2" x14ac:dyDescent="0.45">
      <c r="A25" t="str">
        <f>[1]!'2481.TW-ID'</f>
        <v>2481</v>
      </c>
      <c r="B25" t="str">
        <f>[1]!'2481.TW-Name'</f>
        <v>強茂</v>
      </c>
    </row>
    <row r="26" spans="1:2" x14ac:dyDescent="0.45">
      <c r="A26" t="str">
        <f>[1]!'3006.TW-ID'</f>
        <v>3006</v>
      </c>
      <c r="B26" t="str">
        <f>[1]!'3006.TW-Name'</f>
        <v>晶豪科</v>
      </c>
    </row>
    <row r="27" spans="1:2" x14ac:dyDescent="0.45">
      <c r="A27" t="str">
        <f>[1]!'3014.TW-ID'</f>
        <v>3014</v>
      </c>
      <c r="B27" t="str">
        <f>[1]!'3014.TW-Name'</f>
        <v>聯陽</v>
      </c>
    </row>
    <row r="28" spans="1:2" x14ac:dyDescent="0.45">
      <c r="A28" t="str">
        <f>[1]!'3016.TW-ID'</f>
        <v>3016</v>
      </c>
      <c r="B28" t="str">
        <f>[1]!'3016.TW-Name'</f>
        <v>嘉晶</v>
      </c>
    </row>
    <row r="29" spans="1:2" x14ac:dyDescent="0.45">
      <c r="A29" t="str">
        <f>[1]!'3034.TW-ID'</f>
        <v>3034</v>
      </c>
      <c r="B29" t="str">
        <f>[1]!'3034.TW-Name'</f>
        <v>聯詠</v>
      </c>
    </row>
    <row r="30" spans="1:2" x14ac:dyDescent="0.45">
      <c r="A30" t="str">
        <f>[1]!'3035.TW-ID'</f>
        <v>3035</v>
      </c>
      <c r="B30" t="str">
        <f>[1]!'3035.TW-Name'</f>
        <v>智原</v>
      </c>
    </row>
    <row r="31" spans="1:2" x14ac:dyDescent="0.45">
      <c r="A31" t="str">
        <f>[1]!'3041.TW-ID'</f>
        <v>3041</v>
      </c>
      <c r="B31" t="str">
        <f>[1]!'3041.TW-Name'</f>
        <v>揚智</v>
      </c>
    </row>
    <row r="32" spans="1:2" x14ac:dyDescent="0.45">
      <c r="A32" t="str">
        <f>[1]!'3094.TW-ID'</f>
        <v>3094</v>
      </c>
      <c r="B32" t="str">
        <f>[1]!'3094.TW-Name'</f>
        <v>聯傑</v>
      </c>
    </row>
    <row r="33" spans="1:2" x14ac:dyDescent="0.45">
      <c r="A33" t="str">
        <f>[1]!'3189.TW-ID'</f>
        <v>3189</v>
      </c>
      <c r="B33" t="str">
        <f>[1]!'3189.TW-Name'</f>
        <v>景碩</v>
      </c>
    </row>
    <row r="34" spans="1:2" x14ac:dyDescent="0.45">
      <c r="A34" t="str">
        <f>[1]!'3257.TW-ID'</f>
        <v>3257</v>
      </c>
      <c r="B34" t="str">
        <f>[1]!'3257.TW-Name'</f>
        <v>虹冠電</v>
      </c>
    </row>
    <row r="35" spans="1:2" x14ac:dyDescent="0.45">
      <c r="A35" t="str">
        <f>[1]!'3413.TW-ID'</f>
        <v>3413</v>
      </c>
      <c r="B35" t="str">
        <f>[1]!'3413.TW-Name'</f>
        <v>京鼎</v>
      </c>
    </row>
    <row r="36" spans="1:2" x14ac:dyDescent="0.45">
      <c r="A36" t="str">
        <f>[1]!'3443.TW-ID'</f>
        <v>3443</v>
      </c>
      <c r="B36" t="str">
        <f>[1]!'3443.TW-Name'</f>
        <v>創意</v>
      </c>
    </row>
    <row r="37" spans="1:2" x14ac:dyDescent="0.45">
      <c r="A37" t="str">
        <f>[1]!'3450.TW-ID'</f>
        <v>3450</v>
      </c>
      <c r="B37" t="str">
        <f>[1]!'3450.TW-Name'</f>
        <v>聯鈞</v>
      </c>
    </row>
    <row r="38" spans="1:2" x14ac:dyDescent="0.45">
      <c r="A38" t="str">
        <f>[1]!'3530.TW-ID'</f>
        <v>3530</v>
      </c>
      <c r="B38" t="str">
        <f>[1]!'3530.TW-Name'</f>
        <v>晶相光</v>
      </c>
    </row>
    <row r="39" spans="1:2" x14ac:dyDescent="0.45">
      <c r="A39" t="str">
        <f>[1]!'3532.TW-ID'</f>
        <v>3532</v>
      </c>
      <c r="B39" t="str">
        <f>[1]!'3532.TW-Name'</f>
        <v>台勝科</v>
      </c>
    </row>
    <row r="40" spans="1:2" x14ac:dyDescent="0.45">
      <c r="A40" t="str">
        <f>[1]!'3545.TW-ID'</f>
        <v>3545</v>
      </c>
      <c r="B40" t="str">
        <f>[1]!'3545.TW-Name'</f>
        <v>敦泰</v>
      </c>
    </row>
    <row r="41" spans="1:2" x14ac:dyDescent="0.45">
      <c r="A41" t="str">
        <f>[1]!'3583.TW-ID'</f>
        <v>3583</v>
      </c>
      <c r="B41" t="str">
        <f>[1]!'3583.TW-Name'</f>
        <v>辛耘</v>
      </c>
    </row>
    <row r="42" spans="1:2" x14ac:dyDescent="0.45">
      <c r="A42" t="str">
        <f>[1]!'3588.TW-ID'</f>
        <v>3588</v>
      </c>
      <c r="B42" t="str">
        <f>[1]!'3588.TW-Name'</f>
        <v>通嘉</v>
      </c>
    </row>
    <row r="43" spans="1:2" x14ac:dyDescent="0.45">
      <c r="A43" t="str">
        <f>[1]!'3592.TW-ID'</f>
        <v>3592</v>
      </c>
      <c r="B43" t="str">
        <f>[1]!'3592.TW-Name'</f>
        <v>瑞鼎</v>
      </c>
    </row>
    <row r="44" spans="1:2" x14ac:dyDescent="0.45">
      <c r="A44" t="str">
        <f>[1]!'3661.TW-ID'</f>
        <v>3661</v>
      </c>
      <c r="B44" t="str">
        <f>[1]!'3661.TW-Name'</f>
        <v>世芯-KY</v>
      </c>
    </row>
    <row r="45" spans="1:2" x14ac:dyDescent="0.45">
      <c r="A45" t="str">
        <f>[1]!'3686.TW-ID'</f>
        <v>3686</v>
      </c>
      <c r="B45" t="str">
        <f>[1]!'3686.TW-Name'</f>
        <v>達能</v>
      </c>
    </row>
    <row r="46" spans="1:2" x14ac:dyDescent="0.45">
      <c r="A46" t="str">
        <f>[1]!'3711.TW-ID'</f>
        <v>3711</v>
      </c>
      <c r="B46" t="str">
        <f>[1]!'3711.TW-Name'</f>
        <v>日月光投控</v>
      </c>
    </row>
    <row r="47" spans="1:2" x14ac:dyDescent="0.45">
      <c r="A47" t="str">
        <f>[1]!'4919.TW-ID'</f>
        <v>4919</v>
      </c>
      <c r="B47" t="str">
        <f>[1]!'4919.TW-Name'</f>
        <v>新唐</v>
      </c>
    </row>
    <row r="48" spans="1:2" x14ac:dyDescent="0.45">
      <c r="A48" t="str">
        <f>[1]!'4952.TW-ID'</f>
        <v>4952</v>
      </c>
      <c r="B48" t="str">
        <f>[1]!'4952.TW-Name'</f>
        <v>凌通</v>
      </c>
    </row>
    <row r="49" spans="1:2" x14ac:dyDescent="0.45">
      <c r="A49" t="str">
        <f>[1]!'4961.TW-ID'</f>
        <v>4961</v>
      </c>
      <c r="B49" t="str">
        <f>[1]!'4961.TW-Name'</f>
        <v>天鈺</v>
      </c>
    </row>
    <row r="50" spans="1:2" x14ac:dyDescent="0.45">
      <c r="A50" t="str">
        <f>[1]!'4967.TW-ID'</f>
        <v>4967</v>
      </c>
      <c r="B50" t="str">
        <f>[1]!'4967.TW-Name'</f>
        <v>十銓</v>
      </c>
    </row>
    <row r="51" spans="1:2" x14ac:dyDescent="0.45">
      <c r="A51" t="str">
        <f>[1]!'4968.TW-ID'</f>
        <v>4968</v>
      </c>
      <c r="B51" t="str">
        <f>[1]!'4968.TW-Name'</f>
        <v>立積</v>
      </c>
    </row>
    <row r="52" spans="1:2" x14ac:dyDescent="0.45">
      <c r="A52" t="str">
        <f>[1]!'5222.TW-ID'</f>
        <v>5222</v>
      </c>
      <c r="B52" t="str">
        <f>[1]!'5222.TW-Name'</f>
        <v>全訊</v>
      </c>
    </row>
    <row r="53" spans="1:2" x14ac:dyDescent="0.45">
      <c r="A53" t="str">
        <f>[1]!'5269.TW-ID'</f>
        <v>5269</v>
      </c>
      <c r="B53" t="str">
        <f>[1]!'5269.TW-Name'</f>
        <v>祥碩</v>
      </c>
    </row>
    <row r="54" spans="1:2" x14ac:dyDescent="0.45">
      <c r="A54" t="str">
        <f>[1]!'5285.TW-ID'</f>
        <v>5285</v>
      </c>
      <c r="B54" t="str">
        <f>[1]!'5285.TW-Name'</f>
        <v>界霖</v>
      </c>
    </row>
    <row r="55" spans="1:2" x14ac:dyDescent="0.45">
      <c r="A55" t="str">
        <f>[1]!'5471.TW-ID'</f>
        <v>5471</v>
      </c>
      <c r="B55" t="str">
        <f>[1]!'5471.TW-Name'</f>
        <v>松翰</v>
      </c>
    </row>
    <row r="56" spans="1:2" x14ac:dyDescent="0.45">
      <c r="A56" t="str">
        <f>[1]!'6202.TW-ID'</f>
        <v>6202</v>
      </c>
      <c r="B56" t="str">
        <f>[1]!'6202.TW-Name'</f>
        <v>盛群</v>
      </c>
    </row>
    <row r="57" spans="1:2" x14ac:dyDescent="0.45">
      <c r="A57" t="str">
        <f>[1]!'6239.TW-ID'</f>
        <v>6239</v>
      </c>
      <c r="B57" t="str">
        <f>[1]!'6239.TW-Name'</f>
        <v>力成</v>
      </c>
    </row>
    <row r="58" spans="1:2" x14ac:dyDescent="0.45">
      <c r="A58" t="str">
        <f>[1]!'6243.TW-ID'</f>
        <v>6243</v>
      </c>
      <c r="B58" t="str">
        <f>[1]!'6243.TW-Name'</f>
        <v>迅杰</v>
      </c>
    </row>
    <row r="59" spans="1:2" x14ac:dyDescent="0.45">
      <c r="A59" t="str">
        <f>[1]!'6257.TW-ID'</f>
        <v>6257</v>
      </c>
      <c r="B59" t="str">
        <f>[1]!'6257.TW-Name'</f>
        <v>矽格</v>
      </c>
    </row>
    <row r="60" spans="1:2" x14ac:dyDescent="0.45">
      <c r="A60" t="str">
        <f>[1]!'6271.TW-ID'</f>
        <v>6271</v>
      </c>
      <c r="B60" t="str">
        <f>[1]!'6271.TW-Name'</f>
        <v>同欣電</v>
      </c>
    </row>
    <row r="61" spans="1:2" x14ac:dyDescent="0.45">
      <c r="A61" t="str">
        <f>[1]!'6415.TW-ID'</f>
        <v>6415</v>
      </c>
      <c r="B61" t="str">
        <f>[1]!'6415.TW-Name'</f>
        <v>矽力*-KY</v>
      </c>
    </row>
    <row r="62" spans="1:2" x14ac:dyDescent="0.45">
      <c r="A62" t="str">
        <f>[1]!'6451.TW-ID'</f>
        <v>6451</v>
      </c>
      <c r="B62" t="str">
        <f>[1]!'6451.TW-Name'</f>
        <v>訊芯-KY</v>
      </c>
    </row>
    <row r="63" spans="1:2" x14ac:dyDescent="0.45">
      <c r="A63" t="str">
        <f>[1]!'6515.TW-ID'</f>
        <v>6515</v>
      </c>
      <c r="B63" t="str">
        <f>[1]!'6515.TW-Name'</f>
        <v>穎崴</v>
      </c>
    </row>
    <row r="64" spans="1:2" x14ac:dyDescent="0.45">
      <c r="A64" t="str">
        <f>[1]!'6525.TW-ID'</f>
        <v>6525</v>
      </c>
      <c r="B64" t="str">
        <f>[1]!'6525.TW-Name'</f>
        <v>捷敏-KY</v>
      </c>
    </row>
    <row r="65" spans="1:2" x14ac:dyDescent="0.45">
      <c r="A65" t="str">
        <f>[1]!'6526.TW-ID'</f>
        <v>6526</v>
      </c>
      <c r="B65" t="str">
        <f>[1]!'6526.TW-Name'</f>
        <v>達發</v>
      </c>
    </row>
    <row r="66" spans="1:2" x14ac:dyDescent="0.45">
      <c r="A66" t="str">
        <f>[1]!'6531.TW-ID'</f>
        <v>6531</v>
      </c>
      <c r="B66" t="str">
        <f>[1]!'6531.TW-Name'</f>
        <v>愛普*</v>
      </c>
    </row>
    <row r="67" spans="1:2" x14ac:dyDescent="0.45">
      <c r="A67" t="str">
        <f>[1]!'6533.TW-ID'</f>
        <v>6533</v>
      </c>
      <c r="B67" t="str">
        <f>[1]!'6533.TW-Name'</f>
        <v>晶心科</v>
      </c>
    </row>
    <row r="68" spans="1:2" x14ac:dyDescent="0.45">
      <c r="A68" t="str">
        <f>[1]!'6552.TW-ID'</f>
        <v>6552</v>
      </c>
      <c r="B68" t="str">
        <f>[1]!'6552.TW-Name'</f>
        <v>易華電</v>
      </c>
    </row>
    <row r="69" spans="1:2" x14ac:dyDescent="0.45">
      <c r="A69" t="str">
        <f>[1]!'6573.TW-ID'</f>
        <v>6573</v>
      </c>
      <c r="B69" t="str">
        <f>[1]!'6573.TW-Name'</f>
        <v>虹揚-KY</v>
      </c>
    </row>
    <row r="70" spans="1:2" x14ac:dyDescent="0.45">
      <c r="A70" t="str">
        <f>[1]!'6695.TW-ID'</f>
        <v>6695</v>
      </c>
      <c r="B70" t="str">
        <f>[1]!'6695.TW-Name'</f>
        <v>芯鼎</v>
      </c>
    </row>
    <row r="71" spans="1:2" x14ac:dyDescent="0.45">
      <c r="A71" t="str">
        <f>[1]!'6719.TW-ID'</f>
        <v>6719</v>
      </c>
      <c r="B71" t="str">
        <f>[1]!'6719.TW-Name'</f>
        <v>力智</v>
      </c>
    </row>
    <row r="72" spans="1:2" x14ac:dyDescent="0.45">
      <c r="A72" t="str">
        <f>[1]!'6756.TW-ID'</f>
        <v>6756</v>
      </c>
      <c r="B72" t="str">
        <f>[1]!'6756.TW-Name'</f>
        <v>威鋒電子</v>
      </c>
    </row>
    <row r="73" spans="1:2" x14ac:dyDescent="0.45">
      <c r="A73" t="str">
        <f>[1]!'6770.TW-ID'</f>
        <v>6770</v>
      </c>
      <c r="B73" t="str">
        <f>[1]!'6770.TW-Name'</f>
        <v>力積電</v>
      </c>
    </row>
    <row r="74" spans="1:2" x14ac:dyDescent="0.45">
      <c r="A74" t="str">
        <f>[1]!'6789.TW-ID'</f>
        <v>6789</v>
      </c>
      <c r="B74" t="str">
        <f>[1]!'6789.TW-Name'</f>
        <v>采鈺</v>
      </c>
    </row>
    <row r="75" spans="1:2" x14ac:dyDescent="0.45">
      <c r="A75" t="str">
        <f>[1]!'6799.TW-ID'</f>
        <v>6799</v>
      </c>
      <c r="B75" t="str">
        <f>[1]!'6799.TW-Name'</f>
        <v>來頡</v>
      </c>
    </row>
    <row r="76" spans="1:2" x14ac:dyDescent="0.45">
      <c r="A76" t="str">
        <f>[1]!'6854.TW-ID'</f>
        <v>6854</v>
      </c>
      <c r="B76" t="str">
        <f>[1]!'6854.TW-Name'</f>
        <v>錼創科技-KY創</v>
      </c>
    </row>
    <row r="77" spans="1:2" x14ac:dyDescent="0.45">
      <c r="A77" t="str">
        <f>[1]!'8016.TW-ID'</f>
        <v>8016</v>
      </c>
      <c r="B77" t="str">
        <f>[1]!'8016.TW-Name'</f>
        <v>矽創</v>
      </c>
    </row>
    <row r="78" spans="1:2" x14ac:dyDescent="0.45">
      <c r="A78" t="str">
        <f>[1]!'8028.TW-ID'</f>
        <v>8028</v>
      </c>
      <c r="B78" t="str">
        <f>[1]!'8028.TW-Name'</f>
        <v>昇陽半導體</v>
      </c>
    </row>
    <row r="79" spans="1:2" x14ac:dyDescent="0.45">
      <c r="A79" t="str">
        <f>[1]!'8081.TW-ID'</f>
        <v>8081</v>
      </c>
      <c r="B79" t="str">
        <f>[1]!'8081.TW-Name'</f>
        <v>致新</v>
      </c>
    </row>
    <row r="80" spans="1:2" x14ac:dyDescent="0.45">
      <c r="A80" t="str">
        <f>[1]!'8110.TW-ID'</f>
        <v>8110</v>
      </c>
      <c r="B80" t="str">
        <f>[1]!'8110.TW-Name'</f>
        <v>華東</v>
      </c>
    </row>
    <row r="81" spans="1:2" x14ac:dyDescent="0.45">
      <c r="A81" t="str">
        <f>[1]!'8131.TW-ID'</f>
        <v>8131</v>
      </c>
      <c r="B81" t="str">
        <f>[1]!'8131.TW-Name'</f>
        <v>福懋科</v>
      </c>
    </row>
    <row r="82" spans="1:2" x14ac:dyDescent="0.45">
      <c r="A82" t="str">
        <f>[1]!'8150.TW-ID'</f>
        <v>8150</v>
      </c>
      <c r="B82" t="str">
        <f>[1]!'8150.TW-Name'</f>
        <v>南茂</v>
      </c>
    </row>
    <row r="83" spans="1:2" x14ac:dyDescent="0.45">
      <c r="A83" t="str">
        <f>[1]!'8261.TW-ID'</f>
        <v>8261</v>
      </c>
      <c r="B83" t="str">
        <f>[1]!'8261.TW-Name'</f>
        <v>富鼎</v>
      </c>
    </row>
    <row r="84" spans="1:2" x14ac:dyDescent="0.45">
      <c r="A84" t="str">
        <f>[1]!'8271.TW-ID'</f>
        <v>8271</v>
      </c>
      <c r="B84" t="str">
        <f>[1]!'8271.TW-Name'</f>
        <v>宇瞻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2023-12-06T06:23:30Z</dcterms:created>
  <dcterms:modified xsi:type="dcterms:W3CDTF">2023-12-06T06:23:41Z</dcterms:modified>
</cp:coreProperties>
</file>