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stocktable\"/>
    </mc:Choice>
  </mc:AlternateContent>
  <xr:revisionPtr revIDLastSave="0" documentId="13_ncr:1_{591B28FB-AB31-4A83-A79B-8E17551FC31F}" xr6:coauthVersionLast="47" xr6:coauthVersionMax="47" xr10:uidLastSave="{00000000-0000-0000-0000-000000000000}"/>
  <bookViews>
    <workbookView xWindow="13080" yWindow="2543" windowWidth="14430" windowHeight="11422" xr2:uid="{64C12352-6103-4142-895D-1323045EE3B8}"/>
  </bookViews>
  <sheets>
    <sheet name="工作表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9" i="1" l="1"/>
  <c r="A99" i="1"/>
  <c r="B98" i="1"/>
  <c r="A98" i="1"/>
  <c r="B97" i="1"/>
  <c r="A97" i="1"/>
  <c r="B96" i="1"/>
  <c r="A96" i="1"/>
  <c r="B95" i="1"/>
  <c r="A95" i="1"/>
  <c r="B94" i="1"/>
  <c r="A94" i="1"/>
  <c r="B93" i="1"/>
  <c r="A93" i="1"/>
  <c r="B92" i="1"/>
  <c r="A92" i="1"/>
  <c r="B91" i="1"/>
  <c r="A91" i="1"/>
  <c r="B90" i="1"/>
  <c r="A90" i="1"/>
  <c r="B89" i="1"/>
  <c r="A89" i="1"/>
  <c r="B88" i="1"/>
  <c r="A88" i="1"/>
  <c r="B87" i="1"/>
  <c r="A87" i="1"/>
  <c r="B86" i="1"/>
  <c r="A86" i="1"/>
  <c r="B85" i="1"/>
  <c r="A85" i="1"/>
  <c r="B84" i="1"/>
  <c r="A84" i="1"/>
  <c r="B83" i="1"/>
  <c r="A83" i="1"/>
  <c r="B82" i="1"/>
  <c r="A82" i="1"/>
  <c r="B81" i="1"/>
  <c r="A81" i="1"/>
  <c r="B80" i="1"/>
  <c r="A80" i="1"/>
  <c r="B79" i="1"/>
  <c r="A79" i="1"/>
  <c r="B78" i="1"/>
  <c r="A78" i="1"/>
  <c r="B77" i="1"/>
  <c r="A77" i="1"/>
  <c r="B76" i="1"/>
  <c r="A76" i="1"/>
  <c r="B75" i="1"/>
  <c r="A75" i="1"/>
  <c r="B74" i="1"/>
  <c r="A74" i="1"/>
  <c r="B73" i="1"/>
  <c r="A73" i="1"/>
  <c r="B72" i="1"/>
  <c r="A72" i="1"/>
  <c r="B71" i="1"/>
  <c r="A71" i="1"/>
  <c r="B70" i="1"/>
  <c r="A70" i="1"/>
  <c r="B69" i="1"/>
  <c r="A69" i="1"/>
  <c r="B68" i="1"/>
  <c r="A68" i="1"/>
  <c r="B67" i="1"/>
  <c r="A67" i="1"/>
  <c r="B66" i="1"/>
  <c r="A66" i="1"/>
  <c r="B65" i="1"/>
  <c r="A65" i="1"/>
  <c r="B64" i="1"/>
  <c r="A64" i="1"/>
  <c r="B63" i="1"/>
  <c r="A63" i="1"/>
  <c r="B62" i="1"/>
  <c r="A62" i="1"/>
  <c r="B61" i="1"/>
  <c r="A61" i="1"/>
  <c r="B60" i="1"/>
  <c r="A60" i="1"/>
  <c r="B59" i="1"/>
  <c r="A59" i="1"/>
  <c r="B58" i="1"/>
  <c r="A58" i="1"/>
  <c r="B57" i="1"/>
  <c r="A57" i="1"/>
  <c r="B56" i="1"/>
  <c r="A56" i="1"/>
  <c r="B55" i="1"/>
  <c r="A55" i="1"/>
  <c r="B54" i="1"/>
  <c r="A54" i="1"/>
  <c r="B53" i="1"/>
  <c r="A53" i="1"/>
  <c r="B52" i="1"/>
  <c r="A52" i="1"/>
  <c r="B51" i="1"/>
  <c r="A51" i="1"/>
  <c r="B50" i="1"/>
  <c r="A50" i="1"/>
  <c r="B49" i="1"/>
  <c r="A49" i="1"/>
  <c r="B48" i="1"/>
  <c r="A48" i="1"/>
  <c r="B47" i="1"/>
  <c r="A47" i="1"/>
  <c r="B46" i="1"/>
  <c r="A46" i="1"/>
  <c r="B45" i="1"/>
  <c r="A45" i="1"/>
  <c r="B44" i="1"/>
  <c r="A44" i="1"/>
  <c r="B43" i="1"/>
  <c r="A43" i="1"/>
  <c r="B42" i="1"/>
  <c r="A42" i="1"/>
  <c r="B41" i="1"/>
  <c r="A41" i="1"/>
  <c r="B40" i="1"/>
  <c r="A40" i="1"/>
  <c r="B39" i="1"/>
  <c r="A39" i="1"/>
  <c r="B38" i="1"/>
  <c r="A38" i="1"/>
  <c r="B37" i="1"/>
  <c r="A37" i="1"/>
  <c r="B36" i="1"/>
  <c r="A36" i="1"/>
  <c r="B35" i="1"/>
  <c r="A35" i="1"/>
  <c r="B34" i="1"/>
  <c r="A34" i="1"/>
  <c r="B33" i="1"/>
  <c r="A33" i="1"/>
  <c r="B32" i="1"/>
  <c r="A32" i="1"/>
  <c r="B31" i="1"/>
  <c r="A31" i="1"/>
  <c r="B30" i="1"/>
  <c r="A30" i="1"/>
  <c r="B29" i="1"/>
  <c r="A29" i="1"/>
  <c r="B28" i="1"/>
  <c r="A28" i="1"/>
  <c r="B27" i="1"/>
  <c r="A27" i="1"/>
  <c r="B26" i="1"/>
  <c r="A26" i="1"/>
  <c r="B25" i="1"/>
  <c r="A25" i="1"/>
  <c r="B24" i="1"/>
  <c r="A24" i="1"/>
  <c r="B23" i="1"/>
  <c r="A23" i="1"/>
  <c r="B22" i="1"/>
  <c r="A22" i="1"/>
  <c r="B21" i="1"/>
  <c r="A21" i="1"/>
  <c r="B20" i="1"/>
  <c r="A20" i="1"/>
  <c r="B19" i="1"/>
  <c r="A19" i="1"/>
  <c r="B18" i="1"/>
  <c r="A18" i="1"/>
  <c r="B17" i="1"/>
  <c r="A17" i="1"/>
  <c r="B16" i="1"/>
  <c r="A16" i="1"/>
  <c r="B15" i="1"/>
  <c r="A15" i="1"/>
  <c r="B14" i="1"/>
  <c r="A14" i="1"/>
  <c r="B13" i="1"/>
  <c r="A13" i="1"/>
  <c r="B12" i="1"/>
  <c r="A12" i="1"/>
  <c r="B11" i="1"/>
  <c r="A11" i="1"/>
  <c r="B10" i="1"/>
  <c r="A10" i="1"/>
  <c r="B9" i="1"/>
  <c r="A9" i="1"/>
  <c r="B8" i="1"/>
  <c r="A8" i="1"/>
  <c r="B7" i="1"/>
  <c r="A7" i="1"/>
  <c r="B6" i="1"/>
  <c r="A6" i="1"/>
  <c r="B5" i="1"/>
  <c r="A5" i="1"/>
  <c r="B4" i="1"/>
  <c r="A4" i="1"/>
  <c r="B3" i="1"/>
  <c r="A3" i="1"/>
  <c r="B2" i="1"/>
  <c r="A2" i="1"/>
</calcChain>
</file>

<file path=xl/sharedStrings.xml><?xml version="1.0" encoding="utf-8"?>
<sst xmlns="http://schemas.openxmlformats.org/spreadsheetml/2006/main" count="2" uniqueCount="2">
  <si>
    <t>代碼</t>
  </si>
  <si>
    <t>商品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</si>
</sst>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XQLITE" ddeTopic="Quote">
    <ddeItems>
      <ddeItem name="1471.TW-ID" advise="1">
        <values>
          <value t="str">
            <val>1471</val>
          </value>
        </values>
      </ddeItem>
      <ddeItem name="1471.TW-Name" advise="1">
        <values>
          <value t="str">
            <val>首利</val>
          </value>
        </values>
      </ddeItem>
      <ddeItem name="1582.TW-ID" advise="1">
        <values>
          <value t="str">
            <val>1582</val>
          </value>
        </values>
      </ddeItem>
      <ddeItem name="1582.TW-Name" advise="1">
        <values>
          <value t="str">
            <val>信錦</val>
          </value>
        </values>
      </ddeItem>
      <ddeItem name="2059.TW-ID" advise="1">
        <values>
          <value t="str">
            <val>2059</val>
          </value>
        </values>
      </ddeItem>
      <ddeItem name="2059.TW-Name" advise="1">
        <values>
          <value t="str">
            <val>川湖</val>
          </value>
        </values>
      </ddeItem>
      <ddeItem name="2308.TW-ID" advise="1">
        <values>
          <value t="str">
            <val>2308</val>
          </value>
        </values>
      </ddeItem>
      <ddeItem name="2308.TW-Name" advise="1">
        <values>
          <value t="str">
            <val>台達電</val>
          </value>
        </values>
      </ddeItem>
      <ddeItem name="2313.TW-ID" advise="1">
        <values>
          <value t="str">
            <val>2313</val>
          </value>
        </values>
      </ddeItem>
      <ddeItem name="2313.TW-Name" advise="1">
        <values>
          <value t="str">
            <val>華通</val>
          </value>
        </values>
      </ddeItem>
      <ddeItem name="2316.TW-ID" advise="1">
        <values>
          <value t="str">
            <val>2316</val>
          </value>
        </values>
      </ddeItem>
      <ddeItem name="2316.TW-Name" advise="1">
        <values>
          <value t="str">
            <val>楠梓電</val>
          </value>
        </values>
      </ddeItem>
      <ddeItem name="2327.TW-ID" advise="1">
        <values>
          <value t="str">
            <val>2327</val>
          </value>
        </values>
      </ddeItem>
      <ddeItem name="2327.TW-Name" advise="1">
        <values>
          <value t="str">
            <val>國巨</val>
          </value>
        </values>
      </ddeItem>
      <ddeItem name="2328.TW-ID" advise="1">
        <values>
          <value t="str">
            <val>2328</val>
          </value>
        </values>
      </ddeItem>
      <ddeItem name="2328.TW-Name" advise="1">
        <values>
          <value t="str">
            <val>廣宇</val>
          </value>
        </values>
      </ddeItem>
      <ddeItem name="2355.TW-ID" advise="1">
        <values>
          <value t="str">
            <val>2355</val>
          </value>
        </values>
      </ddeItem>
      <ddeItem name="2355.TW-Name" advise="1">
        <values>
          <value t="str">
            <val>敬鵬</val>
          </value>
        </values>
      </ddeItem>
      <ddeItem name="2367.TW-ID" advise="1">
        <values>
          <value t="str">
            <val>2367</val>
          </value>
        </values>
      </ddeItem>
      <ddeItem name="2367.TW-Name" advise="1">
        <values>
          <value t="str">
            <val>燿華</val>
          </value>
        </values>
      </ddeItem>
      <ddeItem name="2368.TW-ID" advise="1">
        <values>
          <value t="str">
            <val>2368</val>
          </value>
        </values>
      </ddeItem>
      <ddeItem name="2368.TW-Name" advise="1">
        <values>
          <value t="str">
            <val>金像電</val>
          </value>
        </values>
      </ddeItem>
      <ddeItem name="2375.TW-ID" advise="1">
        <values>
          <value t="str">
            <val>2375</val>
          </value>
        </values>
      </ddeItem>
      <ddeItem name="2375.TW-Name" advise="1">
        <values>
          <value t="str">
            <val>凱美</val>
          </value>
        </values>
      </ddeItem>
      <ddeItem name="2383.TW-ID" advise="1">
        <values>
          <value t="str">
            <val>2383</val>
          </value>
        </values>
      </ddeItem>
      <ddeItem name="2383.TW-Name" advise="1">
        <values>
          <value t="str">
            <val>台光電</val>
          </value>
        </values>
      </ddeItem>
      <ddeItem name="2385.TW-ID" advise="1">
        <values>
          <value t="str">
            <val>2385</val>
          </value>
        </values>
      </ddeItem>
      <ddeItem name="2385.TW-Name" advise="1">
        <values>
          <value t="str">
            <val>群光</val>
          </value>
        </values>
      </ddeItem>
      <ddeItem name="2392.TW-ID" advise="1">
        <values>
          <value t="str">
            <val>2392</val>
          </value>
        </values>
      </ddeItem>
      <ddeItem name="2392.TW-Name" advise="1">
        <values>
          <value t="str">
            <val>正崴</val>
          </value>
        </values>
      </ddeItem>
      <ddeItem name="2402.TW-ID" advise="1">
        <values>
          <value t="str">
            <val>2402</val>
          </value>
        </values>
      </ddeItem>
      <ddeItem name="2402.TW-Name" advise="1">
        <values>
          <value t="str">
            <val>毅嘉</val>
          </value>
        </values>
      </ddeItem>
      <ddeItem name="2413.TW-ID" advise="1">
        <values>
          <value t="str">
            <val>2413</val>
          </value>
        </values>
      </ddeItem>
      <ddeItem name="2413.TW-Name" advise="1">
        <values>
          <value t="str">
            <val>環科</val>
          </value>
        </values>
      </ddeItem>
      <ddeItem name="2415.TW-ID" advise="1">
        <values>
          <value t="str">
            <val>2415</val>
          </value>
        </values>
      </ddeItem>
      <ddeItem name="2415.TW-Name" advise="1">
        <values>
          <value t="str">
            <val>錩新</val>
          </value>
        </values>
      </ddeItem>
      <ddeItem name="2420.TW-ID" advise="1">
        <values>
          <value t="str">
            <val>2420</val>
          </value>
        </values>
      </ddeItem>
      <ddeItem name="2420.TW-Name" advise="1">
        <values>
          <value t="str">
            <val>新巨</val>
          </value>
        </values>
      </ddeItem>
      <ddeItem name="2421.TW-ID" advise="1">
        <values>
          <value t="str">
            <val>2421</val>
          </value>
        </values>
      </ddeItem>
      <ddeItem name="2421.TW-Name" advise="1">
        <values>
          <value t="str">
            <val>建準</val>
          </value>
        </values>
      </ddeItem>
      <ddeItem name="2428.TW-ID" advise="1">
        <values>
          <value t="str">
            <val>2428</val>
          </value>
        </values>
      </ddeItem>
      <ddeItem name="2428.TW-Name" advise="1">
        <values>
          <value t="str">
            <val>興勤</val>
          </value>
        </values>
      </ddeItem>
      <ddeItem name="2431.TW-ID" advise="1">
        <values>
          <value t="str">
            <val>2431</val>
          </value>
        </values>
      </ddeItem>
      <ddeItem name="2431.TW-Name" advise="1">
        <values>
          <value t="str">
            <val>聯昌</val>
          </value>
        </values>
      </ddeItem>
      <ddeItem name="2440.TW-ID" advise="1">
        <values>
          <value t="str">
            <val>2440</val>
          </value>
        </values>
      </ddeItem>
      <ddeItem name="2440.TW-Name" advise="1">
        <values>
          <value t="str">
            <val>太空梭</val>
          </value>
        </values>
      </ddeItem>
      <ddeItem name="2457.TW-ID" advise="1">
        <values>
          <value t="str">
            <val>2457</val>
          </value>
        </values>
      </ddeItem>
      <ddeItem name="2457.TW-Name" advise="1">
        <values>
          <value t="str">
            <val>飛宏</val>
          </value>
        </values>
      </ddeItem>
      <ddeItem name="2460.TW-ID" advise="1">
        <values>
          <value t="str">
            <val>2460</val>
          </value>
        </values>
      </ddeItem>
      <ddeItem name="2460.TW-Name" advise="1">
        <values>
          <value t="str">
            <val>建通</val>
          </value>
        </values>
      </ddeItem>
      <ddeItem name="2462.TW-ID" advise="1">
        <values>
          <value t="str">
            <val>2462</val>
          </value>
        </values>
      </ddeItem>
      <ddeItem name="2462.TW-Name" advise="1">
        <values>
          <value t="str">
            <val>良得電</val>
          </value>
        </values>
      </ddeItem>
      <ddeItem name="2467.TW-ID" advise="1">
        <values>
          <value t="str">
            <val>2467</val>
          </value>
        </values>
      </ddeItem>
      <ddeItem name="2467.TW-Name" advise="1">
        <values>
          <value t="str">
            <val>志聖</val>
          </value>
        </values>
      </ddeItem>
      <ddeItem name="2472.TW-ID" advise="1">
        <values>
          <value t="str">
            <val>2472</val>
          </value>
        </values>
      </ddeItem>
      <ddeItem name="2472.TW-Name" advise="1">
        <values>
          <value t="str">
            <val>立隆電</val>
          </value>
        </values>
      </ddeItem>
      <ddeItem name="2476.TW-ID" advise="1">
        <values>
          <value t="str">
            <val>2476</val>
          </value>
        </values>
      </ddeItem>
      <ddeItem name="2476.TW-Name" advise="1">
        <values>
          <value t="str">
            <val>鉅祥</val>
          </value>
        </values>
      </ddeItem>
      <ddeItem name="2478.TW-ID" advise="1">
        <values>
          <value t="str">
            <val>2478</val>
          </value>
        </values>
      </ddeItem>
      <ddeItem name="2478.TW-Name" advise="1">
        <values>
          <value t="str">
            <val>大毅</val>
          </value>
        </values>
      </ddeItem>
      <ddeItem name="2483.TW-ID" advise="1">
        <values>
          <value t="str">
            <val>2483</val>
          </value>
        </values>
      </ddeItem>
      <ddeItem name="2483.TW-Name" advise="1">
        <values>
          <value t="str">
            <val>百容</val>
          </value>
        </values>
      </ddeItem>
      <ddeItem name="2484.TW-ID" advise="1">
        <values>
          <value t="str">
            <val>2484</val>
          </value>
        </values>
      </ddeItem>
      <ddeItem name="2484.TW-Name" advise="1">
        <values>
          <value t="str">
            <val>希華</val>
          </value>
        </values>
      </ddeItem>
      <ddeItem name="2492.TW-ID" advise="1">
        <values>
          <value t="str">
            <val>2492</val>
          </value>
        </values>
      </ddeItem>
      <ddeItem name="2492.TW-Name" advise="1">
        <values>
          <value t="str">
            <val>華新科</val>
          </value>
        </values>
      </ddeItem>
      <ddeItem name="2493.TW-ID" advise="1">
        <values>
          <value t="str">
            <val>2493</val>
          </value>
        </values>
      </ddeItem>
      <ddeItem name="2493.TW-Name" advise="1">
        <values>
          <value t="str">
            <val>揚博</val>
          </value>
        </values>
      </ddeItem>
      <ddeItem name="3003.TW-ID" advise="1">
        <values>
          <value t="str">
            <val>3003</val>
          </value>
        </values>
      </ddeItem>
      <ddeItem name="3003.TW-Name" advise="1">
        <values>
          <value t="str">
            <val>健和興</val>
          </value>
        </values>
      </ddeItem>
      <ddeItem name="3011.TW-ID" advise="1">
        <values>
          <value t="str">
            <val>3011</val>
          </value>
        </values>
      </ddeItem>
      <ddeItem name="3011.TW-Name" advise="1">
        <values>
          <value t="str">
            <val>今皓</val>
          </value>
        </values>
      </ddeItem>
      <ddeItem name="3015.TW-ID" advise="1">
        <values>
          <value t="str">
            <val>3015</val>
          </value>
        </values>
      </ddeItem>
      <ddeItem name="3015.TW-Name" advise="1">
        <values>
          <value t="str">
            <val>全漢</val>
          </value>
        </values>
      </ddeItem>
      <ddeItem name="3021.TW-ID" advise="1">
        <values>
          <value t="str">
            <val>3021</val>
          </value>
        </values>
      </ddeItem>
      <ddeItem name="3021.TW-Name" advise="1">
        <values>
          <value t="str">
            <val>鴻名</val>
          </value>
        </values>
      </ddeItem>
      <ddeItem name="3023.TW-ID" advise="1">
        <values>
          <value t="str">
            <val>3023</val>
          </value>
        </values>
      </ddeItem>
      <ddeItem name="3023.TW-Name" advise="1">
        <values>
          <value t="str">
            <val>信邦</val>
          </value>
        </values>
      </ddeItem>
      <ddeItem name="3026.TW-ID" advise="1">
        <values>
          <value t="str">
            <val>3026</val>
          </value>
        </values>
      </ddeItem>
      <ddeItem name="3026.TW-Name" advise="1">
        <values>
          <value t="str">
            <val>禾伸堂</val>
          </value>
        </values>
      </ddeItem>
      <ddeItem name="3032.TW-ID" advise="1">
        <values>
          <value t="str">
            <val>3032</val>
          </value>
        </values>
      </ddeItem>
      <ddeItem name="3032.TW-Name" advise="1">
        <values>
          <value t="str">
            <val>偉訓</val>
          </value>
        </values>
      </ddeItem>
      <ddeItem name="3037.TW-ID" advise="1">
        <values>
          <value t="str">
            <val>3037</val>
          </value>
        </values>
      </ddeItem>
      <ddeItem name="3037.TW-Name" advise="1">
        <values>
          <value t="str">
            <val>欣興</val>
          </value>
        </values>
      </ddeItem>
      <ddeItem name="3042.TW-ID" advise="1">
        <values>
          <value t="str">
            <val>3042</val>
          </value>
        </values>
      </ddeItem>
      <ddeItem name="3042.TW-Name" advise="1">
        <values>
          <value t="str">
            <val>晶技</val>
          </value>
        </values>
      </ddeItem>
      <ddeItem name="3044.TW-ID" advise="1">
        <values>
          <value t="str">
            <val>3044</val>
          </value>
        </values>
      </ddeItem>
      <ddeItem name="3044.TW-Name" advise="1">
        <values>
          <value t="str">
            <val>健鼎</val>
          </value>
        </values>
      </ddeItem>
      <ddeItem name="3058.TW-ID" advise="1">
        <values>
          <value t="str">
            <val>3058</val>
          </value>
        </values>
      </ddeItem>
      <ddeItem name="3058.TW-Name" advise="1">
        <values>
          <value t="str">
            <val>立德</val>
          </value>
        </values>
      </ddeItem>
      <ddeItem name="3090.TW-ID" advise="1">
        <values>
          <value t="str">
            <val>3090</val>
          </value>
        </values>
      </ddeItem>
      <ddeItem name="3090.TW-Name" advise="1">
        <values>
          <value t="str">
            <val>日電貿</val>
          </value>
        </values>
      </ddeItem>
      <ddeItem name="3092.TW-ID" advise="1">
        <values>
          <value t="str">
            <val>3092</val>
          </value>
        </values>
      </ddeItem>
      <ddeItem name="3092.TW-Name" advise="1">
        <values>
          <value t="str">
            <val>鴻碩</val>
          </value>
        </values>
      </ddeItem>
      <ddeItem name="3229.TW-ID" advise="1">
        <values>
          <value t="str">
            <val>3229</val>
          </value>
        </values>
      </ddeItem>
      <ddeItem name="3229.TW-Name" advise="1">
        <values>
          <value t="str">
            <val>晟鈦</val>
          </value>
        </values>
      </ddeItem>
      <ddeItem name="3296.TW-ID" advise="1">
        <values>
          <value t="str">
            <val>3296</val>
          </value>
        </values>
      </ddeItem>
      <ddeItem name="3296.TW-Name" advise="1">
        <values>
          <value t="str">
            <val>勝德</val>
          </value>
        </values>
      </ddeItem>
      <ddeItem name="3321.TW-ID" advise="1">
        <values>
          <value t="str">
            <val>3321</val>
          </value>
        </values>
      </ddeItem>
      <ddeItem name="3321.TW-Name" advise="1">
        <values>
          <value t="str">
            <val>同泰</val>
          </value>
        </values>
      </ddeItem>
      <ddeItem name="3338.TW-ID" advise="1">
        <values>
          <value t="str">
            <val>3338</val>
          </value>
        </values>
      </ddeItem>
      <ddeItem name="3338.TW-Name" advise="1">
        <values>
          <value t="str">
            <val>泰碩</val>
          </value>
        </values>
      </ddeItem>
      <ddeItem name="3376.TW-ID" advise="1">
        <values>
          <value t="str">
            <val>3376</val>
          </value>
        </values>
      </ddeItem>
      <ddeItem name="3376.TW-Name" advise="1">
        <values>
          <value t="str">
            <val>新日興</val>
          </value>
        </values>
      </ddeItem>
      <ddeItem name="3432.TW-ID" advise="1">
        <values>
          <value t="str">
            <val>3432</val>
          </value>
        </values>
      </ddeItem>
      <ddeItem name="3432.TW-Name" advise="1">
        <values>
          <value t="str">
            <val>台端</val>
          </value>
        </values>
      </ddeItem>
      <ddeItem name="3501.TW-ID" advise="1">
        <values>
          <value t="str">
            <val>3501</val>
          </value>
        </values>
      </ddeItem>
      <ddeItem name="3501.TW-Name" advise="1">
        <values>
          <value t="str">
            <val>維熹</val>
          </value>
        </values>
      </ddeItem>
      <ddeItem name="3533.TW-ID" advise="1">
        <values>
          <value t="str">
            <val>3533</val>
          </value>
        </values>
      </ddeItem>
      <ddeItem name="3533.TW-Name" advise="1">
        <values>
          <value t="str">
            <val>嘉澤</val>
          </value>
        </values>
      </ddeItem>
      <ddeItem name="3550.TW-ID" advise="1">
        <values>
          <value t="str">
            <val>3550</val>
          </value>
        </values>
      </ddeItem>
      <ddeItem name="3550.TW-Name" advise="1">
        <values>
          <value t="str">
            <val>聯穎</val>
          </value>
        </values>
      </ddeItem>
      <ddeItem name="3593.TW-ID" advise="1">
        <values>
          <value t="str">
            <val>3593</val>
          </value>
        </values>
      </ddeItem>
      <ddeItem name="3593.TW-Name" advise="1">
        <values>
          <value t="str">
            <val>力銘</val>
          </value>
        </values>
      </ddeItem>
      <ddeItem name="3605.TW-ID" advise="1">
        <values>
          <value t="str">
            <val>3605</val>
          </value>
        </values>
      </ddeItem>
      <ddeItem name="3605.TW-Name" advise="1">
        <values>
          <value t="str">
            <val>宏致</val>
          </value>
        </values>
      </ddeItem>
      <ddeItem name="3607.TW-ID" advise="1">
        <values>
          <value t="str">
            <val>3607</val>
          </value>
        </values>
      </ddeItem>
      <ddeItem name="3607.TW-Name" advise="1">
        <values>
          <value t="str">
            <val>谷崧</val>
          </value>
        </values>
      </ddeItem>
      <ddeItem name="3645.TW-ID" advise="1">
        <values>
          <value t="str">
            <val>3645</val>
          </value>
        </values>
      </ddeItem>
      <ddeItem name="3645.TW-Name" advise="1">
        <values>
          <value t="str">
            <val>達邁</val>
          </value>
        </values>
      </ddeItem>
      <ddeItem name="3653.TW-ID" advise="1">
        <values>
          <value t="str">
            <val>3653</val>
          </value>
        </values>
      </ddeItem>
      <ddeItem name="3653.TW-Name" advise="1">
        <values>
          <value t="str">
            <val>健策</val>
          </value>
        </values>
      </ddeItem>
      <ddeItem name="3679.TW-ID" advise="1">
        <values>
          <value t="str">
            <val>3679</val>
          </value>
        </values>
      </ddeItem>
      <ddeItem name="3679.TW-Name" advise="1">
        <values>
          <value t="str">
            <val>新至陞</val>
          </value>
        </values>
      </ddeItem>
      <ddeItem name="3715.TW-ID" advise="1">
        <values>
          <value t="str">
            <val>3715</val>
          </value>
        </values>
      </ddeItem>
      <ddeItem name="3715.TW-Name" advise="1">
        <values>
          <value t="str">
            <val>定穎投控</val>
          </value>
        </values>
      </ddeItem>
      <ddeItem name="4545.TW-ID" advise="1">
        <values>
          <value t="str">
            <val>4545</val>
          </value>
        </values>
      </ddeItem>
      <ddeItem name="4545.TW-Name" advise="1">
        <values>
          <value t="str">
            <val>銘鈺</val>
          </value>
        </values>
      </ddeItem>
      <ddeItem name="4912.TW-ID" advise="1">
        <values>
          <value t="str">
            <val>4912</val>
          </value>
        </values>
      </ddeItem>
      <ddeItem name="4912.TW-Name" advise="1">
        <values>
          <value t="str">
            <val>聯德控股-KY</val>
          </value>
        </values>
      </ddeItem>
      <ddeItem name="4915.TW-ID" advise="1">
        <values>
          <value t="str">
            <val>4915</val>
          </value>
        </values>
      </ddeItem>
      <ddeItem name="4915.TW-Name" advise="1">
        <values>
          <value t="str">
            <val>致伸</val>
          </value>
        </values>
      </ddeItem>
      <ddeItem name="4927.TW-ID" advise="1">
        <values>
          <value t="str">
            <val>4927</val>
          </value>
        </values>
      </ddeItem>
      <ddeItem name="4927.TW-Name" advise="1">
        <values>
          <value t="str">
            <val>泰鼎-KY</val>
          </value>
        </values>
      </ddeItem>
      <ddeItem name="4943.TW-ID" advise="1">
        <values>
          <value t="str">
            <val>4943</val>
          </value>
        </values>
      </ddeItem>
      <ddeItem name="4943.TW-Name" advise="1">
        <values>
          <value t="str">
            <val>康控-KY</val>
          </value>
        </values>
      </ddeItem>
      <ddeItem name="4958.TW-ID" advise="1">
        <values>
          <value t="str">
            <val>4958</val>
          </value>
        </values>
      </ddeItem>
      <ddeItem name="4958.TW-Name" advise="1">
        <values>
          <value t="str">
            <val>臻鼎-KY</val>
          </value>
        </values>
      </ddeItem>
      <ddeItem name="4989.TW-ID" advise="1">
        <values>
          <value t="str">
            <val>4989</val>
          </value>
        </values>
      </ddeItem>
      <ddeItem name="4989.TW-Name" advise="1">
        <values>
          <value t="str">
            <val>榮科</val>
          </value>
        </values>
      </ddeItem>
      <ddeItem name="4999.TW-ID" advise="1">
        <values>
          <value t="str">
            <val>4999</val>
          </value>
        </values>
      </ddeItem>
      <ddeItem name="4999.TW-Name" advise="1">
        <values>
          <value t="str">
            <val>鑫禾</val>
          </value>
        </values>
      </ddeItem>
      <ddeItem name="5469.TW-ID" advise="1">
        <values>
          <value t="str">
            <val>5469</val>
          </value>
        </values>
      </ddeItem>
      <ddeItem name="5469.TW-Name" advise="1">
        <values>
          <value t="str">
            <val>瀚宇博</val>
          </value>
        </values>
      </ddeItem>
      <ddeItem name="6108.TW-ID" advise="1">
        <values>
          <value t="str">
            <val>6108</val>
          </value>
        </values>
      </ddeItem>
      <ddeItem name="6108.TW-Name" advise="1">
        <values>
          <value t="str">
            <val>競國</val>
          </value>
        </values>
      </ddeItem>
      <ddeItem name="6115.TW-ID" advise="1">
        <values>
          <value t="str">
            <val>6115</val>
          </value>
        </values>
      </ddeItem>
      <ddeItem name="6115.TW-Name" advise="1">
        <values>
          <value t="str">
            <val>鎰勝</val>
          </value>
        </values>
      </ddeItem>
      <ddeItem name="6133.TW-ID" advise="1">
        <values>
          <value t="str">
            <val>6133</val>
          </value>
        </values>
      </ddeItem>
      <ddeItem name="6133.TW-Name" advise="1">
        <values>
          <value t="str">
            <val>金橋</val>
          </value>
        </values>
      </ddeItem>
      <ddeItem name="6141.TW-ID" advise="1">
        <values>
          <value t="str">
            <val>6141</val>
          </value>
        </values>
      </ddeItem>
      <ddeItem name="6141.TW-Name" advise="1">
        <values>
          <value t="str">
            <val>柏承</val>
          </value>
        </values>
      </ddeItem>
      <ddeItem name="6153.TW-ID" advise="1">
        <values>
          <value t="str">
            <val>6153</val>
          </value>
        </values>
      </ddeItem>
      <ddeItem name="6153.TW-Name" advise="1">
        <values>
          <value t="str">
            <val>嘉聯益</val>
          </value>
        </values>
      </ddeItem>
      <ddeItem name="6155.TW-ID" advise="1">
        <values>
          <value t="str">
            <val>6155</val>
          </value>
        </values>
      </ddeItem>
      <ddeItem name="6155.TW-Name" advise="1">
        <values>
          <value t="str">
            <val>鈞寶</val>
          </value>
        </values>
      </ddeItem>
      <ddeItem name="6191.TW-ID" advise="1">
        <values>
          <value t="str">
            <val>6191</val>
          </value>
        </values>
      </ddeItem>
      <ddeItem name="6191.TW-Name" advise="1">
        <values>
          <value t="str">
            <val>精成科</val>
          </value>
        </values>
      </ddeItem>
      <ddeItem name="6197.TW-ID" advise="1">
        <values>
          <value t="str">
            <val>6197</val>
          </value>
        </values>
      </ddeItem>
      <ddeItem name="6197.TW-Name" advise="1">
        <values>
          <value t="str">
            <val>佳必琪</val>
          </value>
        </values>
      </ddeItem>
      <ddeItem name="6205.TW-ID" advise="1">
        <values>
          <value t="str">
            <val>6205</val>
          </value>
        </values>
      </ddeItem>
      <ddeItem name="6205.TW-Name" advise="1">
        <values>
          <value t="str">
            <val>詮欣</val>
          </value>
        </values>
      </ddeItem>
      <ddeItem name="6213.TW-ID" advise="1">
        <values>
          <value t="str">
            <val>6213</val>
          </value>
        </values>
      </ddeItem>
      <ddeItem name="6213.TW-Name" advise="1">
        <values>
          <value t="str">
            <val>聯茂</val>
          </value>
        </values>
      </ddeItem>
      <ddeItem name="6224.TW-ID" advise="1">
        <values>
          <value t="str">
            <val>6224</val>
          </value>
        </values>
      </ddeItem>
      <ddeItem name="6224.TW-Name" advise="1">
        <values>
          <value t="str">
            <val>聚鼎</val>
          </value>
        </values>
      </ddeItem>
      <ddeItem name="6269.TW-ID" advise="1">
        <values>
          <value t="str">
            <val>6269</val>
          </value>
        </values>
      </ddeItem>
      <ddeItem name="6269.TW-Name" advise="1">
        <values>
          <value t="str">
            <val>台郡</val>
          </value>
        </values>
      </ddeItem>
      <ddeItem name="6282.TW-ID" advise="1">
        <values>
          <value t="str">
            <val>6282</val>
          </value>
        </values>
      </ddeItem>
      <ddeItem name="6282.TW-Name" advise="1">
        <values>
          <value t="str">
            <val>康舒</val>
          </value>
        </values>
      </ddeItem>
      <ddeItem name="6412.TW-ID" advise="1">
        <values>
          <value t="str">
            <val>6412</val>
          </value>
        </values>
      </ddeItem>
      <ddeItem name="6412.TW-Name" advise="1">
        <values>
          <value t="str">
            <val>群電</val>
          </value>
        </values>
      </ddeItem>
      <ddeItem name="6449.TW-ID" advise="1">
        <values>
          <value t="str">
            <val>6449</val>
          </value>
        </values>
      </ddeItem>
      <ddeItem name="6449.TW-Name" advise="1">
        <values>
          <value t="str">
            <val>鈺邦</val>
          </value>
        </values>
      </ddeItem>
      <ddeItem name="6672.TW-ID" advise="1">
        <values>
          <value t="str">
            <val>6672</val>
          </value>
        </values>
      </ddeItem>
      <ddeItem name="6672.TW-Name" advise="1">
        <values>
          <value t="str">
            <val>騰輝電子-KY</val>
          </value>
        </values>
      </ddeItem>
      <ddeItem name="6715.TW-ID" advise="1">
        <values>
          <value t="str">
            <val>6715</val>
          </value>
        </values>
      </ddeItem>
      <ddeItem name="6715.TW-Name" advise="1">
        <values>
          <value t="str">
            <val>嘉基</val>
          </value>
        </values>
      </ddeItem>
      <ddeItem name="6781.TW-ID" advise="1">
        <values>
          <value t="str">
            <val>6781</val>
          </value>
        </values>
      </ddeItem>
      <ddeItem name="6781.TW-Name" advise="1">
        <values>
          <value t="str">
            <val>AES-KY</val>
          </value>
        </values>
      </ddeItem>
      <ddeItem name="6805.TW-ID" advise="1">
        <values>
          <value t="str">
            <val>6805</val>
          </value>
        </values>
      </ddeItem>
      <ddeItem name="6805.TW-Name" advise="1">
        <values>
          <value t="str">
            <val>富世達</val>
          </value>
        </values>
      </ddeItem>
      <ddeItem name="6834.TW-ID" advise="1">
        <values>
          <value t="str">
            <val>6834</val>
          </value>
        </values>
      </ddeItem>
      <ddeItem name="6834.TW-Name" advise="1">
        <values>
          <value t="str">
            <val>天二科技</val>
          </value>
        </values>
      </ddeItem>
      <ddeItem name="6835.TW-ID" advise="1">
        <values>
          <value t="str">
            <val>6835</val>
          </value>
        </values>
      </ddeItem>
      <ddeItem name="6835.TW-Name" advise="1">
        <values>
          <value t="str">
            <val>圓裕</val>
          </value>
        </values>
      </ddeItem>
      <ddeItem name="8039.TW-ID" advise="1">
        <values>
          <value t="str">
            <val>8039</val>
          </value>
        </values>
      </ddeItem>
      <ddeItem name="8039.TW-Name" advise="1">
        <values>
          <value t="str">
            <val>台虹</val>
          </value>
        </values>
      </ddeItem>
      <ddeItem name="8046.TW-ID" advise="1">
        <values>
          <value t="str">
            <val>8046</val>
          </value>
        </values>
      </ddeItem>
      <ddeItem name="8046.TW-Name" advise="1">
        <values>
          <value t="str">
            <val>南電</val>
          </value>
        </values>
      </ddeItem>
      <ddeItem name="8103.TW-ID" advise="1">
        <values>
          <value t="str">
            <val>8103</val>
          </value>
        </values>
      </ddeItem>
      <ddeItem name="8103.TW-Name" advise="1">
        <values>
          <value t="str">
            <val>瀚荃</val>
          </value>
        </values>
      </ddeItem>
      <ddeItem name="8213.TW-ID" advise="1">
        <values>
          <value t="str">
            <val>8213</val>
          </value>
        </values>
      </ddeItem>
      <ddeItem name="8213.TW-Name" advise="1">
        <values>
          <value t="str">
            <val>志超</val>
          </value>
        </values>
      </ddeItem>
      <ddeItem name="8249.TW-ID" advise="1">
        <values>
          <value t="str">
            <val>8249</val>
          </value>
        </values>
      </ddeItem>
      <ddeItem name="8249.TW-Name" advise="1">
        <values>
          <value t="str">
            <val>菱光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730A6-DF52-4CED-ABBC-BE910DC9F17B}">
  <dimension ref="A1:B99"/>
  <sheetViews>
    <sheetView tabSelected="1" topLeftCell="A78" workbookViewId="0">
      <selection activeCell="E98" sqref="E98"/>
    </sheetView>
  </sheetViews>
  <sheetFormatPr defaultRowHeight="16.149999999999999" x14ac:dyDescent="0.45"/>
  <sheetData>
    <row r="1" spans="1:2" x14ac:dyDescent="0.45">
      <c r="A1" t="s">
        <v>0</v>
      </c>
      <c r="B1" t="s">
        <v>1</v>
      </c>
    </row>
    <row r="2" spans="1:2" x14ac:dyDescent="0.45">
      <c r="A2" t="str">
        <f>[1]!'1471.TW-ID'</f>
        <v>1471</v>
      </c>
      <c r="B2" t="str">
        <f>[1]!'1471.TW-Name'</f>
        <v>首利</v>
      </c>
    </row>
    <row r="3" spans="1:2" x14ac:dyDescent="0.45">
      <c r="A3" t="str">
        <f>[1]!'1582.TW-ID'</f>
        <v>1582</v>
      </c>
      <c r="B3" t="str">
        <f>[1]!'1582.TW-Name'</f>
        <v>信錦</v>
      </c>
    </row>
    <row r="4" spans="1:2" x14ac:dyDescent="0.45">
      <c r="A4" t="str">
        <f>[1]!'2059.TW-ID'</f>
        <v>2059</v>
      </c>
      <c r="B4" t="str">
        <f>[1]!'2059.TW-Name'</f>
        <v>川湖</v>
      </c>
    </row>
    <row r="5" spans="1:2" x14ac:dyDescent="0.45">
      <c r="A5" t="str">
        <f>[1]!'2308.TW-ID'</f>
        <v>2308</v>
      </c>
      <c r="B5" t="str">
        <f>[1]!'2308.TW-Name'</f>
        <v>台達電</v>
      </c>
    </row>
    <row r="6" spans="1:2" x14ac:dyDescent="0.45">
      <c r="A6" t="str">
        <f>[1]!'2313.TW-ID'</f>
        <v>2313</v>
      </c>
      <c r="B6" t="str">
        <f>[1]!'2313.TW-Name'</f>
        <v>華通</v>
      </c>
    </row>
    <row r="7" spans="1:2" x14ac:dyDescent="0.45">
      <c r="A7" t="str">
        <f>[1]!'2316.TW-ID'</f>
        <v>2316</v>
      </c>
      <c r="B7" t="str">
        <f>[1]!'2316.TW-Name'</f>
        <v>楠梓電</v>
      </c>
    </row>
    <row r="8" spans="1:2" x14ac:dyDescent="0.45">
      <c r="A8" t="str">
        <f>[1]!'2327.TW-ID'</f>
        <v>2327</v>
      </c>
      <c r="B8" t="str">
        <f>[1]!'2327.TW-Name'</f>
        <v>國巨</v>
      </c>
    </row>
    <row r="9" spans="1:2" x14ac:dyDescent="0.45">
      <c r="A9" t="str">
        <f>[1]!'2328.TW-ID'</f>
        <v>2328</v>
      </c>
      <c r="B9" t="str">
        <f>[1]!'2328.TW-Name'</f>
        <v>廣宇</v>
      </c>
    </row>
    <row r="10" spans="1:2" x14ac:dyDescent="0.45">
      <c r="A10" t="str">
        <f>[1]!'2355.TW-ID'</f>
        <v>2355</v>
      </c>
      <c r="B10" t="str">
        <f>[1]!'2355.TW-Name'</f>
        <v>敬鵬</v>
      </c>
    </row>
    <row r="11" spans="1:2" x14ac:dyDescent="0.45">
      <c r="A11" t="str">
        <f>[1]!'2367.TW-ID'</f>
        <v>2367</v>
      </c>
      <c r="B11" t="str">
        <f>[1]!'2367.TW-Name'</f>
        <v>燿華</v>
      </c>
    </row>
    <row r="12" spans="1:2" x14ac:dyDescent="0.45">
      <c r="A12" t="str">
        <f>[1]!'2368.TW-ID'</f>
        <v>2368</v>
      </c>
      <c r="B12" t="str">
        <f>[1]!'2368.TW-Name'</f>
        <v>金像電</v>
      </c>
    </row>
    <row r="13" spans="1:2" x14ac:dyDescent="0.45">
      <c r="A13" t="str">
        <f>[1]!'2375.TW-ID'</f>
        <v>2375</v>
      </c>
      <c r="B13" t="str">
        <f>[1]!'2375.TW-Name'</f>
        <v>凱美</v>
      </c>
    </row>
    <row r="14" spans="1:2" x14ac:dyDescent="0.45">
      <c r="A14" t="str">
        <f>[1]!'2383.TW-ID'</f>
        <v>2383</v>
      </c>
      <c r="B14" t="str">
        <f>[1]!'2383.TW-Name'</f>
        <v>台光電</v>
      </c>
    </row>
    <row r="15" spans="1:2" x14ac:dyDescent="0.45">
      <c r="A15" t="str">
        <f>[1]!'2385.TW-ID'</f>
        <v>2385</v>
      </c>
      <c r="B15" t="str">
        <f>[1]!'2385.TW-Name'</f>
        <v>群光</v>
      </c>
    </row>
    <row r="16" spans="1:2" x14ac:dyDescent="0.45">
      <c r="A16" t="str">
        <f>[1]!'2392.TW-ID'</f>
        <v>2392</v>
      </c>
      <c r="B16" t="str">
        <f>[1]!'2392.TW-Name'</f>
        <v>正崴</v>
      </c>
    </row>
    <row r="17" spans="1:2" x14ac:dyDescent="0.45">
      <c r="A17" t="str">
        <f>[1]!'2402.TW-ID'</f>
        <v>2402</v>
      </c>
      <c r="B17" t="str">
        <f>[1]!'2402.TW-Name'</f>
        <v>毅嘉</v>
      </c>
    </row>
    <row r="18" spans="1:2" x14ac:dyDescent="0.45">
      <c r="A18" t="str">
        <f>[1]!'2413.TW-ID'</f>
        <v>2413</v>
      </c>
      <c r="B18" t="str">
        <f>[1]!'2413.TW-Name'</f>
        <v>環科</v>
      </c>
    </row>
    <row r="19" spans="1:2" x14ac:dyDescent="0.45">
      <c r="A19" t="str">
        <f>[1]!'2415.TW-ID'</f>
        <v>2415</v>
      </c>
      <c r="B19" t="str">
        <f>[1]!'2415.TW-Name'</f>
        <v>錩新</v>
      </c>
    </row>
    <row r="20" spans="1:2" x14ac:dyDescent="0.45">
      <c r="A20" t="str">
        <f>[1]!'2420.TW-ID'</f>
        <v>2420</v>
      </c>
      <c r="B20" t="str">
        <f>[1]!'2420.TW-Name'</f>
        <v>新巨</v>
      </c>
    </row>
    <row r="21" spans="1:2" x14ac:dyDescent="0.45">
      <c r="A21" t="str">
        <f>[1]!'2421.TW-ID'</f>
        <v>2421</v>
      </c>
      <c r="B21" t="str">
        <f>[1]!'2421.TW-Name'</f>
        <v>建準</v>
      </c>
    </row>
    <row r="22" spans="1:2" x14ac:dyDescent="0.45">
      <c r="A22" t="str">
        <f>[1]!'2428.TW-ID'</f>
        <v>2428</v>
      </c>
      <c r="B22" t="str">
        <f>[1]!'2428.TW-Name'</f>
        <v>興勤</v>
      </c>
    </row>
    <row r="23" spans="1:2" x14ac:dyDescent="0.45">
      <c r="A23" t="str">
        <f>[1]!'2431.TW-ID'</f>
        <v>2431</v>
      </c>
      <c r="B23" t="str">
        <f>[1]!'2431.TW-Name'</f>
        <v>聯昌</v>
      </c>
    </row>
    <row r="24" spans="1:2" x14ac:dyDescent="0.45">
      <c r="A24" t="str">
        <f>[1]!'2440.TW-ID'</f>
        <v>2440</v>
      </c>
      <c r="B24" t="str">
        <f>[1]!'2440.TW-Name'</f>
        <v>太空梭</v>
      </c>
    </row>
    <row r="25" spans="1:2" x14ac:dyDescent="0.45">
      <c r="A25" t="str">
        <f>[1]!'2457.TW-ID'</f>
        <v>2457</v>
      </c>
      <c r="B25" t="str">
        <f>[1]!'2457.TW-Name'</f>
        <v>飛宏</v>
      </c>
    </row>
    <row r="26" spans="1:2" x14ac:dyDescent="0.45">
      <c r="A26" t="str">
        <f>[1]!'2460.TW-ID'</f>
        <v>2460</v>
      </c>
      <c r="B26" t="str">
        <f>[1]!'2460.TW-Name'</f>
        <v>建通</v>
      </c>
    </row>
    <row r="27" spans="1:2" x14ac:dyDescent="0.45">
      <c r="A27" t="str">
        <f>[1]!'2462.TW-ID'</f>
        <v>2462</v>
      </c>
      <c r="B27" t="str">
        <f>[1]!'2462.TW-Name'</f>
        <v>良得電</v>
      </c>
    </row>
    <row r="28" spans="1:2" x14ac:dyDescent="0.45">
      <c r="A28" t="str">
        <f>[1]!'2467.TW-ID'</f>
        <v>2467</v>
      </c>
      <c r="B28" t="str">
        <f>[1]!'2467.TW-Name'</f>
        <v>志聖</v>
      </c>
    </row>
    <row r="29" spans="1:2" x14ac:dyDescent="0.45">
      <c r="A29" t="str">
        <f>[1]!'2472.TW-ID'</f>
        <v>2472</v>
      </c>
      <c r="B29" t="str">
        <f>[1]!'2472.TW-Name'</f>
        <v>立隆電</v>
      </c>
    </row>
    <row r="30" spans="1:2" x14ac:dyDescent="0.45">
      <c r="A30" t="str">
        <f>[1]!'2476.TW-ID'</f>
        <v>2476</v>
      </c>
      <c r="B30" t="str">
        <f>[1]!'2476.TW-Name'</f>
        <v>鉅祥</v>
      </c>
    </row>
    <row r="31" spans="1:2" x14ac:dyDescent="0.45">
      <c r="A31" t="str">
        <f>[1]!'2478.TW-ID'</f>
        <v>2478</v>
      </c>
      <c r="B31" t="str">
        <f>[1]!'2478.TW-Name'</f>
        <v>大毅</v>
      </c>
    </row>
    <row r="32" spans="1:2" x14ac:dyDescent="0.45">
      <c r="A32" t="str">
        <f>[1]!'2483.TW-ID'</f>
        <v>2483</v>
      </c>
      <c r="B32" t="str">
        <f>[1]!'2483.TW-Name'</f>
        <v>百容</v>
      </c>
    </row>
    <row r="33" spans="1:2" x14ac:dyDescent="0.45">
      <c r="A33" t="str">
        <f>[1]!'2484.TW-ID'</f>
        <v>2484</v>
      </c>
      <c r="B33" t="str">
        <f>[1]!'2484.TW-Name'</f>
        <v>希華</v>
      </c>
    </row>
    <row r="34" spans="1:2" x14ac:dyDescent="0.45">
      <c r="A34" t="str">
        <f>[1]!'2492.TW-ID'</f>
        <v>2492</v>
      </c>
      <c r="B34" t="str">
        <f>[1]!'2492.TW-Name'</f>
        <v>華新科</v>
      </c>
    </row>
    <row r="35" spans="1:2" x14ac:dyDescent="0.45">
      <c r="A35" t="str">
        <f>[1]!'2493.TW-ID'</f>
        <v>2493</v>
      </c>
      <c r="B35" t="str">
        <f>[1]!'2493.TW-Name'</f>
        <v>揚博</v>
      </c>
    </row>
    <row r="36" spans="1:2" x14ac:dyDescent="0.45">
      <c r="A36" t="str">
        <f>[1]!'3003.TW-ID'</f>
        <v>3003</v>
      </c>
      <c r="B36" t="str">
        <f>[1]!'3003.TW-Name'</f>
        <v>健和興</v>
      </c>
    </row>
    <row r="37" spans="1:2" x14ac:dyDescent="0.45">
      <c r="A37" t="str">
        <f>[1]!'3011.TW-ID'</f>
        <v>3011</v>
      </c>
      <c r="B37" t="str">
        <f>[1]!'3011.TW-Name'</f>
        <v>今皓</v>
      </c>
    </row>
    <row r="38" spans="1:2" x14ac:dyDescent="0.45">
      <c r="A38" t="str">
        <f>[1]!'3015.TW-ID'</f>
        <v>3015</v>
      </c>
      <c r="B38" t="str">
        <f>[1]!'3015.TW-Name'</f>
        <v>全漢</v>
      </c>
    </row>
    <row r="39" spans="1:2" x14ac:dyDescent="0.45">
      <c r="A39" t="str">
        <f>[1]!'3021.TW-ID'</f>
        <v>3021</v>
      </c>
      <c r="B39" t="str">
        <f>[1]!'3021.TW-Name'</f>
        <v>鴻名</v>
      </c>
    </row>
    <row r="40" spans="1:2" x14ac:dyDescent="0.45">
      <c r="A40" t="str">
        <f>[1]!'3023.TW-ID'</f>
        <v>3023</v>
      </c>
      <c r="B40" t="str">
        <f>[1]!'3023.TW-Name'</f>
        <v>信邦</v>
      </c>
    </row>
    <row r="41" spans="1:2" x14ac:dyDescent="0.45">
      <c r="A41" t="str">
        <f>[1]!'3026.TW-ID'</f>
        <v>3026</v>
      </c>
      <c r="B41" t="str">
        <f>[1]!'3026.TW-Name'</f>
        <v>禾伸堂</v>
      </c>
    </row>
    <row r="42" spans="1:2" x14ac:dyDescent="0.45">
      <c r="A42" t="str">
        <f>[1]!'3032.TW-ID'</f>
        <v>3032</v>
      </c>
      <c r="B42" t="str">
        <f>[1]!'3032.TW-Name'</f>
        <v>偉訓</v>
      </c>
    </row>
    <row r="43" spans="1:2" x14ac:dyDescent="0.45">
      <c r="A43" t="str">
        <f>[1]!'3037.TW-ID'</f>
        <v>3037</v>
      </c>
      <c r="B43" t="str">
        <f>[1]!'3037.TW-Name'</f>
        <v>欣興</v>
      </c>
    </row>
    <row r="44" spans="1:2" x14ac:dyDescent="0.45">
      <c r="A44" t="str">
        <f>[1]!'3042.TW-ID'</f>
        <v>3042</v>
      </c>
      <c r="B44" t="str">
        <f>[1]!'3042.TW-Name'</f>
        <v>晶技</v>
      </c>
    </row>
    <row r="45" spans="1:2" x14ac:dyDescent="0.45">
      <c r="A45" t="str">
        <f>[1]!'3044.TW-ID'</f>
        <v>3044</v>
      </c>
      <c r="B45" t="str">
        <f>[1]!'3044.TW-Name'</f>
        <v>健鼎</v>
      </c>
    </row>
    <row r="46" spans="1:2" x14ac:dyDescent="0.45">
      <c r="A46" t="str">
        <f>[1]!'3058.TW-ID'</f>
        <v>3058</v>
      </c>
      <c r="B46" t="str">
        <f>[1]!'3058.TW-Name'</f>
        <v>立德</v>
      </c>
    </row>
    <row r="47" spans="1:2" x14ac:dyDescent="0.45">
      <c r="A47" t="str">
        <f>[1]!'3090.TW-ID'</f>
        <v>3090</v>
      </c>
      <c r="B47" t="str">
        <f>[1]!'3090.TW-Name'</f>
        <v>日電貿</v>
      </c>
    </row>
    <row r="48" spans="1:2" x14ac:dyDescent="0.45">
      <c r="A48" t="str">
        <f>[1]!'3092.TW-ID'</f>
        <v>3092</v>
      </c>
      <c r="B48" t="str">
        <f>[1]!'3092.TW-Name'</f>
        <v>鴻碩</v>
      </c>
    </row>
    <row r="49" spans="1:2" x14ac:dyDescent="0.45">
      <c r="A49" t="str">
        <f>[1]!'3229.TW-ID'</f>
        <v>3229</v>
      </c>
      <c r="B49" t="str">
        <f>[1]!'3229.TW-Name'</f>
        <v>晟鈦</v>
      </c>
    </row>
    <row r="50" spans="1:2" x14ac:dyDescent="0.45">
      <c r="A50" t="str">
        <f>[1]!'3296.TW-ID'</f>
        <v>3296</v>
      </c>
      <c r="B50" t="str">
        <f>[1]!'3296.TW-Name'</f>
        <v>勝德</v>
      </c>
    </row>
    <row r="51" spans="1:2" x14ac:dyDescent="0.45">
      <c r="A51" t="str">
        <f>[1]!'3321.TW-ID'</f>
        <v>3321</v>
      </c>
      <c r="B51" t="str">
        <f>[1]!'3321.TW-Name'</f>
        <v>同泰</v>
      </c>
    </row>
    <row r="52" spans="1:2" x14ac:dyDescent="0.45">
      <c r="A52" t="str">
        <f>[1]!'3338.TW-ID'</f>
        <v>3338</v>
      </c>
      <c r="B52" t="str">
        <f>[1]!'3338.TW-Name'</f>
        <v>泰碩</v>
      </c>
    </row>
    <row r="53" spans="1:2" x14ac:dyDescent="0.45">
      <c r="A53" t="str">
        <f>[1]!'3376.TW-ID'</f>
        <v>3376</v>
      </c>
      <c r="B53" t="str">
        <f>[1]!'3376.TW-Name'</f>
        <v>新日興</v>
      </c>
    </row>
    <row r="54" spans="1:2" x14ac:dyDescent="0.45">
      <c r="A54" t="str">
        <f>[1]!'3432.TW-ID'</f>
        <v>3432</v>
      </c>
      <c r="B54" t="str">
        <f>[1]!'3432.TW-Name'</f>
        <v>台端</v>
      </c>
    </row>
    <row r="55" spans="1:2" x14ac:dyDescent="0.45">
      <c r="A55" t="str">
        <f>[1]!'3501.TW-ID'</f>
        <v>3501</v>
      </c>
      <c r="B55" t="str">
        <f>[1]!'3501.TW-Name'</f>
        <v>維熹</v>
      </c>
    </row>
    <row r="56" spans="1:2" x14ac:dyDescent="0.45">
      <c r="A56" t="str">
        <f>[1]!'3533.TW-ID'</f>
        <v>3533</v>
      </c>
      <c r="B56" t="str">
        <f>[1]!'3533.TW-Name'</f>
        <v>嘉澤</v>
      </c>
    </row>
    <row r="57" spans="1:2" x14ac:dyDescent="0.45">
      <c r="A57" t="str">
        <f>[1]!'3550.TW-ID'</f>
        <v>3550</v>
      </c>
      <c r="B57" t="str">
        <f>[1]!'3550.TW-Name'</f>
        <v>聯穎</v>
      </c>
    </row>
    <row r="58" spans="1:2" x14ac:dyDescent="0.45">
      <c r="A58" t="str">
        <f>[1]!'3593.TW-ID'</f>
        <v>3593</v>
      </c>
      <c r="B58" t="str">
        <f>[1]!'3593.TW-Name'</f>
        <v>力銘</v>
      </c>
    </row>
    <row r="59" spans="1:2" x14ac:dyDescent="0.45">
      <c r="A59" t="str">
        <f>[1]!'3605.TW-ID'</f>
        <v>3605</v>
      </c>
      <c r="B59" t="str">
        <f>[1]!'3605.TW-Name'</f>
        <v>宏致</v>
      </c>
    </row>
    <row r="60" spans="1:2" x14ac:dyDescent="0.45">
      <c r="A60" t="str">
        <f>[1]!'3607.TW-ID'</f>
        <v>3607</v>
      </c>
      <c r="B60" t="str">
        <f>[1]!'3607.TW-Name'</f>
        <v>谷崧</v>
      </c>
    </row>
    <row r="61" spans="1:2" x14ac:dyDescent="0.45">
      <c r="A61" t="str">
        <f>[1]!'3645.TW-ID'</f>
        <v>3645</v>
      </c>
      <c r="B61" t="str">
        <f>[1]!'3645.TW-Name'</f>
        <v>達邁</v>
      </c>
    </row>
    <row r="62" spans="1:2" x14ac:dyDescent="0.45">
      <c r="A62" t="str">
        <f>[1]!'3653.TW-ID'</f>
        <v>3653</v>
      </c>
      <c r="B62" t="str">
        <f>[1]!'3653.TW-Name'</f>
        <v>健策</v>
      </c>
    </row>
    <row r="63" spans="1:2" x14ac:dyDescent="0.45">
      <c r="A63" t="str">
        <f>[1]!'3679.TW-ID'</f>
        <v>3679</v>
      </c>
      <c r="B63" t="str">
        <f>[1]!'3679.TW-Name'</f>
        <v>新至陞</v>
      </c>
    </row>
    <row r="64" spans="1:2" x14ac:dyDescent="0.45">
      <c r="A64" t="str">
        <f>[1]!'3715.TW-ID'</f>
        <v>3715</v>
      </c>
      <c r="B64" t="str">
        <f>[1]!'3715.TW-Name'</f>
        <v>定穎投控</v>
      </c>
    </row>
    <row r="65" spans="1:2" x14ac:dyDescent="0.45">
      <c r="A65" t="str">
        <f>[1]!'4545.TW-ID'</f>
        <v>4545</v>
      </c>
      <c r="B65" t="str">
        <f>[1]!'4545.TW-Name'</f>
        <v>銘鈺</v>
      </c>
    </row>
    <row r="66" spans="1:2" x14ac:dyDescent="0.45">
      <c r="A66" t="str">
        <f>[1]!'4912.TW-ID'</f>
        <v>4912</v>
      </c>
      <c r="B66" t="str">
        <f>[1]!'4912.TW-Name'</f>
        <v>聯德控股-KY</v>
      </c>
    </row>
    <row r="67" spans="1:2" x14ac:dyDescent="0.45">
      <c r="A67" t="str">
        <f>[1]!'4915.TW-ID'</f>
        <v>4915</v>
      </c>
      <c r="B67" t="str">
        <f>[1]!'4915.TW-Name'</f>
        <v>致伸</v>
      </c>
    </row>
    <row r="68" spans="1:2" x14ac:dyDescent="0.45">
      <c r="A68" t="str">
        <f>[1]!'4927.TW-ID'</f>
        <v>4927</v>
      </c>
      <c r="B68" t="str">
        <f>[1]!'4927.TW-Name'</f>
        <v>泰鼎-KY</v>
      </c>
    </row>
    <row r="69" spans="1:2" x14ac:dyDescent="0.45">
      <c r="A69" t="str">
        <f>[1]!'4943.TW-ID'</f>
        <v>4943</v>
      </c>
      <c r="B69" t="str">
        <f>[1]!'4943.TW-Name'</f>
        <v>康控-KY</v>
      </c>
    </row>
    <row r="70" spans="1:2" x14ac:dyDescent="0.45">
      <c r="A70" t="str">
        <f>[1]!'4958.TW-ID'</f>
        <v>4958</v>
      </c>
      <c r="B70" t="str">
        <f>[1]!'4958.TW-Name'</f>
        <v>臻鼎-KY</v>
      </c>
    </row>
    <row r="71" spans="1:2" x14ac:dyDescent="0.45">
      <c r="A71" t="str">
        <f>[1]!'4989.TW-ID'</f>
        <v>4989</v>
      </c>
      <c r="B71" t="str">
        <f>[1]!'4989.TW-Name'</f>
        <v>榮科</v>
      </c>
    </row>
    <row r="72" spans="1:2" x14ac:dyDescent="0.45">
      <c r="A72" t="str">
        <f>[1]!'4999.TW-ID'</f>
        <v>4999</v>
      </c>
      <c r="B72" t="str">
        <f>[1]!'4999.TW-Name'</f>
        <v>鑫禾</v>
      </c>
    </row>
    <row r="73" spans="1:2" x14ac:dyDescent="0.45">
      <c r="A73" t="str">
        <f>[1]!'5469.TW-ID'</f>
        <v>5469</v>
      </c>
      <c r="B73" t="str">
        <f>[1]!'5469.TW-Name'</f>
        <v>瀚宇博</v>
      </c>
    </row>
    <row r="74" spans="1:2" x14ac:dyDescent="0.45">
      <c r="A74" t="str">
        <f>[1]!'6108.TW-ID'</f>
        <v>6108</v>
      </c>
      <c r="B74" t="str">
        <f>[1]!'6108.TW-Name'</f>
        <v>競國</v>
      </c>
    </row>
    <row r="75" spans="1:2" x14ac:dyDescent="0.45">
      <c r="A75" t="str">
        <f>[1]!'6115.TW-ID'</f>
        <v>6115</v>
      </c>
      <c r="B75" t="str">
        <f>[1]!'6115.TW-Name'</f>
        <v>鎰勝</v>
      </c>
    </row>
    <row r="76" spans="1:2" x14ac:dyDescent="0.45">
      <c r="A76" t="str">
        <f>[1]!'6133.TW-ID'</f>
        <v>6133</v>
      </c>
      <c r="B76" t="str">
        <f>[1]!'6133.TW-Name'</f>
        <v>金橋</v>
      </c>
    </row>
    <row r="77" spans="1:2" x14ac:dyDescent="0.45">
      <c r="A77" t="str">
        <f>[1]!'6141.TW-ID'</f>
        <v>6141</v>
      </c>
      <c r="B77" t="str">
        <f>[1]!'6141.TW-Name'</f>
        <v>柏承</v>
      </c>
    </row>
    <row r="78" spans="1:2" x14ac:dyDescent="0.45">
      <c r="A78" t="str">
        <f>[1]!'6153.TW-ID'</f>
        <v>6153</v>
      </c>
      <c r="B78" t="str">
        <f>[1]!'6153.TW-Name'</f>
        <v>嘉聯益</v>
      </c>
    </row>
    <row r="79" spans="1:2" x14ac:dyDescent="0.45">
      <c r="A79" t="str">
        <f>[1]!'6155.TW-ID'</f>
        <v>6155</v>
      </c>
      <c r="B79" t="str">
        <f>[1]!'6155.TW-Name'</f>
        <v>鈞寶</v>
      </c>
    </row>
    <row r="80" spans="1:2" x14ac:dyDescent="0.45">
      <c r="A80" t="str">
        <f>[1]!'6191.TW-ID'</f>
        <v>6191</v>
      </c>
      <c r="B80" t="str">
        <f>[1]!'6191.TW-Name'</f>
        <v>精成科</v>
      </c>
    </row>
    <row r="81" spans="1:2" x14ac:dyDescent="0.45">
      <c r="A81" t="str">
        <f>[1]!'6197.TW-ID'</f>
        <v>6197</v>
      </c>
      <c r="B81" t="str">
        <f>[1]!'6197.TW-Name'</f>
        <v>佳必琪</v>
      </c>
    </row>
    <row r="82" spans="1:2" x14ac:dyDescent="0.45">
      <c r="A82" t="str">
        <f>[1]!'6205.TW-ID'</f>
        <v>6205</v>
      </c>
      <c r="B82" t="str">
        <f>[1]!'6205.TW-Name'</f>
        <v>詮欣</v>
      </c>
    </row>
    <row r="83" spans="1:2" x14ac:dyDescent="0.45">
      <c r="A83" t="str">
        <f>[1]!'6213.TW-ID'</f>
        <v>6213</v>
      </c>
      <c r="B83" t="str">
        <f>[1]!'6213.TW-Name'</f>
        <v>聯茂</v>
      </c>
    </row>
    <row r="84" spans="1:2" x14ac:dyDescent="0.45">
      <c r="A84" t="str">
        <f>[1]!'6224.TW-ID'</f>
        <v>6224</v>
      </c>
      <c r="B84" t="str">
        <f>[1]!'6224.TW-Name'</f>
        <v>聚鼎</v>
      </c>
    </row>
    <row r="85" spans="1:2" x14ac:dyDescent="0.45">
      <c r="A85" t="str">
        <f>[1]!'6269.TW-ID'</f>
        <v>6269</v>
      </c>
      <c r="B85" t="str">
        <f>[1]!'6269.TW-Name'</f>
        <v>台郡</v>
      </c>
    </row>
    <row r="86" spans="1:2" x14ac:dyDescent="0.45">
      <c r="A86" t="str">
        <f>[1]!'6282.TW-ID'</f>
        <v>6282</v>
      </c>
      <c r="B86" t="str">
        <f>[1]!'6282.TW-Name'</f>
        <v>康舒</v>
      </c>
    </row>
    <row r="87" spans="1:2" x14ac:dyDescent="0.45">
      <c r="A87" t="str">
        <f>[1]!'6412.TW-ID'</f>
        <v>6412</v>
      </c>
      <c r="B87" t="str">
        <f>[1]!'6412.TW-Name'</f>
        <v>群電</v>
      </c>
    </row>
    <row r="88" spans="1:2" x14ac:dyDescent="0.45">
      <c r="A88" t="str">
        <f>[1]!'6449.TW-ID'</f>
        <v>6449</v>
      </c>
      <c r="B88" t="str">
        <f>[1]!'6449.TW-Name'</f>
        <v>鈺邦</v>
      </c>
    </row>
    <row r="89" spans="1:2" x14ac:dyDescent="0.45">
      <c r="A89" t="str">
        <f>[1]!'6672.TW-ID'</f>
        <v>6672</v>
      </c>
      <c r="B89" t="str">
        <f>[1]!'6672.TW-Name'</f>
        <v>騰輝電子-KY</v>
      </c>
    </row>
    <row r="90" spans="1:2" x14ac:dyDescent="0.45">
      <c r="A90" t="str">
        <f>[1]!'6715.TW-ID'</f>
        <v>6715</v>
      </c>
      <c r="B90" t="str">
        <f>[1]!'6715.TW-Name'</f>
        <v>嘉基</v>
      </c>
    </row>
    <row r="91" spans="1:2" x14ac:dyDescent="0.45">
      <c r="A91" t="str">
        <f>[1]!'6781.TW-ID'</f>
        <v>6781</v>
      </c>
      <c r="B91" t="str">
        <f>[1]!'6781.TW-Name'</f>
        <v>AES-KY</v>
      </c>
    </row>
    <row r="92" spans="1:2" x14ac:dyDescent="0.45">
      <c r="A92" t="str">
        <f>[1]!'6805.TW-ID'</f>
        <v>6805</v>
      </c>
      <c r="B92" t="str">
        <f>[1]!'6805.TW-Name'</f>
        <v>富世達</v>
      </c>
    </row>
    <row r="93" spans="1:2" x14ac:dyDescent="0.45">
      <c r="A93" t="str">
        <f>[1]!'6834.TW-ID'</f>
        <v>6834</v>
      </c>
      <c r="B93" t="str">
        <f>[1]!'6834.TW-Name'</f>
        <v>天二科技</v>
      </c>
    </row>
    <row r="94" spans="1:2" x14ac:dyDescent="0.45">
      <c r="A94" t="str">
        <f>[1]!'6835.TW-ID'</f>
        <v>6835</v>
      </c>
      <c r="B94" t="str">
        <f>[1]!'6835.TW-Name'</f>
        <v>圓裕</v>
      </c>
    </row>
    <row r="95" spans="1:2" x14ac:dyDescent="0.45">
      <c r="A95" t="str">
        <f>[1]!'8039.TW-ID'</f>
        <v>8039</v>
      </c>
      <c r="B95" t="str">
        <f>[1]!'8039.TW-Name'</f>
        <v>台虹</v>
      </c>
    </row>
    <row r="96" spans="1:2" x14ac:dyDescent="0.45">
      <c r="A96" t="str">
        <f>[1]!'8046.TW-ID'</f>
        <v>8046</v>
      </c>
      <c r="B96" t="str">
        <f>[1]!'8046.TW-Name'</f>
        <v>南電</v>
      </c>
    </row>
    <row r="97" spans="1:2" x14ac:dyDescent="0.45">
      <c r="A97" t="str">
        <f>[1]!'8103.TW-ID'</f>
        <v>8103</v>
      </c>
      <c r="B97" t="str">
        <f>[1]!'8103.TW-Name'</f>
        <v>瀚荃</v>
      </c>
    </row>
    <row r="98" spans="1:2" x14ac:dyDescent="0.45">
      <c r="A98" t="str">
        <f>[1]!'8213.TW-ID'</f>
        <v>8213</v>
      </c>
      <c r="B98" t="str">
        <f>[1]!'8213.TW-Name'</f>
        <v>志超</v>
      </c>
    </row>
    <row r="99" spans="1:2" x14ac:dyDescent="0.45">
      <c r="A99" t="str">
        <f>[1]!'8249.TW-ID'</f>
        <v>8249</v>
      </c>
      <c r="B99" t="str">
        <f>[1]!'8249.TW-Name'</f>
        <v>菱光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2023-12-06T06:28:14Z</dcterms:created>
  <dcterms:modified xsi:type="dcterms:W3CDTF">2023-12-06T06:29:02Z</dcterms:modified>
</cp:coreProperties>
</file>