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84dc69f4d237b3/Desktop/NAO/"/>
    </mc:Choice>
  </mc:AlternateContent>
  <xr:revisionPtr revIDLastSave="70" documentId="8_{FBDC562C-1B48-422B-8F9E-C4D811A2FEE2}" xr6:coauthVersionLast="47" xr6:coauthVersionMax="47" xr10:uidLastSave="{F8CFD40A-E1E4-4077-A301-768508CA30DE}"/>
  <bookViews>
    <workbookView xWindow="-108" yWindow="-108" windowWidth="23256" windowHeight="12456" activeTab="6" xr2:uid="{5571F536-2EE4-48B0-AE09-CF7F49ECA986}"/>
  </bookViews>
  <sheets>
    <sheet name="Sheet3" sheetId="3" r:id="rId1"/>
    <sheet name="Sheet4" sheetId="4" r:id="rId2"/>
    <sheet name="Sheet6" sheetId="6" r:id="rId3"/>
    <sheet name="Sheet7" sheetId="7" r:id="rId4"/>
    <sheet name="Sheet8" sheetId="8" r:id="rId5"/>
    <sheet name="Sheet1" sheetId="1" r:id="rId6"/>
    <sheet name="Sheet2" sheetId="2" r:id="rId7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C36" i="2"/>
  <c r="C37" i="2"/>
  <c r="C38" i="2"/>
  <c r="C39" i="2"/>
  <c r="H2" i="2"/>
  <c r="C40" i="2"/>
  <c r="H3" i="2"/>
  <c r="C36" i="3"/>
  <c r="C37" i="3"/>
  <c r="C38" i="3"/>
  <c r="C39" i="3"/>
  <c r="C40" i="3"/>
  <c r="H6" i="3"/>
  <c r="H7" i="3"/>
  <c r="H8" i="3"/>
  <c r="H2" i="3"/>
  <c r="H3" i="3"/>
  <c r="H4" i="3"/>
  <c r="H5" i="3"/>
  <c r="C36" i="4"/>
  <c r="H3" i="4"/>
  <c r="C37" i="4"/>
  <c r="C38" i="4"/>
  <c r="C39" i="4"/>
  <c r="C40" i="4"/>
  <c r="H6" i="4"/>
  <c r="H7" i="4"/>
  <c r="H8" i="4"/>
  <c r="H2" i="4"/>
  <c r="H4" i="4"/>
  <c r="H5" i="4"/>
  <c r="C40" i="8"/>
  <c r="C36" i="8"/>
  <c r="C37" i="8"/>
  <c r="C38" i="8"/>
  <c r="C39" i="8"/>
  <c r="E38" i="2" l="1"/>
  <c r="D37" i="2"/>
  <c r="E37" i="2"/>
  <c r="D36" i="2"/>
  <c r="E36" i="2"/>
  <c r="D40" i="2"/>
  <c r="E40" i="2"/>
  <c r="D39" i="2"/>
  <c r="E39" i="2"/>
  <c r="D38" i="2"/>
  <c r="E40" i="3"/>
  <c r="E39" i="3"/>
  <c r="D39" i="3"/>
  <c r="D38" i="3"/>
  <c r="E38" i="3"/>
  <c r="E37" i="3"/>
  <c r="D36" i="3"/>
  <c r="D40" i="3"/>
  <c r="D37" i="3"/>
  <c r="E36" i="3"/>
  <c r="E40" i="4"/>
  <c r="D40" i="4"/>
  <c r="E39" i="4"/>
  <c r="D39" i="4"/>
  <c r="D38" i="4"/>
  <c r="E38" i="4"/>
  <c r="D37" i="4"/>
  <c r="E37" i="4"/>
  <c r="D36" i="4"/>
  <c r="E36" i="4"/>
  <c r="D39" i="8"/>
  <c r="E36" i="8"/>
  <c r="E39" i="8"/>
  <c r="D40" i="8"/>
  <c r="D38" i="8"/>
  <c r="E38" i="8"/>
  <c r="D36" i="8"/>
  <c r="D37" i="8"/>
  <c r="E37" i="8"/>
  <c r="E40" i="8"/>
</calcChain>
</file>

<file path=xl/sharedStrings.xml><?xml version="1.0" encoding="utf-8"?>
<sst xmlns="http://schemas.openxmlformats.org/spreadsheetml/2006/main" count="72" uniqueCount="48">
  <si>
    <t>SIC code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</si>
  <si>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</si>
  <si>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</si>
  <si>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</si>
  <si>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</si>
  <si>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</si>
  <si>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</si>
  <si>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</si>
  <si>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 and storage</t>
  </si>
  <si>
    <t>Accommodation and food services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</si>
  <si>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</si>
  <si>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</si>
  <si>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</si>
  <si>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</si>
  <si>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</si>
  <si>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</si>
  <si>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</si>
  <si>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</si>
  <si>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Arts, entertainment and recreation</t>
  </si>
  <si>
    <t>Other service activities</t>
  </si>
  <si>
    <t>Consumer expenditure [note 4]</t>
  </si>
  <si>
    <t>Consumer expenditure - Not travel</t>
  </si>
  <si>
    <t>Consumer expenditure - Travel</t>
  </si>
  <si>
    <t>Total greenhouse gas emissions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</si>
  <si>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</si>
  <si>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</si>
  <si>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</si>
  <si>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</si>
  <si>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</si>
  <si>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</si>
  <si>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</si>
  <si>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</si>
  <si>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</si>
  <si>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</si>
  <si>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</si>
  <si>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</si>
  <si>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</si>
  <si>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Year</t>
  </si>
  <si>
    <t>Activities of households as employers</t>
  </si>
  <si>
    <t>Forecast(Wholesale and retail trade; repair of motor vehicles and motorcycles)</t>
  </si>
  <si>
    <t>Lower Confidence Bound(Wholesale and retail trade; repair of motor vehicles and motorcycles)</t>
  </si>
  <si>
    <t>Upper Confidence Bound(Wholesale and retail trade; repair of motor vehicles and motorcycles)</t>
  </si>
  <si>
    <t>Forecast(Agriculture, forestry and fishing)</t>
  </si>
  <si>
    <t>Lower Confidence Bound(Agriculture, forestry and fishing)</t>
  </si>
  <si>
    <t>Upper Confidence Bound(Agriculture, forestry and fishing)</t>
  </si>
  <si>
    <t>Forecast(Total greenhouse gas emissions)</t>
  </si>
  <si>
    <t>Lower Confidence Bound(Total greenhouse gas emissions)</t>
  </si>
  <si>
    <t>Upper Confidence Bound(Total greenhouse gas emissions)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</si>
</sst>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4" fillId="0" borderId="0" xfId="1" applyNumberFormat="1" applyFont="1" applyBorder="1" applyAlignment="1">
      <alignment horizontal="right" vertical="center" wrapText="1"/>
    </xf>
    <xf numFmtId="164" fontId="4" fillId="0" borderId="0" xfId="1" applyNumberFormat="1" applyFont="1" applyFill="1" applyBorder="1" applyAlignment="1">
      <alignment horizontal="right" vertical="center" wrapText="1"/>
    </xf>
    <xf numFmtId="164" fontId="0" fillId="0" borderId="0" xfId="1" applyNumberFormat="1" applyFont="1" applyBorder="1" applyAlignment="1">
      <alignment horizontal="right" wrapText="1"/>
    </xf>
    <xf numFmtId="164" fontId="2" fillId="0" borderId="0" xfId="1" applyNumberFormat="1" applyFont="1" applyBorder="1" applyAlignment="1">
      <alignment horizontal="right" vertical="center" wrapText="1"/>
    </xf>
    <xf numFmtId="0" fontId="4" fillId="0" borderId="0" xfId="1" applyNumberFormat="1" applyFont="1" applyBorder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3">
    <cellStyle name="Comma" xfId="1" builtinId="3"/>
    <cellStyle name="Normal" xfId="0" builtinId="0"/>
    <cellStyle name="Normal 4" xfId="2" xr:uid="{07D159AD-E77E-4A77-BA6A-06A9860A75DE}"/>
  </cellStyles>
  <dxfs count="14"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4" formatCode="#,##0.00"/>
    </dxf>
    <dxf>
      <numFmt numFmtId="2" formatCode="0.00"/>
    </dxf>
    <dxf>
      <numFmt numFmtId="2" formatCode="0.00"/>
    </dxf>
    <dxf>
      <numFmt numFmtId="4" formatCode="#,##0.00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4" formatCode="#,##0.00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Wholesale and retail trade; repair of motor vehicles and motorcycles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Sheet3!$B$2:$B$43</c:f>
              <c:numCache>
                <c:formatCode>_-* #,##0.0_-;\-* #,##0.0_-;_-* "-"??_-;_-@_-</c:formatCode>
                <c:ptCount val="42"/>
                <c:pt idx="0">
                  <c:v>11560.8</c:v>
                </c:pt>
                <c:pt idx="1">
                  <c:v>11984.1</c:v>
                </c:pt>
                <c:pt idx="2">
                  <c:v>11789.9</c:v>
                </c:pt>
                <c:pt idx="3">
                  <c:v>12032.9</c:v>
                </c:pt>
                <c:pt idx="4">
                  <c:v>12403.1</c:v>
                </c:pt>
                <c:pt idx="5">
                  <c:v>12560.599999999999</c:v>
                </c:pt>
                <c:pt idx="6">
                  <c:v>12825.8</c:v>
                </c:pt>
                <c:pt idx="7">
                  <c:v>12631.699999999999</c:v>
                </c:pt>
                <c:pt idx="8">
                  <c:v>12926.399999999998</c:v>
                </c:pt>
                <c:pt idx="9">
                  <c:v>13464.499999999998</c:v>
                </c:pt>
                <c:pt idx="10">
                  <c:v>13774.1</c:v>
                </c:pt>
                <c:pt idx="11">
                  <c:v>13738.099999999999</c:v>
                </c:pt>
                <c:pt idx="12">
                  <c:v>13544.7</c:v>
                </c:pt>
                <c:pt idx="13">
                  <c:v>14202.599999999999</c:v>
                </c:pt>
                <c:pt idx="14">
                  <c:v>14461.800000000001</c:v>
                </c:pt>
                <c:pt idx="15">
                  <c:v>14753.099999999999</c:v>
                </c:pt>
                <c:pt idx="16">
                  <c:v>15013</c:v>
                </c:pt>
                <c:pt idx="17">
                  <c:v>15656.8</c:v>
                </c:pt>
                <c:pt idx="18">
                  <c:v>16297.4</c:v>
                </c:pt>
                <c:pt idx="19">
                  <c:v>16483.2</c:v>
                </c:pt>
                <c:pt idx="20">
                  <c:v>17024.2</c:v>
                </c:pt>
                <c:pt idx="21">
                  <c:v>16767.900000000001</c:v>
                </c:pt>
                <c:pt idx="22">
                  <c:v>16946</c:v>
                </c:pt>
                <c:pt idx="23">
                  <c:v>16508.8</c:v>
                </c:pt>
                <c:pt idx="24">
                  <c:v>15865.5</c:v>
                </c:pt>
                <c:pt idx="25">
                  <c:v>15912.800000000003</c:v>
                </c:pt>
                <c:pt idx="26">
                  <c:v>15949.400000000001</c:v>
                </c:pt>
                <c:pt idx="27">
                  <c:v>15320.699999999999</c:v>
                </c:pt>
                <c:pt idx="28">
                  <c:v>14993.800000000001</c:v>
                </c:pt>
                <c:pt idx="29">
                  <c:v>14592.099999999999</c:v>
                </c:pt>
                <c:pt idx="30">
                  <c:v>12705.2</c:v>
                </c:pt>
                <c:pt idx="31">
                  <c:v>13471.4</c:v>
                </c:pt>
                <c:pt idx="32">
                  <c:v>13084.300000000001</c:v>
                </c:pt>
                <c:pt idx="33">
                  <c:v>12855.699999999999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B-40E5-B30D-020D313D2DA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Forecast(Wholesale and retail trade; repair of motor vehicles and motorcycles)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Sheet3!$A$2:$A$43</c:f>
              <c:numCache>
                <c:formatCode>General</c:formatCode>
                <c:ptCount val="4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Sheet3!$C$2:$C$43</c:f>
              <c:numCache>
                <c:formatCode>General</c:formatCode>
                <c:ptCount val="42"/>
                <c:pt idx="33" formatCode="_-* #,##0.0_-;\-* #,##0.0_-;_-* &quot;-&quot;??_-;_-@_-">
                  <c:v>12855.699999999999</c:v>
                </c:pt>
                <c:pt idx="34" formatCode="_-* #,##0.0_-;\-* #,##0.0_-;_-* &quot;-&quot;??_-;_-@_-">
                  <c:v>12946.09523300229</c:v>
                </c:pt>
                <c:pt idx="35" formatCode="_-* #,##0.0_-;\-* #,##0.0_-;_-* &quot;-&quot;??_-;_-@_-">
                  <c:v>13036.490466004583</c:v>
                </c:pt>
                <c:pt idx="36" formatCode="_-* #,##0.0_-;\-* #,##0.0_-;_-* &quot;-&quot;??_-;_-@_-">
                  <c:v>13126.885699006874</c:v>
                </c:pt>
                <c:pt idx="37" formatCode="_-* #,##0.0_-;\-* #,##0.0_-;_-* &quot;-&quot;??_-;_-@_-">
                  <c:v>13217.280932009167</c:v>
                </c:pt>
                <c:pt idx="38" formatCode="_-* #,##0.0_-;\-* #,##0.0_-;_-* &quot;-&quot;??_-;_-@_-">
                  <c:v>13307.676165011459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B-40E5-B30D-020D313D2DA8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Bound(Wholesale and retail trade; repair of motor vehicles and motorcycles)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Sheet3!$A$2:$A$43</c:f>
              <c:numCache>
                <c:formatCode>General</c:formatCode>
                <c:ptCount val="4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Sheet3!$D$2:$D$43</c:f>
              <c:numCache>
                <c:formatCode>General</c:formatCode>
                <c:ptCount val="42"/>
                <c:pt idx="33" formatCode="_-* #,##0.0_-;\-* #,##0.0_-;_-* &quot;-&quot;??_-;_-@_-">
                  <c:v>12855.699999999999</c:v>
                </c:pt>
                <c:pt idx="34" formatCode="_-* #,##0.0_-;\-* #,##0.0_-;_-* &quot;-&quot;??_-;_-@_-">
                  <c:v>11755.895449698695</c:v>
                </c:pt>
                <c:pt idx="35" formatCode="_-* #,##0.0_-;\-* #,##0.0_-;_-* &quot;-&quot;??_-;_-@_-">
                  <c:v>11434.443977516356</c:v>
                </c:pt>
                <c:pt idx="36" formatCode="_-* #,##0.0_-;\-* #,##0.0_-;_-* &quot;-&quot;??_-;_-@_-">
                  <c:v>11198.392903052196</c:v>
                </c:pt>
                <c:pt idx="37" formatCode="_-* #,##0.0_-;\-* #,##0.0_-;_-* &quot;-&quot;??_-;_-@_-">
                  <c:v>11009.528025626332</c:v>
                </c:pt>
                <c:pt idx="38" formatCode="_-* #,##0.0_-;\-* #,##0.0_-;_-* &quot;-&quot;??_-;_-@_-">
                  <c:v>10851.699561049849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B-40E5-B30D-020D313D2DA8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Bound(Wholesale and retail trade; repair of motor vehicles and motorcycles)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Sheet3!$A$2:$A$43</c:f>
              <c:numCache>
                <c:formatCode>General</c:formatCode>
                <c:ptCount val="4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Sheet3!$E$2:$E$43</c:f>
              <c:numCache>
                <c:formatCode>General</c:formatCode>
                <c:ptCount val="42"/>
                <c:pt idx="33" formatCode="_-* #,##0.0_-;\-* #,##0.0_-;_-* &quot;-&quot;??_-;_-@_-">
                  <c:v>12855.699999999999</c:v>
                </c:pt>
                <c:pt idx="34" formatCode="_-* #,##0.0_-;\-* #,##0.0_-;_-* &quot;-&quot;??_-;_-@_-">
                  <c:v>14136.295016305885</c:v>
                </c:pt>
                <c:pt idx="35" formatCode="_-* #,##0.0_-;\-* #,##0.0_-;_-* &quot;-&quot;??_-;_-@_-">
                  <c:v>14638.536954492811</c:v>
                </c:pt>
                <c:pt idx="36" formatCode="_-* #,##0.0_-;\-* #,##0.0_-;_-* &quot;-&quot;??_-;_-@_-">
                  <c:v>15055.378494961553</c:v>
                </c:pt>
                <c:pt idx="37" formatCode="_-* #,##0.0_-;\-* #,##0.0_-;_-* &quot;-&quot;??_-;_-@_-">
                  <c:v>15425.033838392003</c:v>
                </c:pt>
                <c:pt idx="38" formatCode="_-* #,##0.0_-;\-* #,##0.0_-;_-* &quot;-&quot;??_-;_-@_-">
                  <c:v>15763.652768973068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B-40E5-B30D-020D313D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6175"/>
        <c:axId val="106373295"/>
      </c:lineChart>
      <c:catAx>
        <c:axId val="1063761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3295"/>
        <c:crosses val="autoZero"/>
        <c:auto val="1"/>
        <c:lblAlgn val="ctr"/>
        <c:lblOffset val="100"/>
        <c:noMultiLvlLbl val="0"/>
      </c:catAx>
      <c:valAx>
        <c:axId val="1063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Agriculture, forestry and fishing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Sheet4!$B$2:$B$40</c:f>
              <c:numCache>
                <c:formatCode>_-* #,##0.0_-;\-* #,##0.0_-;_-* "-"??_-;_-@_-</c:formatCode>
                <c:ptCount val="39"/>
                <c:pt idx="0">
                  <c:v>55690.3</c:v>
                </c:pt>
                <c:pt idx="1">
                  <c:v>55492.6</c:v>
                </c:pt>
                <c:pt idx="2">
                  <c:v>55149</c:v>
                </c:pt>
                <c:pt idx="3">
                  <c:v>54319.9</c:v>
                </c:pt>
                <c:pt idx="4">
                  <c:v>55129.7</c:v>
                </c:pt>
                <c:pt idx="5">
                  <c:v>55061.9</c:v>
                </c:pt>
                <c:pt idx="6">
                  <c:v>56343.6</c:v>
                </c:pt>
                <c:pt idx="7">
                  <c:v>55810</c:v>
                </c:pt>
                <c:pt idx="8">
                  <c:v>55950.799999999996</c:v>
                </c:pt>
                <c:pt idx="9">
                  <c:v>56176.100000000006</c:v>
                </c:pt>
                <c:pt idx="10">
                  <c:v>54133.600000000006</c:v>
                </c:pt>
                <c:pt idx="11">
                  <c:v>51955.600000000006</c:v>
                </c:pt>
                <c:pt idx="12">
                  <c:v>51495.500000000007</c:v>
                </c:pt>
                <c:pt idx="13">
                  <c:v>51950.400000000001</c:v>
                </c:pt>
                <c:pt idx="14">
                  <c:v>52813.4</c:v>
                </c:pt>
                <c:pt idx="15">
                  <c:v>52934</c:v>
                </c:pt>
                <c:pt idx="16">
                  <c:v>51899.8</c:v>
                </c:pt>
                <c:pt idx="17">
                  <c:v>51473.1</c:v>
                </c:pt>
                <c:pt idx="18">
                  <c:v>51240.7</c:v>
                </c:pt>
                <c:pt idx="19">
                  <c:v>50442.8</c:v>
                </c:pt>
                <c:pt idx="20">
                  <c:v>50502.1</c:v>
                </c:pt>
                <c:pt idx="21">
                  <c:v>49647.399999999994</c:v>
                </c:pt>
                <c:pt idx="22">
                  <c:v>50368.800000000003</c:v>
                </c:pt>
                <c:pt idx="23">
                  <c:v>49299.1</c:v>
                </c:pt>
                <c:pt idx="24">
                  <c:v>51149.2</c:v>
                </c:pt>
                <c:pt idx="25">
                  <c:v>51774.5</c:v>
                </c:pt>
                <c:pt idx="26">
                  <c:v>51397.399999999994</c:v>
                </c:pt>
                <c:pt idx="27">
                  <c:v>51685.1</c:v>
                </c:pt>
                <c:pt idx="28">
                  <c:v>51227.199999999997</c:v>
                </c:pt>
                <c:pt idx="29">
                  <c:v>50889.8</c:v>
                </c:pt>
                <c:pt idx="30">
                  <c:v>49836</c:v>
                </c:pt>
                <c:pt idx="31">
                  <c:v>50909.400000000009</c:v>
                </c:pt>
                <c:pt idx="32">
                  <c:v>49682.9</c:v>
                </c:pt>
                <c:pt idx="33">
                  <c:v>49176.800000000003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9-4737-BD6C-FF65788285E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Forecast(Agriculture, forestry and fishing)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Sheet4!$A$2:$A$40</c:f>
              <c:numCache>
                <c:formatCode>General</c:formatCod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Sheet4!$C$2:$C$40</c:f>
              <c:numCache>
                <c:formatCode>General</c:formatCode>
                <c:ptCount val="39"/>
                <c:pt idx="33" formatCode="_-* #,##0.0_-;\-* #,##0.0_-;_-* &quot;-&quot;??_-;_-@_-">
                  <c:v>49176.800000000003</c:v>
                </c:pt>
                <c:pt idx="34" formatCode="_-* #,##0.0_-;\-* #,##0.0_-;_-* &quot;-&quot;??_-;_-@_-">
                  <c:v>48996.019705225859</c:v>
                </c:pt>
                <c:pt idx="35" formatCode="_-* #,##0.0_-;\-* #,##0.0_-;_-* &quot;-&quot;??_-;_-@_-">
                  <c:v>48798.882380991898</c:v>
                </c:pt>
                <c:pt idx="36" formatCode="_-* #,##0.0_-;\-* #,##0.0_-;_-* &quot;-&quot;??_-;_-@_-">
                  <c:v>48601.745056757929</c:v>
                </c:pt>
                <c:pt idx="37" formatCode="_-* #,##0.0_-;\-* #,##0.0_-;_-* &quot;-&quot;??_-;_-@_-">
                  <c:v>48404.607732523968</c:v>
                </c:pt>
                <c:pt idx="38" formatCode="_-* #,##0.0_-;\-* #,##0.0_-;_-* &quot;-&quot;??_-;_-@_-">
                  <c:v>48207.470408290006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9-4737-BD6C-FF65788285E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Bound(Agriculture, forestry and fishing)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Sheet4!$A$2:$A$40</c:f>
              <c:numCache>
                <c:formatCode>General</c:formatCod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Sheet4!$D$2:$D$40</c:f>
              <c:numCache>
                <c:formatCode>General</c:formatCode>
                <c:ptCount val="39"/>
                <c:pt idx="33" formatCode="_-* #,##0.0_-;\-* #,##0.0_-;_-* &quot;-&quot;??_-;_-@_-">
                  <c:v>49176.800000000003</c:v>
                </c:pt>
                <c:pt idx="34" formatCode="_-* #,##0.0_-;\-* #,##0.0_-;_-* &quot;-&quot;??_-;_-@_-">
                  <c:v>46753.490438750159</c:v>
                </c:pt>
                <c:pt idx="35" formatCode="_-* #,##0.0_-;\-* #,##0.0_-;_-* &quot;-&quot;??_-;_-@_-">
                  <c:v>46556.343023157198</c:v>
                </c:pt>
                <c:pt idx="36" formatCode="_-* #,##0.0_-;\-* #,##0.0_-;_-* &quot;-&quot;??_-;_-@_-">
                  <c:v>46359.187758841595</c:v>
                </c:pt>
                <c:pt idx="37" formatCode="_-* #,##0.0_-;\-* #,##0.0_-;_-* &quot;-&quot;??_-;_-@_-">
                  <c:v>46162.022403517374</c:v>
                </c:pt>
                <c:pt idx="38" formatCode="_-* #,##0.0_-;\-* #,##0.0_-;_-* &quot;-&quot;??_-;_-@_-">
                  <c:v>45964.844715128973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9-4737-BD6C-FF65788285E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Bound(Agriculture, forestry and fishing)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Sheet4!$A$2:$A$40</c:f>
              <c:numCache>
                <c:formatCode>General</c:formatCod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Sheet4!$E$2:$E$40</c:f>
              <c:numCache>
                <c:formatCode>General</c:formatCode>
                <c:ptCount val="39"/>
                <c:pt idx="33" formatCode="_-* #,##0.0_-;\-* #,##0.0_-;_-* &quot;-&quot;??_-;_-@_-">
                  <c:v>49176.800000000003</c:v>
                </c:pt>
                <c:pt idx="34" formatCode="_-* #,##0.0_-;\-* #,##0.0_-;_-* &quot;-&quot;??_-;_-@_-">
                  <c:v>51238.548971701559</c:v>
                </c:pt>
                <c:pt idx="35" formatCode="_-* #,##0.0_-;\-* #,##0.0_-;_-* &quot;-&quot;??_-;_-@_-">
                  <c:v>51041.421738826597</c:v>
                </c:pt>
                <c:pt idx="36" formatCode="_-* #,##0.0_-;\-* #,##0.0_-;_-* &quot;-&quot;??_-;_-@_-">
                  <c:v>50844.302354674262</c:v>
                </c:pt>
                <c:pt idx="37" formatCode="_-* #,##0.0_-;\-* #,##0.0_-;_-* &quot;-&quot;??_-;_-@_-">
                  <c:v>50647.193061530561</c:v>
                </c:pt>
                <c:pt idx="38" formatCode="_-* #,##0.0_-;\-* #,##0.0_-;_-* &quot;-&quot;??_-;_-@_-">
                  <c:v>50450.096101451039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9-4737-BD6C-FF657882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832095"/>
        <c:axId val="1669837375"/>
      </c:lineChart>
      <c:catAx>
        <c:axId val="16698320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37375"/>
        <c:crosses val="autoZero"/>
        <c:auto val="1"/>
        <c:lblAlgn val="ctr"/>
        <c:lblOffset val="100"/>
        <c:noMultiLvlLbl val="0"/>
      </c:catAx>
      <c:valAx>
        <c:axId val="16698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 greenhouse gas emissions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Sheet8!$B$2:$B$40</c:f>
              <c:numCache>
                <c:formatCode>_-* #,##0.0_-;\-* #,##0.0_-;_-* "-"??_-;_-@_-</c:formatCode>
                <c:ptCount val="39"/>
                <c:pt idx="0">
                  <c:v>842320.1</c:v>
                </c:pt>
                <c:pt idx="1">
                  <c:v>851881.6</c:v>
                </c:pt>
                <c:pt idx="2">
                  <c:v>832675.6</c:v>
                </c:pt>
                <c:pt idx="3">
                  <c:v>815077.2</c:v>
                </c:pt>
                <c:pt idx="4">
                  <c:v>804149.2</c:v>
                </c:pt>
                <c:pt idx="5">
                  <c:v>800074.9</c:v>
                </c:pt>
                <c:pt idx="6">
                  <c:v>826266.60000000009</c:v>
                </c:pt>
                <c:pt idx="7">
                  <c:v>810400.8000000004</c:v>
                </c:pt>
                <c:pt idx="8">
                  <c:v>814953.4</c:v>
                </c:pt>
                <c:pt idx="9">
                  <c:v>784015.60000000021</c:v>
                </c:pt>
                <c:pt idx="10">
                  <c:v>787280.90000000014</c:v>
                </c:pt>
                <c:pt idx="11">
                  <c:v>795034.9</c:v>
                </c:pt>
                <c:pt idx="12">
                  <c:v>770830.4</c:v>
                </c:pt>
                <c:pt idx="13">
                  <c:v>777572.5</c:v>
                </c:pt>
                <c:pt idx="14">
                  <c:v>777067.4</c:v>
                </c:pt>
                <c:pt idx="15">
                  <c:v>771633.69999999984</c:v>
                </c:pt>
                <c:pt idx="16">
                  <c:v>755935.5</c:v>
                </c:pt>
                <c:pt idx="17">
                  <c:v>747030.5</c:v>
                </c:pt>
                <c:pt idx="18">
                  <c:v>725513.10000000009</c:v>
                </c:pt>
                <c:pt idx="19">
                  <c:v>665825.79999999993</c:v>
                </c:pt>
                <c:pt idx="20">
                  <c:v>681868.59999999986</c:v>
                </c:pt>
                <c:pt idx="21">
                  <c:v>641699.4</c:v>
                </c:pt>
                <c:pt idx="22">
                  <c:v>655197.19999999995</c:v>
                </c:pt>
                <c:pt idx="23">
                  <c:v>641302.99999999988</c:v>
                </c:pt>
                <c:pt idx="24">
                  <c:v>609102.40000000014</c:v>
                </c:pt>
                <c:pt idx="25">
                  <c:v>598623.79999999993</c:v>
                </c:pt>
                <c:pt idx="26">
                  <c:v>575073.19999999995</c:v>
                </c:pt>
                <c:pt idx="27">
                  <c:v>559462.89999999991</c:v>
                </c:pt>
                <c:pt idx="28">
                  <c:v>562612.49999999988</c:v>
                </c:pt>
                <c:pt idx="29">
                  <c:v>549735.1</c:v>
                </c:pt>
                <c:pt idx="30">
                  <c:v>488308.49999999994</c:v>
                </c:pt>
                <c:pt idx="31">
                  <c:v>500179.00000000017</c:v>
                </c:pt>
                <c:pt idx="32">
                  <c:v>505944.50000000006</c:v>
                </c:pt>
                <c:pt idx="33">
                  <c:v>486822.2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D-4EE0-939D-4CCD7A3F31B0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Forecast(Total greenhouse gas emissions)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Sheet8!$A$2:$A$40</c:f>
              <c:numCache>
                <c:formatCode>General</c:formatCod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Sheet8!$C$2:$C$40</c:f>
              <c:numCache>
                <c:formatCode>General</c:formatCode>
                <c:ptCount val="39"/>
                <c:pt idx="33" formatCode="_-* #,##0.0_-;\-* #,##0.0_-;_-* &quot;-&quot;??_-;_-@_-">
                  <c:v>486822.2</c:v>
                </c:pt>
                <c:pt idx="34" formatCode="_-* #,##0.0_-;\-* #,##0.0_-;_-* &quot;-&quot;??_-;_-@_-">
                  <c:v>463418.02619985124</c:v>
                </c:pt>
                <c:pt idx="35" formatCode="_-* #,##0.0_-;\-* #,##0.0_-;_-* &quot;-&quot;??_-;_-@_-">
                  <c:v>452100.55192574661</c:v>
                </c:pt>
                <c:pt idx="36" formatCode="_-* #,##0.0_-;\-* #,##0.0_-;_-* &quot;-&quot;??_-;_-@_-">
                  <c:v>440783.07765164197</c:v>
                </c:pt>
                <c:pt idx="37" formatCode="_-* #,##0.0_-;\-* #,##0.0_-;_-* &quot;-&quot;??_-;_-@_-">
                  <c:v>429465.60337753734</c:v>
                </c:pt>
                <c:pt idx="38" formatCode="_-* #,##0.0_-;\-* #,##0.0_-;_-* &quot;-&quot;??_-;_-@_-">
                  <c:v>418148.1291034327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D-4EE0-939D-4CCD7A3F31B0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Lower Confidence Bound(Total greenhouse gas emissions)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Sheet8!$A$2:$A$40</c:f>
              <c:numCache>
                <c:formatCode>General</c:formatCod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Sheet8!$D$2:$D$40</c:f>
              <c:numCache>
                <c:formatCode>General</c:formatCode>
                <c:ptCount val="39"/>
                <c:pt idx="33" formatCode="_-* #,##0.0_-;\-* #,##0.0_-;_-* &quot;-&quot;??_-;_-@_-">
                  <c:v>486822.2</c:v>
                </c:pt>
                <c:pt idx="34" formatCode="_-* #,##0.0_-;\-* #,##0.0_-;_-* &quot;-&quot;??_-;_-@_-">
                  <c:v>423176.2555108837</c:v>
                </c:pt>
                <c:pt idx="35" formatCode="_-* #,##0.0_-;\-* #,##0.0_-;_-* &quot;-&quot;??_-;_-@_-">
                  <c:v>407126.86679186817</c:v>
                </c:pt>
                <c:pt idx="36" formatCode="_-* #,##0.0_-;\-* #,##0.0_-;_-* &quot;-&quot;??_-;_-@_-">
                  <c:v>386665.67571242922</c:v>
                </c:pt>
                <c:pt idx="37" formatCode="_-* #,##0.0_-;\-* #,##0.0_-;_-* &quot;-&quot;??_-;_-@_-">
                  <c:v>362098.01862948784</c:v>
                </c:pt>
                <c:pt idx="38" formatCode="_-* #,##0.0_-;\-* #,##0.0_-;_-* &quot;-&quot;??_-;_-@_-">
                  <c:v>334168.75036589877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D-4EE0-939D-4CCD7A3F31B0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Upper Confidence Bound(Total greenhouse gas emissions)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Sheet8!$A$2:$A$40</c:f>
              <c:numCache>
                <c:formatCode>General</c:formatCod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Sheet8!$E$2:$E$40</c:f>
              <c:numCache>
                <c:formatCode>General</c:formatCode>
                <c:ptCount val="39"/>
                <c:pt idx="33" formatCode="_-* #,##0.0_-;\-* #,##0.0_-;_-* &quot;-&quot;??_-;_-@_-">
                  <c:v>486822.2</c:v>
                </c:pt>
                <c:pt idx="34" formatCode="_-* #,##0.0_-;\-* #,##0.0_-;_-* &quot;-&quot;??_-;_-@_-">
                  <c:v>503659.79688881879</c:v>
                </c:pt>
                <c:pt idx="35" formatCode="_-* #,##0.0_-;\-* #,##0.0_-;_-* &quot;-&quot;??_-;_-@_-">
                  <c:v>497074.23705962504</c:v>
                </c:pt>
                <c:pt idx="36" formatCode="_-* #,##0.0_-;\-* #,##0.0_-;_-* &quot;-&quot;??_-;_-@_-">
                  <c:v>494900.47959085472</c:v>
                </c:pt>
                <c:pt idx="37" formatCode="_-* #,##0.0_-;\-* #,##0.0_-;_-* &quot;-&quot;??_-;_-@_-">
                  <c:v>496833.18812558684</c:v>
                </c:pt>
                <c:pt idx="38" formatCode="_-* #,##0.0_-;\-* #,##0.0_-;_-* &quot;-&quot;??_-;_-@_-">
                  <c:v>502127.50784096663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D-4EE0-939D-4CCD7A3F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05391"/>
        <c:axId val="1126001071"/>
      </c:lineChart>
      <c:catAx>
        <c:axId val="11260053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1071"/>
        <c:crosses val="autoZero"/>
        <c:auto val="1"/>
        <c:lblAlgn val="ctr"/>
        <c:lblOffset val="100"/>
        <c:noMultiLvlLbl val="0"/>
      </c:catAx>
      <c:valAx>
        <c:axId val="11260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Total greenhouse gas emissions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Sheet1!$Y$2:$Y$35</c:f>
              <c:numCache>
                <c:formatCode>_-* #,##0.0_-;\-* #,##0.0_-;_-* "-"??_-;_-@_-</c:formatCode>
                <c:ptCount val="34"/>
                <c:pt idx="0">
                  <c:v>842320.1</c:v>
                </c:pt>
                <c:pt idx="1">
                  <c:v>851881.6</c:v>
                </c:pt>
                <c:pt idx="2">
                  <c:v>832675.6</c:v>
                </c:pt>
                <c:pt idx="3">
                  <c:v>815077.2</c:v>
                </c:pt>
                <c:pt idx="4">
                  <c:v>804149.2</c:v>
                </c:pt>
                <c:pt idx="5">
                  <c:v>800074.9</c:v>
                </c:pt>
                <c:pt idx="6">
                  <c:v>826266.60000000009</c:v>
                </c:pt>
                <c:pt idx="7">
                  <c:v>810400.8000000004</c:v>
                </c:pt>
                <c:pt idx="8">
                  <c:v>814953.4</c:v>
                </c:pt>
                <c:pt idx="9">
                  <c:v>784015.60000000021</c:v>
                </c:pt>
                <c:pt idx="10">
                  <c:v>787280.90000000014</c:v>
                </c:pt>
                <c:pt idx="11">
                  <c:v>795034.9</c:v>
                </c:pt>
                <c:pt idx="12">
                  <c:v>770830.4</c:v>
                </c:pt>
                <c:pt idx="13">
                  <c:v>777572.5</c:v>
                </c:pt>
                <c:pt idx="14">
                  <c:v>777067.4</c:v>
                </c:pt>
                <c:pt idx="15">
                  <c:v>771633.69999999984</c:v>
                </c:pt>
                <c:pt idx="16">
                  <c:v>755935.5</c:v>
                </c:pt>
                <c:pt idx="17">
                  <c:v>747030.5</c:v>
                </c:pt>
                <c:pt idx="18">
                  <c:v>725513.10000000009</c:v>
                </c:pt>
                <c:pt idx="19">
                  <c:v>665825.79999999993</c:v>
                </c:pt>
                <c:pt idx="20">
                  <c:v>681868.59999999986</c:v>
                </c:pt>
                <c:pt idx="21">
                  <c:v>641699.4</c:v>
                </c:pt>
                <c:pt idx="22">
                  <c:v>655197.19999999995</c:v>
                </c:pt>
                <c:pt idx="23">
                  <c:v>641302.99999999988</c:v>
                </c:pt>
                <c:pt idx="24">
                  <c:v>609102.40000000014</c:v>
                </c:pt>
                <c:pt idx="25">
                  <c:v>598623.79999999993</c:v>
                </c:pt>
                <c:pt idx="26">
                  <c:v>575073.19999999995</c:v>
                </c:pt>
                <c:pt idx="27">
                  <c:v>559462.89999999991</c:v>
                </c:pt>
                <c:pt idx="28">
                  <c:v>562612.49999999988</c:v>
                </c:pt>
                <c:pt idx="29">
                  <c:v>549735.1</c:v>
                </c:pt>
                <c:pt idx="30">
                  <c:v>488308.49999999994</c:v>
                </c:pt>
                <c:pt idx="31">
                  <c:v>500179.00000000017</c:v>
                </c:pt>
                <c:pt idx="32">
                  <c:v>505944.50000000006</c:v>
                </c:pt>
                <c:pt idx="33">
                  <c:v>486822.2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3-404F-ABFA-1F98C875D2E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218671"/>
        <c:axId val="1031219631"/>
      </c:lineChart>
      <c:catAx>
        <c:axId val="103121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19631"/>
        <c:crosses val="autoZero"/>
        <c:auto val="1"/>
        <c:lblAlgn val="ctr"/>
        <c:lblOffset val="100"/>
        <c:noMultiLvlLbl val="0"/>
      </c:catAx>
      <c:valAx>
        <c:axId val="1031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1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547777577260019E-2"/>
          <c:y val="6.4553253969396415E-2"/>
          <c:w val="0.91193518201529156"/>
          <c:h val="0.7774949040460851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Sheet2!$B$2:$B$40</c:f>
              <c:numCache>
                <c:formatCode>General</c:formatCode>
                <c:ptCount val="39"/>
                <c:pt idx="0">
                  <c:v>842320.1</c:v>
                </c:pt>
                <c:pt idx="1">
                  <c:v>851881.6</c:v>
                </c:pt>
                <c:pt idx="2">
                  <c:v>832675.6</c:v>
                </c:pt>
                <c:pt idx="3">
                  <c:v>815077.2</c:v>
                </c:pt>
                <c:pt idx="4">
                  <c:v>804149.2</c:v>
                </c:pt>
                <c:pt idx="5">
                  <c:v>800074.9</c:v>
                </c:pt>
                <c:pt idx="6">
                  <c:v>826266.60000000009</c:v>
                </c:pt>
                <c:pt idx="7">
                  <c:v>810400.8000000004</c:v>
                </c:pt>
                <c:pt idx="8">
                  <c:v>814953.4</c:v>
                </c:pt>
                <c:pt idx="9">
                  <c:v>784015.60000000021</c:v>
                </c:pt>
                <c:pt idx="10">
                  <c:v>787280.90000000014</c:v>
                </c:pt>
                <c:pt idx="11">
                  <c:v>795034.9</c:v>
                </c:pt>
                <c:pt idx="12">
                  <c:v>770830.4</c:v>
                </c:pt>
                <c:pt idx="13">
                  <c:v>777572.5</c:v>
                </c:pt>
                <c:pt idx="14">
                  <c:v>777067.4</c:v>
                </c:pt>
                <c:pt idx="15">
                  <c:v>771633.69999999984</c:v>
                </c:pt>
                <c:pt idx="16">
                  <c:v>755935.5</c:v>
                </c:pt>
                <c:pt idx="17">
                  <c:v>747030.5</c:v>
                </c:pt>
                <c:pt idx="18">
                  <c:v>725513.10000000009</c:v>
                </c:pt>
                <c:pt idx="19">
                  <c:v>665825.79999999993</c:v>
                </c:pt>
                <c:pt idx="20">
                  <c:v>681868.59999999986</c:v>
                </c:pt>
                <c:pt idx="21">
                  <c:v>641699.4</c:v>
                </c:pt>
                <c:pt idx="22">
                  <c:v>655197.19999999995</c:v>
                </c:pt>
                <c:pt idx="23">
                  <c:v>641302.99999999988</c:v>
                </c:pt>
                <c:pt idx="24">
                  <c:v>609102.40000000014</c:v>
                </c:pt>
                <c:pt idx="25">
                  <c:v>598623.79999999993</c:v>
                </c:pt>
                <c:pt idx="26">
                  <c:v>575073.19999999995</c:v>
                </c:pt>
                <c:pt idx="27">
                  <c:v>559462.89999999991</c:v>
                </c:pt>
                <c:pt idx="28">
                  <c:v>562612.49999999988</c:v>
                </c:pt>
                <c:pt idx="29">
                  <c:v>549735.1</c:v>
                </c:pt>
                <c:pt idx="30">
                  <c:v>488308.49999999994</c:v>
                </c:pt>
                <c:pt idx="31">
                  <c:v>500179.00000000017</c:v>
                </c:pt>
                <c:pt idx="32">
                  <c:v>505944.50000000006</c:v>
                </c:pt>
                <c:pt idx="33">
                  <c:v>486822.2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D4F-B4A6-7D840FEA6ED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Sheet2!$A$2:$A$40</c:f>
              <c:numCache>
                <c:formatCode>General</c:formatCod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Sheet2!$C$2:$C$40</c:f>
              <c:numCache>
                <c:formatCode>General</c:formatCode>
                <c:ptCount val="39"/>
                <c:pt idx="33">
                  <c:v>486822.2</c:v>
                </c:pt>
                <c:pt idx="34">
                  <c:v>463418.02619985124</c:v>
                </c:pt>
                <c:pt idx="35">
                  <c:v>452100.55192574661</c:v>
                </c:pt>
                <c:pt idx="36">
                  <c:v>440783.07765164197</c:v>
                </c:pt>
                <c:pt idx="37">
                  <c:v>429465.60337753734</c:v>
                </c:pt>
                <c:pt idx="38">
                  <c:v>418148.1291034327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D4F-B4A6-7D840FEA6ED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Sheet2!$A$2:$A$40</c:f>
              <c:numCache>
                <c:formatCode>General</c:formatCod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Sheet2!$D$2:$D$40</c:f>
              <c:numCache>
                <c:formatCode>General</c:formatCode>
                <c:ptCount val="39"/>
                <c:pt idx="33" formatCode="0.00">
                  <c:v>486822.2</c:v>
                </c:pt>
                <c:pt idx="34" formatCode="0.00">
                  <c:v>423176.2555108837</c:v>
                </c:pt>
                <c:pt idx="35" formatCode="0.00">
                  <c:v>407126.86679186817</c:v>
                </c:pt>
                <c:pt idx="36" formatCode="0.00">
                  <c:v>386665.67571242922</c:v>
                </c:pt>
                <c:pt idx="37" formatCode="0.00">
                  <c:v>362098.01862948784</c:v>
                </c:pt>
                <c:pt idx="38" formatCode="0.00">
                  <c:v>334168.75036589877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D4F-B4A6-7D840FEA6ED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Sheet2!$A$2:$A$40</c:f>
              <c:numCache>
                <c:formatCode>General</c:formatCod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numCache>
            </c:numRef>
          </c:cat>
          <c:val>
            <c:numRef>
              <c:f>Sheet2!$E$2:$E$40</c:f>
              <c:numCache>
                <c:formatCode>General</c:formatCode>
                <c:ptCount val="39"/>
                <c:pt idx="33" formatCode="0.00">
                  <c:v>486822.2</c:v>
                </c:pt>
                <c:pt idx="34" formatCode="0.00">
                  <c:v>503659.79688881879</c:v>
                </c:pt>
                <c:pt idx="35" formatCode="0.00">
                  <c:v>497074.23705962504</c:v>
                </c:pt>
                <c:pt idx="36" formatCode="0.00">
                  <c:v>494900.47959085472</c:v>
                </c:pt>
                <c:pt idx="37" formatCode="0.00">
                  <c:v>496833.18812558684</c:v>
                </c:pt>
                <c:pt idx="38" formatCode="0.00">
                  <c:v>502127.50784096663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D4F-B4A6-7D840FEA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3952"/>
        <c:axId val="48545872"/>
      </c:lineChart>
      <c:catAx>
        <c:axId val="485439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872"/>
        <c:crosses val="autoZero"/>
        <c:auto val="1"/>
        <c:lblAlgn val="ctr"/>
        <c:lblOffset val="100"/>
        <c:noMultiLvlLbl val="0"/>
      </c:catAx>
      <c:valAx>
        <c:axId val="485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2278380</xdr:colOff>
      <xdr:row>6</xdr:row>
      <xdr:rowOff>41910</xdr:rowOff>
    </xdr:from>
    <xdr:to>
      <xdr:col>3</xdr:col>
      <xdr:colOff>2112645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12BE0-D1AF-134E-8038-A95EDFD56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2232660</xdr:colOff>
      <xdr:row>6</xdr:row>
      <xdr:rowOff>41910</xdr:rowOff>
    </xdr:from>
    <xdr:to>
      <xdr:col>5</xdr:col>
      <xdr:colOff>489585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A64B1-16E9-C8F8-7346-20603916C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6</xdr:row>
      <xdr:rowOff>41910</xdr:rowOff>
    </xdr:from>
    <xdr:to>
      <xdr:col>4</xdr:col>
      <xdr:colOff>1983105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AD5F3-9A20-EAED-8257-43E234664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373380</xdr:colOff>
      <xdr:row>14</xdr:row>
      <xdr:rowOff>41910</xdr:rowOff>
    </xdr:from>
    <xdr:to>
      <xdr:col>35</xdr:col>
      <xdr:colOff>7620</xdr:colOff>
      <xdr:row>29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4819B-989E-BE01-15E1-FEFD389CC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10</xdr:row>
      <xdr:rowOff>121920</xdr:rowOff>
    </xdr:from>
    <xdr:to>
      <xdr:col>13</xdr:col>
      <xdr:colOff>291465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13BD9-6569-0D67-1020-3AAEE395D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E439CF-4E6B-4256-8EE9-2CE80F8D960B}" name="Table3" displayName="Table3" ref="A1:E40" totalsRowShown="0">
  <autoFilter ref="A1:E40" xr:uid="{3BE439CF-4E6B-4256-8EE9-2CE80F8D960B}"/>
  <tableColumns count="5">
    <tableColumn id="1" xr3:uid="{AB5F14BB-8A4E-4489-BDA7-04663CF92AC6}" name="Year"/>
    <tableColumn id="2" xr3:uid="{473BAF45-026D-4AC8-9FE0-CB6AD61E5025}" name="Wholesale and retail trade; repair of motor vehicles and motorcycles"/>
    <tableColumn id="3" xr3:uid="{A3C2FB2B-9B50-4C2F-94FD-82E464FC377B}" name="Forecast(Wholesale and retail trade; repair of motor vehicles and motorcycles)" dataDxfId="13">
      <calculatedColumnFormula>_xlfn.FORECAST.ETS(A2,$B$2:$B$35,$A$2:$A$35,1,1)</calculatedColumnFormula>
    </tableColumn>
    <tableColumn id="4" xr3:uid="{134FF06C-9516-4FEE-9220-39395251E2DE}" name="Lower Confidence Bound(Wholesale and retail trade; repair of motor vehicles and motorcycles)" dataDxfId="12">
      <calculatedColumnFormula>C2-_xlfn.FORECAST.ETS.CONFINT(A2,$B$2:$B$35,$A$2:$A$35,0.95,1,1)</calculatedColumnFormula>
    </tableColumn>
    <tableColumn id="5" xr3:uid="{C0713810-D876-4A1B-BFA5-E07C6E858688}" name="Upper Confidence Bound(Wholesale and retail trade; repair of motor vehicles and motorcycles)" dataDxfId="11">
      <calculatedColumnFormula>C2+_xlfn.FORECAST.ETS.CONFINT(A2,$B$2:$B$35,$A$2:$A$35,0.95,1,1)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D6DD62-472D-45E7-86E9-304B5078728F}" name="Table4" displayName="Table4" ref="G1:H8" totalsRowShown="0">
  <autoFilter ref="G1:H8" xr:uid="{66D6DD62-472D-45E7-86E9-304B5078728F}"/>
  <tableColumns count="2">
    <tableColumn id="1" xr3:uid="{A4ACBAF2-169D-4386-9843-672F367D2CC5}" name="Statistic"/>
    <tableColumn id="2" xr3:uid="{684E743E-4E41-422B-BE2A-C3DD66487BEA}" name="Valu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978C66-F78E-4187-BA11-0DFD6D10765A}" name="Table5" displayName="Table5" ref="A1:E40" totalsRowShown="0">
  <autoFilter ref="A1:E40" xr:uid="{9D978C66-F78E-4187-BA11-0DFD6D10765A}"/>
  <tableColumns count="5">
    <tableColumn id="1" xr3:uid="{5ADD4FC3-3D6D-4D5A-86C4-1B724275D9CD}" name="Year"/>
    <tableColumn id="2" xr3:uid="{B440D171-F6D6-4114-BD44-023B429EC535}" name="Agriculture, forestry and fishing"/>
    <tableColumn id="3" xr3:uid="{C1CFCABA-18F5-4C82-A491-44BB22C7FFD1}" name="Forecast(Agriculture, forestry and fishing)" dataDxfId="9">
      <calculatedColumnFormula>_xlfn.FORECAST.ETS(A2,$B$2:$B$35,$A$2:$A$35,1,1)</calculatedColumnFormula>
    </tableColumn>
    <tableColumn id="4" xr3:uid="{4F7C1175-E4DD-475F-9AAC-BDA6F465A27D}" name="Lower Confidence Bound(Agriculture, forestry and fishing)" dataDxfId="8">
      <calculatedColumnFormula>C2-_xlfn.FORECAST.ETS.CONFINT(A2,$B$2:$B$35,$A$2:$A$35,0.95,1,1)</calculatedColumnFormula>
    </tableColumn>
    <tableColumn id="5" xr3:uid="{9B2E38DD-CBB9-4D93-AA12-4B942A2FCF91}" name="Upper Confidence Bound(Agriculture, forestry and fishing)" dataDxfId="7">
      <calculatedColumnFormula>C2+_xlfn.FORECAST.ETS.CONFINT(A2,$B$2:$B$35,$A$2:$A$35,0.95,1,1)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A31A91-D2C8-4860-A301-700E9F3870FD}" name="Table6" displayName="Table6" ref="G1:H8" totalsRowShown="0">
  <autoFilter ref="G1:H8" xr:uid="{BFA31A91-D2C8-4860-A301-700E9F3870FD}"/>
  <tableColumns count="2">
    <tableColumn id="1" xr3:uid="{496F8BBD-2806-4645-8155-28AF95ED67B1}" name="Statistic"/>
    <tableColumn id="2" xr3:uid="{83F8B5C5-97E9-4049-821D-20632DF69612}" name="Value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F02082-F98B-411F-ABF2-3C1D5F703E79}" name="Table10" displayName="Table10" ref="A1:E40" totalsRowShown="0">
  <autoFilter ref="A1:E40" xr:uid="{D5F02082-F98B-411F-ABF2-3C1D5F703E79}"/>
  <tableColumns count="5">
    <tableColumn id="1" xr3:uid="{2E1BCA1A-B3D6-419A-802C-6B815A9A3640}" name="Year"/>
    <tableColumn id="2" xr3:uid="{EE2101B1-45D2-4EEF-AECC-3B090B6B6B21}" name="Total greenhouse gas emissions"/>
    <tableColumn id="3" xr3:uid="{FF6FBA7A-4E43-4FFE-AC63-2411DD9255A1}" name="Forecast(Total greenhouse gas emissions)" dataDxfId="2">
      <calculatedColumnFormula>_xlfn.FORECAST.ETS(A2,$B$2:$B$35,$A$2:$A$35,1,1)</calculatedColumnFormula>
    </tableColumn>
    <tableColumn id="4" xr3:uid="{F6241E34-3A2F-4EF5-B9E5-7C12BBCA7CFE}" name="Lower Confidence Bound(Total greenhouse gas emissions)" dataDxfId="1">
      <calculatedColumnFormula>C2-_xlfn.FORECAST.ETS.CONFINT(A2,$B$2:$B$35,$A$2:$A$35,0.95,1,1)</calculatedColumnFormula>
    </tableColumn>
    <tableColumn id="5" xr3:uid="{C95A328E-7937-4DB3-A1E6-258C049BB5AD}" name="Upper Confidence Bound(Total greenhouse gas emissions)" dataDxfId="0">
      <calculatedColumnFormula>C2+_xlfn.FORECAST.ETS.CONFINT(A2,$B$2:$B$35,$A$2:$A$35,0.95,1,1)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B8016-9420-413D-A5E2-294A79627D76}" name="Table1" displayName="Table1" ref="A1:E40" totalsRowShown="0">
  <autoFilter ref="A1:E40" xr:uid="{F36B8016-9420-413D-A5E2-294A79627D76}"/>
  <tableColumns count="5">
    <tableColumn id="1" xr3:uid="{AFA60F7E-AA18-4A72-B326-3F056CF8C5F8}" name="SIC code"/>
    <tableColumn id="2" xr3:uid="{DE778252-1A82-4F80-AFDE-C41A77769F1E}" name="Values"/>
    <tableColumn id="3" xr3:uid="{DF31E9C8-AE59-4745-A3F4-FFAE15185A20}" name="Forecast">
      <calculatedColumnFormula>_xlfn.FORECAST.ETS(A2,$B$2:$B$35,$A$2:$A$35,1,1)</calculatedColumnFormula>
    </tableColumn>
    <tableColumn id="4" xr3:uid="{BD8A4250-FCF6-40C6-9691-2BCB39D35421}" name="Lower Confidence Bound" dataDxfId="5">
      <calculatedColumnFormula>C2-_xlfn.FORECAST.ETS.CONFINT(A2,$B$2:$B$35,$A$2:$A$35,0.95,1,1)</calculatedColumnFormula>
    </tableColumn>
    <tableColumn id="5" xr3:uid="{78AEFCF3-7FDE-46BF-92F1-1C30C7B91924}" name="Upper Confidence Bound" dataDxfId="4">
      <calculatedColumnFormula>C2+_xlfn.FORECAST.ETS.CONFINT(A2,$B$2:$B$35,$A$2:$A$35,0.95,1,1)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7A9988-7700-4DD8-845A-F2A6FEB37A03}" name="Table2" displayName="Table2" ref="G1:H8" totalsRowShown="0">
  <autoFilter ref="G1:H8" xr:uid="{DA7A9988-7700-4DD8-845A-F2A6FEB37A03}"/>
  <tableColumns count="2">
    <tableColumn id="1" xr3:uid="{E3D1BBC9-8E43-472F-9C31-773BEAC6D530}" name="Statistic"/>
    <tableColumn id="2" xr3:uid="{A1AC1B1C-3E88-45B4-B06E-0B326FD4D9E4}" name="Valu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AB7E-820D-42D9-8342-AF6E1E50E607}">
  <dimension ref="A1:H40"/>
  <sheetViews>
    <sheetView topLeftCell="A26" workbookViewId="0">
      <selection activeCell="A40" sqref="A40"/>
    </sheetView>
  </sheetViews>
  <sheetFormatPr defaultRowHeight="14.4" x14ac:dyDescent="0.3"/>
  <cols>
    <col min="1" max="1" width="9" bestFit="1" customWidth="1"/>
    <col min="2" max="5" width="57.109375" customWidth="1"/>
    <col min="7" max="7" width="10" customWidth="1"/>
    <col min="8" max="8" width="7.5546875" customWidth="1"/>
  </cols>
  <sheetData>
    <row r="1" spans="1:8" x14ac:dyDescent="0.3">
      <c r="A1" t="s">
        <v>37</v>
      </c>
      <c r="B1" t="s">
        <v>7</v>
      </c>
      <c r="C1" t="s">
        <v>39</v>
      </c>
      <c r="D1" t="s">
        <v>40</v>
      </c>
      <c r="E1" t="s">
        <v>41</v>
      </c>
      <c r="G1" t="s">
        <v>28</v>
      </c>
      <c r="H1" t="s">
        <v>29</v>
      </c>
    </row>
    <row r="2" spans="1:8" x14ac:dyDescent="0.3">
      <c r="A2">
        <v>1990</v>
      </c>
      <c r="B2" s="13">
        <v>11560.8</v>
      </c>
      <c r="G2" t="s">
        <v>30</v>
      </c>
      <c r="H2" s="12">
        <f>_xlfn.FORECAST.ETS.STAT($B$2:$B$35,$A$2:$A$35,1,1,1)</f>
        <v>0.9</v>
      </c>
    </row>
    <row r="3" spans="1:8" x14ac:dyDescent="0.3">
      <c r="A3">
        <v>1991</v>
      </c>
      <c r="B3" s="13">
        <v>11984.1</v>
      </c>
      <c r="G3" t="s">
        <v>31</v>
      </c>
      <c r="H3" s="12">
        <f>_xlfn.FORECAST.ETS.STAT($B$2:$B$35,$A$2:$A$35,2,1,1)</f>
        <v>1E-3</v>
      </c>
    </row>
    <row r="4" spans="1:8" x14ac:dyDescent="0.3">
      <c r="A4">
        <v>1992</v>
      </c>
      <c r="B4" s="13">
        <v>11789.9</v>
      </c>
      <c r="G4" t="s">
        <v>32</v>
      </c>
      <c r="H4" s="12">
        <f>_xlfn.FORECAST.ETS.STAT($B$2:$B$35,$A$2:$A$35,3,1,1)</f>
        <v>2.2204460492503131E-16</v>
      </c>
    </row>
    <row r="5" spans="1:8" x14ac:dyDescent="0.3">
      <c r="A5">
        <v>1993</v>
      </c>
      <c r="B5" s="13">
        <v>12032.9</v>
      </c>
      <c r="G5" t="s">
        <v>33</v>
      </c>
      <c r="H5" s="12">
        <f>_xlfn.FORECAST.ETS.STAT($B$2:$B$35,$A$2:$A$35,4,1,1)</f>
        <v>2.0029992122915097</v>
      </c>
    </row>
    <row r="6" spans="1:8" x14ac:dyDescent="0.3">
      <c r="A6">
        <v>1994</v>
      </c>
      <c r="B6" s="13">
        <v>12403.1</v>
      </c>
      <c r="G6" t="s">
        <v>34</v>
      </c>
      <c r="H6" s="12">
        <f>_xlfn.FORECAST.ETS.STAT($B$2:$B$35,$A$2:$A$35,5,1,1)</f>
        <v>4.8618889590652185E-2</v>
      </c>
    </row>
    <row r="7" spans="1:8" x14ac:dyDescent="0.3">
      <c r="A7">
        <v>1995</v>
      </c>
      <c r="B7" s="13">
        <v>12560.599999999999</v>
      </c>
      <c r="G7" t="s">
        <v>35</v>
      </c>
      <c r="H7" s="12">
        <f>_xlfn.FORECAST.ETS.STAT($B$2:$B$35,$A$2:$A$35,6,1,1)</f>
        <v>659.28283637963682</v>
      </c>
    </row>
    <row r="8" spans="1:8" x14ac:dyDescent="0.3">
      <c r="A8">
        <v>1996</v>
      </c>
      <c r="B8" s="13">
        <v>12825.8</v>
      </c>
      <c r="G8" t="s">
        <v>36</v>
      </c>
      <c r="H8" s="12">
        <f>_xlfn.FORECAST.ETS.STAT($B$2:$B$35,$A$2:$A$35,7,1,1)</f>
        <v>957.8494463093906</v>
      </c>
    </row>
    <row r="9" spans="1:8" x14ac:dyDescent="0.3">
      <c r="A9">
        <v>1997</v>
      </c>
      <c r="B9" s="13">
        <v>12631.699999999999</v>
      </c>
    </row>
    <row r="10" spans="1:8" x14ac:dyDescent="0.3">
      <c r="A10">
        <v>1998</v>
      </c>
      <c r="B10" s="13">
        <v>12926.399999999998</v>
      </c>
    </row>
    <row r="11" spans="1:8" x14ac:dyDescent="0.3">
      <c r="A11">
        <v>1999</v>
      </c>
      <c r="B11" s="13">
        <v>13464.499999999998</v>
      </c>
    </row>
    <row r="12" spans="1:8" x14ac:dyDescent="0.3">
      <c r="A12">
        <v>2000</v>
      </c>
      <c r="B12" s="13">
        <v>13774.1</v>
      </c>
    </row>
    <row r="13" spans="1:8" x14ac:dyDescent="0.3">
      <c r="A13">
        <v>2001</v>
      </c>
      <c r="B13" s="13">
        <v>13738.099999999999</v>
      </c>
    </row>
    <row r="14" spans="1:8" x14ac:dyDescent="0.3">
      <c r="A14">
        <v>2002</v>
      </c>
      <c r="B14" s="13">
        <v>13544.7</v>
      </c>
    </row>
    <row r="15" spans="1:8" x14ac:dyDescent="0.3">
      <c r="A15">
        <v>2003</v>
      </c>
      <c r="B15" s="13">
        <v>14202.599999999999</v>
      </c>
    </row>
    <row r="16" spans="1:8" x14ac:dyDescent="0.3">
      <c r="A16">
        <v>2004</v>
      </c>
      <c r="B16" s="13">
        <v>14461.800000000001</v>
      </c>
    </row>
    <row r="17" spans="1:2" x14ac:dyDescent="0.3">
      <c r="A17">
        <v>2005</v>
      </c>
      <c r="B17" s="13">
        <v>14753.099999999999</v>
      </c>
    </row>
    <row r="18" spans="1:2" x14ac:dyDescent="0.3">
      <c r="A18">
        <v>2006</v>
      </c>
      <c r="B18" s="13">
        <v>15013</v>
      </c>
    </row>
    <row r="19" spans="1:2" x14ac:dyDescent="0.3">
      <c r="A19">
        <v>2007</v>
      </c>
      <c r="B19" s="13">
        <v>15656.8</v>
      </c>
    </row>
    <row r="20" spans="1:2" x14ac:dyDescent="0.3">
      <c r="A20">
        <v>2008</v>
      </c>
      <c r="B20" s="13">
        <v>16297.4</v>
      </c>
    </row>
    <row r="21" spans="1:2" x14ac:dyDescent="0.3">
      <c r="A21">
        <v>2009</v>
      </c>
      <c r="B21" s="13">
        <v>16483.2</v>
      </c>
    </row>
    <row r="22" spans="1:2" x14ac:dyDescent="0.3">
      <c r="A22">
        <v>2010</v>
      </c>
      <c r="B22" s="13">
        <v>17024.2</v>
      </c>
    </row>
    <row r="23" spans="1:2" x14ac:dyDescent="0.3">
      <c r="A23">
        <v>2011</v>
      </c>
      <c r="B23" s="13">
        <v>16767.900000000001</v>
      </c>
    </row>
    <row r="24" spans="1:2" x14ac:dyDescent="0.3">
      <c r="A24">
        <v>2012</v>
      </c>
      <c r="B24" s="13">
        <v>16946</v>
      </c>
    </row>
    <row r="25" spans="1:2" x14ac:dyDescent="0.3">
      <c r="A25">
        <v>2013</v>
      </c>
      <c r="B25" s="13">
        <v>16508.8</v>
      </c>
    </row>
    <row r="26" spans="1:2" x14ac:dyDescent="0.3">
      <c r="A26">
        <v>2014</v>
      </c>
      <c r="B26" s="13">
        <v>15865.5</v>
      </c>
    </row>
    <row r="27" spans="1:2" x14ac:dyDescent="0.3">
      <c r="A27">
        <v>2015</v>
      </c>
      <c r="B27" s="13">
        <v>15912.800000000003</v>
      </c>
    </row>
    <row r="28" spans="1:2" x14ac:dyDescent="0.3">
      <c r="A28">
        <v>2016</v>
      </c>
      <c r="B28" s="13">
        <v>15949.400000000001</v>
      </c>
    </row>
    <row r="29" spans="1:2" x14ac:dyDescent="0.3">
      <c r="A29">
        <v>2017</v>
      </c>
      <c r="B29" s="13">
        <v>15320.699999999999</v>
      </c>
    </row>
    <row r="30" spans="1:2" x14ac:dyDescent="0.3">
      <c r="A30">
        <v>2018</v>
      </c>
      <c r="B30" s="13">
        <v>14993.800000000001</v>
      </c>
    </row>
    <row r="31" spans="1:2" x14ac:dyDescent="0.3">
      <c r="A31">
        <v>2019</v>
      </c>
      <c r="B31" s="13">
        <v>14592.099999999999</v>
      </c>
    </row>
    <row r="32" spans="1:2" x14ac:dyDescent="0.3">
      <c r="A32">
        <v>2020</v>
      </c>
      <c r="B32" s="13">
        <v>12705.2</v>
      </c>
    </row>
    <row r="33" spans="1:5" x14ac:dyDescent="0.3">
      <c r="A33">
        <v>2021</v>
      </c>
      <c r="B33" s="13">
        <v>13471.4</v>
      </c>
    </row>
    <row r="34" spans="1:5" x14ac:dyDescent="0.3">
      <c r="A34">
        <v>2022</v>
      </c>
      <c r="B34" s="13">
        <v>13084.300000000001</v>
      </c>
    </row>
    <row r="35" spans="1:5" x14ac:dyDescent="0.3">
      <c r="A35">
        <v>2023</v>
      </c>
      <c r="B35" s="13">
        <v>12855.699999999999</v>
      </c>
      <c r="C35" s="13">
        <v>12855.699999999999</v>
      </c>
      <c r="D35" s="13">
        <v>12855.699999999999</v>
      </c>
      <c r="E35" s="13">
        <v>12855.699999999999</v>
      </c>
    </row>
    <row r="36" spans="1:5" x14ac:dyDescent="0.3">
      <c r="A36">
        <v>2024</v>
      </c>
      <c r="C36" s="13">
        <f>_xlfn.FORECAST.ETS(A36,$B$2:$B$35,$A$2:$A$35,1,1)</f>
        <v>12946.09523300229</v>
      </c>
      <c r="D36" s="13">
        <f>C36-_xlfn.FORECAST.ETS.CONFINT(A36,$B$2:$B$35,$A$2:$A$35,0.95,1,1)</f>
        <v>11755.895449698695</v>
      </c>
      <c r="E36" s="13">
        <f>C36+_xlfn.FORECAST.ETS.CONFINT(A36,$B$2:$B$35,$A$2:$A$35,0.95,1,1)</f>
        <v>14136.295016305885</v>
      </c>
    </row>
    <row r="37" spans="1:5" x14ac:dyDescent="0.3">
      <c r="A37">
        <v>2025</v>
      </c>
      <c r="C37" s="13">
        <f>_xlfn.FORECAST.ETS(A37,$B$2:$B$35,$A$2:$A$35,1,1)</f>
        <v>13036.490466004583</v>
      </c>
      <c r="D37" s="13">
        <f>C37-_xlfn.FORECAST.ETS.CONFINT(A37,$B$2:$B$35,$A$2:$A$35,0.95,1,1)</f>
        <v>11434.443977516356</v>
      </c>
      <c r="E37" s="13">
        <f>C37+_xlfn.FORECAST.ETS.CONFINT(A37,$B$2:$B$35,$A$2:$A$35,0.95,1,1)</f>
        <v>14638.536954492811</v>
      </c>
    </row>
    <row r="38" spans="1:5" x14ac:dyDescent="0.3">
      <c r="A38">
        <v>2026</v>
      </c>
      <c r="C38" s="13">
        <f>_xlfn.FORECAST.ETS(A38,$B$2:$B$35,$A$2:$A$35,1,1)</f>
        <v>13126.885699006874</v>
      </c>
      <c r="D38" s="13">
        <f>C38-_xlfn.FORECAST.ETS.CONFINT(A38,$B$2:$B$35,$A$2:$A$35,0.95,1,1)</f>
        <v>11198.392903052196</v>
      </c>
      <c r="E38" s="13">
        <f>C38+_xlfn.FORECAST.ETS.CONFINT(A38,$B$2:$B$35,$A$2:$A$35,0.95,1,1)</f>
        <v>15055.378494961553</v>
      </c>
    </row>
    <row r="39" spans="1:5" x14ac:dyDescent="0.3">
      <c r="A39">
        <v>2027</v>
      </c>
      <c r="C39" s="13">
        <f>_xlfn.FORECAST.ETS(A39,$B$2:$B$35,$A$2:$A$35,1,1)</f>
        <v>13217.280932009167</v>
      </c>
      <c r="D39" s="13">
        <f>C39-_xlfn.FORECAST.ETS.CONFINT(A39,$B$2:$B$35,$A$2:$A$35,0.95,1,1)</f>
        <v>11009.528025626332</v>
      </c>
      <c r="E39" s="13">
        <f>C39+_xlfn.FORECAST.ETS.CONFINT(A39,$B$2:$B$35,$A$2:$A$35,0.95,1,1)</f>
        <v>15425.033838392003</v>
      </c>
    </row>
    <row r="40" spans="1:5" x14ac:dyDescent="0.3">
      <c r="A40">
        <v>2028</v>
      </c>
      <c r="C40" s="13">
        <f>_xlfn.FORECAST.ETS(A40,$B$2:$B$35,$A$2:$A$35,1,1)</f>
        <v>13307.676165011459</v>
      </c>
      <c r="D40" s="13">
        <f>C40-_xlfn.FORECAST.ETS.CONFINT(A40,$B$2:$B$35,$A$2:$A$35,0.95,1,1)</f>
        <v>10851.699561049849</v>
      </c>
      <c r="E40" s="13">
        <f>C40+_xlfn.FORECAST.ETS.CONFINT(A40,$B$2:$B$35,$A$2:$A$35,0.95,1,1)</f>
        <v>15763.652768973068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4655-3F5A-44A1-9802-1DCC7725EBBE}">
  <dimension ref="A1:H40"/>
  <sheetViews>
    <sheetView workbookViewId="0"/>
  </sheetViews>
  <sheetFormatPr defaultRowHeight="14.4" x14ac:dyDescent="0.3"/>
  <cols>
    <col min="1" max="1" width="9" bestFit="1" customWidth="1"/>
    <col min="2" max="2" width="28.44140625" customWidth="1"/>
    <col min="3" max="3" width="37" customWidth="1"/>
    <col min="4" max="4" width="50" customWidth="1"/>
    <col min="5" max="5" width="50.21875" customWidth="1"/>
    <col min="7" max="7" width="10" customWidth="1"/>
    <col min="8" max="8" width="7.5546875" customWidth="1"/>
  </cols>
  <sheetData>
    <row r="1" spans="1:8" x14ac:dyDescent="0.3">
      <c r="A1" t="s">
        <v>37</v>
      </c>
      <c r="B1" t="s">
        <v>1</v>
      </c>
      <c r="C1" t="s">
        <v>42</v>
      </c>
      <c r="D1" t="s">
        <v>43</v>
      </c>
      <c r="E1" t="s">
        <v>44</v>
      </c>
      <c r="G1" t="s">
        <v>28</v>
      </c>
      <c r="H1" t="s">
        <v>29</v>
      </c>
    </row>
    <row r="2" spans="1:8" x14ac:dyDescent="0.3">
      <c r="A2">
        <v>1990</v>
      </c>
      <c r="B2" s="13">
        <v>55690.3</v>
      </c>
      <c r="G2" t="s">
        <v>30</v>
      </c>
      <c r="H2" s="12">
        <f>_xlfn.FORECAST.ETS.STAT($B$2:$B$35,$A$2:$A$35,1,1,1)</f>
        <v>2E-3</v>
      </c>
    </row>
    <row r="3" spans="1:8" x14ac:dyDescent="0.3">
      <c r="A3">
        <v>1991</v>
      </c>
      <c r="B3" s="13">
        <v>55492.6</v>
      </c>
      <c r="G3" t="s">
        <v>31</v>
      </c>
      <c r="H3" s="12">
        <f>_xlfn.FORECAST.ETS.STAT($B$2:$B$35,$A$2:$A$35,2,1,1)</f>
        <v>1E-3</v>
      </c>
    </row>
    <row r="4" spans="1:8" x14ac:dyDescent="0.3">
      <c r="A4">
        <v>1992</v>
      </c>
      <c r="B4" s="13">
        <v>55149</v>
      </c>
      <c r="G4" t="s">
        <v>32</v>
      </c>
      <c r="H4" s="12">
        <f>_xlfn.FORECAST.ETS.STAT($B$2:$B$35,$A$2:$A$35,3,1,1)</f>
        <v>2.2204460492503131E-16</v>
      </c>
    </row>
    <row r="5" spans="1:8" x14ac:dyDescent="0.3">
      <c r="A5">
        <v>1993</v>
      </c>
      <c r="B5" s="13">
        <v>54319.9</v>
      </c>
      <c r="G5" t="s">
        <v>33</v>
      </c>
      <c r="H5" s="12">
        <f>_xlfn.FORECAST.ETS.STAT($B$2:$B$35,$A$2:$A$35,4,1,1)</f>
        <v>1.0142150486668713</v>
      </c>
    </row>
    <row r="6" spans="1:8" x14ac:dyDescent="0.3">
      <c r="A6">
        <v>1994</v>
      </c>
      <c r="B6" s="13">
        <v>55129.7</v>
      </c>
      <c r="G6" t="s">
        <v>34</v>
      </c>
      <c r="H6" s="12">
        <f>_xlfn.FORECAST.ETS.STAT($B$2:$B$35,$A$2:$A$35,5,1,1)</f>
        <v>1.369306965523609E-2</v>
      </c>
    </row>
    <row r="7" spans="1:8" x14ac:dyDescent="0.3">
      <c r="A7">
        <v>1995</v>
      </c>
      <c r="B7" s="13">
        <v>55061.9</v>
      </c>
      <c r="G7" t="s">
        <v>35</v>
      </c>
      <c r="H7" s="12">
        <f>_xlfn.FORECAST.ETS.STAT($B$2:$B$35,$A$2:$A$35,6,1,1)</f>
        <v>694.28752601087615</v>
      </c>
    </row>
    <row r="8" spans="1:8" x14ac:dyDescent="0.3">
      <c r="A8">
        <v>1996</v>
      </c>
      <c r="B8" s="13">
        <v>56343.6</v>
      </c>
      <c r="G8" t="s">
        <v>36</v>
      </c>
      <c r="H8" s="12">
        <f>_xlfn.FORECAST.ETS.STAT($B$2:$B$35,$A$2:$A$35,7,1,1)</f>
        <v>847.64648923395566</v>
      </c>
    </row>
    <row r="9" spans="1:8" x14ac:dyDescent="0.3">
      <c r="A9">
        <v>1997</v>
      </c>
      <c r="B9" s="13">
        <v>55810</v>
      </c>
    </row>
    <row r="10" spans="1:8" x14ac:dyDescent="0.3">
      <c r="A10">
        <v>1998</v>
      </c>
      <c r="B10" s="13">
        <v>55950.799999999996</v>
      </c>
    </row>
    <row r="11" spans="1:8" x14ac:dyDescent="0.3">
      <c r="A11">
        <v>1999</v>
      </c>
      <c r="B11" s="13">
        <v>56176.100000000006</v>
      </c>
    </row>
    <row r="12" spans="1:8" x14ac:dyDescent="0.3">
      <c r="A12">
        <v>2000</v>
      </c>
      <c r="B12" s="13">
        <v>54133.600000000006</v>
      </c>
    </row>
    <row r="13" spans="1:8" x14ac:dyDescent="0.3">
      <c r="A13">
        <v>2001</v>
      </c>
      <c r="B13" s="13">
        <v>51955.600000000006</v>
      </c>
    </row>
    <row r="14" spans="1:8" x14ac:dyDescent="0.3">
      <c r="A14">
        <v>2002</v>
      </c>
      <c r="B14" s="13">
        <v>51495.500000000007</v>
      </c>
    </row>
    <row r="15" spans="1:8" x14ac:dyDescent="0.3">
      <c r="A15">
        <v>2003</v>
      </c>
      <c r="B15" s="13">
        <v>51950.400000000001</v>
      </c>
    </row>
    <row r="16" spans="1:8" x14ac:dyDescent="0.3">
      <c r="A16">
        <v>2004</v>
      </c>
      <c r="B16" s="13">
        <v>52813.4</v>
      </c>
    </row>
    <row r="17" spans="1:2" x14ac:dyDescent="0.3">
      <c r="A17">
        <v>2005</v>
      </c>
      <c r="B17" s="13">
        <v>52934</v>
      </c>
    </row>
    <row r="18" spans="1:2" x14ac:dyDescent="0.3">
      <c r="A18">
        <v>2006</v>
      </c>
      <c r="B18" s="13">
        <v>51899.8</v>
      </c>
    </row>
    <row r="19" spans="1:2" x14ac:dyDescent="0.3">
      <c r="A19">
        <v>2007</v>
      </c>
      <c r="B19" s="13">
        <v>51473.1</v>
      </c>
    </row>
    <row r="20" spans="1:2" x14ac:dyDescent="0.3">
      <c r="A20">
        <v>2008</v>
      </c>
      <c r="B20" s="13">
        <v>51240.7</v>
      </c>
    </row>
    <row r="21" spans="1:2" x14ac:dyDescent="0.3">
      <c r="A21">
        <v>2009</v>
      </c>
      <c r="B21" s="13">
        <v>50442.8</v>
      </c>
    </row>
    <row r="22" spans="1:2" x14ac:dyDescent="0.3">
      <c r="A22">
        <v>2010</v>
      </c>
      <c r="B22" s="13">
        <v>50502.1</v>
      </c>
    </row>
    <row r="23" spans="1:2" x14ac:dyDescent="0.3">
      <c r="A23">
        <v>2011</v>
      </c>
      <c r="B23" s="13">
        <v>49647.399999999994</v>
      </c>
    </row>
    <row r="24" spans="1:2" x14ac:dyDescent="0.3">
      <c r="A24">
        <v>2012</v>
      </c>
      <c r="B24" s="13">
        <v>50368.800000000003</v>
      </c>
    </row>
    <row r="25" spans="1:2" x14ac:dyDescent="0.3">
      <c r="A25">
        <v>2013</v>
      </c>
      <c r="B25" s="13">
        <v>49299.1</v>
      </c>
    </row>
    <row r="26" spans="1:2" x14ac:dyDescent="0.3">
      <c r="A26">
        <v>2014</v>
      </c>
      <c r="B26" s="13">
        <v>51149.2</v>
      </c>
    </row>
    <row r="27" spans="1:2" x14ac:dyDescent="0.3">
      <c r="A27">
        <v>2015</v>
      </c>
      <c r="B27" s="13">
        <v>51774.5</v>
      </c>
    </row>
    <row r="28" spans="1:2" x14ac:dyDescent="0.3">
      <c r="A28">
        <v>2016</v>
      </c>
      <c r="B28" s="13">
        <v>51397.399999999994</v>
      </c>
    </row>
    <row r="29" spans="1:2" x14ac:dyDescent="0.3">
      <c r="A29">
        <v>2017</v>
      </c>
      <c r="B29" s="13">
        <v>51685.1</v>
      </c>
    </row>
    <row r="30" spans="1:2" x14ac:dyDescent="0.3">
      <c r="A30">
        <v>2018</v>
      </c>
      <c r="B30" s="13">
        <v>51227.199999999997</v>
      </c>
    </row>
    <row r="31" spans="1:2" x14ac:dyDescent="0.3">
      <c r="A31">
        <v>2019</v>
      </c>
      <c r="B31" s="13">
        <v>50889.8</v>
      </c>
    </row>
    <row r="32" spans="1:2" x14ac:dyDescent="0.3">
      <c r="A32">
        <v>2020</v>
      </c>
      <c r="B32" s="13">
        <v>49836</v>
      </c>
    </row>
    <row r="33" spans="1:5" x14ac:dyDescent="0.3">
      <c r="A33">
        <v>2021</v>
      </c>
      <c r="B33" s="13">
        <v>50909.400000000009</v>
      </c>
    </row>
    <row r="34" spans="1:5" x14ac:dyDescent="0.3">
      <c r="A34">
        <v>2022</v>
      </c>
      <c r="B34" s="13">
        <v>49682.9</v>
      </c>
    </row>
    <row r="35" spans="1:5" x14ac:dyDescent="0.3">
      <c r="A35">
        <v>2023</v>
      </c>
      <c r="B35" s="13">
        <v>49176.800000000003</v>
      </c>
      <c r="C35" s="13">
        <v>49176.800000000003</v>
      </c>
      <c r="D35" s="13">
        <v>49176.800000000003</v>
      </c>
      <c r="E35" s="13">
        <v>49176.800000000003</v>
      </c>
    </row>
    <row r="36" spans="1:5" x14ac:dyDescent="0.3">
      <c r="A36">
        <v>2024</v>
      </c>
      <c r="C36" s="13">
        <f>_xlfn.FORECAST.ETS(A36,$B$2:$B$35,$A$2:$A$35,1,1)</f>
        <v>48996.019705225859</v>
      </c>
      <c r="D36" s="13">
        <f>C36-_xlfn.FORECAST.ETS.CONFINT(A36,$B$2:$B$35,$A$2:$A$35,0.95,1,1)</f>
        <v>46753.490438750159</v>
      </c>
      <c r="E36" s="13">
        <f>C36+_xlfn.FORECAST.ETS.CONFINT(A36,$B$2:$B$35,$A$2:$A$35,0.95,1,1)</f>
        <v>51238.548971701559</v>
      </c>
    </row>
    <row r="37" spans="1:5" x14ac:dyDescent="0.3">
      <c r="A37">
        <v>2025</v>
      </c>
      <c r="C37" s="13">
        <f>_xlfn.FORECAST.ETS(A37,$B$2:$B$35,$A$2:$A$35,1,1)</f>
        <v>48798.882380991898</v>
      </c>
      <c r="D37" s="13">
        <f>C37-_xlfn.FORECAST.ETS.CONFINT(A37,$B$2:$B$35,$A$2:$A$35,0.95,1,1)</f>
        <v>46556.343023157198</v>
      </c>
      <c r="E37" s="13">
        <f>C37+_xlfn.FORECAST.ETS.CONFINT(A37,$B$2:$B$35,$A$2:$A$35,0.95,1,1)</f>
        <v>51041.421738826597</v>
      </c>
    </row>
    <row r="38" spans="1:5" x14ac:dyDescent="0.3">
      <c r="A38">
        <v>2026</v>
      </c>
      <c r="C38" s="13">
        <f>_xlfn.FORECAST.ETS(A38,$B$2:$B$35,$A$2:$A$35,1,1)</f>
        <v>48601.745056757929</v>
      </c>
      <c r="D38" s="13">
        <f>C38-_xlfn.FORECAST.ETS.CONFINT(A38,$B$2:$B$35,$A$2:$A$35,0.95,1,1)</f>
        <v>46359.187758841595</v>
      </c>
      <c r="E38" s="13">
        <f>C38+_xlfn.FORECAST.ETS.CONFINT(A38,$B$2:$B$35,$A$2:$A$35,0.95,1,1)</f>
        <v>50844.302354674262</v>
      </c>
    </row>
    <row r="39" spans="1:5" x14ac:dyDescent="0.3">
      <c r="A39">
        <v>2027</v>
      </c>
      <c r="C39" s="13">
        <f>_xlfn.FORECAST.ETS(A39,$B$2:$B$35,$A$2:$A$35,1,1)</f>
        <v>48404.607732523968</v>
      </c>
      <c r="D39" s="13">
        <f>C39-_xlfn.FORECAST.ETS.CONFINT(A39,$B$2:$B$35,$A$2:$A$35,0.95,1,1)</f>
        <v>46162.022403517374</v>
      </c>
      <c r="E39" s="13">
        <f>C39+_xlfn.FORECAST.ETS.CONFINT(A39,$B$2:$B$35,$A$2:$A$35,0.95,1,1)</f>
        <v>50647.193061530561</v>
      </c>
    </row>
    <row r="40" spans="1:5" x14ac:dyDescent="0.3">
      <c r="A40">
        <v>2028</v>
      </c>
      <c r="C40" s="13">
        <f>_xlfn.FORECAST.ETS(A40,$B$2:$B$35,$A$2:$A$35,1,1)</f>
        <v>48207.470408290006</v>
      </c>
      <c r="D40" s="13">
        <f>C40-_xlfn.FORECAST.ETS.CONFINT(A40,$B$2:$B$35,$A$2:$A$35,0.95,1,1)</f>
        <v>45964.844715128973</v>
      </c>
      <c r="E40" s="13">
        <f>C40+_xlfn.FORECAST.ETS.CONFINT(A40,$B$2:$B$35,$A$2:$A$35,0.95,1,1)</f>
        <v>50450.096101451039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9707-4E35-4D0D-88C0-86294F3C86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7967-4CD9-4CD3-BAB9-C23742FA002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F17E-126C-4BBC-89E6-E688D3B53E30}">
  <dimension ref="A1:E40"/>
  <sheetViews>
    <sheetView workbookViewId="0"/>
  </sheetViews>
  <sheetFormatPr defaultRowHeight="14.4" x14ac:dyDescent="0.3"/>
  <cols>
    <col min="1" max="1" width="9" bestFit="1" customWidth="1"/>
    <col min="2" max="2" width="28.6640625" customWidth="1"/>
    <col min="3" max="3" width="37.21875" customWidth="1"/>
    <col min="4" max="4" width="50.21875" customWidth="1"/>
    <col min="5" max="5" width="50.44140625" customWidth="1"/>
  </cols>
  <sheetData>
    <row r="1" spans="1:5" x14ac:dyDescent="0.3">
      <c r="A1" t="s">
        <v>37</v>
      </c>
      <c r="B1" t="s">
        <v>23</v>
      </c>
      <c r="C1" t="s">
        <v>45</v>
      </c>
      <c r="D1" t="s">
        <v>46</v>
      </c>
      <c r="E1" t="s">
        <v>47</v>
      </c>
    </row>
    <row r="2" spans="1:5" x14ac:dyDescent="0.3">
      <c r="A2">
        <v>1990</v>
      </c>
      <c r="B2" s="13">
        <v>842320.1</v>
      </c>
    </row>
    <row r="3" spans="1:5" x14ac:dyDescent="0.3">
      <c r="A3">
        <v>1991</v>
      </c>
      <c r="B3" s="13">
        <v>851881.6</v>
      </c>
    </row>
    <row r="4" spans="1:5" x14ac:dyDescent="0.3">
      <c r="A4">
        <v>1992</v>
      </c>
      <c r="B4" s="13">
        <v>832675.6</v>
      </c>
    </row>
    <row r="5" spans="1:5" x14ac:dyDescent="0.3">
      <c r="A5">
        <v>1993</v>
      </c>
      <c r="B5" s="13">
        <v>815077.2</v>
      </c>
    </row>
    <row r="6" spans="1:5" x14ac:dyDescent="0.3">
      <c r="A6">
        <v>1994</v>
      </c>
      <c r="B6" s="13">
        <v>804149.2</v>
      </c>
    </row>
    <row r="7" spans="1:5" x14ac:dyDescent="0.3">
      <c r="A7">
        <v>1995</v>
      </c>
      <c r="B7" s="13">
        <v>800074.9</v>
      </c>
    </row>
    <row r="8" spans="1:5" x14ac:dyDescent="0.3">
      <c r="A8">
        <v>1996</v>
      </c>
      <c r="B8" s="13">
        <v>826266.60000000009</v>
      </c>
    </row>
    <row r="9" spans="1:5" x14ac:dyDescent="0.3">
      <c r="A9">
        <v>1997</v>
      </c>
      <c r="B9" s="13">
        <v>810400.8000000004</v>
      </c>
    </row>
    <row r="10" spans="1:5" x14ac:dyDescent="0.3">
      <c r="A10">
        <v>1998</v>
      </c>
      <c r="B10" s="13">
        <v>814953.4</v>
      </c>
    </row>
    <row r="11" spans="1:5" x14ac:dyDescent="0.3">
      <c r="A11">
        <v>1999</v>
      </c>
      <c r="B11" s="13">
        <v>784015.60000000021</v>
      </c>
    </row>
    <row r="12" spans="1:5" x14ac:dyDescent="0.3">
      <c r="A12">
        <v>2000</v>
      </c>
      <c r="B12" s="13">
        <v>787280.90000000014</v>
      </c>
    </row>
    <row r="13" spans="1:5" x14ac:dyDescent="0.3">
      <c r="A13">
        <v>2001</v>
      </c>
      <c r="B13" s="13">
        <v>795034.9</v>
      </c>
    </row>
    <row r="14" spans="1:5" x14ac:dyDescent="0.3">
      <c r="A14">
        <v>2002</v>
      </c>
      <c r="B14" s="13">
        <v>770830.4</v>
      </c>
    </row>
    <row r="15" spans="1:5" x14ac:dyDescent="0.3">
      <c r="A15">
        <v>2003</v>
      </c>
      <c r="B15" s="13">
        <v>777572.5</v>
      </c>
    </row>
    <row r="16" spans="1:5" x14ac:dyDescent="0.3">
      <c r="A16">
        <v>2004</v>
      </c>
      <c r="B16" s="13">
        <v>777067.4</v>
      </c>
    </row>
    <row r="17" spans="1:2" x14ac:dyDescent="0.3">
      <c r="A17">
        <v>2005</v>
      </c>
      <c r="B17" s="13">
        <v>771633.69999999984</v>
      </c>
    </row>
    <row r="18" spans="1:2" x14ac:dyDescent="0.3">
      <c r="A18">
        <v>2006</v>
      </c>
      <c r="B18" s="13">
        <v>755935.5</v>
      </c>
    </row>
    <row r="19" spans="1:2" x14ac:dyDescent="0.3">
      <c r="A19">
        <v>2007</v>
      </c>
      <c r="B19" s="13">
        <v>747030.5</v>
      </c>
    </row>
    <row r="20" spans="1:2" x14ac:dyDescent="0.3">
      <c r="A20">
        <v>2008</v>
      </c>
      <c r="B20" s="13">
        <v>725513.10000000009</v>
      </c>
    </row>
    <row r="21" spans="1:2" x14ac:dyDescent="0.3">
      <c r="A21">
        <v>2009</v>
      </c>
      <c r="B21" s="13">
        <v>665825.79999999993</v>
      </c>
    </row>
    <row r="22" spans="1:2" x14ac:dyDescent="0.3">
      <c r="A22">
        <v>2010</v>
      </c>
      <c r="B22" s="13">
        <v>681868.59999999986</v>
      </c>
    </row>
    <row r="23" spans="1:2" x14ac:dyDescent="0.3">
      <c r="A23">
        <v>2011</v>
      </c>
      <c r="B23" s="13">
        <v>641699.4</v>
      </c>
    </row>
    <row r="24" spans="1:2" x14ac:dyDescent="0.3">
      <c r="A24">
        <v>2012</v>
      </c>
      <c r="B24" s="13">
        <v>655197.19999999995</v>
      </c>
    </row>
    <row r="25" spans="1:2" x14ac:dyDescent="0.3">
      <c r="A25">
        <v>2013</v>
      </c>
      <c r="B25" s="13">
        <v>641302.99999999988</v>
      </c>
    </row>
    <row r="26" spans="1:2" x14ac:dyDescent="0.3">
      <c r="A26">
        <v>2014</v>
      </c>
      <c r="B26" s="13">
        <v>609102.40000000014</v>
      </c>
    </row>
    <row r="27" spans="1:2" x14ac:dyDescent="0.3">
      <c r="A27">
        <v>2015</v>
      </c>
      <c r="B27" s="13">
        <v>598623.79999999993</v>
      </c>
    </row>
    <row r="28" spans="1:2" x14ac:dyDescent="0.3">
      <c r="A28">
        <v>2016</v>
      </c>
      <c r="B28" s="13">
        <v>575073.19999999995</v>
      </c>
    </row>
    <row r="29" spans="1:2" x14ac:dyDescent="0.3">
      <c r="A29">
        <v>2017</v>
      </c>
      <c r="B29" s="13">
        <v>559462.89999999991</v>
      </c>
    </row>
    <row r="30" spans="1:2" x14ac:dyDescent="0.3">
      <c r="A30">
        <v>2018</v>
      </c>
      <c r="B30" s="13">
        <v>562612.49999999988</v>
      </c>
    </row>
    <row r="31" spans="1:2" x14ac:dyDescent="0.3">
      <c r="A31">
        <v>2019</v>
      </c>
      <c r="B31" s="13">
        <v>549735.1</v>
      </c>
    </row>
    <row r="32" spans="1:2" x14ac:dyDescent="0.3">
      <c r="A32">
        <v>2020</v>
      </c>
      <c r="B32" s="13">
        <v>488308.49999999994</v>
      </c>
    </row>
    <row r="33" spans="1:5" x14ac:dyDescent="0.3">
      <c r="A33">
        <v>2021</v>
      </c>
      <c r="B33" s="13">
        <v>500179.00000000017</v>
      </c>
    </row>
    <row r="34" spans="1:5" x14ac:dyDescent="0.3">
      <c r="A34">
        <v>2022</v>
      </c>
      <c r="B34" s="13">
        <v>505944.50000000006</v>
      </c>
    </row>
    <row r="35" spans="1:5" x14ac:dyDescent="0.3">
      <c r="A35">
        <v>2023</v>
      </c>
      <c r="B35" s="13">
        <v>486822.2</v>
      </c>
      <c r="C35" s="13">
        <v>486822.2</v>
      </c>
      <c r="D35" s="13">
        <v>486822.2</v>
      </c>
      <c r="E35" s="13">
        <v>486822.2</v>
      </c>
    </row>
    <row r="36" spans="1:5" x14ac:dyDescent="0.3">
      <c r="A36">
        <v>2024</v>
      </c>
      <c r="C36" s="13">
        <f>_xlfn.FORECAST.ETS(A36,$B$2:$B$35,$A$2:$A$35,1,1)</f>
        <v>463418.02619985124</v>
      </c>
      <c r="D36" s="13">
        <f>C36-_xlfn.FORECAST.ETS.CONFINT(A36,$B$2:$B$35,$A$2:$A$35,0.95,1,1)</f>
        <v>423176.2555108837</v>
      </c>
      <c r="E36" s="13">
        <f>C36+_xlfn.FORECAST.ETS.CONFINT(A36,$B$2:$B$35,$A$2:$A$35,0.95,1,1)</f>
        <v>503659.79688881879</v>
      </c>
    </row>
    <row r="37" spans="1:5" x14ac:dyDescent="0.3">
      <c r="A37">
        <v>2025</v>
      </c>
      <c r="C37" s="13">
        <f>_xlfn.FORECAST.ETS(A37,$B$2:$B$35,$A$2:$A$35,1,1)</f>
        <v>452100.55192574661</v>
      </c>
      <c r="D37" s="13">
        <f>C37-_xlfn.FORECAST.ETS.CONFINT(A37,$B$2:$B$35,$A$2:$A$35,0.95,1,1)</f>
        <v>407126.86679186817</v>
      </c>
      <c r="E37" s="13">
        <f>C37+_xlfn.FORECAST.ETS.CONFINT(A37,$B$2:$B$35,$A$2:$A$35,0.95,1,1)</f>
        <v>497074.23705962504</v>
      </c>
    </row>
    <row r="38" spans="1:5" x14ac:dyDescent="0.3">
      <c r="A38">
        <v>2026</v>
      </c>
      <c r="C38" s="13">
        <f>_xlfn.FORECAST.ETS(A38,$B$2:$B$35,$A$2:$A$35,1,1)</f>
        <v>440783.07765164197</v>
      </c>
      <c r="D38" s="13">
        <f>C38-_xlfn.FORECAST.ETS.CONFINT(A38,$B$2:$B$35,$A$2:$A$35,0.95,1,1)</f>
        <v>386665.67571242922</v>
      </c>
      <c r="E38" s="13">
        <f>C38+_xlfn.FORECAST.ETS.CONFINT(A38,$B$2:$B$35,$A$2:$A$35,0.95,1,1)</f>
        <v>494900.47959085472</v>
      </c>
    </row>
    <row r="39" spans="1:5" x14ac:dyDescent="0.3">
      <c r="A39">
        <v>2027</v>
      </c>
      <c r="C39" s="13">
        <f>_xlfn.FORECAST.ETS(A39,$B$2:$B$35,$A$2:$A$35,1,1)</f>
        <v>429465.60337753734</v>
      </c>
      <c r="D39" s="13">
        <f>C39-_xlfn.FORECAST.ETS.CONFINT(A39,$B$2:$B$35,$A$2:$A$35,0.95,1,1)</f>
        <v>362098.01862948784</v>
      </c>
      <c r="E39" s="13">
        <f>C39+_xlfn.FORECAST.ETS.CONFINT(A39,$B$2:$B$35,$A$2:$A$35,0.95,1,1)</f>
        <v>496833.18812558684</v>
      </c>
    </row>
    <row r="40" spans="1:5" x14ac:dyDescent="0.3">
      <c r="A40">
        <v>2028</v>
      </c>
      <c r="C40" s="13">
        <f>_xlfn.FORECAST.ETS(A40,$B$2:$B$35,$A$2:$A$35,1,1)</f>
        <v>418148.1291034327</v>
      </c>
      <c r="D40" s="13">
        <f>C40-_xlfn.FORECAST.ETS.CONFINT(A40,$B$2:$B$35,$A$2:$A$35,0.95,1,1)</f>
        <v>334168.75036589877</v>
      </c>
      <c r="E40" s="13">
        <f>C40+_xlfn.FORECAST.ETS.CONFINT(A40,$B$2:$B$35,$A$2:$A$35,0.95,1,1)</f>
        <v>502127.50784096663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3293-EE6A-45AE-8410-A7D807ED7B86}">
  <dimension ref="A1:Y35"/>
  <sheetViews>
    <sheetView topLeftCell="A9" workbookViewId="0">
      <pane xSplit="1" topLeftCell="S1" activePane="topRight" state="frozen"/>
      <selection pane="topRight" activeCell="W20" sqref="A1:Y35"/>
    </sheetView>
  </sheetViews>
  <sheetFormatPr defaultRowHeight="14.4" x14ac:dyDescent="0.3"/>
  <cols>
    <col min="2" max="2" width="8.88671875" customWidth="1"/>
  </cols>
  <sheetData>
    <row r="1" spans="1:25" ht="276" customHeight="1" x14ac:dyDescent="0.3">
      <c r="A1" s="2" t="s">
        <v>37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38</v>
      </c>
      <c r="V1" s="3" t="s">
        <v>20</v>
      </c>
      <c r="W1" s="4" t="s">
        <v>21</v>
      </c>
      <c r="X1" s="4" t="s">
        <v>22</v>
      </c>
      <c r="Y1" s="5" t="s">
        <v>23</v>
      </c>
    </row>
    <row r="2" spans="1:25" x14ac:dyDescent="0.3">
      <c r="A2" s="1">
        <v>1990</v>
      </c>
      <c r="B2" s="6">
        <v>55690.3</v>
      </c>
      <c r="C2" s="6">
        <v>50452.800000000003</v>
      </c>
      <c r="D2" s="6">
        <v>175212.7</v>
      </c>
      <c r="E2" s="6">
        <v>217602.2</v>
      </c>
      <c r="F2" s="6">
        <v>75316.3</v>
      </c>
      <c r="G2" s="6">
        <v>8201.2000000000007</v>
      </c>
      <c r="H2" s="6">
        <v>11560.8</v>
      </c>
      <c r="I2" s="6">
        <v>66985.3</v>
      </c>
      <c r="J2" s="6">
        <v>3015.3</v>
      </c>
      <c r="K2" s="6">
        <v>1101.4000000000001</v>
      </c>
      <c r="L2" s="6">
        <v>303.3</v>
      </c>
      <c r="M2" s="6">
        <v>643.70000000000005</v>
      </c>
      <c r="N2" s="6">
        <v>2507</v>
      </c>
      <c r="O2" s="6">
        <v>2662.3</v>
      </c>
      <c r="P2" s="6">
        <v>12058.4</v>
      </c>
      <c r="Q2" s="6">
        <v>6421.4</v>
      </c>
      <c r="R2" s="6">
        <v>6059.8</v>
      </c>
      <c r="S2" s="6">
        <v>1717</v>
      </c>
      <c r="T2" s="6">
        <v>966</v>
      </c>
      <c r="U2" s="7">
        <v>100.9</v>
      </c>
      <c r="V2" s="7">
        <v>143742.1</v>
      </c>
      <c r="W2" s="8">
        <v>83111.600000000006</v>
      </c>
      <c r="X2" s="8">
        <v>60630.400000000001</v>
      </c>
      <c r="Y2" s="9">
        <v>842320.1</v>
      </c>
    </row>
    <row r="3" spans="1:25" x14ac:dyDescent="0.3">
      <c r="A3" s="1">
        <v>1991</v>
      </c>
      <c r="B3" s="6">
        <v>55492.6</v>
      </c>
      <c r="C3" s="6">
        <v>50608.3</v>
      </c>
      <c r="D3" s="6">
        <v>176254.4</v>
      </c>
      <c r="E3" s="6">
        <v>214317.5</v>
      </c>
      <c r="F3" s="6">
        <v>76852.7</v>
      </c>
      <c r="G3" s="6">
        <v>8072</v>
      </c>
      <c r="H3" s="6">
        <v>11984.1</v>
      </c>
      <c r="I3" s="6">
        <v>67438.600000000006</v>
      </c>
      <c r="J3" s="6">
        <v>3453.5</v>
      </c>
      <c r="K3" s="6">
        <v>1180.0999999999999</v>
      </c>
      <c r="L3" s="6">
        <v>323.7</v>
      </c>
      <c r="M3" s="6">
        <v>722.5</v>
      </c>
      <c r="N3" s="6">
        <v>2717.6</v>
      </c>
      <c r="O3" s="6">
        <v>2818.2</v>
      </c>
      <c r="P3" s="6">
        <v>11381.2</v>
      </c>
      <c r="Q3" s="6">
        <v>6740.7</v>
      </c>
      <c r="R3" s="6">
        <v>6386.3</v>
      </c>
      <c r="S3" s="6">
        <v>1816.6</v>
      </c>
      <c r="T3" s="6">
        <v>1014.1</v>
      </c>
      <c r="U3" s="7">
        <v>83.3</v>
      </c>
      <c r="V3" s="7">
        <v>152223.6</v>
      </c>
      <c r="W3" s="8">
        <v>91987.3</v>
      </c>
      <c r="X3" s="8">
        <v>60236.3</v>
      </c>
      <c r="Y3" s="9">
        <v>851881.6</v>
      </c>
    </row>
    <row r="4" spans="1:25" x14ac:dyDescent="0.3">
      <c r="A4" s="1">
        <v>1992</v>
      </c>
      <c r="B4" s="6">
        <v>55149</v>
      </c>
      <c r="C4" s="6">
        <v>51199.3</v>
      </c>
      <c r="D4" s="6">
        <v>169388.2</v>
      </c>
      <c r="E4" s="6">
        <v>202469.2</v>
      </c>
      <c r="F4" s="6">
        <v>76959.100000000006</v>
      </c>
      <c r="G4" s="6">
        <v>8188.3</v>
      </c>
      <c r="H4" s="6">
        <v>11789.9</v>
      </c>
      <c r="I4" s="6">
        <v>68438.5</v>
      </c>
      <c r="J4" s="6">
        <v>3163.4</v>
      </c>
      <c r="K4" s="6">
        <v>1146.2</v>
      </c>
      <c r="L4" s="6">
        <v>301.8</v>
      </c>
      <c r="M4" s="6">
        <v>692.5</v>
      </c>
      <c r="N4" s="6">
        <v>2617.8000000000002</v>
      </c>
      <c r="O4" s="6">
        <v>2773.1</v>
      </c>
      <c r="P4" s="6">
        <v>11523.4</v>
      </c>
      <c r="Q4" s="6">
        <v>6867.6</v>
      </c>
      <c r="R4" s="6">
        <v>6746.9</v>
      </c>
      <c r="S4" s="6">
        <v>1640.3</v>
      </c>
      <c r="T4" s="6">
        <v>970.7</v>
      </c>
      <c r="U4" s="7">
        <v>83.5</v>
      </c>
      <c r="V4" s="7">
        <v>150566.9</v>
      </c>
      <c r="W4" s="8">
        <v>89330.2</v>
      </c>
      <c r="X4" s="8">
        <v>61236.7</v>
      </c>
      <c r="Y4" s="9">
        <v>832675.6</v>
      </c>
    </row>
    <row r="5" spans="1:25" x14ac:dyDescent="0.3">
      <c r="A5" s="1">
        <v>1993</v>
      </c>
      <c r="B5" s="6">
        <v>54319.9</v>
      </c>
      <c r="C5" s="6">
        <v>50807.1</v>
      </c>
      <c r="D5" s="6">
        <v>164365</v>
      </c>
      <c r="E5" s="6">
        <v>184997.2</v>
      </c>
      <c r="F5" s="6">
        <v>77275.600000000006</v>
      </c>
      <c r="G5" s="6">
        <v>8275.1</v>
      </c>
      <c r="H5" s="6">
        <v>12032.9</v>
      </c>
      <c r="I5" s="6">
        <v>69735.199999999997</v>
      </c>
      <c r="J5" s="6">
        <v>3371.4</v>
      </c>
      <c r="K5" s="6">
        <v>1197.5</v>
      </c>
      <c r="L5" s="6">
        <v>315.39999999999998</v>
      </c>
      <c r="M5" s="6">
        <v>732.5</v>
      </c>
      <c r="N5" s="6">
        <v>2511.4</v>
      </c>
      <c r="O5" s="6">
        <v>2867.7</v>
      </c>
      <c r="P5" s="6">
        <v>11710.9</v>
      </c>
      <c r="Q5" s="6">
        <v>5966.1</v>
      </c>
      <c r="R5" s="6">
        <v>6431.4</v>
      </c>
      <c r="S5" s="6">
        <v>1721.5</v>
      </c>
      <c r="T5" s="6">
        <v>1013</v>
      </c>
      <c r="U5" s="6">
        <v>84.5</v>
      </c>
      <c r="V5" s="6">
        <v>155345.9</v>
      </c>
      <c r="W5" s="8">
        <v>93635</v>
      </c>
      <c r="X5" s="8">
        <v>61710.9</v>
      </c>
      <c r="Y5" s="9">
        <v>815077.2</v>
      </c>
    </row>
    <row r="6" spans="1:25" x14ac:dyDescent="0.3">
      <c r="A6" s="1">
        <v>1994</v>
      </c>
      <c r="B6" s="6">
        <v>55129.7</v>
      </c>
      <c r="C6" s="6">
        <v>44588.4</v>
      </c>
      <c r="D6" s="6">
        <v>167285.9</v>
      </c>
      <c r="E6" s="6">
        <v>180721.6</v>
      </c>
      <c r="F6" s="6">
        <v>77637.899999999994</v>
      </c>
      <c r="G6" s="6">
        <v>8633.7999999999993</v>
      </c>
      <c r="H6" s="6">
        <v>12403.1</v>
      </c>
      <c r="I6" s="6">
        <v>70659.199999999997</v>
      </c>
      <c r="J6" s="6">
        <v>3342.3</v>
      </c>
      <c r="K6" s="6">
        <v>1235.4000000000001</v>
      </c>
      <c r="L6" s="6">
        <v>310.10000000000002</v>
      </c>
      <c r="M6" s="6">
        <v>750.6</v>
      </c>
      <c r="N6" s="6">
        <v>2558.9</v>
      </c>
      <c r="O6" s="6">
        <v>2955.7</v>
      </c>
      <c r="P6" s="6">
        <v>11071.3</v>
      </c>
      <c r="Q6" s="6">
        <v>5438.4</v>
      </c>
      <c r="R6" s="6">
        <v>6517.7</v>
      </c>
      <c r="S6" s="6">
        <v>1664.2</v>
      </c>
      <c r="T6" s="6">
        <v>1004.7</v>
      </c>
      <c r="U6" s="6">
        <v>88.4</v>
      </c>
      <c r="V6" s="6">
        <v>150151.79999999999</v>
      </c>
      <c r="W6" s="8">
        <v>89243.6</v>
      </c>
      <c r="X6" s="8">
        <v>60908.2</v>
      </c>
      <c r="Y6" s="9">
        <v>804149.2</v>
      </c>
    </row>
    <row r="7" spans="1:25" x14ac:dyDescent="0.3">
      <c r="A7" s="1">
        <v>1995</v>
      </c>
      <c r="B7" s="6">
        <v>55061.9</v>
      </c>
      <c r="C7" s="6">
        <v>46451.4</v>
      </c>
      <c r="D7" s="6">
        <v>165344.1</v>
      </c>
      <c r="E7" s="6">
        <v>178162.00000000003</v>
      </c>
      <c r="F7" s="6">
        <v>78712</v>
      </c>
      <c r="G7" s="6">
        <v>8695.3000000000011</v>
      </c>
      <c r="H7" s="6">
        <v>12560.599999999999</v>
      </c>
      <c r="I7" s="6">
        <v>73508.200000000012</v>
      </c>
      <c r="J7" s="6">
        <v>3450.7</v>
      </c>
      <c r="K7" s="6">
        <v>1274.4000000000001</v>
      </c>
      <c r="L7" s="6">
        <v>315.39999999999998</v>
      </c>
      <c r="M7" s="6">
        <v>781.80000000000007</v>
      </c>
      <c r="N7" s="6">
        <v>2639.7</v>
      </c>
      <c r="O7" s="6">
        <v>3015.1000000000004</v>
      </c>
      <c r="P7" s="6">
        <v>11079.499999999998</v>
      </c>
      <c r="Q7" s="6">
        <v>5145.8999999999987</v>
      </c>
      <c r="R7" s="6">
        <v>6434.6</v>
      </c>
      <c r="S7" s="6">
        <v>1664.4</v>
      </c>
      <c r="T7" s="6">
        <v>1024.9000000000001</v>
      </c>
      <c r="U7" s="6">
        <v>90.1</v>
      </c>
      <c r="V7" s="6">
        <v>144662.59999999998</v>
      </c>
      <c r="W7" s="8">
        <v>84670.3</v>
      </c>
      <c r="X7" s="8">
        <v>59992.4</v>
      </c>
      <c r="Y7" s="6">
        <v>800074.9</v>
      </c>
    </row>
    <row r="8" spans="1:25" x14ac:dyDescent="0.3">
      <c r="A8" s="1">
        <v>1996</v>
      </c>
      <c r="B8" s="6">
        <v>56343.6</v>
      </c>
      <c r="C8" s="6">
        <v>46633.599999999999</v>
      </c>
      <c r="D8" s="6">
        <v>166622.30000000002</v>
      </c>
      <c r="E8" s="6">
        <v>177960.6</v>
      </c>
      <c r="F8" s="6">
        <v>79209.400000000009</v>
      </c>
      <c r="G8" s="6">
        <v>8923.7999999999993</v>
      </c>
      <c r="H8" s="6">
        <v>12825.8</v>
      </c>
      <c r="I8" s="6">
        <v>79135.400000000009</v>
      </c>
      <c r="J8" s="6">
        <v>3636.1</v>
      </c>
      <c r="K8" s="6">
        <v>1283.5999999999997</v>
      </c>
      <c r="L8" s="6">
        <v>315.8</v>
      </c>
      <c r="M8" s="6">
        <v>814.5</v>
      </c>
      <c r="N8" s="6">
        <v>2661</v>
      </c>
      <c r="O8" s="6">
        <v>3084.1</v>
      </c>
      <c r="P8" s="6">
        <v>10890.099999999999</v>
      </c>
      <c r="Q8" s="6">
        <v>6289.7000000000007</v>
      </c>
      <c r="R8" s="6">
        <v>6974.5000000000009</v>
      </c>
      <c r="S8" s="6">
        <v>1722.3999999999999</v>
      </c>
      <c r="T8" s="6">
        <v>1058.6999999999998</v>
      </c>
      <c r="U8" s="6">
        <v>89</v>
      </c>
      <c r="V8" s="6">
        <v>159792.6</v>
      </c>
      <c r="W8" s="8">
        <v>96219.4</v>
      </c>
      <c r="X8" s="8">
        <v>63573.1</v>
      </c>
      <c r="Y8" s="6">
        <v>826266.60000000009</v>
      </c>
    </row>
    <row r="9" spans="1:25" x14ac:dyDescent="0.3">
      <c r="A9" s="1">
        <v>1997</v>
      </c>
      <c r="B9" s="6">
        <v>55810</v>
      </c>
      <c r="C9" s="6">
        <v>45761.200000000004</v>
      </c>
      <c r="D9" s="6">
        <v>165258.40000000002</v>
      </c>
      <c r="E9" s="6">
        <v>164554.19999999998</v>
      </c>
      <c r="F9" s="6">
        <v>77982.700000000012</v>
      </c>
      <c r="G9" s="6">
        <v>9263.5999999999985</v>
      </c>
      <c r="H9" s="6">
        <v>12631.699999999999</v>
      </c>
      <c r="I9" s="6">
        <v>88159.200000000012</v>
      </c>
      <c r="J9" s="6">
        <v>3237.8999999999996</v>
      </c>
      <c r="K9" s="6">
        <v>1216.5</v>
      </c>
      <c r="L9" s="6">
        <v>281.19999999999993</v>
      </c>
      <c r="M9" s="6">
        <v>760.6</v>
      </c>
      <c r="N9" s="6">
        <v>2468.5999999999995</v>
      </c>
      <c r="O9" s="6">
        <v>3013.7000000000003</v>
      </c>
      <c r="P9" s="6">
        <v>10462.699999999999</v>
      </c>
      <c r="Q9" s="6">
        <v>6885.4</v>
      </c>
      <c r="R9" s="6">
        <v>6109.8</v>
      </c>
      <c r="S9" s="6">
        <v>1552.7</v>
      </c>
      <c r="T9" s="6">
        <v>978.6</v>
      </c>
      <c r="U9" s="6">
        <v>90.3</v>
      </c>
      <c r="V9" s="6">
        <v>153921.80000000002</v>
      </c>
      <c r="W9" s="8">
        <v>89842.4</v>
      </c>
      <c r="X9" s="8">
        <v>64079.5</v>
      </c>
      <c r="Y9" s="6">
        <v>810400.8000000004</v>
      </c>
    </row>
    <row r="10" spans="1:25" x14ac:dyDescent="0.3">
      <c r="A10" s="1">
        <v>1998</v>
      </c>
      <c r="B10" s="6">
        <v>55950.799999999996</v>
      </c>
      <c r="C10" s="6">
        <v>44399.3</v>
      </c>
      <c r="D10" s="6">
        <v>155652.99999999997</v>
      </c>
      <c r="E10" s="6">
        <v>170815.49999999997</v>
      </c>
      <c r="F10" s="6">
        <v>78691.100000000006</v>
      </c>
      <c r="G10" s="6">
        <v>9207.7000000000007</v>
      </c>
      <c r="H10" s="6">
        <v>12926.399999999998</v>
      </c>
      <c r="I10" s="6">
        <v>93463.999999999985</v>
      </c>
      <c r="J10" s="6">
        <v>3581</v>
      </c>
      <c r="K10" s="6">
        <v>1267.8</v>
      </c>
      <c r="L10" s="6">
        <v>300.7</v>
      </c>
      <c r="M10" s="6">
        <v>816.6</v>
      </c>
      <c r="N10" s="6">
        <v>2578.3999999999996</v>
      </c>
      <c r="O10" s="6">
        <v>3123.7</v>
      </c>
      <c r="P10" s="6">
        <v>10027.999999999998</v>
      </c>
      <c r="Q10" s="6">
        <v>6306.0999999999995</v>
      </c>
      <c r="R10" s="6">
        <v>6375</v>
      </c>
      <c r="S10" s="6">
        <v>1824.6999999999998</v>
      </c>
      <c r="T10" s="6">
        <v>1106.2</v>
      </c>
      <c r="U10" s="6">
        <v>89.699999999999989</v>
      </c>
      <c r="V10" s="6">
        <v>156447.69999999998</v>
      </c>
      <c r="W10" s="8">
        <v>92265.7</v>
      </c>
      <c r="X10" s="8">
        <v>64181.9</v>
      </c>
      <c r="Y10" s="6">
        <v>814953.4</v>
      </c>
    </row>
    <row r="11" spans="1:25" x14ac:dyDescent="0.3">
      <c r="A11" s="1">
        <v>1999</v>
      </c>
      <c r="B11" s="6">
        <v>56176.100000000006</v>
      </c>
      <c r="C11" s="6">
        <v>40501.599999999999</v>
      </c>
      <c r="D11" s="6">
        <v>140696.79999999999</v>
      </c>
      <c r="E11" s="6">
        <v>163207.5</v>
      </c>
      <c r="F11" s="6">
        <v>73742.900000000009</v>
      </c>
      <c r="G11" s="6">
        <v>9246.4999999999982</v>
      </c>
      <c r="H11" s="6">
        <v>13464.499999999998</v>
      </c>
      <c r="I11" s="6">
        <v>91941.500000000015</v>
      </c>
      <c r="J11" s="6">
        <v>3819.3</v>
      </c>
      <c r="K11" s="6">
        <v>1335.2</v>
      </c>
      <c r="L11" s="6">
        <v>321.39999999999998</v>
      </c>
      <c r="M11" s="6">
        <v>877.30000000000007</v>
      </c>
      <c r="N11" s="6">
        <v>2716.6</v>
      </c>
      <c r="O11" s="6">
        <v>3232.2</v>
      </c>
      <c r="P11" s="6">
        <v>10260.4</v>
      </c>
      <c r="Q11" s="6">
        <v>5998.6</v>
      </c>
      <c r="R11" s="6">
        <v>6070.3</v>
      </c>
      <c r="S11" s="6">
        <v>1941.3</v>
      </c>
      <c r="T11" s="6">
        <v>1173.4000000000001</v>
      </c>
      <c r="U11" s="6">
        <v>90.699999999999989</v>
      </c>
      <c r="V11" s="6">
        <v>157201.50000000003</v>
      </c>
      <c r="W11" s="8">
        <v>91964.4</v>
      </c>
      <c r="X11" s="8">
        <v>65237</v>
      </c>
      <c r="Y11" s="6">
        <v>784015.60000000021</v>
      </c>
    </row>
    <row r="12" spans="1:25" x14ac:dyDescent="0.3">
      <c r="A12" s="1">
        <v>2000</v>
      </c>
      <c r="B12" s="6">
        <v>54133.600000000006</v>
      </c>
      <c r="C12" s="6">
        <v>38335.599999999999</v>
      </c>
      <c r="D12" s="6">
        <v>135627.40000000002</v>
      </c>
      <c r="E12" s="6">
        <v>176005.8</v>
      </c>
      <c r="F12" s="6">
        <v>71060.500000000015</v>
      </c>
      <c r="G12" s="6">
        <v>9440.5000000000018</v>
      </c>
      <c r="H12" s="6">
        <v>13774.1</v>
      </c>
      <c r="I12" s="6">
        <v>94607.7</v>
      </c>
      <c r="J12" s="6">
        <v>3913.4</v>
      </c>
      <c r="K12" s="6">
        <v>1338.2</v>
      </c>
      <c r="L12" s="6">
        <v>321.60000000000002</v>
      </c>
      <c r="M12" s="6">
        <v>901</v>
      </c>
      <c r="N12" s="6">
        <v>2728.9</v>
      </c>
      <c r="O12" s="6">
        <v>3265.2</v>
      </c>
      <c r="P12" s="6">
        <v>10046.299999999999</v>
      </c>
      <c r="Q12" s="6">
        <v>5590</v>
      </c>
      <c r="R12" s="6">
        <v>5423.4</v>
      </c>
      <c r="S12" s="6">
        <v>2008.8000000000002</v>
      </c>
      <c r="T12" s="6">
        <v>1207.8999999999999</v>
      </c>
      <c r="U12" s="6">
        <v>98.7</v>
      </c>
      <c r="V12" s="6">
        <v>157452.29999999999</v>
      </c>
      <c r="W12" s="8">
        <v>92618.4</v>
      </c>
      <c r="X12" s="8">
        <v>64833.8</v>
      </c>
      <c r="Y12" s="6">
        <v>787280.90000000014</v>
      </c>
    </row>
    <row r="13" spans="1:25" x14ac:dyDescent="0.3">
      <c r="A13" s="1">
        <v>2001</v>
      </c>
      <c r="B13" s="6">
        <v>51955.600000000006</v>
      </c>
      <c r="C13" s="6">
        <v>38210.6</v>
      </c>
      <c r="D13" s="6">
        <v>128931.29999999999</v>
      </c>
      <c r="E13" s="6">
        <v>186969.60000000001</v>
      </c>
      <c r="F13" s="6">
        <v>69110.600000000006</v>
      </c>
      <c r="G13" s="6">
        <v>9566.7000000000007</v>
      </c>
      <c r="H13" s="6">
        <v>13738.099999999999</v>
      </c>
      <c r="I13" s="6">
        <v>98397.8</v>
      </c>
      <c r="J13" s="6">
        <v>4077.2000000000003</v>
      </c>
      <c r="K13" s="6">
        <v>1307</v>
      </c>
      <c r="L13" s="6">
        <v>340</v>
      </c>
      <c r="M13" s="6">
        <v>905.80000000000007</v>
      </c>
      <c r="N13" s="6">
        <v>2649.1</v>
      </c>
      <c r="O13" s="6">
        <v>3264.2</v>
      </c>
      <c r="P13" s="6">
        <v>9921.5</v>
      </c>
      <c r="Q13" s="6">
        <v>5291.3</v>
      </c>
      <c r="R13" s="6">
        <v>5762.5999999999995</v>
      </c>
      <c r="S13" s="6">
        <v>2223.6999999999998</v>
      </c>
      <c r="T13" s="6">
        <v>1241.2</v>
      </c>
      <c r="U13" s="6">
        <v>94.399999999999991</v>
      </c>
      <c r="V13" s="6">
        <v>161076.59999999998</v>
      </c>
      <c r="W13" s="8">
        <v>94856.8</v>
      </c>
      <c r="X13" s="8">
        <v>66219.899999999994</v>
      </c>
      <c r="Y13" s="6">
        <v>795034.9</v>
      </c>
    </row>
    <row r="14" spans="1:25" x14ac:dyDescent="0.3">
      <c r="A14" s="1">
        <v>2002</v>
      </c>
      <c r="B14" s="6">
        <v>51495.500000000007</v>
      </c>
      <c r="C14" s="6">
        <v>36722.5</v>
      </c>
      <c r="D14" s="6">
        <v>121456.3</v>
      </c>
      <c r="E14" s="6">
        <v>182100.7</v>
      </c>
      <c r="F14" s="6">
        <v>67450.899999999994</v>
      </c>
      <c r="G14" s="6">
        <v>9608.5999999999985</v>
      </c>
      <c r="H14" s="6">
        <v>13544.7</v>
      </c>
      <c r="I14" s="6">
        <v>95135.4</v>
      </c>
      <c r="J14" s="6">
        <v>3457.7000000000003</v>
      </c>
      <c r="K14" s="6">
        <v>1174.8</v>
      </c>
      <c r="L14" s="6">
        <v>293.60000000000008</v>
      </c>
      <c r="M14" s="6">
        <v>813.69999999999993</v>
      </c>
      <c r="N14" s="6">
        <v>2317.3999999999996</v>
      </c>
      <c r="O14" s="6">
        <v>3054.7999999999997</v>
      </c>
      <c r="P14" s="6">
        <v>9629.5</v>
      </c>
      <c r="Q14" s="6">
        <v>4503.2</v>
      </c>
      <c r="R14" s="6">
        <v>4666</v>
      </c>
      <c r="S14" s="6">
        <v>1992.7</v>
      </c>
      <c r="T14" s="6">
        <v>1132.5000000000002</v>
      </c>
      <c r="U14" s="6">
        <v>86.800000000000011</v>
      </c>
      <c r="V14" s="6">
        <v>160193.1</v>
      </c>
      <c r="W14" s="8">
        <v>91421.4</v>
      </c>
      <c r="X14" s="8">
        <v>68771.7</v>
      </c>
      <c r="Y14" s="6">
        <v>770830.4</v>
      </c>
    </row>
    <row r="15" spans="1:25" x14ac:dyDescent="0.3">
      <c r="A15" s="1">
        <v>2003</v>
      </c>
      <c r="B15" s="6">
        <v>51950.400000000001</v>
      </c>
      <c r="C15" s="6">
        <v>34092.400000000001</v>
      </c>
      <c r="D15" s="6">
        <v>124723.3</v>
      </c>
      <c r="E15" s="6">
        <v>191163.6</v>
      </c>
      <c r="F15" s="6">
        <v>63375.199999999997</v>
      </c>
      <c r="G15" s="6">
        <v>9791.5</v>
      </c>
      <c r="H15" s="6">
        <v>14202.599999999999</v>
      </c>
      <c r="I15" s="6">
        <v>95101.3</v>
      </c>
      <c r="J15" s="6">
        <v>3705</v>
      </c>
      <c r="K15" s="6">
        <v>1194.3</v>
      </c>
      <c r="L15" s="6">
        <v>309.80000000000007</v>
      </c>
      <c r="M15" s="6">
        <v>876.40000000000009</v>
      </c>
      <c r="N15" s="6">
        <v>2369.2999999999997</v>
      </c>
      <c r="O15" s="6">
        <v>3155.5000000000005</v>
      </c>
      <c r="P15" s="6">
        <v>9518.4999999999982</v>
      </c>
      <c r="Q15" s="6">
        <v>4286.7000000000016</v>
      </c>
      <c r="R15" s="6">
        <v>4258.4000000000005</v>
      </c>
      <c r="S15" s="6">
        <v>2054.9</v>
      </c>
      <c r="T15" s="6">
        <v>1165.0000000000002</v>
      </c>
      <c r="U15" s="6">
        <v>81.8</v>
      </c>
      <c r="V15" s="6">
        <v>160196.6</v>
      </c>
      <c r="W15" s="8">
        <v>92019.3</v>
      </c>
      <c r="X15" s="8">
        <v>68177.2</v>
      </c>
      <c r="Y15" s="6">
        <v>777572.5</v>
      </c>
    </row>
    <row r="16" spans="1:25" x14ac:dyDescent="0.3">
      <c r="A16" s="1">
        <v>2004</v>
      </c>
      <c r="B16" s="6">
        <v>52813.4</v>
      </c>
      <c r="C16" s="6">
        <v>32909.300000000003</v>
      </c>
      <c r="D16" s="6">
        <v>122868.9</v>
      </c>
      <c r="E16" s="6">
        <v>191097.40000000002</v>
      </c>
      <c r="F16" s="6">
        <v>58712.5</v>
      </c>
      <c r="G16" s="6">
        <v>10170.6</v>
      </c>
      <c r="H16" s="6">
        <v>14461.800000000001</v>
      </c>
      <c r="I16" s="6">
        <v>97343.8</v>
      </c>
      <c r="J16" s="6">
        <v>3673</v>
      </c>
      <c r="K16" s="6">
        <v>1159.4000000000001</v>
      </c>
      <c r="L16" s="6">
        <v>307.69999999999993</v>
      </c>
      <c r="M16" s="6">
        <v>878.4</v>
      </c>
      <c r="N16" s="6">
        <v>2291.7000000000003</v>
      </c>
      <c r="O16" s="6">
        <v>3161.2</v>
      </c>
      <c r="P16" s="6">
        <v>9605.3999999999978</v>
      </c>
      <c r="Q16" s="6">
        <v>4256.6000000000004</v>
      </c>
      <c r="R16" s="6">
        <v>4891.5000000000018</v>
      </c>
      <c r="S16" s="6">
        <v>2146.5</v>
      </c>
      <c r="T16" s="6">
        <v>1162.0999999999999</v>
      </c>
      <c r="U16" s="6">
        <v>89.1</v>
      </c>
      <c r="V16" s="6">
        <v>163067.1</v>
      </c>
      <c r="W16" s="8">
        <v>93816.8</v>
      </c>
      <c r="X16" s="8">
        <v>69250.2</v>
      </c>
      <c r="Y16" s="6">
        <v>777067.4</v>
      </c>
    </row>
    <row r="17" spans="1:25" x14ac:dyDescent="0.3">
      <c r="A17" s="1">
        <v>2005</v>
      </c>
      <c r="B17" s="6">
        <v>52934</v>
      </c>
      <c r="C17" s="6">
        <v>30738.2</v>
      </c>
      <c r="D17" s="6">
        <v>121871.7</v>
      </c>
      <c r="E17" s="6">
        <v>192574.60000000003</v>
      </c>
      <c r="F17" s="6">
        <v>56104.899999999994</v>
      </c>
      <c r="G17" s="6">
        <v>10152</v>
      </c>
      <c r="H17" s="6">
        <v>14753.099999999999</v>
      </c>
      <c r="I17" s="6">
        <v>99137.900000000009</v>
      </c>
      <c r="J17" s="6">
        <v>3694.7000000000003</v>
      </c>
      <c r="K17" s="6">
        <v>1147.4999999999998</v>
      </c>
      <c r="L17" s="6">
        <v>300.5</v>
      </c>
      <c r="M17" s="6">
        <v>896.4</v>
      </c>
      <c r="N17" s="6">
        <v>2249.9</v>
      </c>
      <c r="O17" s="6">
        <v>3260.9</v>
      </c>
      <c r="P17" s="6">
        <v>8493.1999999999989</v>
      </c>
      <c r="Q17" s="6">
        <v>4387.3999999999996</v>
      </c>
      <c r="R17" s="6">
        <v>5995.8</v>
      </c>
      <c r="S17" s="6">
        <v>2133.2000000000003</v>
      </c>
      <c r="T17" s="6">
        <v>1182.9000000000001</v>
      </c>
      <c r="U17" s="6">
        <v>92.899999999999991</v>
      </c>
      <c r="V17" s="6">
        <v>159532</v>
      </c>
      <c r="W17" s="8">
        <v>89894.2</v>
      </c>
      <c r="X17" s="8">
        <v>69637.7</v>
      </c>
      <c r="Y17" s="6">
        <v>771633.69999999984</v>
      </c>
    </row>
    <row r="18" spans="1:25" x14ac:dyDescent="0.3">
      <c r="A18" s="1">
        <v>2006</v>
      </c>
      <c r="B18" s="6">
        <v>51899.8</v>
      </c>
      <c r="C18" s="6">
        <v>28291.7</v>
      </c>
      <c r="D18" s="6">
        <v>117269.7</v>
      </c>
      <c r="E18" s="6">
        <v>200397.5</v>
      </c>
      <c r="F18" s="6">
        <v>52739.5</v>
      </c>
      <c r="G18" s="6">
        <v>10309.700000000001</v>
      </c>
      <c r="H18" s="6">
        <v>15013</v>
      </c>
      <c r="I18" s="6">
        <v>90909.200000000012</v>
      </c>
      <c r="J18" s="6">
        <v>3518.7999999999997</v>
      </c>
      <c r="K18" s="6">
        <v>1102.5999999999999</v>
      </c>
      <c r="L18" s="6">
        <v>296.70000000000005</v>
      </c>
      <c r="M18" s="6">
        <v>872.2</v>
      </c>
      <c r="N18" s="6">
        <v>2150.7999999999997</v>
      </c>
      <c r="O18" s="6">
        <v>3284.5999999999995</v>
      </c>
      <c r="P18" s="6">
        <v>8486.4999999999982</v>
      </c>
      <c r="Q18" s="6">
        <v>4503.2</v>
      </c>
      <c r="R18" s="6">
        <v>5109.5000000000009</v>
      </c>
      <c r="S18" s="6">
        <v>1422.6999999999998</v>
      </c>
      <c r="T18" s="6">
        <v>1000.9</v>
      </c>
      <c r="U18" s="6">
        <v>92</v>
      </c>
      <c r="V18" s="6">
        <v>157264.9</v>
      </c>
      <c r="W18" s="8">
        <v>87599.3</v>
      </c>
      <c r="X18" s="8">
        <v>69665.600000000006</v>
      </c>
      <c r="Y18" s="6">
        <v>755935.5</v>
      </c>
    </row>
    <row r="19" spans="1:25" x14ac:dyDescent="0.3">
      <c r="A19" s="1">
        <v>2007</v>
      </c>
      <c r="B19" s="6">
        <v>51473.1</v>
      </c>
      <c r="C19" s="6">
        <v>27770.400000000001</v>
      </c>
      <c r="D19" s="6">
        <v>116409.29999999999</v>
      </c>
      <c r="E19" s="6">
        <v>195947.29999999996</v>
      </c>
      <c r="F19" s="6">
        <v>49262.600000000006</v>
      </c>
      <c r="G19" s="6">
        <v>10785.7</v>
      </c>
      <c r="H19" s="6">
        <v>15656.8</v>
      </c>
      <c r="I19" s="6">
        <v>94883.200000000012</v>
      </c>
      <c r="J19" s="6">
        <v>3433.4</v>
      </c>
      <c r="K19" s="6">
        <v>1086.2</v>
      </c>
      <c r="L19" s="6">
        <v>298.5</v>
      </c>
      <c r="M19" s="6">
        <v>874.4</v>
      </c>
      <c r="N19" s="6">
        <v>2113.6</v>
      </c>
      <c r="O19" s="6">
        <v>3330.8</v>
      </c>
      <c r="P19" s="6">
        <v>8360.1999999999989</v>
      </c>
      <c r="Q19" s="6">
        <v>4119.6000000000004</v>
      </c>
      <c r="R19" s="6">
        <v>5057.9999999999991</v>
      </c>
      <c r="S19" s="6">
        <v>1338.8</v>
      </c>
      <c r="T19" s="6">
        <v>914.60000000000014</v>
      </c>
      <c r="U19" s="6">
        <v>91.6</v>
      </c>
      <c r="V19" s="6">
        <v>153822.40000000002</v>
      </c>
      <c r="W19" s="8">
        <v>84043.9</v>
      </c>
      <c r="X19" s="8">
        <v>69778.399999999994</v>
      </c>
      <c r="Y19" s="6">
        <v>747030.5</v>
      </c>
    </row>
    <row r="20" spans="1:25" x14ac:dyDescent="0.3">
      <c r="A20" s="1">
        <v>2008</v>
      </c>
      <c r="B20" s="6">
        <v>51240.7</v>
      </c>
      <c r="C20" s="6">
        <v>27088.3</v>
      </c>
      <c r="D20" s="6">
        <v>108134.2</v>
      </c>
      <c r="E20" s="6">
        <v>191548.80000000002</v>
      </c>
      <c r="F20" s="6">
        <v>43934.9</v>
      </c>
      <c r="G20" s="6">
        <v>10784.400000000001</v>
      </c>
      <c r="H20" s="6">
        <v>16297.4</v>
      </c>
      <c r="I20" s="6">
        <v>90840.5</v>
      </c>
      <c r="J20" s="6">
        <v>4178.1000000000004</v>
      </c>
      <c r="K20" s="6">
        <v>1173.2999999999997</v>
      </c>
      <c r="L20" s="6">
        <v>337.2</v>
      </c>
      <c r="M20" s="6">
        <v>1057.7999999999997</v>
      </c>
      <c r="N20" s="6">
        <v>2386.8000000000002</v>
      </c>
      <c r="O20" s="6">
        <v>3463.6</v>
      </c>
      <c r="P20" s="6">
        <v>7647</v>
      </c>
      <c r="Q20" s="6">
        <v>3791.3</v>
      </c>
      <c r="R20" s="6">
        <v>5474.9000000000005</v>
      </c>
      <c r="S20" s="6">
        <v>1476.2</v>
      </c>
      <c r="T20" s="6">
        <v>1036.9000000000001</v>
      </c>
      <c r="U20" s="6">
        <v>86.600000000000009</v>
      </c>
      <c r="V20" s="6">
        <v>153534.20000000004</v>
      </c>
      <c r="W20" s="8">
        <v>84386.3</v>
      </c>
      <c r="X20" s="8">
        <v>69148</v>
      </c>
      <c r="Y20" s="6">
        <v>725513.10000000009</v>
      </c>
    </row>
    <row r="21" spans="1:25" x14ac:dyDescent="0.3">
      <c r="A21" s="1">
        <v>2009</v>
      </c>
      <c r="B21" s="6">
        <v>50442.8</v>
      </c>
      <c r="C21" s="6">
        <v>27056.800000000003</v>
      </c>
      <c r="D21" s="6">
        <v>90639.599999999991</v>
      </c>
      <c r="E21" s="6">
        <v>169738.9</v>
      </c>
      <c r="F21" s="6">
        <v>39631</v>
      </c>
      <c r="G21" s="6">
        <v>9504.6</v>
      </c>
      <c r="H21" s="6">
        <v>16483.2</v>
      </c>
      <c r="I21" s="6">
        <v>84039.5</v>
      </c>
      <c r="J21" s="6">
        <v>3525.6</v>
      </c>
      <c r="K21" s="6">
        <v>1010.0999999999999</v>
      </c>
      <c r="L21" s="6">
        <v>291.10000000000002</v>
      </c>
      <c r="M21" s="6">
        <v>906.9</v>
      </c>
      <c r="N21" s="6">
        <v>1995.1</v>
      </c>
      <c r="O21" s="6">
        <v>3077.5</v>
      </c>
      <c r="P21" s="6">
        <v>6938.5</v>
      </c>
      <c r="Q21" s="6">
        <v>3535.5</v>
      </c>
      <c r="R21" s="6">
        <v>5378.5999999999995</v>
      </c>
      <c r="S21" s="6">
        <v>1305.5999999999999</v>
      </c>
      <c r="T21" s="6">
        <v>921.40000000000009</v>
      </c>
      <c r="U21" s="6">
        <v>70.8</v>
      </c>
      <c r="V21" s="6">
        <v>149332.69999999995</v>
      </c>
      <c r="W21" s="8">
        <v>81057</v>
      </c>
      <c r="X21" s="8">
        <v>68275.600000000006</v>
      </c>
      <c r="Y21" s="6">
        <v>665825.79999999993</v>
      </c>
    </row>
    <row r="22" spans="1:25" x14ac:dyDescent="0.3">
      <c r="A22" s="1">
        <v>2010</v>
      </c>
      <c r="B22" s="6">
        <v>50502.1</v>
      </c>
      <c r="C22" s="6">
        <v>26661.9</v>
      </c>
      <c r="D22" s="6">
        <v>93988</v>
      </c>
      <c r="E22" s="6">
        <v>177018.4</v>
      </c>
      <c r="F22" s="6">
        <v>34835.1</v>
      </c>
      <c r="G22" s="6">
        <v>9682.6</v>
      </c>
      <c r="H22" s="6">
        <v>17024.2</v>
      </c>
      <c r="I22" s="6">
        <v>84360.1</v>
      </c>
      <c r="J22" s="6">
        <v>3773.7999999999997</v>
      </c>
      <c r="K22" s="6">
        <v>1035.9000000000001</v>
      </c>
      <c r="L22" s="6">
        <v>305.8</v>
      </c>
      <c r="M22" s="6">
        <v>978.19999999999993</v>
      </c>
      <c r="N22" s="6">
        <v>2080.5</v>
      </c>
      <c r="O22" s="6">
        <v>3184.2</v>
      </c>
      <c r="P22" s="6">
        <v>6907.7000000000007</v>
      </c>
      <c r="Q22" s="6">
        <v>3786.1</v>
      </c>
      <c r="R22" s="6">
        <v>5723.2000000000007</v>
      </c>
      <c r="S22" s="6">
        <v>1303.0999999999999</v>
      </c>
      <c r="T22" s="6">
        <v>909.9</v>
      </c>
      <c r="U22" s="6">
        <v>86.100000000000009</v>
      </c>
      <c r="V22" s="6">
        <v>157721.70000000004</v>
      </c>
      <c r="W22" s="8">
        <v>91023.2</v>
      </c>
      <c r="X22" s="8">
        <v>66698.600000000006</v>
      </c>
      <c r="Y22" s="6">
        <v>681868.59999999986</v>
      </c>
    </row>
    <row r="23" spans="1:25" x14ac:dyDescent="0.3">
      <c r="A23" s="1">
        <v>2011</v>
      </c>
      <c r="B23" s="6">
        <v>49647.399999999994</v>
      </c>
      <c r="C23" s="6">
        <v>24205.700000000004</v>
      </c>
      <c r="D23" s="6">
        <v>90258</v>
      </c>
      <c r="E23" s="6">
        <v>164156.6</v>
      </c>
      <c r="F23" s="6">
        <v>32853.5</v>
      </c>
      <c r="G23" s="6">
        <v>9235.2999999999993</v>
      </c>
      <c r="H23" s="6">
        <v>16767.900000000001</v>
      </c>
      <c r="I23" s="6">
        <v>87918.10000000002</v>
      </c>
      <c r="J23" s="6">
        <v>3403.6000000000004</v>
      </c>
      <c r="K23" s="6">
        <v>970.59999999999991</v>
      </c>
      <c r="L23" s="6">
        <v>288.40000000000003</v>
      </c>
      <c r="M23" s="6">
        <v>900.99999999999989</v>
      </c>
      <c r="N23" s="6">
        <v>1930.2</v>
      </c>
      <c r="O23" s="6">
        <v>3072.1</v>
      </c>
      <c r="P23" s="6">
        <v>6299.2999999999993</v>
      </c>
      <c r="Q23" s="6">
        <v>3126.5999999999995</v>
      </c>
      <c r="R23" s="6">
        <v>5196.2000000000007</v>
      </c>
      <c r="S23" s="6">
        <v>1161.3999999999999</v>
      </c>
      <c r="T23" s="6">
        <v>845.3</v>
      </c>
      <c r="U23" s="6">
        <v>87.100000000000009</v>
      </c>
      <c r="V23" s="6">
        <v>139375.09999999998</v>
      </c>
      <c r="W23" s="8">
        <v>73435.600000000006</v>
      </c>
      <c r="X23" s="8">
        <v>65939.5</v>
      </c>
      <c r="Y23" s="6">
        <v>641699.4</v>
      </c>
    </row>
    <row r="24" spans="1:25" x14ac:dyDescent="0.3">
      <c r="A24" s="1">
        <v>2012</v>
      </c>
      <c r="B24" s="6">
        <v>50368.800000000003</v>
      </c>
      <c r="C24" s="6">
        <v>22379.200000000001</v>
      </c>
      <c r="D24" s="6">
        <v>86759.9</v>
      </c>
      <c r="E24" s="6">
        <v>178480.29999999996</v>
      </c>
      <c r="F24" s="6">
        <v>31469.899999999998</v>
      </c>
      <c r="G24" s="6">
        <v>9426.7999999999993</v>
      </c>
      <c r="H24" s="6">
        <v>16946</v>
      </c>
      <c r="I24" s="6">
        <v>84115</v>
      </c>
      <c r="J24" s="6">
        <v>3794.8999999999996</v>
      </c>
      <c r="K24" s="6">
        <v>986.09999999999991</v>
      </c>
      <c r="L24" s="6">
        <v>308.3</v>
      </c>
      <c r="M24" s="6">
        <v>1007.9</v>
      </c>
      <c r="N24" s="6">
        <v>2040.1000000000004</v>
      </c>
      <c r="O24" s="6">
        <v>3185.0999999999995</v>
      </c>
      <c r="P24" s="6">
        <v>6217.2</v>
      </c>
      <c r="Q24" s="6">
        <v>3419.1000000000004</v>
      </c>
      <c r="R24" s="6">
        <v>5779.5999999999985</v>
      </c>
      <c r="S24" s="6">
        <v>1225.1999999999998</v>
      </c>
      <c r="T24" s="6">
        <v>878.3</v>
      </c>
      <c r="U24" s="6">
        <v>80.300000000000011</v>
      </c>
      <c r="V24" s="6">
        <v>146329.20000000001</v>
      </c>
      <c r="W24" s="8">
        <v>80355.100000000006</v>
      </c>
      <c r="X24" s="8">
        <v>65974.100000000006</v>
      </c>
      <c r="Y24" s="6">
        <v>655197.19999999995</v>
      </c>
    </row>
    <row r="25" spans="1:25" x14ac:dyDescent="0.3">
      <c r="A25" s="1">
        <v>2013</v>
      </c>
      <c r="B25" s="6">
        <v>49299.1</v>
      </c>
      <c r="C25" s="6">
        <v>21096.9</v>
      </c>
      <c r="D25" s="6">
        <v>89442.900000000009</v>
      </c>
      <c r="E25" s="6">
        <v>169292</v>
      </c>
      <c r="F25" s="6">
        <v>28566.699999999997</v>
      </c>
      <c r="G25" s="6">
        <v>9033.9000000000015</v>
      </c>
      <c r="H25" s="6">
        <v>16508.8</v>
      </c>
      <c r="I25" s="6">
        <v>80876.900000000009</v>
      </c>
      <c r="J25" s="6">
        <v>3896.3000000000006</v>
      </c>
      <c r="K25" s="6">
        <v>945.5</v>
      </c>
      <c r="L25" s="6">
        <v>306.8</v>
      </c>
      <c r="M25" s="6">
        <v>1028.7</v>
      </c>
      <c r="N25" s="6">
        <v>2000.1000000000004</v>
      </c>
      <c r="O25" s="6">
        <v>3150.4</v>
      </c>
      <c r="P25" s="6">
        <v>5696.7</v>
      </c>
      <c r="Q25" s="6">
        <v>3366.7999999999997</v>
      </c>
      <c r="R25" s="6">
        <v>6266.8</v>
      </c>
      <c r="S25" s="6">
        <v>1226.4000000000001</v>
      </c>
      <c r="T25" s="6">
        <v>875.99999999999989</v>
      </c>
      <c r="U25" s="6">
        <v>78.100000000000023</v>
      </c>
      <c r="V25" s="6">
        <v>148347.19999999998</v>
      </c>
      <c r="W25" s="8">
        <v>81573.399999999994</v>
      </c>
      <c r="X25" s="8">
        <v>66773.899999999994</v>
      </c>
      <c r="Y25" s="6">
        <v>641302.99999999988</v>
      </c>
    </row>
    <row r="26" spans="1:25" x14ac:dyDescent="0.3">
      <c r="A26" s="1">
        <v>2014</v>
      </c>
      <c r="B26" s="6">
        <v>51149.2</v>
      </c>
      <c r="C26" s="6">
        <v>21086.899999999998</v>
      </c>
      <c r="D26" s="6">
        <v>88797.2</v>
      </c>
      <c r="E26" s="6">
        <v>148347.19999999998</v>
      </c>
      <c r="F26" s="6">
        <v>26627.8</v>
      </c>
      <c r="G26" s="6">
        <v>9236</v>
      </c>
      <c r="H26" s="6">
        <v>15865.5</v>
      </c>
      <c r="I26" s="6">
        <v>85705.900000000009</v>
      </c>
      <c r="J26" s="6">
        <v>3444</v>
      </c>
      <c r="K26" s="6">
        <v>896.5</v>
      </c>
      <c r="L26" s="6">
        <v>282.5</v>
      </c>
      <c r="M26" s="6">
        <v>927.79999999999984</v>
      </c>
      <c r="N26" s="6">
        <v>1843.6000000000001</v>
      </c>
      <c r="O26" s="6">
        <v>3102.2</v>
      </c>
      <c r="P26" s="6">
        <v>5057</v>
      </c>
      <c r="Q26" s="6">
        <v>2918.1</v>
      </c>
      <c r="R26" s="6">
        <v>5638.9000000000005</v>
      </c>
      <c r="S26" s="6">
        <v>1123.2</v>
      </c>
      <c r="T26" s="6">
        <v>822.30000000000007</v>
      </c>
      <c r="U26" s="6">
        <v>86.800000000000011</v>
      </c>
      <c r="V26" s="6">
        <v>136143.80000000002</v>
      </c>
      <c r="W26" s="8">
        <v>68861.7</v>
      </c>
      <c r="X26" s="8">
        <v>67282.3</v>
      </c>
      <c r="Y26" s="6">
        <v>609102.40000000014</v>
      </c>
    </row>
    <row r="27" spans="1:25" x14ac:dyDescent="0.3">
      <c r="A27" s="1">
        <v>2015</v>
      </c>
      <c r="B27" s="6">
        <v>51774.5</v>
      </c>
      <c r="C27" s="6">
        <v>22402.300000000003</v>
      </c>
      <c r="D27" s="6">
        <v>86036.2</v>
      </c>
      <c r="E27" s="6">
        <v>131922.4</v>
      </c>
      <c r="F27" s="6">
        <v>26416.7</v>
      </c>
      <c r="G27" s="6">
        <v>9971.5</v>
      </c>
      <c r="H27" s="6">
        <v>15912.800000000003</v>
      </c>
      <c r="I27" s="6">
        <v>87193.9</v>
      </c>
      <c r="J27" s="6">
        <v>4289.6000000000004</v>
      </c>
      <c r="K27" s="6">
        <v>897.2</v>
      </c>
      <c r="L27" s="6">
        <v>284.10000000000002</v>
      </c>
      <c r="M27" s="6">
        <v>983.9</v>
      </c>
      <c r="N27" s="6">
        <v>1880.5</v>
      </c>
      <c r="O27" s="6">
        <v>3179.6000000000004</v>
      </c>
      <c r="P27" s="6">
        <v>4693.0999999999995</v>
      </c>
      <c r="Q27" s="6">
        <v>3140.4</v>
      </c>
      <c r="R27" s="6">
        <v>5609.2</v>
      </c>
      <c r="S27" s="6">
        <v>1106.7</v>
      </c>
      <c r="T27" s="6">
        <v>924.9</v>
      </c>
      <c r="U27" s="6">
        <v>88.800000000000011</v>
      </c>
      <c r="V27" s="6">
        <v>139915.5</v>
      </c>
      <c r="W27" s="8">
        <v>71828.3</v>
      </c>
      <c r="X27" s="8">
        <v>68087.3</v>
      </c>
      <c r="Y27" s="6">
        <v>598623.79999999993</v>
      </c>
    </row>
    <row r="28" spans="1:25" x14ac:dyDescent="0.3">
      <c r="A28" s="1">
        <v>2016</v>
      </c>
      <c r="B28" s="6">
        <v>51397.399999999994</v>
      </c>
      <c r="C28" s="6">
        <v>21347.1</v>
      </c>
      <c r="D28" s="6">
        <v>80201.2</v>
      </c>
      <c r="E28" s="6">
        <v>109990</v>
      </c>
      <c r="F28" s="6">
        <v>26154.700000000004</v>
      </c>
      <c r="G28" s="6">
        <v>10417.800000000001</v>
      </c>
      <c r="H28" s="6">
        <v>15949.400000000001</v>
      </c>
      <c r="I28" s="6">
        <v>89850.60000000002</v>
      </c>
      <c r="J28" s="6">
        <v>4486.2999999999993</v>
      </c>
      <c r="K28" s="6">
        <v>916.5</v>
      </c>
      <c r="L28" s="6">
        <v>289.39999999999998</v>
      </c>
      <c r="M28" s="6">
        <v>1006.6999999999999</v>
      </c>
      <c r="N28" s="6">
        <v>1917.7</v>
      </c>
      <c r="O28" s="6">
        <v>3305.9</v>
      </c>
      <c r="P28" s="6">
        <v>4674.1000000000004</v>
      </c>
      <c r="Q28" s="6">
        <v>3207.9999999999995</v>
      </c>
      <c r="R28" s="6">
        <v>5948.2999999999993</v>
      </c>
      <c r="S28" s="6">
        <v>1160.9000000000001</v>
      </c>
      <c r="T28" s="6">
        <v>951.3</v>
      </c>
      <c r="U28" s="6">
        <v>98.699999999999989</v>
      </c>
      <c r="V28" s="6">
        <v>141801.19999999998</v>
      </c>
      <c r="W28" s="8">
        <v>72711.3</v>
      </c>
      <c r="X28" s="8">
        <v>69089.899999999994</v>
      </c>
      <c r="Y28" s="6">
        <v>575073.19999999995</v>
      </c>
    </row>
    <row r="29" spans="1:25" x14ac:dyDescent="0.3">
      <c r="A29" s="1">
        <v>2017</v>
      </c>
      <c r="B29" s="6">
        <v>51685.1</v>
      </c>
      <c r="C29" s="6">
        <v>21287.7</v>
      </c>
      <c r="D29" s="6">
        <v>80871.799999999988</v>
      </c>
      <c r="E29" s="6">
        <v>100019.50000000001</v>
      </c>
      <c r="F29" s="6">
        <v>27149.100000000002</v>
      </c>
      <c r="G29" s="6">
        <v>10474.800000000001</v>
      </c>
      <c r="H29" s="6">
        <v>15320.699999999999</v>
      </c>
      <c r="I29" s="6">
        <v>83486.7</v>
      </c>
      <c r="J29" s="6">
        <v>4484.6000000000004</v>
      </c>
      <c r="K29" s="6">
        <v>892</v>
      </c>
      <c r="L29" s="6">
        <v>282.40000000000003</v>
      </c>
      <c r="M29" s="6">
        <v>989.4</v>
      </c>
      <c r="N29" s="6">
        <v>1846.1000000000001</v>
      </c>
      <c r="O29" s="6">
        <v>3274.9000000000005</v>
      </c>
      <c r="P29" s="6">
        <v>4685.5000000000009</v>
      </c>
      <c r="Q29" s="6">
        <v>3351.7000000000003</v>
      </c>
      <c r="R29" s="6">
        <v>5818.5000000000009</v>
      </c>
      <c r="S29" s="6">
        <v>1200.3</v>
      </c>
      <c r="T29" s="6">
        <v>937.3</v>
      </c>
      <c r="U29" s="6">
        <v>101.5</v>
      </c>
      <c r="V29" s="6">
        <v>141303.30000000002</v>
      </c>
      <c r="W29" s="8">
        <v>71585.600000000006</v>
      </c>
      <c r="X29" s="8">
        <v>69717.8</v>
      </c>
      <c r="Y29" s="6">
        <v>559462.89999999991</v>
      </c>
    </row>
    <row r="30" spans="1:25" x14ac:dyDescent="0.3">
      <c r="A30" s="1">
        <v>2018</v>
      </c>
      <c r="B30" s="6">
        <v>51227.199999999997</v>
      </c>
      <c r="C30" s="6">
        <v>21606.2</v>
      </c>
      <c r="D30" s="6">
        <v>80321.5</v>
      </c>
      <c r="E30" s="6">
        <v>95782.399999999994</v>
      </c>
      <c r="F30" s="6">
        <v>27404.6</v>
      </c>
      <c r="G30" s="6">
        <v>10903.500000000002</v>
      </c>
      <c r="H30" s="6">
        <v>14993.800000000001</v>
      </c>
      <c r="I30" s="6">
        <v>88349.5</v>
      </c>
      <c r="J30" s="6">
        <v>4685.3000000000011</v>
      </c>
      <c r="K30" s="6">
        <v>873.69999999999993</v>
      </c>
      <c r="L30" s="6">
        <v>286</v>
      </c>
      <c r="M30" s="6">
        <v>1023.0000000000001</v>
      </c>
      <c r="N30" s="6">
        <v>1842.6000000000001</v>
      </c>
      <c r="O30" s="6">
        <v>3284</v>
      </c>
      <c r="P30" s="6">
        <v>4865.3</v>
      </c>
      <c r="Q30" s="6">
        <v>3421.2000000000003</v>
      </c>
      <c r="R30" s="6">
        <v>6327.0000000000009</v>
      </c>
      <c r="S30" s="6">
        <v>1234.4000000000001</v>
      </c>
      <c r="T30" s="6">
        <v>974.4</v>
      </c>
      <c r="U30" s="6">
        <v>102.8</v>
      </c>
      <c r="V30" s="6">
        <v>143104.09999999998</v>
      </c>
      <c r="W30" s="8">
        <v>73490.7</v>
      </c>
      <c r="X30" s="8">
        <v>69613.3</v>
      </c>
      <c r="Y30" s="6">
        <v>562612.49999999988</v>
      </c>
    </row>
    <row r="31" spans="1:25" x14ac:dyDescent="0.3">
      <c r="A31" s="1">
        <v>2019</v>
      </c>
      <c r="B31" s="6">
        <v>50889.8</v>
      </c>
      <c r="C31" s="6">
        <v>21858.100000000006</v>
      </c>
      <c r="D31" s="6">
        <v>80113</v>
      </c>
      <c r="E31" s="6">
        <v>89388.3</v>
      </c>
      <c r="F31" s="6">
        <v>26787.1</v>
      </c>
      <c r="G31" s="6">
        <v>10734.699999999997</v>
      </c>
      <c r="H31" s="6">
        <v>14592.099999999999</v>
      </c>
      <c r="I31" s="6">
        <v>86998.399999999994</v>
      </c>
      <c r="J31" s="6">
        <v>4618</v>
      </c>
      <c r="K31" s="6">
        <v>858.19999999999993</v>
      </c>
      <c r="L31" s="6">
        <v>284.2</v>
      </c>
      <c r="M31" s="6">
        <v>1019.9000000000001</v>
      </c>
      <c r="N31" s="6">
        <v>1810.3</v>
      </c>
      <c r="O31" s="6">
        <v>3243.3</v>
      </c>
      <c r="P31" s="6">
        <v>4739.4999999999991</v>
      </c>
      <c r="Q31" s="6">
        <v>3168.7999999999997</v>
      </c>
      <c r="R31" s="6">
        <v>6117.8</v>
      </c>
      <c r="S31" s="6">
        <v>1207.9000000000001</v>
      </c>
      <c r="T31" s="6">
        <v>944.6</v>
      </c>
      <c r="U31" s="6">
        <v>108.4</v>
      </c>
      <c r="V31" s="6">
        <v>140252.70000000001</v>
      </c>
      <c r="W31" s="8">
        <v>71021.399999999994</v>
      </c>
      <c r="X31" s="8">
        <v>69231.3</v>
      </c>
      <c r="Y31" s="6">
        <v>549735.1</v>
      </c>
    </row>
    <row r="32" spans="1:25" x14ac:dyDescent="0.3">
      <c r="A32" s="1">
        <v>2020</v>
      </c>
      <c r="B32" s="6">
        <v>49836</v>
      </c>
      <c r="C32" s="6">
        <v>20321.300000000003</v>
      </c>
      <c r="D32" s="6">
        <v>77060.300000000017</v>
      </c>
      <c r="E32" s="6">
        <v>80736.3</v>
      </c>
      <c r="F32" s="6">
        <v>25434.7</v>
      </c>
      <c r="G32" s="6">
        <v>9941</v>
      </c>
      <c r="H32" s="6">
        <v>12705.2</v>
      </c>
      <c r="I32" s="6">
        <v>63020.399999999994</v>
      </c>
      <c r="J32" s="6">
        <v>4213</v>
      </c>
      <c r="K32" s="6">
        <v>718.30000000000007</v>
      </c>
      <c r="L32" s="6">
        <v>254.70000000000002</v>
      </c>
      <c r="M32" s="6">
        <v>953.49999999999989</v>
      </c>
      <c r="N32" s="6">
        <v>1528.5</v>
      </c>
      <c r="O32" s="6">
        <v>2911.6</v>
      </c>
      <c r="P32" s="6">
        <v>4038.4</v>
      </c>
      <c r="Q32" s="6">
        <v>2480.3999999999996</v>
      </c>
      <c r="R32" s="6">
        <v>6275.5</v>
      </c>
      <c r="S32" s="6">
        <v>1108.3</v>
      </c>
      <c r="T32" s="6">
        <v>828.80000000000007</v>
      </c>
      <c r="U32" s="6">
        <v>84.2</v>
      </c>
      <c r="V32" s="6">
        <v>123858.10000000002</v>
      </c>
      <c r="W32" s="8">
        <v>70161.8</v>
      </c>
      <c r="X32" s="8">
        <v>53696.3</v>
      </c>
      <c r="Y32" s="6">
        <v>488308.49999999994</v>
      </c>
    </row>
    <row r="33" spans="1:25" x14ac:dyDescent="0.3">
      <c r="A33" s="1">
        <v>2021</v>
      </c>
      <c r="B33" s="6">
        <v>50909.400000000009</v>
      </c>
      <c r="C33" s="6">
        <v>18346.2</v>
      </c>
      <c r="D33" s="6">
        <v>77092.299999999988</v>
      </c>
      <c r="E33" s="6">
        <v>86311</v>
      </c>
      <c r="F33" s="6">
        <v>25252.1</v>
      </c>
      <c r="G33" s="6">
        <v>11180.6</v>
      </c>
      <c r="H33" s="6">
        <v>13471.4</v>
      </c>
      <c r="I33" s="6">
        <v>57961.099999999991</v>
      </c>
      <c r="J33" s="6">
        <v>4446.3999999999996</v>
      </c>
      <c r="K33" s="6">
        <v>760.90000000000009</v>
      </c>
      <c r="L33" s="6">
        <v>266.90000000000003</v>
      </c>
      <c r="M33" s="6">
        <v>988.8</v>
      </c>
      <c r="N33" s="6">
        <v>1621.3</v>
      </c>
      <c r="O33" s="6">
        <v>3107.4</v>
      </c>
      <c r="P33" s="6">
        <v>4494.3999999999996</v>
      </c>
      <c r="Q33" s="6">
        <v>2760.7</v>
      </c>
      <c r="R33" s="6">
        <v>6727.5999999999995</v>
      </c>
      <c r="S33" s="6">
        <v>1169.3999999999999</v>
      </c>
      <c r="T33" s="6">
        <v>895.80000000000007</v>
      </c>
      <c r="U33" s="6">
        <v>91.4</v>
      </c>
      <c r="V33" s="6">
        <v>132323.9</v>
      </c>
      <c r="W33" s="8">
        <v>73908.5</v>
      </c>
      <c r="X33" s="8">
        <v>58415.5</v>
      </c>
      <c r="Y33" s="6">
        <v>500179.00000000017</v>
      </c>
    </row>
    <row r="34" spans="1:25" x14ac:dyDescent="0.3">
      <c r="A34" s="10">
        <v>2022</v>
      </c>
      <c r="B34" s="6">
        <v>49682.9</v>
      </c>
      <c r="C34" s="6">
        <v>17433.399999999998</v>
      </c>
      <c r="D34" s="6">
        <v>75449.500000000015</v>
      </c>
      <c r="E34" s="6">
        <v>82854.7</v>
      </c>
      <c r="F34" s="6">
        <v>25109.3</v>
      </c>
      <c r="G34" s="6">
        <v>10990.500000000002</v>
      </c>
      <c r="H34" s="6">
        <v>13084.300000000001</v>
      </c>
      <c r="I34" s="6">
        <v>80891</v>
      </c>
      <c r="J34" s="6">
        <v>4203.9000000000005</v>
      </c>
      <c r="K34" s="6">
        <v>746.10000000000014</v>
      </c>
      <c r="L34" s="6">
        <v>249.20000000000002</v>
      </c>
      <c r="M34" s="6">
        <v>932.5</v>
      </c>
      <c r="N34" s="6">
        <v>1543.6</v>
      </c>
      <c r="O34" s="6">
        <v>3070.2000000000003</v>
      </c>
      <c r="P34" s="6">
        <v>4233.5</v>
      </c>
      <c r="Q34" s="6">
        <v>2532.3000000000002</v>
      </c>
      <c r="R34" s="6">
        <v>6185.5</v>
      </c>
      <c r="S34" s="6">
        <v>1121.3</v>
      </c>
      <c r="T34" s="6">
        <v>858.09999999999991</v>
      </c>
      <c r="U34" s="6">
        <v>105</v>
      </c>
      <c r="V34" s="6">
        <v>124667.7</v>
      </c>
      <c r="W34" s="8">
        <v>63486.2</v>
      </c>
      <c r="X34" s="8">
        <v>61181.5</v>
      </c>
      <c r="Y34" s="6">
        <v>505944.50000000006</v>
      </c>
    </row>
    <row r="35" spans="1:25" x14ac:dyDescent="0.3">
      <c r="A35" s="1">
        <v>2023</v>
      </c>
      <c r="B35" s="6">
        <v>49176.800000000003</v>
      </c>
      <c r="C35" s="6">
        <v>16415.599999999999</v>
      </c>
      <c r="D35" s="6">
        <v>73496.800000000003</v>
      </c>
      <c r="E35" s="6">
        <v>70134.5</v>
      </c>
      <c r="F35" s="6">
        <v>24868.399999999998</v>
      </c>
      <c r="G35" s="6">
        <v>11243.800000000001</v>
      </c>
      <c r="H35" s="6">
        <v>12855.699999999999</v>
      </c>
      <c r="I35" s="6">
        <v>83875.100000000006</v>
      </c>
      <c r="J35" s="6">
        <v>4122.1000000000004</v>
      </c>
      <c r="K35" s="6">
        <v>738.7</v>
      </c>
      <c r="L35" s="6">
        <v>244.70000000000002</v>
      </c>
      <c r="M35" s="6">
        <v>915</v>
      </c>
      <c r="N35" s="6">
        <v>1517.5000000000002</v>
      </c>
      <c r="O35" s="6">
        <v>3100.4</v>
      </c>
      <c r="P35" s="6">
        <v>4379.9999999999991</v>
      </c>
      <c r="Q35" s="6">
        <v>2490.6999999999998</v>
      </c>
      <c r="R35" s="6">
        <v>6079.4999999999991</v>
      </c>
      <c r="S35" s="6">
        <v>1133.3</v>
      </c>
      <c r="T35" s="6">
        <v>864.19999999999993</v>
      </c>
      <c r="U35" s="6">
        <v>97.899999999999991</v>
      </c>
      <c r="V35" s="6">
        <v>119071.5</v>
      </c>
      <c r="W35" s="8">
        <v>59659.7</v>
      </c>
      <c r="X35" s="8">
        <v>59411.8</v>
      </c>
      <c r="Y35" s="6">
        <v>486822.2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FC76-1DED-42F2-AEF0-226EE2366FAD}">
  <dimension ref="A1:H40"/>
  <sheetViews>
    <sheetView tabSelected="1" workbookViewId="0">
      <selection activeCell="C36" sqref="C36"/>
    </sheetView>
  </sheetViews>
  <sheetFormatPr defaultRowHeight="14.4" x14ac:dyDescent="0.3"/>
  <cols>
    <col min="1" max="1" width="10.21875" customWidth="1"/>
    <col min="2" max="2" width="9" bestFit="1" customWidth="1"/>
    <col min="3" max="3" width="10.109375" customWidth="1"/>
    <col min="4" max="4" width="23.109375" customWidth="1"/>
    <col min="5" max="5" width="23.33203125" customWidth="1"/>
    <col min="7" max="7" width="10" customWidth="1"/>
    <col min="8" max="8" width="10.88671875" customWidth="1"/>
  </cols>
  <sheetData>
    <row r="1" spans="1:8" x14ac:dyDescent="0.3">
      <c r="A1" t="s">
        <v>0</v>
      </c>
      <c r="B1" t="s">
        <v>24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>
        <v>1990</v>
      </c>
      <c r="B2">
        <v>842320.1</v>
      </c>
      <c r="G2" t="s">
        <v>30</v>
      </c>
      <c r="H2" s="12">
        <f>_xlfn.FORECAST.ETS.STAT($B$2:$B$35,$A$2:$A$35,1,1,1)</f>
        <v>0.25</v>
      </c>
    </row>
    <row r="3" spans="1:8" x14ac:dyDescent="0.3">
      <c r="A3">
        <v>1991</v>
      </c>
      <c r="B3">
        <v>851881.6</v>
      </c>
      <c r="G3" t="s">
        <v>31</v>
      </c>
      <c r="H3" s="12">
        <f>_xlfn.FORECAST.ETS.STAT($B$2:$B$35,$A$2:$A$35,2,1,1)</f>
        <v>0.249</v>
      </c>
    </row>
    <row r="4" spans="1:8" x14ac:dyDescent="0.3">
      <c r="A4">
        <v>1992</v>
      </c>
      <c r="B4">
        <v>832675.6</v>
      </c>
      <c r="G4" t="s">
        <v>32</v>
      </c>
      <c r="H4" s="12">
        <f>_xlfn.FORECAST.ETS.STAT($B$2:$B$35,$A$2:$A$35,3,1,1)</f>
        <v>2.2204460492503131E-16</v>
      </c>
    </row>
    <row r="5" spans="1:8" x14ac:dyDescent="0.3">
      <c r="A5">
        <v>1993</v>
      </c>
      <c r="B5">
        <v>815077.2</v>
      </c>
      <c r="G5" t="s">
        <v>33</v>
      </c>
      <c r="H5" s="12">
        <f>_xlfn.FORECAST.ETS.STAT($B$2:$B$35,$A$2:$A$35,4,1,1)</f>
        <v>0.86451096758828683</v>
      </c>
    </row>
    <row r="6" spans="1:8" x14ac:dyDescent="0.3">
      <c r="A6">
        <v>1994</v>
      </c>
      <c r="B6">
        <v>804149.2</v>
      </c>
      <c r="G6" t="s">
        <v>34</v>
      </c>
      <c r="H6" s="12">
        <f>_xlfn.FORECAST.ETS.STAT($B$2:$B$35,$A$2:$A$35,5,1,1)</f>
        <v>2.6988371525470199E-2</v>
      </c>
    </row>
    <row r="7" spans="1:8" x14ac:dyDescent="0.3">
      <c r="A7">
        <v>1995</v>
      </c>
      <c r="B7">
        <v>800074.9</v>
      </c>
      <c r="G7" t="s">
        <v>35</v>
      </c>
      <c r="H7" s="12">
        <f>_xlfn.FORECAST.ETS.STAT($B$2:$B$35,$A$2:$A$35,6,1,1)</f>
        <v>14141.621544145764</v>
      </c>
    </row>
    <row r="8" spans="1:8" x14ac:dyDescent="0.3">
      <c r="A8">
        <v>1996</v>
      </c>
      <c r="B8">
        <v>826266.60000000009</v>
      </c>
      <c r="G8" t="s">
        <v>36</v>
      </c>
      <c r="H8" s="12">
        <f>_xlfn.FORECAST.ETS.STAT($B$2:$B$35,$A$2:$A$35,7,1,1)</f>
        <v>18913.966503456431</v>
      </c>
    </row>
    <row r="9" spans="1:8" x14ac:dyDescent="0.3">
      <c r="A9">
        <v>1997</v>
      </c>
      <c r="B9">
        <v>810400.8000000004</v>
      </c>
    </row>
    <row r="10" spans="1:8" x14ac:dyDescent="0.3">
      <c r="A10">
        <v>1998</v>
      </c>
      <c r="B10">
        <v>814953.4</v>
      </c>
    </row>
    <row r="11" spans="1:8" x14ac:dyDescent="0.3">
      <c r="A11">
        <v>1999</v>
      </c>
      <c r="B11">
        <v>784015.60000000021</v>
      </c>
    </row>
    <row r="12" spans="1:8" x14ac:dyDescent="0.3">
      <c r="A12">
        <v>2000</v>
      </c>
      <c r="B12">
        <v>787280.90000000014</v>
      </c>
    </row>
    <row r="13" spans="1:8" x14ac:dyDescent="0.3">
      <c r="A13">
        <v>2001</v>
      </c>
      <c r="B13">
        <v>795034.9</v>
      </c>
    </row>
    <row r="14" spans="1:8" x14ac:dyDescent="0.3">
      <c r="A14">
        <v>2002</v>
      </c>
      <c r="B14">
        <v>770830.4</v>
      </c>
    </row>
    <row r="15" spans="1:8" x14ac:dyDescent="0.3">
      <c r="A15">
        <v>2003</v>
      </c>
      <c r="B15">
        <v>777572.5</v>
      </c>
    </row>
    <row r="16" spans="1:8" x14ac:dyDescent="0.3">
      <c r="A16">
        <v>2004</v>
      </c>
      <c r="B16">
        <v>777067.4</v>
      </c>
    </row>
    <row r="17" spans="1:2" x14ac:dyDescent="0.3">
      <c r="A17">
        <v>2005</v>
      </c>
      <c r="B17">
        <v>771633.69999999984</v>
      </c>
    </row>
    <row r="18" spans="1:2" x14ac:dyDescent="0.3">
      <c r="A18">
        <v>2006</v>
      </c>
      <c r="B18">
        <v>755935.5</v>
      </c>
    </row>
    <row r="19" spans="1:2" x14ac:dyDescent="0.3">
      <c r="A19">
        <v>2007</v>
      </c>
      <c r="B19">
        <v>747030.5</v>
      </c>
    </row>
    <row r="20" spans="1:2" x14ac:dyDescent="0.3">
      <c r="A20">
        <v>2008</v>
      </c>
      <c r="B20">
        <v>725513.10000000009</v>
      </c>
    </row>
    <row r="21" spans="1:2" x14ac:dyDescent="0.3">
      <c r="A21">
        <v>2009</v>
      </c>
      <c r="B21">
        <v>665825.79999999993</v>
      </c>
    </row>
    <row r="22" spans="1:2" x14ac:dyDescent="0.3">
      <c r="A22">
        <v>2010</v>
      </c>
      <c r="B22">
        <v>681868.59999999986</v>
      </c>
    </row>
    <row r="23" spans="1:2" x14ac:dyDescent="0.3">
      <c r="A23">
        <v>2011</v>
      </c>
      <c r="B23">
        <v>641699.4</v>
      </c>
    </row>
    <row r="24" spans="1:2" x14ac:dyDescent="0.3">
      <c r="A24">
        <v>2012</v>
      </c>
      <c r="B24">
        <v>655197.19999999995</v>
      </c>
    </row>
    <row r="25" spans="1:2" x14ac:dyDescent="0.3">
      <c r="A25">
        <v>2013</v>
      </c>
      <c r="B25">
        <v>641302.99999999988</v>
      </c>
    </row>
    <row r="26" spans="1:2" x14ac:dyDescent="0.3">
      <c r="A26">
        <v>2014</v>
      </c>
      <c r="B26">
        <v>609102.40000000014</v>
      </c>
    </row>
    <row r="27" spans="1:2" x14ac:dyDescent="0.3">
      <c r="A27">
        <v>2015</v>
      </c>
      <c r="B27">
        <v>598623.79999999993</v>
      </c>
    </row>
    <row r="28" spans="1:2" x14ac:dyDescent="0.3">
      <c r="A28">
        <v>2016</v>
      </c>
      <c r="B28">
        <v>575073.19999999995</v>
      </c>
    </row>
    <row r="29" spans="1:2" x14ac:dyDescent="0.3">
      <c r="A29">
        <v>2017</v>
      </c>
      <c r="B29">
        <v>559462.89999999991</v>
      </c>
    </row>
    <row r="30" spans="1:2" x14ac:dyDescent="0.3">
      <c r="A30">
        <v>2018</v>
      </c>
      <c r="B30">
        <v>562612.49999999988</v>
      </c>
    </row>
    <row r="31" spans="1:2" x14ac:dyDescent="0.3">
      <c r="A31">
        <v>2019</v>
      </c>
      <c r="B31">
        <v>549735.1</v>
      </c>
    </row>
    <row r="32" spans="1:2" x14ac:dyDescent="0.3">
      <c r="A32">
        <v>2020</v>
      </c>
      <c r="B32">
        <v>488308.49999999994</v>
      </c>
    </row>
    <row r="33" spans="1:5" x14ac:dyDescent="0.3">
      <c r="A33">
        <v>2021</v>
      </c>
      <c r="B33">
        <v>500179.00000000017</v>
      </c>
    </row>
    <row r="34" spans="1:5" x14ac:dyDescent="0.3">
      <c r="A34">
        <v>2022</v>
      </c>
      <c r="B34">
        <v>505944.50000000006</v>
      </c>
    </row>
    <row r="35" spans="1:5" x14ac:dyDescent="0.3">
      <c r="A35">
        <v>2023</v>
      </c>
      <c r="B35">
        <v>486822.2</v>
      </c>
      <c r="C35">
        <v>486822.2</v>
      </c>
      <c r="D35" s="11">
        <v>486822.2</v>
      </c>
      <c r="E35" s="11">
        <v>486822.2</v>
      </c>
    </row>
    <row r="36" spans="1:5" x14ac:dyDescent="0.3">
      <c r="A36">
        <v>2024</v>
      </c>
      <c r="C36">
        <f>_xlfn.FORECAST.ETS(A36,$B$2:$B$35,$A$2:$A$35,1,1)</f>
        <v>463418.02619985124</v>
      </c>
      <c r="D36" s="11">
        <f>C36-_xlfn.FORECAST.ETS.CONFINT(A36,$B$2:$B$35,$A$2:$A$35,0.95,1,1)</f>
        <v>423176.2555108837</v>
      </c>
      <c r="E36" s="11">
        <f>C36+_xlfn.FORECAST.ETS.CONFINT(A36,$B$2:$B$35,$A$2:$A$35,0.95,1,1)</f>
        <v>503659.79688881879</v>
      </c>
    </row>
    <row r="37" spans="1:5" x14ac:dyDescent="0.3">
      <c r="A37">
        <v>2025</v>
      </c>
      <c r="C37">
        <f>_xlfn.FORECAST.ETS(A37,$B$2:$B$35,$A$2:$A$35,1,1)</f>
        <v>452100.55192574661</v>
      </c>
      <c r="D37" s="11">
        <f>C37-_xlfn.FORECAST.ETS.CONFINT(A37,$B$2:$B$35,$A$2:$A$35,0.95,1,1)</f>
        <v>407126.86679186817</v>
      </c>
      <c r="E37" s="11">
        <f>C37+_xlfn.FORECAST.ETS.CONFINT(A37,$B$2:$B$35,$A$2:$A$35,0.95,1,1)</f>
        <v>497074.23705962504</v>
      </c>
    </row>
    <row r="38" spans="1:5" x14ac:dyDescent="0.3">
      <c r="A38">
        <v>2026</v>
      </c>
      <c r="C38">
        <f>_xlfn.FORECAST.ETS(A38,$B$2:$B$35,$A$2:$A$35,1,1)</f>
        <v>440783.07765164197</v>
      </c>
      <c r="D38" s="11">
        <f>C38-_xlfn.FORECAST.ETS.CONFINT(A38,$B$2:$B$35,$A$2:$A$35,0.95,1,1)</f>
        <v>386665.67571242922</v>
      </c>
      <c r="E38" s="11">
        <f>C38+_xlfn.FORECAST.ETS.CONFINT(A38,$B$2:$B$35,$A$2:$A$35,0.95,1,1)</f>
        <v>494900.47959085472</v>
      </c>
    </row>
    <row r="39" spans="1:5" x14ac:dyDescent="0.3">
      <c r="A39">
        <v>2027</v>
      </c>
      <c r="C39">
        <f>_xlfn.FORECAST.ETS(A39,$B$2:$B$35,$A$2:$A$35,1,1)</f>
        <v>429465.60337753734</v>
      </c>
      <c r="D39" s="11">
        <f>C39-_xlfn.FORECAST.ETS.CONFINT(A39,$B$2:$B$35,$A$2:$A$35,0.95,1,1)</f>
        <v>362098.01862948784</v>
      </c>
      <c r="E39" s="11">
        <f>C39+_xlfn.FORECAST.ETS.CONFINT(A39,$B$2:$B$35,$A$2:$A$35,0.95,1,1)</f>
        <v>496833.18812558684</v>
      </c>
    </row>
    <row r="40" spans="1:5" x14ac:dyDescent="0.3">
      <c r="A40">
        <v>2028</v>
      </c>
      <c r="C40">
        <f>_xlfn.FORECAST.ETS(A40,$B$2:$B$35,$A$2:$A$35,1,1)</f>
        <v>418148.1291034327</v>
      </c>
      <c r="D40" s="11">
        <f>C40-_xlfn.FORECAST.ETS.CONFINT(A40,$B$2:$B$35,$A$2:$A$35,0.95,1,1)</f>
        <v>334168.75036589877</v>
      </c>
      <c r="E40" s="11">
        <f>C40+_xlfn.FORECAST.ETS.CONFINT(A40,$B$2:$B$35,$A$2:$A$35,0.95,1,1)</f>
        <v>502127.50784096663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Sheet6</vt:lpstr>
      <vt:lpstr>Sheet7</vt:lpstr>
      <vt:lpstr>Sheet8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Jesubukade Ajakaye</dc:creator>
  <cp:lastModifiedBy>Jesubukade Ajakaye</cp:lastModifiedBy>
  <dcterms:created xsi:type="dcterms:W3CDTF">2025-01-14T17:03:22Z</dcterms:created>
  <dcterms:modified xsi:type="dcterms:W3CDTF">2025-01-15T22:27:17Z</dcterms:modified>
</cp:coreProperties>
</file>