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05" windowWidth="23475" windowHeight="9210"/>
  </bookViews>
  <sheets>
    <sheet name="by department" sheetId="1" r:id="rId1"/>
  </sheets>
  <externalReferences>
    <externalReference r:id="rId2"/>
  </externalReferences>
  <definedNames>
    <definedName name="_xlnm.Print_Area" localSheetId="0">'by department'!$A$10:$T$395</definedName>
    <definedName name="_xlnm.Print_Titles" localSheetId="0">'by department'!$A:$D,'by department'!$1:$9</definedName>
    <definedName name="Z_0E3EBCF3_4F04_4F56_BE50_8622126F1FEC_.wvu.Cols" localSheetId="0" hidden="1">'by department'!$B:$D</definedName>
    <definedName name="Z_0E3EBCF3_4F04_4F56_BE50_8622126F1FEC_.wvu.PrintArea" localSheetId="0" hidden="1">'by department'!$A$10:$T$324</definedName>
    <definedName name="Z_0E3EBCF3_4F04_4F56_BE50_8622126F1FEC_.wvu.PrintTitles" localSheetId="0" hidden="1">'by department'!$1:$8</definedName>
    <definedName name="Z_0E60C614_A4BA_40FF_9D45_2C069838B731_.wvu.Cols" localSheetId="0" hidden="1">'by department'!$D:$D</definedName>
    <definedName name="Z_0E60C614_A4BA_40FF_9D45_2C069838B731_.wvu.PrintArea" localSheetId="0" hidden="1">'by department'!$A$10:$T$433</definedName>
    <definedName name="Z_0E60C614_A4BA_40FF_9D45_2C069838B731_.wvu.PrintTitles" localSheetId="0" hidden="1">'by department'!$A:$D,'by department'!$1:$8</definedName>
    <definedName name="Z_0E60C614_A4BA_40FF_9D45_2C069838B731_.wvu.Rows" localSheetId="0" hidden="1">'by department'!$418:$431,'by department'!$439:$452,'by department'!$457:$458,'by department'!$463:$463,'by department'!$497:$497</definedName>
    <definedName name="Z_11FF9BFF_9ECA_4631_9E35_D0D882176B80_.wvu.Cols" localSheetId="0" hidden="1">'by department'!$D:$D</definedName>
    <definedName name="Z_11FF9BFF_9ECA_4631_9E35_D0D882176B80_.wvu.PrintArea" localSheetId="0" hidden="1">'by department'!$A$10:$T$433</definedName>
    <definedName name="Z_11FF9BFF_9ECA_4631_9E35_D0D882176B80_.wvu.PrintTitles" localSheetId="0" hidden="1">'by department'!$A:$D,'by department'!$1:$8</definedName>
    <definedName name="Z_11FF9BFF_9ECA_4631_9E35_D0D882176B80_.wvu.Rows" localSheetId="0" hidden="1">'by department'!$418:$431,'by department'!$439:$452,'by department'!$457:$458,'by department'!$463:$463,'by department'!$497:$497</definedName>
    <definedName name="Z_134DAEFF_3C8E_4427_9126_56EFF7D49C7D_.wvu.PrintArea" localSheetId="0" hidden="1">'by department'!$A$10:$D$324</definedName>
    <definedName name="Z_134DAEFF_3C8E_4427_9126_56EFF7D49C7D_.wvu.PrintTitles" localSheetId="0" hidden="1">'by department'!$1:$8</definedName>
    <definedName name="Z_52DB2CC6_F237_4CDF_A607_AE6C8C821F75_.wvu.PrintArea" localSheetId="0" hidden="1">'by department'!$A$10:$D$324</definedName>
    <definedName name="Z_52DB2CC6_F237_4CDF_A607_AE6C8C821F75_.wvu.PrintTitles" localSheetId="0" hidden="1">'by department'!$1:$8</definedName>
    <definedName name="Z_59D23A0A_7175_4C9A_951F_AD46415E8ED7_.wvu.Cols" localSheetId="0" hidden="1">'by department'!$B:$D</definedName>
    <definedName name="Z_59D23A0A_7175_4C9A_951F_AD46415E8ED7_.wvu.PrintArea" localSheetId="0" hidden="1">'by department'!$A$10:$T$433</definedName>
    <definedName name="Z_59D23A0A_7175_4C9A_951F_AD46415E8ED7_.wvu.PrintTitles" localSheetId="0" hidden="1">'by department'!$A:$D,'by department'!$1:$8</definedName>
    <definedName name="Z_59D23A0A_7175_4C9A_951F_AD46415E8ED7_.wvu.Rows" localSheetId="0" hidden="1">'by department'!$347:$364,'by department'!$418:$431,'by department'!$439:$452,'by department'!$457:$458,'by department'!$463:$463,'by department'!$497:$497</definedName>
    <definedName name="Z_5EB30BC1_E594_4574_9783_A509468E5052_.wvu.Cols" localSheetId="0" hidden="1">'by department'!$D:$D</definedName>
    <definedName name="Z_5EB30BC1_E594_4574_9783_A509468E5052_.wvu.PrintArea" localSheetId="0" hidden="1">'by department'!$A$10:$T$433</definedName>
    <definedName name="Z_5EB30BC1_E594_4574_9783_A509468E5052_.wvu.PrintTitles" localSheetId="0" hidden="1">'by department'!$A:$D,'by department'!$1:$8</definedName>
    <definedName name="Z_5EB30BC1_E594_4574_9783_A509468E5052_.wvu.Rows" localSheetId="0" hidden="1">'by department'!$418:$431,'by department'!$439:$452,'by department'!$457:$458,'by department'!$463:$463,'by department'!$497:$497</definedName>
    <definedName name="Z_62F88107_6F92_4A14_88DE_161A9DEE695E_.wvu.PrintArea" localSheetId="0" hidden="1">'by department'!$A$10:$D$324</definedName>
    <definedName name="Z_62F88107_6F92_4A14_88DE_161A9DEE695E_.wvu.PrintTitles" localSheetId="0" hidden="1">'by department'!$1:$8</definedName>
    <definedName name="Z_726BDB03_08E1_4C2F_9171_21F59B4F94CA_.wvu.Cols" localSheetId="0" hidden="1">'by department'!#REF!</definedName>
    <definedName name="Z_726BDB03_08E1_4C2F_9171_21F59B4F94CA_.wvu.PrintArea" localSheetId="0" hidden="1">'by department'!$A$10:$T$433</definedName>
    <definedName name="Z_726BDB03_08E1_4C2F_9171_21F59B4F94CA_.wvu.PrintTitles" localSheetId="0" hidden="1">'by department'!$A:$D,'by department'!$1:$8</definedName>
    <definedName name="Z_726BDB03_08E1_4C2F_9171_21F59B4F94CA_.wvu.Rows" localSheetId="0" hidden="1">'by department'!$418:$431,'by department'!$439:$452,'by department'!$457:$458,'by department'!$463:$463,'by department'!$497:$497</definedName>
    <definedName name="Z_7D90ED87_CD3E_460D_8464_1DDC8B172A87_.wvu.PrintArea" localSheetId="0" hidden="1">'by department'!$A$10:$T$433</definedName>
    <definedName name="Z_7D90ED87_CD3E_460D_8464_1DDC8B172A87_.wvu.PrintTitles" localSheetId="0" hidden="1">'by department'!$A:$D,'by department'!$1:$8</definedName>
    <definedName name="Z_7D90ED87_CD3E_460D_8464_1DDC8B172A87_.wvu.Rows" localSheetId="0" hidden="1">'by department'!$418:$431,'by department'!$439:$452,'by department'!$457:$458,'by department'!$463:$463,'by department'!$497:$497</definedName>
    <definedName name="Z_989049C6_36EC_4AFA_B9D7_1E97C4FB16D4_.wvu.PrintArea" localSheetId="0" hidden="1">'by department'!$A$10:$T$324</definedName>
    <definedName name="Z_989049C6_36EC_4AFA_B9D7_1E97C4FB16D4_.wvu.PrintTitles" localSheetId="0" hidden="1">'by department'!$A:$D,'by department'!$1:$8</definedName>
    <definedName name="Z_989049C6_36EC_4AFA_B9D7_1E97C4FB16D4_.wvu.Rows" localSheetId="0" hidden="1">'by department'!$418:$431,'by department'!$439:$452,'by department'!$457:$458,'by department'!$463:$463,'by department'!$497:$497</definedName>
    <definedName name="Z_A7858ACB_E01A_43CB_B20C_C427BF2E3AFB_.wvu.Cols" localSheetId="0" hidden="1">'by department'!$D:$D</definedName>
    <definedName name="Z_A7858ACB_E01A_43CB_B20C_C427BF2E3AFB_.wvu.PrintArea" localSheetId="0" hidden="1">'by department'!$A$10:$T$433</definedName>
    <definedName name="Z_A7858ACB_E01A_43CB_B20C_C427BF2E3AFB_.wvu.PrintTitles" localSheetId="0" hidden="1">'by department'!$A:$D,'by department'!$1:$8</definedName>
    <definedName name="Z_A7858ACB_E01A_43CB_B20C_C427BF2E3AFB_.wvu.Rows" localSheetId="0" hidden="1">'by department'!$418:$431,'by department'!$439:$452,'by department'!$457:$458,'by department'!$463:$463,'by department'!$497:$497</definedName>
    <definedName name="Z_BFBFB881_CBA4_4948_ADC7_895EF6F552EF_.wvu.PrintArea" localSheetId="0" hidden="1">'by department'!$A$10:$D$324</definedName>
    <definedName name="Z_BFBFB881_CBA4_4948_ADC7_895EF6F552EF_.wvu.PrintTitles" localSheetId="0" hidden="1">'by department'!$1:$8</definedName>
    <definedName name="Z_D22E13AA_012F_4EE3_8B8E_0BC4B97498E3_.wvu.Cols" localSheetId="0" hidden="1">'by department'!$D:$D</definedName>
    <definedName name="Z_D22E13AA_012F_4EE3_8B8E_0BC4B97498E3_.wvu.PrintArea" localSheetId="0" hidden="1">'by department'!$A$10:$T$433</definedName>
    <definedName name="Z_D22E13AA_012F_4EE3_8B8E_0BC4B97498E3_.wvu.PrintTitles" localSheetId="0" hidden="1">'by department'!$A:$D,'by department'!$1:$8</definedName>
    <definedName name="Z_D22E13AA_012F_4EE3_8B8E_0BC4B97498E3_.wvu.Rows" localSheetId="0" hidden="1">'by department'!$418:$431,'by department'!$439:$452,'by department'!$457:$458,'by department'!$463:$463,'by department'!$497:$497</definedName>
    <definedName name="Z_E00F9356_DF40_4827_9CB1_82ADBC6C7D97_.wvu.Cols" localSheetId="0" hidden="1">'by department'!$D:$D</definedName>
    <definedName name="Z_E00F9356_DF40_4827_9CB1_82ADBC6C7D97_.wvu.PrintArea" localSheetId="0" hidden="1">'by department'!$A$10:$T$433</definedName>
    <definedName name="Z_E00F9356_DF40_4827_9CB1_82ADBC6C7D97_.wvu.PrintTitles" localSheetId="0" hidden="1">'by department'!$A:$D,'by department'!$1:$8</definedName>
    <definedName name="Z_E00F9356_DF40_4827_9CB1_82ADBC6C7D97_.wvu.Rows" localSheetId="0" hidden="1">'by department'!$418:$431,'by department'!$439:$452,'by department'!$457:$458,'by department'!$463:$463,'by department'!$497:$497</definedName>
    <definedName name="Z_F9305301_F189_49CB_BCC9_7DDEEB8DED34_.wvu.Cols" localSheetId="0" hidden="1">'by department'!$D:$D</definedName>
    <definedName name="Z_F9305301_F189_49CB_BCC9_7DDEEB8DED34_.wvu.PrintArea" localSheetId="0" hidden="1">'by department'!$A$10:$T$411</definedName>
    <definedName name="Z_F9305301_F189_49CB_BCC9_7DDEEB8DED34_.wvu.PrintTitles" localSheetId="0" hidden="1">'by department'!$A:$D,'by department'!$1:$8</definedName>
    <definedName name="Z_F9305301_F189_49CB_BCC9_7DDEEB8DED34_.wvu.Rows" localSheetId="0" hidden="1">'by department'!$343:$364,'by department'!$418:$431,'by department'!$439:$452,'by department'!$457:$458,'by department'!$463:$463,'by department'!$497:$497</definedName>
    <definedName name="Z_FA58CE9C_DF0B_4F92_A8CF_3DC94CEE7454_.wvu.Cols" localSheetId="0" hidden="1">'by department'!$D:$D</definedName>
    <definedName name="Z_FA58CE9C_DF0B_4F92_A8CF_3DC94CEE7454_.wvu.PrintArea" localSheetId="0" hidden="1">'by department'!$A$10:$T$433</definedName>
    <definedName name="Z_FA58CE9C_DF0B_4F92_A8CF_3DC94CEE7454_.wvu.PrintTitles" localSheetId="0" hidden="1">'by department'!$A:$D,'by department'!$1:$8</definedName>
    <definedName name="Z_FA58CE9C_DF0B_4F92_A8CF_3DC94CEE7454_.wvu.Rows" localSheetId="0" hidden="1">'by department'!$418:$431,'by department'!$439:$452,'by department'!$457:$458,'by department'!$463:$463,'by department'!$497:$497</definedName>
  </definedNames>
  <calcPr calcId="125725"/>
</workbook>
</file>

<file path=xl/calcChain.xml><?xml version="1.0" encoding="utf-8"?>
<calcChain xmlns="http://schemas.openxmlformats.org/spreadsheetml/2006/main">
  <c r="S370" i="1"/>
  <c r="Z373"/>
  <c r="Y373"/>
  <c r="X373"/>
  <c r="W373"/>
  <c r="V373"/>
  <c r="U373"/>
  <c r="Z372"/>
  <c r="Y372"/>
  <c r="X372"/>
  <c r="W372"/>
  <c r="V372"/>
  <c r="U372"/>
  <c r="Z371"/>
  <c r="Y371"/>
  <c r="X371"/>
  <c r="W371"/>
  <c r="V371"/>
  <c r="U371"/>
  <c r="Z370"/>
  <c r="Y370"/>
  <c r="X370"/>
  <c r="W370"/>
  <c r="V370"/>
  <c r="U370"/>
  <c r="Z369"/>
  <c r="Y369"/>
  <c r="X369"/>
  <c r="W369"/>
  <c r="V369"/>
  <c r="U369"/>
  <c r="Z368"/>
  <c r="Y368"/>
  <c r="X368"/>
  <c r="W368"/>
  <c r="V368"/>
  <c r="U368"/>
  <c r="Y367"/>
  <c r="X367"/>
  <c r="W367"/>
  <c r="V367"/>
  <c r="Y366"/>
  <c r="X366"/>
  <c r="W366"/>
  <c r="V366"/>
  <c r="T471" l="1"/>
  <c r="S471"/>
  <c r="T470"/>
  <c r="S470"/>
  <c r="T450"/>
  <c r="S450"/>
  <c r="T449"/>
  <c r="S449"/>
  <c r="T442"/>
  <c r="S442"/>
  <c r="T441"/>
  <c r="S441"/>
  <c r="N427"/>
  <c r="T427" s="1"/>
  <c r="T420"/>
  <c r="S420"/>
  <c r="D364"/>
  <c r="D363"/>
  <c r="D362"/>
  <c r="S361"/>
  <c r="N361"/>
  <c r="I361"/>
  <c r="B361"/>
  <c r="D361" s="1"/>
  <c r="S360"/>
  <c r="N360"/>
  <c r="I360"/>
  <c r="D360"/>
  <c r="S359"/>
  <c r="N359"/>
  <c r="I359"/>
  <c r="B359"/>
  <c r="D359" s="1"/>
  <c r="S358"/>
  <c r="N358"/>
  <c r="I358"/>
  <c r="B358"/>
  <c r="D358" s="1"/>
  <c r="S357"/>
  <c r="N357"/>
  <c r="I357"/>
  <c r="B357"/>
  <c r="D357" s="1"/>
  <c r="S356"/>
  <c r="N356"/>
  <c r="I356"/>
  <c r="B356"/>
  <c r="D356" s="1"/>
  <c r="S355"/>
  <c r="N355"/>
  <c r="I355"/>
  <c r="D355"/>
  <c r="S354"/>
  <c r="N354"/>
  <c r="I354"/>
  <c r="B354"/>
  <c r="D354" s="1"/>
  <c r="S353"/>
  <c r="N353"/>
  <c r="I353"/>
  <c r="B353"/>
  <c r="D353" s="1"/>
  <c r="R346"/>
  <c r="P346"/>
  <c r="O346"/>
  <c r="L346"/>
  <c r="N346" s="1"/>
  <c r="G346"/>
  <c r="B346"/>
  <c r="D346" s="1"/>
  <c r="B345"/>
  <c r="D345" s="1"/>
  <c r="B344"/>
  <c r="D344" s="1"/>
  <c r="M341"/>
  <c r="L341"/>
  <c r="K341"/>
  <c r="N341" s="1"/>
  <c r="J341"/>
  <c r="H341"/>
  <c r="R341" s="1"/>
  <c r="G341"/>
  <c r="Q341" s="1"/>
  <c r="F341"/>
  <c r="P341" s="1"/>
  <c r="E341"/>
  <c r="O341" s="1"/>
  <c r="D341"/>
  <c r="C341"/>
  <c r="B341"/>
  <c r="M340"/>
  <c r="M339" s="1"/>
  <c r="L340"/>
  <c r="K340"/>
  <c r="N340" s="1"/>
  <c r="J340"/>
  <c r="H340"/>
  <c r="R340" s="1"/>
  <c r="G340"/>
  <c r="Q340" s="1"/>
  <c r="F340"/>
  <c r="P340" s="1"/>
  <c r="E340"/>
  <c r="O340" s="1"/>
  <c r="D340"/>
  <c r="D339" s="1"/>
  <c r="C340"/>
  <c r="B340"/>
  <c r="B339" s="1"/>
  <c r="M338"/>
  <c r="L338"/>
  <c r="K338"/>
  <c r="J338"/>
  <c r="H338"/>
  <c r="R338" s="1"/>
  <c r="G338"/>
  <c r="Q338" s="1"/>
  <c r="F338"/>
  <c r="P338" s="1"/>
  <c r="E338"/>
  <c r="O338" s="1"/>
  <c r="D338"/>
  <c r="C338"/>
  <c r="B338"/>
  <c r="M337"/>
  <c r="L337"/>
  <c r="K337"/>
  <c r="J337"/>
  <c r="H337"/>
  <c r="R337" s="1"/>
  <c r="G337"/>
  <c r="Q337" s="1"/>
  <c r="F337"/>
  <c r="P337" s="1"/>
  <c r="E337"/>
  <c r="O337" s="1"/>
  <c r="D337"/>
  <c r="C337"/>
  <c r="B337"/>
  <c r="M336"/>
  <c r="M335" s="1"/>
  <c r="M334" s="1"/>
  <c r="L336"/>
  <c r="K336"/>
  <c r="K335" s="1"/>
  <c r="J336"/>
  <c r="H336"/>
  <c r="R336" s="1"/>
  <c r="R335" s="1"/>
  <c r="G336"/>
  <c r="Q336" s="1"/>
  <c r="F336"/>
  <c r="P336" s="1"/>
  <c r="P335" s="1"/>
  <c r="E336"/>
  <c r="O336" s="1"/>
  <c r="D336"/>
  <c r="D335" s="1"/>
  <c r="D334" s="1"/>
  <c r="C336"/>
  <c r="B336"/>
  <c r="B335" s="1"/>
  <c r="B334" s="1"/>
  <c r="E335"/>
  <c r="M331"/>
  <c r="M330" s="1"/>
  <c r="L331"/>
  <c r="K331"/>
  <c r="K330" s="1"/>
  <c r="J331"/>
  <c r="J330" s="1"/>
  <c r="H331"/>
  <c r="R331" s="1"/>
  <c r="R330" s="1"/>
  <c r="G331"/>
  <c r="Q331" s="1"/>
  <c r="Q330" s="1"/>
  <c r="F331"/>
  <c r="P331" s="1"/>
  <c r="P330" s="1"/>
  <c r="E331"/>
  <c r="O331" s="1"/>
  <c r="D331"/>
  <c r="D330" s="1"/>
  <c r="C331"/>
  <c r="C330" s="1"/>
  <c r="B331"/>
  <c r="L330"/>
  <c r="B330"/>
  <c r="M329"/>
  <c r="L329"/>
  <c r="K329"/>
  <c r="J329"/>
  <c r="H329"/>
  <c r="R329" s="1"/>
  <c r="G329"/>
  <c r="Q329" s="1"/>
  <c r="F329"/>
  <c r="P329" s="1"/>
  <c r="E329"/>
  <c r="O329" s="1"/>
  <c r="D329"/>
  <c r="C329"/>
  <c r="B329"/>
  <c r="M328"/>
  <c r="L328"/>
  <c r="K328"/>
  <c r="J328"/>
  <c r="H328"/>
  <c r="R328" s="1"/>
  <c r="G328"/>
  <c r="Q328" s="1"/>
  <c r="F328"/>
  <c r="P328" s="1"/>
  <c r="E328"/>
  <c r="O328" s="1"/>
  <c r="D328"/>
  <c r="C328"/>
  <c r="B328"/>
  <c r="M327"/>
  <c r="L327"/>
  <c r="K327"/>
  <c r="J327"/>
  <c r="H327"/>
  <c r="R327" s="1"/>
  <c r="G327"/>
  <c r="Q327" s="1"/>
  <c r="F327"/>
  <c r="P327" s="1"/>
  <c r="E327"/>
  <c r="O327" s="1"/>
  <c r="D327"/>
  <c r="C327"/>
  <c r="B327"/>
  <c r="K326"/>
  <c r="K325" s="1"/>
  <c r="F326"/>
  <c r="B326"/>
  <c r="B325" s="1"/>
  <c r="S314"/>
  <c r="U314" s="1"/>
  <c r="R314"/>
  <c r="Q314"/>
  <c r="P314"/>
  <c r="O314"/>
  <c r="N314"/>
  <c r="M314"/>
  <c r="L314"/>
  <c r="K314"/>
  <c r="J314"/>
  <c r="I314"/>
  <c r="H314"/>
  <c r="G314"/>
  <c r="F314"/>
  <c r="E314"/>
  <c r="D314"/>
  <c r="C314"/>
  <c r="B314"/>
  <c r="S313"/>
  <c r="U313" s="1"/>
  <c r="R313"/>
  <c r="Q313"/>
  <c r="Q312" s="1"/>
  <c r="P313"/>
  <c r="O313"/>
  <c r="N313"/>
  <c r="M313"/>
  <c r="M312" s="1"/>
  <c r="L313"/>
  <c r="K313"/>
  <c r="J313"/>
  <c r="I313"/>
  <c r="I312" s="1"/>
  <c r="H313"/>
  <c r="G313"/>
  <c r="G312" s="1"/>
  <c r="F313"/>
  <c r="E313"/>
  <c r="E312" s="1"/>
  <c r="D313"/>
  <c r="C313"/>
  <c r="C312" s="1"/>
  <c r="B313"/>
  <c r="S312"/>
  <c r="U312" s="1"/>
  <c r="O312"/>
  <c r="K312"/>
  <c r="S311"/>
  <c r="U311" s="1"/>
  <c r="R311"/>
  <c r="Q311"/>
  <c r="P311"/>
  <c r="O311"/>
  <c r="N311"/>
  <c r="M311"/>
  <c r="L311"/>
  <c r="K311"/>
  <c r="J311"/>
  <c r="I311"/>
  <c r="H311"/>
  <c r="G311"/>
  <c r="F311"/>
  <c r="E311"/>
  <c r="D311"/>
  <c r="C311"/>
  <c r="B311"/>
  <c r="S310"/>
  <c r="U310" s="1"/>
  <c r="R310"/>
  <c r="Q310"/>
  <c r="P310"/>
  <c r="O310"/>
  <c r="N310"/>
  <c r="M310"/>
  <c r="L310"/>
  <c r="K310"/>
  <c r="J310"/>
  <c r="I310"/>
  <c r="Z310" s="1"/>
  <c r="H310"/>
  <c r="G310"/>
  <c r="X310" s="1"/>
  <c r="F310"/>
  <c r="E310"/>
  <c r="V310" s="1"/>
  <c r="D310"/>
  <c r="C310"/>
  <c r="B310"/>
  <c r="S309"/>
  <c r="U309" s="1"/>
  <c r="R309"/>
  <c r="Q309"/>
  <c r="P309"/>
  <c r="O309"/>
  <c r="N309"/>
  <c r="M309"/>
  <c r="L309"/>
  <c r="K309"/>
  <c r="J309"/>
  <c r="I309"/>
  <c r="Z309" s="1"/>
  <c r="H309"/>
  <c r="G309"/>
  <c r="X309" s="1"/>
  <c r="F309"/>
  <c r="E309"/>
  <c r="V309" s="1"/>
  <c r="D309"/>
  <c r="C309"/>
  <c r="B309"/>
  <c r="S308"/>
  <c r="U308" s="1"/>
  <c r="R308"/>
  <c r="Q308"/>
  <c r="P308"/>
  <c r="O308"/>
  <c r="O307" s="1"/>
  <c r="N308"/>
  <c r="M308"/>
  <c r="L308"/>
  <c r="K308"/>
  <c r="K307" s="1"/>
  <c r="J308"/>
  <c r="I308"/>
  <c r="Z308" s="1"/>
  <c r="H308"/>
  <c r="G308"/>
  <c r="X308" s="1"/>
  <c r="F308"/>
  <c r="E308"/>
  <c r="V308" s="1"/>
  <c r="D308"/>
  <c r="C308"/>
  <c r="B308"/>
  <c r="S307"/>
  <c r="U307" s="1"/>
  <c r="Z306"/>
  <c r="Y306"/>
  <c r="X306"/>
  <c r="W306"/>
  <c r="V306"/>
  <c r="S305"/>
  <c r="U305" s="1"/>
  <c r="R305"/>
  <c r="Q305"/>
  <c r="P305"/>
  <c r="O305"/>
  <c r="N305"/>
  <c r="M305"/>
  <c r="L305"/>
  <c r="K305"/>
  <c r="J305"/>
  <c r="I305"/>
  <c r="H305"/>
  <c r="G305"/>
  <c r="F305"/>
  <c r="E305"/>
  <c r="D305"/>
  <c r="C305"/>
  <c r="B305"/>
  <c r="S304"/>
  <c r="U304" s="1"/>
  <c r="R304"/>
  <c r="Q304"/>
  <c r="P304"/>
  <c r="O304"/>
  <c r="N304"/>
  <c r="M304"/>
  <c r="L304"/>
  <c r="K304"/>
  <c r="J304"/>
  <c r="I304"/>
  <c r="H304"/>
  <c r="G304"/>
  <c r="F304"/>
  <c r="E304"/>
  <c r="D304"/>
  <c r="C304"/>
  <c r="B304"/>
  <c r="S303"/>
  <c r="U303" s="1"/>
  <c r="R303"/>
  <c r="Q303"/>
  <c r="P303"/>
  <c r="O303"/>
  <c r="N303"/>
  <c r="M303"/>
  <c r="L303"/>
  <c r="K303"/>
  <c r="J303"/>
  <c r="I303"/>
  <c r="H303"/>
  <c r="G303"/>
  <c r="F303"/>
  <c r="E303"/>
  <c r="D303"/>
  <c r="C303"/>
  <c r="B303"/>
  <c r="S302"/>
  <c r="U302" s="1"/>
  <c r="R302"/>
  <c r="Q302"/>
  <c r="P302"/>
  <c r="O302"/>
  <c r="N302"/>
  <c r="M302"/>
  <c r="L302"/>
  <c r="K302"/>
  <c r="J302"/>
  <c r="I302"/>
  <c r="H302"/>
  <c r="G302"/>
  <c r="F302"/>
  <c r="E302"/>
  <c r="D302"/>
  <c r="C302"/>
  <c r="B302"/>
  <c r="S301"/>
  <c r="U301" s="1"/>
  <c r="R301"/>
  <c r="Q301"/>
  <c r="P301"/>
  <c r="O301"/>
  <c r="N301"/>
  <c r="M301"/>
  <c r="L301"/>
  <c r="K301"/>
  <c r="J301"/>
  <c r="I301"/>
  <c r="H301"/>
  <c r="G301"/>
  <c r="F301"/>
  <c r="E301"/>
  <c r="D301"/>
  <c r="C301"/>
  <c r="B301"/>
  <c r="S300"/>
  <c r="U300" s="1"/>
  <c r="R300"/>
  <c r="Q300"/>
  <c r="P300"/>
  <c r="O300"/>
  <c r="N300"/>
  <c r="M300"/>
  <c r="L300"/>
  <c r="K300"/>
  <c r="J300"/>
  <c r="I300"/>
  <c r="H300"/>
  <c r="G300"/>
  <c r="F300"/>
  <c r="E300"/>
  <c r="D300"/>
  <c r="C300"/>
  <c r="B300"/>
  <c r="S299"/>
  <c r="U299" s="1"/>
  <c r="R299"/>
  <c r="Q299"/>
  <c r="P299"/>
  <c r="O299"/>
  <c r="N299"/>
  <c r="M299"/>
  <c r="L299"/>
  <c r="K299"/>
  <c r="J299"/>
  <c r="I299"/>
  <c r="H299"/>
  <c r="G299"/>
  <c r="F299"/>
  <c r="E299"/>
  <c r="D299"/>
  <c r="C299"/>
  <c r="B299"/>
  <c r="S298"/>
  <c r="U298" s="1"/>
  <c r="R298"/>
  <c r="Q298"/>
  <c r="P298"/>
  <c r="O298"/>
  <c r="N298"/>
  <c r="M298"/>
  <c r="L298"/>
  <c r="K298"/>
  <c r="J298"/>
  <c r="I298"/>
  <c r="H298"/>
  <c r="G298"/>
  <c r="F298"/>
  <c r="E298"/>
  <c r="D298"/>
  <c r="C298"/>
  <c r="B298"/>
  <c r="Z297"/>
  <c r="Y297"/>
  <c r="X297"/>
  <c r="W297"/>
  <c r="V297"/>
  <c r="S296"/>
  <c r="U296" s="1"/>
  <c r="R296"/>
  <c r="Q296"/>
  <c r="P296"/>
  <c r="O296"/>
  <c r="N296"/>
  <c r="M296"/>
  <c r="L296"/>
  <c r="K296"/>
  <c r="J296"/>
  <c r="I296"/>
  <c r="H296"/>
  <c r="G296"/>
  <c r="F296"/>
  <c r="E296"/>
  <c r="D296"/>
  <c r="C296"/>
  <c r="B296"/>
  <c r="S295"/>
  <c r="U295" s="1"/>
  <c r="R295"/>
  <c r="Q295"/>
  <c r="P295"/>
  <c r="O295"/>
  <c r="N295"/>
  <c r="M295"/>
  <c r="L295"/>
  <c r="K295"/>
  <c r="J295"/>
  <c r="I295"/>
  <c r="H295"/>
  <c r="G295"/>
  <c r="F295"/>
  <c r="E295"/>
  <c r="D295"/>
  <c r="C295"/>
  <c r="B295"/>
  <c r="S294"/>
  <c r="U294" s="1"/>
  <c r="R294"/>
  <c r="Q294"/>
  <c r="P294"/>
  <c r="O294"/>
  <c r="N294"/>
  <c r="M294"/>
  <c r="L294"/>
  <c r="K294"/>
  <c r="J294"/>
  <c r="I294"/>
  <c r="H294"/>
  <c r="G294"/>
  <c r="F294"/>
  <c r="E294"/>
  <c r="D294"/>
  <c r="C294"/>
  <c r="B294"/>
  <c r="S293"/>
  <c r="U293" s="1"/>
  <c r="R293"/>
  <c r="Q293"/>
  <c r="P293"/>
  <c r="O293"/>
  <c r="N293"/>
  <c r="M293"/>
  <c r="L293"/>
  <c r="K293"/>
  <c r="J293"/>
  <c r="I293"/>
  <c r="H293"/>
  <c r="G293"/>
  <c r="F293"/>
  <c r="E293"/>
  <c r="D293"/>
  <c r="C293"/>
  <c r="B293"/>
  <c r="S292"/>
  <c r="U292" s="1"/>
  <c r="R292"/>
  <c r="Q292"/>
  <c r="P292"/>
  <c r="O292"/>
  <c r="N292"/>
  <c r="M292"/>
  <c r="L292"/>
  <c r="K292"/>
  <c r="J292"/>
  <c r="I292"/>
  <c r="H292"/>
  <c r="G292"/>
  <c r="F292"/>
  <c r="E292"/>
  <c r="D292"/>
  <c r="C292"/>
  <c r="B292"/>
  <c r="S291"/>
  <c r="U291" s="1"/>
  <c r="R291"/>
  <c r="Q291"/>
  <c r="P291"/>
  <c r="O291"/>
  <c r="N291"/>
  <c r="M291"/>
  <c r="L291"/>
  <c r="K291"/>
  <c r="J291"/>
  <c r="I291"/>
  <c r="H291"/>
  <c r="G291"/>
  <c r="F291"/>
  <c r="E291"/>
  <c r="D291"/>
  <c r="C291"/>
  <c r="B291"/>
  <c r="S290"/>
  <c r="U290" s="1"/>
  <c r="R290"/>
  <c r="Q290"/>
  <c r="P290"/>
  <c r="O290"/>
  <c r="N290"/>
  <c r="M290"/>
  <c r="L290"/>
  <c r="K290"/>
  <c r="J290"/>
  <c r="I290"/>
  <c r="H290"/>
  <c r="G290"/>
  <c r="F290"/>
  <c r="E290"/>
  <c r="D290"/>
  <c r="C290"/>
  <c r="B290"/>
  <c r="S289"/>
  <c r="U289" s="1"/>
  <c r="R289"/>
  <c r="Q289"/>
  <c r="P289"/>
  <c r="O289"/>
  <c r="N289"/>
  <c r="M289"/>
  <c r="L289"/>
  <c r="K289"/>
  <c r="J289"/>
  <c r="I289"/>
  <c r="H289"/>
  <c r="G289"/>
  <c r="F289"/>
  <c r="E289"/>
  <c r="D289"/>
  <c r="C289"/>
  <c r="B289"/>
  <c r="Z288"/>
  <c r="Y288"/>
  <c r="X288"/>
  <c r="W288"/>
  <c r="V288"/>
  <c r="S287"/>
  <c r="U287" s="1"/>
  <c r="R287"/>
  <c r="Q287"/>
  <c r="P287"/>
  <c r="O287"/>
  <c r="N287"/>
  <c r="M287"/>
  <c r="L287"/>
  <c r="K287"/>
  <c r="J287"/>
  <c r="I287"/>
  <c r="H287"/>
  <c r="Y287" s="1"/>
  <c r="G287"/>
  <c r="F287"/>
  <c r="W287" s="1"/>
  <c r="E287"/>
  <c r="D287"/>
  <c r="C287"/>
  <c r="B287"/>
  <c r="S286"/>
  <c r="U286" s="1"/>
  <c r="R286"/>
  <c r="Q286"/>
  <c r="P286"/>
  <c r="O286"/>
  <c r="N286"/>
  <c r="M286"/>
  <c r="L286"/>
  <c r="K286"/>
  <c r="J286"/>
  <c r="I286"/>
  <c r="H286"/>
  <c r="Y286" s="1"/>
  <c r="G286"/>
  <c r="F286"/>
  <c r="W286" s="1"/>
  <c r="E286"/>
  <c r="D286"/>
  <c r="C286"/>
  <c r="B286"/>
  <c r="S285"/>
  <c r="U285" s="1"/>
  <c r="R285"/>
  <c r="Q285"/>
  <c r="P285"/>
  <c r="O285"/>
  <c r="N285"/>
  <c r="M285"/>
  <c r="L285"/>
  <c r="K285"/>
  <c r="J285"/>
  <c r="I285"/>
  <c r="H285"/>
  <c r="Y285" s="1"/>
  <c r="G285"/>
  <c r="F285"/>
  <c r="W285" s="1"/>
  <c r="E285"/>
  <c r="D285"/>
  <c r="C285"/>
  <c r="B285"/>
  <c r="S284"/>
  <c r="U284" s="1"/>
  <c r="R284"/>
  <c r="Q284"/>
  <c r="P284"/>
  <c r="O284"/>
  <c r="N284"/>
  <c r="M284"/>
  <c r="L284"/>
  <c r="K284"/>
  <c r="J284"/>
  <c r="I284"/>
  <c r="H284"/>
  <c r="Y284" s="1"/>
  <c r="G284"/>
  <c r="F284"/>
  <c r="W284" s="1"/>
  <c r="E284"/>
  <c r="D284"/>
  <c r="C284"/>
  <c r="B284"/>
  <c r="S283"/>
  <c r="U283" s="1"/>
  <c r="R283"/>
  <c r="Q283"/>
  <c r="P283"/>
  <c r="O283"/>
  <c r="N283"/>
  <c r="M283"/>
  <c r="L283"/>
  <c r="K283"/>
  <c r="J283"/>
  <c r="I283"/>
  <c r="H283"/>
  <c r="G283"/>
  <c r="F283"/>
  <c r="E283"/>
  <c r="D283"/>
  <c r="C283"/>
  <c r="B283"/>
  <c r="S282"/>
  <c r="U282" s="1"/>
  <c r="R282"/>
  <c r="Q282"/>
  <c r="P282"/>
  <c r="O282"/>
  <c r="N282"/>
  <c r="M282"/>
  <c r="L282"/>
  <c r="K282"/>
  <c r="J282"/>
  <c r="I282"/>
  <c r="H282"/>
  <c r="G282"/>
  <c r="F282"/>
  <c r="E282"/>
  <c r="D282"/>
  <c r="C282"/>
  <c r="B282"/>
  <c r="S281"/>
  <c r="U281" s="1"/>
  <c r="R281"/>
  <c r="Q281"/>
  <c r="P281"/>
  <c r="O281"/>
  <c r="N281"/>
  <c r="M281"/>
  <c r="L281"/>
  <c r="K281"/>
  <c r="J281"/>
  <c r="I281"/>
  <c r="Z281" s="1"/>
  <c r="H281"/>
  <c r="G281"/>
  <c r="X281" s="1"/>
  <c r="F281"/>
  <c r="E281"/>
  <c r="V281" s="1"/>
  <c r="D281"/>
  <c r="C281"/>
  <c r="B281"/>
  <c r="S280"/>
  <c r="U280" s="1"/>
  <c r="R280"/>
  <c r="Q280"/>
  <c r="P280"/>
  <c r="O280"/>
  <c r="N280"/>
  <c r="M280"/>
  <c r="L280"/>
  <c r="K280"/>
  <c r="J280"/>
  <c r="I280"/>
  <c r="Z280" s="1"/>
  <c r="H280"/>
  <c r="G280"/>
  <c r="X280" s="1"/>
  <c r="F280"/>
  <c r="E280"/>
  <c r="V280" s="1"/>
  <c r="D280"/>
  <c r="C280"/>
  <c r="B280"/>
  <c r="Z279"/>
  <c r="Y279"/>
  <c r="X279"/>
  <c r="W279"/>
  <c r="V279"/>
  <c r="S278"/>
  <c r="U278" s="1"/>
  <c r="R278"/>
  <c r="Q278"/>
  <c r="P278"/>
  <c r="O278"/>
  <c r="N278"/>
  <c r="M278"/>
  <c r="L278"/>
  <c r="K278"/>
  <c r="J278"/>
  <c r="I278"/>
  <c r="H278"/>
  <c r="Y278" s="1"/>
  <c r="G278"/>
  <c r="F278"/>
  <c r="W278" s="1"/>
  <c r="E278"/>
  <c r="D278"/>
  <c r="C278"/>
  <c r="B278"/>
  <c r="S277"/>
  <c r="U277" s="1"/>
  <c r="R277"/>
  <c r="Q277"/>
  <c r="P277"/>
  <c r="O277"/>
  <c r="N277"/>
  <c r="M277"/>
  <c r="L277"/>
  <c r="K277"/>
  <c r="J277"/>
  <c r="I277"/>
  <c r="H277"/>
  <c r="G277"/>
  <c r="F277"/>
  <c r="W277" s="1"/>
  <c r="E277"/>
  <c r="D277"/>
  <c r="C277"/>
  <c r="B277"/>
  <c r="S276"/>
  <c r="U276" s="1"/>
  <c r="R276"/>
  <c r="Q276"/>
  <c r="P276"/>
  <c r="O276"/>
  <c r="N276"/>
  <c r="M276"/>
  <c r="L276"/>
  <c r="K276"/>
  <c r="J276"/>
  <c r="I276"/>
  <c r="H276"/>
  <c r="Y276" s="1"/>
  <c r="G276"/>
  <c r="F276"/>
  <c r="W276" s="1"/>
  <c r="E276"/>
  <c r="D276"/>
  <c r="C276"/>
  <c r="B276"/>
  <c r="S275"/>
  <c r="U275" s="1"/>
  <c r="R275"/>
  <c r="Q275"/>
  <c r="P275"/>
  <c r="O275"/>
  <c r="N275"/>
  <c r="M275"/>
  <c r="L275"/>
  <c r="K275"/>
  <c r="J275"/>
  <c r="I275"/>
  <c r="H275"/>
  <c r="G275"/>
  <c r="F275"/>
  <c r="W275" s="1"/>
  <c r="E275"/>
  <c r="D275"/>
  <c r="C275"/>
  <c r="B275"/>
  <c r="S274"/>
  <c r="U274" s="1"/>
  <c r="R274"/>
  <c r="Q274"/>
  <c r="P274"/>
  <c r="O274"/>
  <c r="N274"/>
  <c r="M274"/>
  <c r="L274"/>
  <c r="K274"/>
  <c r="J274"/>
  <c r="I274"/>
  <c r="H274"/>
  <c r="G274"/>
  <c r="F274"/>
  <c r="E274"/>
  <c r="D274"/>
  <c r="C274"/>
  <c r="B274"/>
  <c r="S273"/>
  <c r="U273" s="1"/>
  <c r="R273"/>
  <c r="Q273"/>
  <c r="P273"/>
  <c r="O273"/>
  <c r="N273"/>
  <c r="M273"/>
  <c r="L273"/>
  <c r="K273"/>
  <c r="J273"/>
  <c r="I273"/>
  <c r="H273"/>
  <c r="G273"/>
  <c r="F273"/>
  <c r="W273" s="1"/>
  <c r="E273"/>
  <c r="D273"/>
  <c r="C273"/>
  <c r="B273"/>
  <c r="S272"/>
  <c r="U272" s="1"/>
  <c r="R272"/>
  <c r="Q272"/>
  <c r="P272"/>
  <c r="O272"/>
  <c r="N272"/>
  <c r="M272"/>
  <c r="L272"/>
  <c r="K272"/>
  <c r="J272"/>
  <c r="I272"/>
  <c r="Z272" s="1"/>
  <c r="H272"/>
  <c r="G272"/>
  <c r="X272" s="1"/>
  <c r="F272"/>
  <c r="E272"/>
  <c r="V272" s="1"/>
  <c r="D272"/>
  <c r="C272"/>
  <c r="B272"/>
  <c r="S271"/>
  <c r="U271" s="1"/>
  <c r="R271"/>
  <c r="Q271"/>
  <c r="P271"/>
  <c r="O271"/>
  <c r="N271"/>
  <c r="M271"/>
  <c r="L271"/>
  <c r="K271"/>
  <c r="J271"/>
  <c r="I271"/>
  <c r="Z271" s="1"/>
  <c r="H271"/>
  <c r="G271"/>
  <c r="X271" s="1"/>
  <c r="F271"/>
  <c r="E271"/>
  <c r="V271" s="1"/>
  <c r="D271"/>
  <c r="C271"/>
  <c r="B271"/>
  <c r="Z270"/>
  <c r="Y270"/>
  <c r="X270"/>
  <c r="W270"/>
  <c r="V270"/>
  <c r="S269"/>
  <c r="U269" s="1"/>
  <c r="R269"/>
  <c r="Q269"/>
  <c r="P269"/>
  <c r="O269"/>
  <c r="N269"/>
  <c r="M269"/>
  <c r="L269"/>
  <c r="K269"/>
  <c r="J269"/>
  <c r="I269"/>
  <c r="H269"/>
  <c r="Y269" s="1"/>
  <c r="G269"/>
  <c r="F269"/>
  <c r="W269" s="1"/>
  <c r="E269"/>
  <c r="D269"/>
  <c r="C269"/>
  <c r="B269"/>
  <c r="S268"/>
  <c r="U268" s="1"/>
  <c r="R268"/>
  <c r="Q268"/>
  <c r="P268"/>
  <c r="O268"/>
  <c r="N268"/>
  <c r="M268"/>
  <c r="L268"/>
  <c r="K268"/>
  <c r="J268"/>
  <c r="I268"/>
  <c r="H268"/>
  <c r="Y268" s="1"/>
  <c r="G268"/>
  <c r="F268"/>
  <c r="W268" s="1"/>
  <c r="E268"/>
  <c r="D268"/>
  <c r="C268"/>
  <c r="B268"/>
  <c r="S267"/>
  <c r="U267" s="1"/>
  <c r="R267"/>
  <c r="Q267"/>
  <c r="P267"/>
  <c r="O267"/>
  <c r="N267"/>
  <c r="M267"/>
  <c r="L267"/>
  <c r="K267"/>
  <c r="J267"/>
  <c r="I267"/>
  <c r="H267"/>
  <c r="G267"/>
  <c r="F267"/>
  <c r="E267"/>
  <c r="D267"/>
  <c r="C267"/>
  <c r="B267"/>
  <c r="S266"/>
  <c r="U266" s="1"/>
  <c r="R266"/>
  <c r="Q266"/>
  <c r="P266"/>
  <c r="O266"/>
  <c r="N266"/>
  <c r="M266"/>
  <c r="L266"/>
  <c r="K266"/>
  <c r="J266"/>
  <c r="I266"/>
  <c r="H266"/>
  <c r="G266"/>
  <c r="F266"/>
  <c r="E266"/>
  <c r="D266"/>
  <c r="C266"/>
  <c r="B266"/>
  <c r="S265"/>
  <c r="U265" s="1"/>
  <c r="R265"/>
  <c r="Q265"/>
  <c r="P265"/>
  <c r="O265"/>
  <c r="N265"/>
  <c r="M265"/>
  <c r="L265"/>
  <c r="K265"/>
  <c r="J265"/>
  <c r="I265"/>
  <c r="H265"/>
  <c r="G265"/>
  <c r="F265"/>
  <c r="E265"/>
  <c r="D265"/>
  <c r="C265"/>
  <c r="B265"/>
  <c r="S264"/>
  <c r="U264" s="1"/>
  <c r="R264"/>
  <c r="Q264"/>
  <c r="P264"/>
  <c r="O264"/>
  <c r="N264"/>
  <c r="M264"/>
  <c r="L264"/>
  <c r="K264"/>
  <c r="J264"/>
  <c r="I264"/>
  <c r="H264"/>
  <c r="G264"/>
  <c r="F264"/>
  <c r="E264"/>
  <c r="D264"/>
  <c r="C264"/>
  <c r="B264"/>
  <c r="S263"/>
  <c r="U263" s="1"/>
  <c r="R263"/>
  <c r="Q263"/>
  <c r="P263"/>
  <c r="O263"/>
  <c r="N263"/>
  <c r="M263"/>
  <c r="L263"/>
  <c r="K263"/>
  <c r="J263"/>
  <c r="I263"/>
  <c r="Z263" s="1"/>
  <c r="H263"/>
  <c r="G263"/>
  <c r="X263" s="1"/>
  <c r="F263"/>
  <c r="E263"/>
  <c r="V263" s="1"/>
  <c r="D263"/>
  <c r="C263"/>
  <c r="B263"/>
  <c r="S262"/>
  <c r="U262" s="1"/>
  <c r="R262"/>
  <c r="Q262"/>
  <c r="P262"/>
  <c r="O262"/>
  <c r="N262"/>
  <c r="M262"/>
  <c r="L262"/>
  <c r="K262"/>
  <c r="J262"/>
  <c r="I262"/>
  <c r="Z262" s="1"/>
  <c r="H262"/>
  <c r="G262"/>
  <c r="X262" s="1"/>
  <c r="F262"/>
  <c r="E262"/>
  <c r="V262" s="1"/>
  <c r="D262"/>
  <c r="C262"/>
  <c r="B262"/>
  <c r="Z261"/>
  <c r="Y261"/>
  <c r="X261"/>
  <c r="W261"/>
  <c r="V261"/>
  <c r="S260"/>
  <c r="U260" s="1"/>
  <c r="R260"/>
  <c r="Q260"/>
  <c r="P260"/>
  <c r="O260"/>
  <c r="N260"/>
  <c r="M260"/>
  <c r="L260"/>
  <c r="K260"/>
  <c r="J260"/>
  <c r="I260"/>
  <c r="H260"/>
  <c r="G260"/>
  <c r="F260"/>
  <c r="E260"/>
  <c r="D260"/>
  <c r="C260"/>
  <c r="B260"/>
  <c r="S259"/>
  <c r="U259" s="1"/>
  <c r="R259"/>
  <c r="R258" s="1"/>
  <c r="Q259"/>
  <c r="P259"/>
  <c r="P258" s="1"/>
  <c r="O259"/>
  <c r="N259"/>
  <c r="N258" s="1"/>
  <c r="M259"/>
  <c r="L259"/>
  <c r="L258" s="1"/>
  <c r="K259"/>
  <c r="J259"/>
  <c r="J258" s="1"/>
  <c r="I259"/>
  <c r="H259"/>
  <c r="Y259" s="1"/>
  <c r="G259"/>
  <c r="F259"/>
  <c r="W259" s="1"/>
  <c r="E259"/>
  <c r="D259"/>
  <c r="D258" s="1"/>
  <c r="C259"/>
  <c r="B259"/>
  <c r="B258" s="1"/>
  <c r="S258"/>
  <c r="U258" s="1"/>
  <c r="Q258"/>
  <c r="O258"/>
  <c r="M258"/>
  <c r="K258"/>
  <c r="I258"/>
  <c r="G258"/>
  <c r="E258"/>
  <c r="C258"/>
  <c r="U257"/>
  <c r="S257"/>
  <c r="R257"/>
  <c r="Q257"/>
  <c r="P257"/>
  <c r="O257"/>
  <c r="N257"/>
  <c r="M257"/>
  <c r="L257"/>
  <c r="K257"/>
  <c r="J257"/>
  <c r="I257"/>
  <c r="H257"/>
  <c r="Y257" s="1"/>
  <c r="G257"/>
  <c r="F257"/>
  <c r="W257" s="1"/>
  <c r="E257"/>
  <c r="D257"/>
  <c r="C257"/>
  <c r="B257"/>
  <c r="S256"/>
  <c r="U256" s="1"/>
  <c r="R256"/>
  <c r="Q256"/>
  <c r="P256"/>
  <c r="O256"/>
  <c r="N256"/>
  <c r="M256"/>
  <c r="L256"/>
  <c r="K256"/>
  <c r="J256"/>
  <c r="I256"/>
  <c r="H256"/>
  <c r="G256"/>
  <c r="F256"/>
  <c r="E256"/>
  <c r="D256"/>
  <c r="C256"/>
  <c r="B256"/>
  <c r="S255"/>
  <c r="U255" s="1"/>
  <c r="R255"/>
  <c r="R254" s="1"/>
  <c r="Q255"/>
  <c r="P255"/>
  <c r="O255"/>
  <c r="N255"/>
  <c r="N254" s="1"/>
  <c r="M255"/>
  <c r="L255"/>
  <c r="K255"/>
  <c r="J255"/>
  <c r="J254" s="1"/>
  <c r="I255"/>
  <c r="H255"/>
  <c r="G255"/>
  <c r="F255"/>
  <c r="F254" s="1"/>
  <c r="E255"/>
  <c r="D255"/>
  <c r="C255"/>
  <c r="B255"/>
  <c r="B254" s="1"/>
  <c r="Z252"/>
  <c r="Y252"/>
  <c r="X252"/>
  <c r="W252"/>
  <c r="V252"/>
  <c r="S251"/>
  <c r="U251" s="1"/>
  <c r="R251"/>
  <c r="Q251"/>
  <c r="P251"/>
  <c r="O251"/>
  <c r="N251"/>
  <c r="M251"/>
  <c r="L251"/>
  <c r="K251"/>
  <c r="J251"/>
  <c r="I251"/>
  <c r="H251"/>
  <c r="G251"/>
  <c r="F251"/>
  <c r="E251"/>
  <c r="D251"/>
  <c r="C251"/>
  <c r="B251"/>
  <c r="S250"/>
  <c r="U250" s="1"/>
  <c r="R250"/>
  <c r="R249" s="1"/>
  <c r="Q250"/>
  <c r="Q249" s="1"/>
  <c r="P250"/>
  <c r="P249" s="1"/>
  <c r="O250"/>
  <c r="O249" s="1"/>
  <c r="N250"/>
  <c r="N249" s="1"/>
  <c r="M250"/>
  <c r="M249" s="1"/>
  <c r="L250"/>
  <c r="L249" s="1"/>
  <c r="K250"/>
  <c r="K249" s="1"/>
  <c r="J250"/>
  <c r="J249" s="1"/>
  <c r="I250"/>
  <c r="I249" s="1"/>
  <c r="H250"/>
  <c r="G250"/>
  <c r="G249" s="1"/>
  <c r="F250"/>
  <c r="E250"/>
  <c r="E249" s="1"/>
  <c r="D250"/>
  <c r="D249" s="1"/>
  <c r="C250"/>
  <c r="C249" s="1"/>
  <c r="B250"/>
  <c r="B249" s="1"/>
  <c r="S249"/>
  <c r="U249" s="1"/>
  <c r="S248"/>
  <c r="U248" s="1"/>
  <c r="R248"/>
  <c r="Q248"/>
  <c r="P248"/>
  <c r="O248"/>
  <c r="N248"/>
  <c r="M248"/>
  <c r="L248"/>
  <c r="K248"/>
  <c r="J248"/>
  <c r="I248"/>
  <c r="H248"/>
  <c r="G248"/>
  <c r="F248"/>
  <c r="E248"/>
  <c r="D248"/>
  <c r="C248"/>
  <c r="B248"/>
  <c r="S247"/>
  <c r="U247" s="1"/>
  <c r="R247"/>
  <c r="Q247"/>
  <c r="P247"/>
  <c r="O247"/>
  <c r="N247"/>
  <c r="M247"/>
  <c r="L247"/>
  <c r="K247"/>
  <c r="J247"/>
  <c r="I247"/>
  <c r="H247"/>
  <c r="G247"/>
  <c r="F247"/>
  <c r="E247"/>
  <c r="D247"/>
  <c r="C247"/>
  <c r="B247"/>
  <c r="S246"/>
  <c r="U246" s="1"/>
  <c r="R246"/>
  <c r="R245" s="1"/>
  <c r="Q246"/>
  <c r="P246"/>
  <c r="O246"/>
  <c r="N246"/>
  <c r="N245" s="1"/>
  <c r="M246"/>
  <c r="L246"/>
  <c r="K246"/>
  <c r="J246"/>
  <c r="J245" s="1"/>
  <c r="I246"/>
  <c r="H246"/>
  <c r="G246"/>
  <c r="F246"/>
  <c r="F245" s="1"/>
  <c r="E246"/>
  <c r="D246"/>
  <c r="C246"/>
  <c r="B246"/>
  <c r="B245" s="1"/>
  <c r="Z243"/>
  <c r="Y243"/>
  <c r="X243"/>
  <c r="W243"/>
  <c r="V243"/>
  <c r="S242"/>
  <c r="U242" s="1"/>
  <c r="R242"/>
  <c r="Q242"/>
  <c r="P242"/>
  <c r="O242"/>
  <c r="N242"/>
  <c r="M242"/>
  <c r="L242"/>
  <c r="K242"/>
  <c r="J242"/>
  <c r="I242"/>
  <c r="H242"/>
  <c r="G242"/>
  <c r="F242"/>
  <c r="E242"/>
  <c r="D242"/>
  <c r="C242"/>
  <c r="B242"/>
  <c r="S241"/>
  <c r="U241" s="1"/>
  <c r="R241"/>
  <c r="Q241"/>
  <c r="P241"/>
  <c r="O241"/>
  <c r="N241"/>
  <c r="M241"/>
  <c r="L241"/>
  <c r="K241"/>
  <c r="J241"/>
  <c r="I241"/>
  <c r="H241"/>
  <c r="G241"/>
  <c r="F241"/>
  <c r="E241"/>
  <c r="D241"/>
  <c r="C241"/>
  <c r="B241"/>
  <c r="S240"/>
  <c r="U240" s="1"/>
  <c r="R240"/>
  <c r="Q240"/>
  <c r="P240"/>
  <c r="O240"/>
  <c r="N240"/>
  <c r="M240"/>
  <c r="L240"/>
  <c r="K240"/>
  <c r="J240"/>
  <c r="I240"/>
  <c r="Z240" s="1"/>
  <c r="H240"/>
  <c r="G240"/>
  <c r="X240" s="1"/>
  <c r="F240"/>
  <c r="E240"/>
  <c r="V240" s="1"/>
  <c r="D240"/>
  <c r="C240"/>
  <c r="B240"/>
  <c r="S239"/>
  <c r="U239" s="1"/>
  <c r="R239"/>
  <c r="Q239"/>
  <c r="P239"/>
  <c r="O239"/>
  <c r="N239"/>
  <c r="M239"/>
  <c r="L239"/>
  <c r="K239"/>
  <c r="J239"/>
  <c r="I239"/>
  <c r="Z239" s="1"/>
  <c r="H239"/>
  <c r="G239"/>
  <c r="X239" s="1"/>
  <c r="F239"/>
  <c r="E239"/>
  <c r="V239" s="1"/>
  <c r="D239"/>
  <c r="C239"/>
  <c r="B239"/>
  <c r="S238"/>
  <c r="U238" s="1"/>
  <c r="R238"/>
  <c r="Q238"/>
  <c r="P238"/>
  <c r="O238"/>
  <c r="N238"/>
  <c r="M238"/>
  <c r="L238"/>
  <c r="K238"/>
  <c r="J238"/>
  <c r="I238"/>
  <c r="Z238" s="1"/>
  <c r="H238"/>
  <c r="G238"/>
  <c r="X238" s="1"/>
  <c r="F238"/>
  <c r="E238"/>
  <c r="V238" s="1"/>
  <c r="D238"/>
  <c r="C238"/>
  <c r="B238"/>
  <c r="S237"/>
  <c r="U237" s="1"/>
  <c r="R237"/>
  <c r="Q237"/>
  <c r="P237"/>
  <c r="O237"/>
  <c r="N237"/>
  <c r="M237"/>
  <c r="L237"/>
  <c r="K237"/>
  <c r="J237"/>
  <c r="I237"/>
  <c r="Z237" s="1"/>
  <c r="H237"/>
  <c r="G237"/>
  <c r="X237" s="1"/>
  <c r="F237"/>
  <c r="E237"/>
  <c r="V237" s="1"/>
  <c r="D237"/>
  <c r="C237"/>
  <c r="B237"/>
  <c r="S236"/>
  <c r="U236" s="1"/>
  <c r="R236"/>
  <c r="Q236"/>
  <c r="P236"/>
  <c r="O236"/>
  <c r="N236"/>
  <c r="M236"/>
  <c r="L236"/>
  <c r="K236"/>
  <c r="J236"/>
  <c r="I236"/>
  <c r="Z236" s="1"/>
  <c r="H236"/>
  <c r="G236"/>
  <c r="X236" s="1"/>
  <c r="F236"/>
  <c r="E236"/>
  <c r="V236" s="1"/>
  <c r="D236"/>
  <c r="C236"/>
  <c r="B236"/>
  <c r="S235"/>
  <c r="U235" s="1"/>
  <c r="R235"/>
  <c r="Q235"/>
  <c r="P235"/>
  <c r="O235"/>
  <c r="N235"/>
  <c r="M235"/>
  <c r="L235"/>
  <c r="K235"/>
  <c r="J235"/>
  <c r="I235"/>
  <c r="Z235" s="1"/>
  <c r="H235"/>
  <c r="G235"/>
  <c r="X235" s="1"/>
  <c r="F235"/>
  <c r="E235"/>
  <c r="V235" s="1"/>
  <c r="D235"/>
  <c r="C235"/>
  <c r="B235"/>
  <c r="Z234"/>
  <c r="Y234"/>
  <c r="X234"/>
  <c r="W234"/>
  <c r="V234"/>
  <c r="S233"/>
  <c r="U233" s="1"/>
  <c r="R233"/>
  <c r="Q233"/>
  <c r="P233"/>
  <c r="O233"/>
  <c r="N233"/>
  <c r="M233"/>
  <c r="L233"/>
  <c r="K233"/>
  <c r="J233"/>
  <c r="I233"/>
  <c r="H233"/>
  <c r="G233"/>
  <c r="F233"/>
  <c r="E233"/>
  <c r="D233"/>
  <c r="C233"/>
  <c r="B233"/>
  <c r="S232"/>
  <c r="U232" s="1"/>
  <c r="R232"/>
  <c r="Q232"/>
  <c r="P232"/>
  <c r="O232"/>
  <c r="N232"/>
  <c r="M232"/>
  <c r="L232"/>
  <c r="K232"/>
  <c r="J232"/>
  <c r="I232"/>
  <c r="H232"/>
  <c r="G232"/>
  <c r="F232"/>
  <c r="E232"/>
  <c r="D232"/>
  <c r="C232"/>
  <c r="B232"/>
  <c r="S231"/>
  <c r="U231" s="1"/>
  <c r="R231"/>
  <c r="Q231"/>
  <c r="P231"/>
  <c r="O231"/>
  <c r="N231"/>
  <c r="M231"/>
  <c r="L231"/>
  <c r="K231"/>
  <c r="J231"/>
  <c r="I231"/>
  <c r="H231"/>
  <c r="G231"/>
  <c r="F231"/>
  <c r="E231"/>
  <c r="D231"/>
  <c r="C231"/>
  <c r="B231"/>
  <c r="S230"/>
  <c r="U230" s="1"/>
  <c r="R230"/>
  <c r="Q230"/>
  <c r="P230"/>
  <c r="O230"/>
  <c r="N230"/>
  <c r="M230"/>
  <c r="L230"/>
  <c r="K230"/>
  <c r="J230"/>
  <c r="I230"/>
  <c r="H230"/>
  <c r="G230"/>
  <c r="F230"/>
  <c r="E230"/>
  <c r="D230"/>
  <c r="C230"/>
  <c r="B230"/>
  <c r="S229"/>
  <c r="U229" s="1"/>
  <c r="R229"/>
  <c r="Q229"/>
  <c r="P229"/>
  <c r="O229"/>
  <c r="N229"/>
  <c r="M229"/>
  <c r="L229"/>
  <c r="K229"/>
  <c r="J229"/>
  <c r="I229"/>
  <c r="H229"/>
  <c r="G229"/>
  <c r="F229"/>
  <c r="E229"/>
  <c r="D229"/>
  <c r="C229"/>
  <c r="B229"/>
  <c r="S228"/>
  <c r="U228" s="1"/>
  <c r="R228"/>
  <c r="Q228"/>
  <c r="P228"/>
  <c r="O228"/>
  <c r="N228"/>
  <c r="M228"/>
  <c r="L228"/>
  <c r="K228"/>
  <c r="J228"/>
  <c r="I228"/>
  <c r="H228"/>
  <c r="G228"/>
  <c r="F228"/>
  <c r="E228"/>
  <c r="D228"/>
  <c r="C228"/>
  <c r="B228"/>
  <c r="S227"/>
  <c r="U227" s="1"/>
  <c r="R227"/>
  <c r="Q227"/>
  <c r="P227"/>
  <c r="O227"/>
  <c r="N227"/>
  <c r="M227"/>
  <c r="L227"/>
  <c r="K227"/>
  <c r="J227"/>
  <c r="I227"/>
  <c r="H227"/>
  <c r="G227"/>
  <c r="F227"/>
  <c r="E227"/>
  <c r="D227"/>
  <c r="C227"/>
  <c r="B227"/>
  <c r="S226"/>
  <c r="U226" s="1"/>
  <c r="R226"/>
  <c r="Q226"/>
  <c r="P226"/>
  <c r="O226"/>
  <c r="N226"/>
  <c r="M226"/>
  <c r="L226"/>
  <c r="K226"/>
  <c r="J226"/>
  <c r="I226"/>
  <c r="H226"/>
  <c r="G226"/>
  <c r="F226"/>
  <c r="E226"/>
  <c r="D226"/>
  <c r="C226"/>
  <c r="B226"/>
  <c r="Z225"/>
  <c r="Y225"/>
  <c r="X225"/>
  <c r="W225"/>
  <c r="V225"/>
  <c r="S224"/>
  <c r="U224" s="1"/>
  <c r="R224"/>
  <c r="Q224"/>
  <c r="P224"/>
  <c r="O224"/>
  <c r="N224"/>
  <c r="M224"/>
  <c r="L224"/>
  <c r="K224"/>
  <c r="J224"/>
  <c r="I224"/>
  <c r="H224"/>
  <c r="G224"/>
  <c r="F224"/>
  <c r="E224"/>
  <c r="D224"/>
  <c r="C224"/>
  <c r="B224"/>
  <c r="S223"/>
  <c r="U223" s="1"/>
  <c r="R223"/>
  <c r="Q223"/>
  <c r="P223"/>
  <c r="O223"/>
  <c r="N223"/>
  <c r="M223"/>
  <c r="L223"/>
  <c r="K223"/>
  <c r="J223"/>
  <c r="I223"/>
  <c r="H223"/>
  <c r="G223"/>
  <c r="F223"/>
  <c r="E223"/>
  <c r="D223"/>
  <c r="C223"/>
  <c r="B223"/>
  <c r="S222"/>
  <c r="U222" s="1"/>
  <c r="R222"/>
  <c r="Q222"/>
  <c r="P222"/>
  <c r="O222"/>
  <c r="N222"/>
  <c r="M222"/>
  <c r="L222"/>
  <c r="K222"/>
  <c r="J222"/>
  <c r="I222"/>
  <c r="H222"/>
  <c r="G222"/>
  <c r="F222"/>
  <c r="E222"/>
  <c r="D222"/>
  <c r="C222"/>
  <c r="B222"/>
  <c r="S221"/>
  <c r="U221" s="1"/>
  <c r="R221"/>
  <c r="Q221"/>
  <c r="P221"/>
  <c r="O221"/>
  <c r="N221"/>
  <c r="M221"/>
  <c r="L221"/>
  <c r="K221"/>
  <c r="J221"/>
  <c r="I221"/>
  <c r="H221"/>
  <c r="G221"/>
  <c r="F221"/>
  <c r="E221"/>
  <c r="D221"/>
  <c r="C221"/>
  <c r="B221"/>
  <c r="S220"/>
  <c r="U220" s="1"/>
  <c r="R220"/>
  <c r="Q220"/>
  <c r="P220"/>
  <c r="O220"/>
  <c r="N220"/>
  <c r="M220"/>
  <c r="L220"/>
  <c r="K220"/>
  <c r="J220"/>
  <c r="I220"/>
  <c r="H220"/>
  <c r="G220"/>
  <c r="F220"/>
  <c r="E220"/>
  <c r="D220"/>
  <c r="C220"/>
  <c r="B220"/>
  <c r="S219"/>
  <c r="U219" s="1"/>
  <c r="R219"/>
  <c r="Q219"/>
  <c r="P219"/>
  <c r="O219"/>
  <c r="N219"/>
  <c r="M219"/>
  <c r="L219"/>
  <c r="K219"/>
  <c r="J219"/>
  <c r="I219"/>
  <c r="H219"/>
  <c r="G219"/>
  <c r="F219"/>
  <c r="E219"/>
  <c r="D219"/>
  <c r="C219"/>
  <c r="B219"/>
  <c r="S218"/>
  <c r="U218" s="1"/>
  <c r="R218"/>
  <c r="Q218"/>
  <c r="P218"/>
  <c r="O218"/>
  <c r="N218"/>
  <c r="M218"/>
  <c r="L218"/>
  <c r="K218"/>
  <c r="J218"/>
  <c r="I218"/>
  <c r="H218"/>
  <c r="G218"/>
  <c r="F218"/>
  <c r="E218"/>
  <c r="D218"/>
  <c r="C218"/>
  <c r="B218"/>
  <c r="S217"/>
  <c r="U217" s="1"/>
  <c r="R217"/>
  <c r="Q217"/>
  <c r="P217"/>
  <c r="O217"/>
  <c r="N217"/>
  <c r="M217"/>
  <c r="L217"/>
  <c r="K217"/>
  <c r="J217"/>
  <c r="I217"/>
  <c r="H217"/>
  <c r="G217"/>
  <c r="F217"/>
  <c r="W217" s="1"/>
  <c r="E217"/>
  <c r="D217"/>
  <c r="C217"/>
  <c r="B217"/>
  <c r="Z216"/>
  <c r="Y216"/>
  <c r="X216"/>
  <c r="W216"/>
  <c r="V216"/>
  <c r="S215"/>
  <c r="U215" s="1"/>
  <c r="R215"/>
  <c r="Q215"/>
  <c r="P215"/>
  <c r="O215"/>
  <c r="N215"/>
  <c r="M215"/>
  <c r="L215"/>
  <c r="K215"/>
  <c r="J215"/>
  <c r="I215"/>
  <c r="Z215" s="1"/>
  <c r="H215"/>
  <c r="G215"/>
  <c r="X215" s="1"/>
  <c r="F215"/>
  <c r="E215"/>
  <c r="V215" s="1"/>
  <c r="D215"/>
  <c r="C215"/>
  <c r="B215"/>
  <c r="S214"/>
  <c r="U214" s="1"/>
  <c r="R214"/>
  <c r="Q214"/>
  <c r="P214"/>
  <c r="O214"/>
  <c r="N214"/>
  <c r="M214"/>
  <c r="L214"/>
  <c r="K214"/>
  <c r="J214"/>
  <c r="I214"/>
  <c r="Z214" s="1"/>
  <c r="H214"/>
  <c r="G214"/>
  <c r="X214" s="1"/>
  <c r="F214"/>
  <c r="E214"/>
  <c r="V214" s="1"/>
  <c r="D214"/>
  <c r="C214"/>
  <c r="B214"/>
  <c r="S213"/>
  <c r="U213" s="1"/>
  <c r="R213"/>
  <c r="Q213"/>
  <c r="P213"/>
  <c r="O213"/>
  <c r="N213"/>
  <c r="M213"/>
  <c r="L213"/>
  <c r="K213"/>
  <c r="J213"/>
  <c r="I213"/>
  <c r="Z213" s="1"/>
  <c r="H213"/>
  <c r="G213"/>
  <c r="X213" s="1"/>
  <c r="F213"/>
  <c r="E213"/>
  <c r="V213" s="1"/>
  <c r="D213"/>
  <c r="C213"/>
  <c r="B213"/>
  <c r="S212"/>
  <c r="U212" s="1"/>
  <c r="R212"/>
  <c r="Q212"/>
  <c r="P212"/>
  <c r="O212"/>
  <c r="N212"/>
  <c r="M212"/>
  <c r="L212"/>
  <c r="K212"/>
  <c r="J212"/>
  <c r="I212"/>
  <c r="Z212" s="1"/>
  <c r="H212"/>
  <c r="G212"/>
  <c r="X212" s="1"/>
  <c r="F212"/>
  <c r="E212"/>
  <c r="V212" s="1"/>
  <c r="D212"/>
  <c r="C212"/>
  <c r="B212"/>
  <c r="S211"/>
  <c r="U211" s="1"/>
  <c r="R211"/>
  <c r="Q211"/>
  <c r="Q209" s="1"/>
  <c r="Q208" s="1"/>
  <c r="P211"/>
  <c r="O211"/>
  <c r="O209" s="1"/>
  <c r="O208" s="1"/>
  <c r="N211"/>
  <c r="M211"/>
  <c r="M209" s="1"/>
  <c r="M208" s="1"/>
  <c r="L211"/>
  <c r="K211"/>
  <c r="K209" s="1"/>
  <c r="K208" s="1"/>
  <c r="J211"/>
  <c r="I211"/>
  <c r="Z211" s="1"/>
  <c r="H211"/>
  <c r="G211"/>
  <c r="X211" s="1"/>
  <c r="F211"/>
  <c r="E211"/>
  <c r="V211" s="1"/>
  <c r="D211"/>
  <c r="C211"/>
  <c r="C209" s="1"/>
  <c r="C208" s="1"/>
  <c r="B211"/>
  <c r="U210"/>
  <c r="S210"/>
  <c r="R210"/>
  <c r="R209" s="1"/>
  <c r="R208" s="1"/>
  <c r="Q210"/>
  <c r="P210"/>
  <c r="P209" s="1"/>
  <c r="P208" s="1"/>
  <c r="O210"/>
  <c r="N210"/>
  <c r="N209" s="1"/>
  <c r="N208" s="1"/>
  <c r="M210"/>
  <c r="L210"/>
  <c r="L209" s="1"/>
  <c r="L208" s="1"/>
  <c r="K210"/>
  <c r="J210"/>
  <c r="J209" s="1"/>
  <c r="J208" s="1"/>
  <c r="I210"/>
  <c r="H210"/>
  <c r="Y210" s="1"/>
  <c r="G210"/>
  <c r="F210"/>
  <c r="W210" s="1"/>
  <c r="E210"/>
  <c r="D210"/>
  <c r="D209" s="1"/>
  <c r="D208" s="1"/>
  <c r="C210"/>
  <c r="B210"/>
  <c r="B209" s="1"/>
  <c r="B208" s="1"/>
  <c r="Z207"/>
  <c r="Y207"/>
  <c r="X207"/>
  <c r="W207"/>
  <c r="V207"/>
  <c r="S206"/>
  <c r="U206" s="1"/>
  <c r="R206"/>
  <c r="Q206"/>
  <c r="P206"/>
  <c r="O206"/>
  <c r="N206"/>
  <c r="M206"/>
  <c r="L206"/>
  <c r="K206"/>
  <c r="J206"/>
  <c r="I206"/>
  <c r="H206"/>
  <c r="G206"/>
  <c r="F206"/>
  <c r="E206"/>
  <c r="D206"/>
  <c r="C206"/>
  <c r="B206"/>
  <c r="S205"/>
  <c r="U205" s="1"/>
  <c r="R205"/>
  <c r="Q205"/>
  <c r="P205"/>
  <c r="O205"/>
  <c r="N205"/>
  <c r="M205"/>
  <c r="L205"/>
  <c r="K205"/>
  <c r="J205"/>
  <c r="I205"/>
  <c r="H205"/>
  <c r="G205"/>
  <c r="F205"/>
  <c r="E205"/>
  <c r="D205"/>
  <c r="C205"/>
  <c r="B205"/>
  <c r="S204"/>
  <c r="U204" s="1"/>
  <c r="R204"/>
  <c r="Q204"/>
  <c r="P204"/>
  <c r="O204"/>
  <c r="N204"/>
  <c r="M204"/>
  <c r="L204"/>
  <c r="K204"/>
  <c r="J204"/>
  <c r="I204"/>
  <c r="H204"/>
  <c r="G204"/>
  <c r="F204"/>
  <c r="E204"/>
  <c r="D204"/>
  <c r="C204"/>
  <c r="B204"/>
  <c r="S203"/>
  <c r="U203" s="1"/>
  <c r="R203"/>
  <c r="Q203"/>
  <c r="P203"/>
  <c r="O203"/>
  <c r="N203"/>
  <c r="M203"/>
  <c r="L203"/>
  <c r="K203"/>
  <c r="J203"/>
  <c r="I203"/>
  <c r="H203"/>
  <c r="G203"/>
  <c r="F203"/>
  <c r="E203"/>
  <c r="D203"/>
  <c r="C203"/>
  <c r="B203"/>
  <c r="S202"/>
  <c r="U202" s="1"/>
  <c r="R202"/>
  <c r="Q202"/>
  <c r="P202"/>
  <c r="O202"/>
  <c r="N202"/>
  <c r="M202"/>
  <c r="L202"/>
  <c r="K202"/>
  <c r="J202"/>
  <c r="I202"/>
  <c r="H202"/>
  <c r="G202"/>
  <c r="F202"/>
  <c r="E202"/>
  <c r="D202"/>
  <c r="C202"/>
  <c r="B202"/>
  <c r="S201"/>
  <c r="U201" s="1"/>
  <c r="R201"/>
  <c r="Q201"/>
  <c r="P201"/>
  <c r="O201"/>
  <c r="N201"/>
  <c r="M201"/>
  <c r="L201"/>
  <c r="K201"/>
  <c r="J201"/>
  <c r="I201"/>
  <c r="Z201" s="1"/>
  <c r="H201"/>
  <c r="G201"/>
  <c r="X201" s="1"/>
  <c r="F201"/>
  <c r="E201"/>
  <c r="V201" s="1"/>
  <c r="D201"/>
  <c r="C201"/>
  <c r="B201"/>
  <c r="S200"/>
  <c r="U200" s="1"/>
  <c r="R200"/>
  <c r="Q200"/>
  <c r="P200"/>
  <c r="O200"/>
  <c r="N200"/>
  <c r="M200"/>
  <c r="L200"/>
  <c r="K200"/>
  <c r="J200"/>
  <c r="I200"/>
  <c r="Z200" s="1"/>
  <c r="H200"/>
  <c r="G200"/>
  <c r="X200" s="1"/>
  <c r="F200"/>
  <c r="E200"/>
  <c r="V200" s="1"/>
  <c r="D200"/>
  <c r="C200"/>
  <c r="B200"/>
  <c r="S199"/>
  <c r="U199" s="1"/>
  <c r="R199"/>
  <c r="Q199"/>
  <c r="P199"/>
  <c r="O199"/>
  <c r="N199"/>
  <c r="M199"/>
  <c r="L199"/>
  <c r="K199"/>
  <c r="J199"/>
  <c r="I199"/>
  <c r="Z199" s="1"/>
  <c r="H199"/>
  <c r="G199"/>
  <c r="X199" s="1"/>
  <c r="F199"/>
  <c r="E199"/>
  <c r="V199" s="1"/>
  <c r="D199"/>
  <c r="C199"/>
  <c r="B199"/>
  <c r="Z198"/>
  <c r="Y198"/>
  <c r="X198"/>
  <c r="W198"/>
  <c r="V198"/>
  <c r="S197"/>
  <c r="U197" s="1"/>
  <c r="R197"/>
  <c r="Q197"/>
  <c r="P197"/>
  <c r="O197"/>
  <c r="N197"/>
  <c r="M197"/>
  <c r="L197"/>
  <c r="K197"/>
  <c r="J197"/>
  <c r="I197"/>
  <c r="H197"/>
  <c r="Y197" s="1"/>
  <c r="G197"/>
  <c r="F197"/>
  <c r="W197" s="1"/>
  <c r="E197"/>
  <c r="D197"/>
  <c r="C197"/>
  <c r="B197"/>
  <c r="S196"/>
  <c r="U196" s="1"/>
  <c r="R196"/>
  <c r="Q196"/>
  <c r="P196"/>
  <c r="O196"/>
  <c r="N196"/>
  <c r="M196"/>
  <c r="L196"/>
  <c r="K196"/>
  <c r="J196"/>
  <c r="I196"/>
  <c r="H196"/>
  <c r="Y196" s="1"/>
  <c r="G196"/>
  <c r="F196"/>
  <c r="W196" s="1"/>
  <c r="E196"/>
  <c r="D196"/>
  <c r="C196"/>
  <c r="B196"/>
  <c r="S195"/>
  <c r="U195" s="1"/>
  <c r="R195"/>
  <c r="Q195"/>
  <c r="P195"/>
  <c r="O195"/>
  <c r="N195"/>
  <c r="M195"/>
  <c r="L195"/>
  <c r="K195"/>
  <c r="J195"/>
  <c r="I195"/>
  <c r="H195"/>
  <c r="Y195" s="1"/>
  <c r="G195"/>
  <c r="F195"/>
  <c r="W195" s="1"/>
  <c r="E195"/>
  <c r="D195"/>
  <c r="C195"/>
  <c r="B195"/>
  <c r="S194"/>
  <c r="U194" s="1"/>
  <c r="R194"/>
  <c r="Q194"/>
  <c r="P194"/>
  <c r="O194"/>
  <c r="N194"/>
  <c r="M194"/>
  <c r="L194"/>
  <c r="K194"/>
  <c r="J194"/>
  <c r="I194"/>
  <c r="H194"/>
  <c r="Y194" s="1"/>
  <c r="G194"/>
  <c r="F194"/>
  <c r="W194" s="1"/>
  <c r="E194"/>
  <c r="D194"/>
  <c r="C194"/>
  <c r="B194"/>
  <c r="S193"/>
  <c r="U193" s="1"/>
  <c r="R193"/>
  <c r="Q193"/>
  <c r="P193"/>
  <c r="O193"/>
  <c r="N193"/>
  <c r="M193"/>
  <c r="L193"/>
  <c r="K193"/>
  <c r="J193"/>
  <c r="I193"/>
  <c r="H193"/>
  <c r="Y193" s="1"/>
  <c r="G193"/>
  <c r="F193"/>
  <c r="W193" s="1"/>
  <c r="E193"/>
  <c r="D193"/>
  <c r="C193"/>
  <c r="B193"/>
  <c r="S192"/>
  <c r="U192" s="1"/>
  <c r="R192"/>
  <c r="Q192"/>
  <c r="P192"/>
  <c r="O192"/>
  <c r="N192"/>
  <c r="M192"/>
  <c r="L192"/>
  <c r="K192"/>
  <c r="J192"/>
  <c r="I192"/>
  <c r="H192"/>
  <c r="Y192" s="1"/>
  <c r="G192"/>
  <c r="F192"/>
  <c r="W192" s="1"/>
  <c r="E192"/>
  <c r="D192"/>
  <c r="C192"/>
  <c r="B192"/>
  <c r="S191"/>
  <c r="U191" s="1"/>
  <c r="R191"/>
  <c r="Q191"/>
  <c r="P191"/>
  <c r="O191"/>
  <c r="N191"/>
  <c r="M191"/>
  <c r="L191"/>
  <c r="K191"/>
  <c r="J191"/>
  <c r="I191"/>
  <c r="H191"/>
  <c r="Y191" s="1"/>
  <c r="G191"/>
  <c r="F191"/>
  <c r="W191" s="1"/>
  <c r="E191"/>
  <c r="D191"/>
  <c r="C191"/>
  <c r="B191"/>
  <c r="S190"/>
  <c r="U190" s="1"/>
  <c r="R190"/>
  <c r="Q190"/>
  <c r="P190"/>
  <c r="O190"/>
  <c r="N190"/>
  <c r="T190" s="1"/>
  <c r="M190"/>
  <c r="L190"/>
  <c r="K190"/>
  <c r="J190"/>
  <c r="I190"/>
  <c r="H190"/>
  <c r="Y190" s="1"/>
  <c r="G190"/>
  <c r="F190"/>
  <c r="W190" s="1"/>
  <c r="E190"/>
  <c r="D190"/>
  <c r="C190"/>
  <c r="B190"/>
  <c r="Z189"/>
  <c r="Y189"/>
  <c r="X189"/>
  <c r="W189"/>
  <c r="V189"/>
  <c r="S188"/>
  <c r="U188" s="1"/>
  <c r="R188"/>
  <c r="Q188"/>
  <c r="P188"/>
  <c r="O188"/>
  <c r="N188"/>
  <c r="M188"/>
  <c r="M186" s="1"/>
  <c r="L188"/>
  <c r="K188"/>
  <c r="K186" s="1"/>
  <c r="J188"/>
  <c r="I188"/>
  <c r="Z188" s="1"/>
  <c r="H188"/>
  <c r="G188"/>
  <c r="X188" s="1"/>
  <c r="F188"/>
  <c r="E188"/>
  <c r="V188" s="1"/>
  <c r="D188"/>
  <c r="C188"/>
  <c r="C186" s="1"/>
  <c r="B188"/>
  <c r="U187"/>
  <c r="S187"/>
  <c r="R187"/>
  <c r="R186" s="1"/>
  <c r="Q187"/>
  <c r="P187"/>
  <c r="P186" s="1"/>
  <c r="O187"/>
  <c r="N187"/>
  <c r="N186" s="1"/>
  <c r="M187"/>
  <c r="L187"/>
  <c r="L186" s="1"/>
  <c r="K187"/>
  <c r="J187"/>
  <c r="J186" s="1"/>
  <c r="I187"/>
  <c r="H187"/>
  <c r="Y187" s="1"/>
  <c r="G187"/>
  <c r="F187"/>
  <c r="W187" s="1"/>
  <c r="E187"/>
  <c r="D187"/>
  <c r="D186" s="1"/>
  <c r="C187"/>
  <c r="B187"/>
  <c r="B186" s="1"/>
  <c r="S185"/>
  <c r="U185" s="1"/>
  <c r="R185"/>
  <c r="Q185"/>
  <c r="P185"/>
  <c r="O185"/>
  <c r="N185"/>
  <c r="M185"/>
  <c r="L185"/>
  <c r="K185"/>
  <c r="J185"/>
  <c r="I185"/>
  <c r="H185"/>
  <c r="G185"/>
  <c r="F185"/>
  <c r="E185"/>
  <c r="D185"/>
  <c r="C185"/>
  <c r="B185"/>
  <c r="S184"/>
  <c r="U184" s="1"/>
  <c r="R184"/>
  <c r="Q184"/>
  <c r="P184"/>
  <c r="O184"/>
  <c r="N184"/>
  <c r="M184"/>
  <c r="L184"/>
  <c r="K184"/>
  <c r="J184"/>
  <c r="I184"/>
  <c r="H184"/>
  <c r="G184"/>
  <c r="F184"/>
  <c r="E184"/>
  <c r="D184"/>
  <c r="C184"/>
  <c r="B184"/>
  <c r="S183"/>
  <c r="U183" s="1"/>
  <c r="R183"/>
  <c r="R182" s="1"/>
  <c r="R181" s="1"/>
  <c r="Q183"/>
  <c r="Q182" s="1"/>
  <c r="P183"/>
  <c r="O183"/>
  <c r="O182" s="1"/>
  <c r="N183"/>
  <c r="N182" s="1"/>
  <c r="M183"/>
  <c r="M182" s="1"/>
  <c r="L183"/>
  <c r="K183"/>
  <c r="K182" s="1"/>
  <c r="J183"/>
  <c r="J182" s="1"/>
  <c r="I183"/>
  <c r="H183"/>
  <c r="G183"/>
  <c r="F183"/>
  <c r="F182" s="1"/>
  <c r="E183"/>
  <c r="D183"/>
  <c r="C183"/>
  <c r="C182" s="1"/>
  <c r="B183"/>
  <c r="B182" s="1"/>
  <c r="Z180"/>
  <c r="Y180"/>
  <c r="X180"/>
  <c r="W180"/>
  <c r="V180"/>
  <c r="S179"/>
  <c r="U179" s="1"/>
  <c r="R179"/>
  <c r="Q179"/>
  <c r="P179"/>
  <c r="O179"/>
  <c r="N179"/>
  <c r="M179"/>
  <c r="L179"/>
  <c r="K179"/>
  <c r="J179"/>
  <c r="I179"/>
  <c r="H179"/>
  <c r="G179"/>
  <c r="F179"/>
  <c r="E179"/>
  <c r="D179"/>
  <c r="C179"/>
  <c r="B179"/>
  <c r="S178"/>
  <c r="U178" s="1"/>
  <c r="R178"/>
  <c r="R177" s="1"/>
  <c r="Q178"/>
  <c r="P178"/>
  <c r="P177" s="1"/>
  <c r="O178"/>
  <c r="N178"/>
  <c r="N177" s="1"/>
  <c r="M178"/>
  <c r="L178"/>
  <c r="L177" s="1"/>
  <c r="K178"/>
  <c r="J178"/>
  <c r="J177" s="1"/>
  <c r="I178"/>
  <c r="H178"/>
  <c r="H177" s="1"/>
  <c r="G178"/>
  <c r="F178"/>
  <c r="F177" s="1"/>
  <c r="E178"/>
  <c r="D178"/>
  <c r="C178"/>
  <c r="B178"/>
  <c r="B177" s="1"/>
  <c r="D177"/>
  <c r="S176"/>
  <c r="U176" s="1"/>
  <c r="R176"/>
  <c r="Q176"/>
  <c r="P176"/>
  <c r="O176"/>
  <c r="N176"/>
  <c r="M176"/>
  <c r="L176"/>
  <c r="K176"/>
  <c r="J176"/>
  <c r="I176"/>
  <c r="H176"/>
  <c r="G176"/>
  <c r="F176"/>
  <c r="E176"/>
  <c r="D176"/>
  <c r="C176"/>
  <c r="B176"/>
  <c r="S175"/>
  <c r="U175" s="1"/>
  <c r="R175"/>
  <c r="Q175"/>
  <c r="P175"/>
  <c r="O175"/>
  <c r="N175"/>
  <c r="M175"/>
  <c r="L175"/>
  <c r="K175"/>
  <c r="J175"/>
  <c r="I175"/>
  <c r="H175"/>
  <c r="G175"/>
  <c r="F175"/>
  <c r="E175"/>
  <c r="D175"/>
  <c r="C175"/>
  <c r="B175"/>
  <c r="S174"/>
  <c r="U174" s="1"/>
  <c r="R174"/>
  <c r="R173" s="1"/>
  <c r="Q174"/>
  <c r="P174"/>
  <c r="P173" s="1"/>
  <c r="P172" s="1"/>
  <c r="O174"/>
  <c r="N174"/>
  <c r="N173" s="1"/>
  <c r="M174"/>
  <c r="L174"/>
  <c r="L173" s="1"/>
  <c r="L172" s="1"/>
  <c r="K174"/>
  <c r="J174"/>
  <c r="J173" s="1"/>
  <c r="I174"/>
  <c r="H174"/>
  <c r="H173" s="1"/>
  <c r="H172" s="1"/>
  <c r="G174"/>
  <c r="F174"/>
  <c r="E174"/>
  <c r="D174"/>
  <c r="D173" s="1"/>
  <c r="D172" s="1"/>
  <c r="C174"/>
  <c r="B174"/>
  <c r="B173" s="1"/>
  <c r="Z171"/>
  <c r="Y171"/>
  <c r="X171"/>
  <c r="W171"/>
  <c r="V171"/>
  <c r="S170"/>
  <c r="U170" s="1"/>
  <c r="R170"/>
  <c r="Q170"/>
  <c r="P170"/>
  <c r="O170"/>
  <c r="N170"/>
  <c r="M170"/>
  <c r="L170"/>
  <c r="K170"/>
  <c r="J170"/>
  <c r="I170"/>
  <c r="H170"/>
  <c r="G170"/>
  <c r="F170"/>
  <c r="E170"/>
  <c r="D170"/>
  <c r="C170"/>
  <c r="B170"/>
  <c r="S169"/>
  <c r="R169"/>
  <c r="R168" s="1"/>
  <c r="Q169"/>
  <c r="Q168" s="1"/>
  <c r="P169"/>
  <c r="O169"/>
  <c r="O168" s="1"/>
  <c r="N169"/>
  <c r="N168" s="1"/>
  <c r="M169"/>
  <c r="M168" s="1"/>
  <c r="L169"/>
  <c r="K169"/>
  <c r="K168" s="1"/>
  <c r="J169"/>
  <c r="J168" s="1"/>
  <c r="I169"/>
  <c r="H169"/>
  <c r="H168" s="1"/>
  <c r="G169"/>
  <c r="G168" s="1"/>
  <c r="F169"/>
  <c r="F168" s="1"/>
  <c r="E169"/>
  <c r="D169"/>
  <c r="C169"/>
  <c r="C168" s="1"/>
  <c r="B169"/>
  <c r="B168" s="1"/>
  <c r="P168"/>
  <c r="L168"/>
  <c r="D168"/>
  <c r="S167"/>
  <c r="U167" s="1"/>
  <c r="R167"/>
  <c r="Q167"/>
  <c r="P167"/>
  <c r="O167"/>
  <c r="N167"/>
  <c r="M167"/>
  <c r="L167"/>
  <c r="K167"/>
  <c r="J167"/>
  <c r="I167"/>
  <c r="H167"/>
  <c r="G167"/>
  <c r="F167"/>
  <c r="E167"/>
  <c r="D167"/>
  <c r="C167"/>
  <c r="B167"/>
  <c r="S166"/>
  <c r="U166" s="1"/>
  <c r="R166"/>
  <c r="Q166"/>
  <c r="P166"/>
  <c r="O166"/>
  <c r="N166"/>
  <c r="M166"/>
  <c r="L166"/>
  <c r="K166"/>
  <c r="J166"/>
  <c r="I166"/>
  <c r="H166"/>
  <c r="G166"/>
  <c r="F166"/>
  <c r="E166"/>
  <c r="D166"/>
  <c r="C166"/>
  <c r="B166"/>
  <c r="S165"/>
  <c r="R165"/>
  <c r="R164" s="1"/>
  <c r="Q165"/>
  <c r="P165"/>
  <c r="P164" s="1"/>
  <c r="O165"/>
  <c r="N165"/>
  <c r="N164" s="1"/>
  <c r="M165"/>
  <c r="L165"/>
  <c r="L164" s="1"/>
  <c r="L163" s="1"/>
  <c r="K165"/>
  <c r="J165"/>
  <c r="J164" s="1"/>
  <c r="I165"/>
  <c r="H165"/>
  <c r="H164" s="1"/>
  <c r="G165"/>
  <c r="F165"/>
  <c r="F164" s="1"/>
  <c r="E165"/>
  <c r="D165"/>
  <c r="D164" s="1"/>
  <c r="D163" s="1"/>
  <c r="C165"/>
  <c r="B165"/>
  <c r="B164" s="1"/>
  <c r="Z162"/>
  <c r="Y162"/>
  <c r="X162"/>
  <c r="W162"/>
  <c r="V162"/>
  <c r="S161"/>
  <c r="U161" s="1"/>
  <c r="R161"/>
  <c r="Q161"/>
  <c r="P161"/>
  <c r="O161"/>
  <c r="N161"/>
  <c r="M161"/>
  <c r="L161"/>
  <c r="K161"/>
  <c r="J161"/>
  <c r="I161"/>
  <c r="H161"/>
  <c r="G161"/>
  <c r="F161"/>
  <c r="E161"/>
  <c r="D161"/>
  <c r="C161"/>
  <c r="B161"/>
  <c r="S160"/>
  <c r="U160" s="1"/>
  <c r="R160"/>
  <c r="Q160"/>
  <c r="P160"/>
  <c r="O160"/>
  <c r="N160"/>
  <c r="M160"/>
  <c r="L160"/>
  <c r="K160"/>
  <c r="J160"/>
  <c r="I160"/>
  <c r="H160"/>
  <c r="G160"/>
  <c r="F160"/>
  <c r="E160"/>
  <c r="D160"/>
  <c r="C160"/>
  <c r="B160"/>
  <c r="S159"/>
  <c r="U159" s="1"/>
  <c r="R159"/>
  <c r="Q159"/>
  <c r="P159"/>
  <c r="O159"/>
  <c r="N159"/>
  <c r="M159"/>
  <c r="L159"/>
  <c r="K159"/>
  <c r="J159"/>
  <c r="I159"/>
  <c r="H159"/>
  <c r="G159"/>
  <c r="F159"/>
  <c r="E159"/>
  <c r="V159" s="1"/>
  <c r="D159"/>
  <c r="C159"/>
  <c r="B159"/>
  <c r="S158"/>
  <c r="U158" s="1"/>
  <c r="R158"/>
  <c r="Q158"/>
  <c r="P158"/>
  <c r="O158"/>
  <c r="N158"/>
  <c r="M158"/>
  <c r="L158"/>
  <c r="K158"/>
  <c r="J158"/>
  <c r="I158"/>
  <c r="Z158" s="1"/>
  <c r="H158"/>
  <c r="G158"/>
  <c r="X158" s="1"/>
  <c r="F158"/>
  <c r="E158"/>
  <c r="V158" s="1"/>
  <c r="D158"/>
  <c r="C158"/>
  <c r="B158"/>
  <c r="S157"/>
  <c r="U157" s="1"/>
  <c r="R157"/>
  <c r="Q157"/>
  <c r="P157"/>
  <c r="O157"/>
  <c r="N157"/>
  <c r="M157"/>
  <c r="L157"/>
  <c r="K157"/>
  <c r="J157"/>
  <c r="I157"/>
  <c r="H157"/>
  <c r="G157"/>
  <c r="X157" s="1"/>
  <c r="F157"/>
  <c r="E157"/>
  <c r="D157"/>
  <c r="C157"/>
  <c r="B157"/>
  <c r="S156"/>
  <c r="U156" s="1"/>
  <c r="R156"/>
  <c r="Q156"/>
  <c r="P156"/>
  <c r="O156"/>
  <c r="N156"/>
  <c r="M156"/>
  <c r="L156"/>
  <c r="K156"/>
  <c r="J156"/>
  <c r="I156"/>
  <c r="Z156" s="1"/>
  <c r="H156"/>
  <c r="G156"/>
  <c r="X156" s="1"/>
  <c r="F156"/>
  <c r="E156"/>
  <c r="V156" s="1"/>
  <c r="D156"/>
  <c r="C156"/>
  <c r="B156"/>
  <c r="S155"/>
  <c r="R155"/>
  <c r="Q155"/>
  <c r="Q154" s="1"/>
  <c r="P155"/>
  <c r="O155"/>
  <c r="O154" s="1"/>
  <c r="N155"/>
  <c r="M155"/>
  <c r="M154" s="1"/>
  <c r="L155"/>
  <c r="K155"/>
  <c r="K154" s="1"/>
  <c r="J155"/>
  <c r="I155"/>
  <c r="H155"/>
  <c r="G155"/>
  <c r="G154" s="1"/>
  <c r="X154" s="1"/>
  <c r="F155"/>
  <c r="E155"/>
  <c r="D155"/>
  <c r="C155"/>
  <c r="C154" s="1"/>
  <c r="B155"/>
  <c r="R154"/>
  <c r="P154"/>
  <c r="N154"/>
  <c r="L154"/>
  <c r="J154"/>
  <c r="H154"/>
  <c r="F154"/>
  <c r="W154" s="1"/>
  <c r="D154"/>
  <c r="B154"/>
  <c r="Z153"/>
  <c r="Y153"/>
  <c r="X153"/>
  <c r="W153"/>
  <c r="V153"/>
  <c r="S152"/>
  <c r="U152" s="1"/>
  <c r="R152"/>
  <c r="Q152"/>
  <c r="P152"/>
  <c r="O152"/>
  <c r="N152"/>
  <c r="M152"/>
  <c r="L152"/>
  <c r="K152"/>
  <c r="J152"/>
  <c r="I152"/>
  <c r="Z152" s="1"/>
  <c r="H152"/>
  <c r="G152"/>
  <c r="X152" s="1"/>
  <c r="F152"/>
  <c r="E152"/>
  <c r="V152" s="1"/>
  <c r="D152"/>
  <c r="C152"/>
  <c r="B152"/>
  <c r="S151"/>
  <c r="R151"/>
  <c r="Q151"/>
  <c r="Q150" s="1"/>
  <c r="P151"/>
  <c r="O151"/>
  <c r="O150" s="1"/>
  <c r="N151"/>
  <c r="M151"/>
  <c r="M150" s="1"/>
  <c r="L151"/>
  <c r="K151"/>
  <c r="K150" s="1"/>
  <c r="J151"/>
  <c r="I151"/>
  <c r="H151"/>
  <c r="G151"/>
  <c r="G150" s="1"/>
  <c r="F151"/>
  <c r="E151"/>
  <c r="D151"/>
  <c r="C151"/>
  <c r="C150" s="1"/>
  <c r="B151"/>
  <c r="R150"/>
  <c r="P150"/>
  <c r="N150"/>
  <c r="L150"/>
  <c r="J150"/>
  <c r="H150"/>
  <c r="F150"/>
  <c r="W150" s="1"/>
  <c r="D150"/>
  <c r="B150"/>
  <c r="S149"/>
  <c r="U149" s="1"/>
  <c r="R149"/>
  <c r="Q149"/>
  <c r="P149"/>
  <c r="O149"/>
  <c r="N149"/>
  <c r="M149"/>
  <c r="L149"/>
  <c r="K149"/>
  <c r="J149"/>
  <c r="I149"/>
  <c r="H149"/>
  <c r="G149"/>
  <c r="F149"/>
  <c r="E149"/>
  <c r="D149"/>
  <c r="C149"/>
  <c r="B149"/>
  <c r="S148"/>
  <c r="U148" s="1"/>
  <c r="R148"/>
  <c r="Q148"/>
  <c r="P148"/>
  <c r="O148"/>
  <c r="N148"/>
  <c r="M148"/>
  <c r="L148"/>
  <c r="K148"/>
  <c r="J148"/>
  <c r="I148"/>
  <c r="H148"/>
  <c r="G148"/>
  <c r="F148"/>
  <c r="E148"/>
  <c r="D148"/>
  <c r="C148"/>
  <c r="B148"/>
  <c r="S147"/>
  <c r="R147"/>
  <c r="R146" s="1"/>
  <c r="R145" s="1"/>
  <c r="Q147"/>
  <c r="Q146" s="1"/>
  <c r="P147"/>
  <c r="P146" s="1"/>
  <c r="P145" s="1"/>
  <c r="O147"/>
  <c r="O146" s="1"/>
  <c r="N147"/>
  <c r="N146" s="1"/>
  <c r="N145" s="1"/>
  <c r="M147"/>
  <c r="M146" s="1"/>
  <c r="L147"/>
  <c r="L146" s="1"/>
  <c r="L145" s="1"/>
  <c r="K147"/>
  <c r="K146" s="1"/>
  <c r="J147"/>
  <c r="J146" s="1"/>
  <c r="J145" s="1"/>
  <c r="I147"/>
  <c r="H147"/>
  <c r="H146" s="1"/>
  <c r="H145" s="1"/>
  <c r="G147"/>
  <c r="G146" s="1"/>
  <c r="F147"/>
  <c r="F146" s="1"/>
  <c r="E147"/>
  <c r="D147"/>
  <c r="D146" s="1"/>
  <c r="D145" s="1"/>
  <c r="C147"/>
  <c r="C146" s="1"/>
  <c r="B147"/>
  <c r="B146" s="1"/>
  <c r="B145" s="1"/>
  <c r="Z144"/>
  <c r="Y144"/>
  <c r="X144"/>
  <c r="W144"/>
  <c r="V144"/>
  <c r="S143"/>
  <c r="U143" s="1"/>
  <c r="R143"/>
  <c r="Q143"/>
  <c r="P143"/>
  <c r="O143"/>
  <c r="N143"/>
  <c r="M143"/>
  <c r="L143"/>
  <c r="K143"/>
  <c r="J143"/>
  <c r="I143"/>
  <c r="H143"/>
  <c r="G143"/>
  <c r="F143"/>
  <c r="E143"/>
  <c r="D143"/>
  <c r="C143"/>
  <c r="B143"/>
  <c r="S142"/>
  <c r="U142" s="1"/>
  <c r="R142"/>
  <c r="R141" s="1"/>
  <c r="Q142"/>
  <c r="P142"/>
  <c r="O142"/>
  <c r="N142"/>
  <c r="N141" s="1"/>
  <c r="M142"/>
  <c r="L142"/>
  <c r="K142"/>
  <c r="J142"/>
  <c r="J141" s="1"/>
  <c r="I142"/>
  <c r="H142"/>
  <c r="G142"/>
  <c r="F142"/>
  <c r="F141" s="1"/>
  <c r="E142"/>
  <c r="D142"/>
  <c r="C142"/>
  <c r="B142"/>
  <c r="B141" s="1"/>
  <c r="P141"/>
  <c r="L141"/>
  <c r="H141"/>
  <c r="D141"/>
  <c r="S140"/>
  <c r="U140" s="1"/>
  <c r="R140"/>
  <c r="Q140"/>
  <c r="P140"/>
  <c r="O140"/>
  <c r="N140"/>
  <c r="M140"/>
  <c r="L140"/>
  <c r="K140"/>
  <c r="J140"/>
  <c r="I140"/>
  <c r="H140"/>
  <c r="G140"/>
  <c r="F140"/>
  <c r="E140"/>
  <c r="D140"/>
  <c r="C140"/>
  <c r="B140"/>
  <c r="S139"/>
  <c r="U139" s="1"/>
  <c r="R139"/>
  <c r="Q139"/>
  <c r="P139"/>
  <c r="O139"/>
  <c r="N139"/>
  <c r="M139"/>
  <c r="L139"/>
  <c r="K139"/>
  <c r="J139"/>
  <c r="I139"/>
  <c r="H139"/>
  <c r="G139"/>
  <c r="F139"/>
  <c r="E139"/>
  <c r="D139"/>
  <c r="C139"/>
  <c r="B139"/>
  <c r="S138"/>
  <c r="U138" s="1"/>
  <c r="R138"/>
  <c r="R137" s="1"/>
  <c r="Q138"/>
  <c r="P138"/>
  <c r="O138"/>
  <c r="N138"/>
  <c r="N137" s="1"/>
  <c r="M138"/>
  <c r="L138"/>
  <c r="K138"/>
  <c r="J138"/>
  <c r="J137" s="1"/>
  <c r="I138"/>
  <c r="H138"/>
  <c r="H137" s="1"/>
  <c r="G138"/>
  <c r="F138"/>
  <c r="F137" s="1"/>
  <c r="E138"/>
  <c r="D138"/>
  <c r="D137" s="1"/>
  <c r="D136" s="1"/>
  <c r="C138"/>
  <c r="B138"/>
  <c r="B137" s="1"/>
  <c r="P137"/>
  <c r="P136" s="1"/>
  <c r="L137"/>
  <c r="L136" s="1"/>
  <c r="Z135"/>
  <c r="Y135"/>
  <c r="X135"/>
  <c r="W135"/>
  <c r="V135"/>
  <c r="S134"/>
  <c r="U134" s="1"/>
  <c r="R134"/>
  <c r="Q134"/>
  <c r="P134"/>
  <c r="O134"/>
  <c r="N134"/>
  <c r="M134"/>
  <c r="L134"/>
  <c r="K134"/>
  <c r="J134"/>
  <c r="I134"/>
  <c r="H134"/>
  <c r="G134"/>
  <c r="F134"/>
  <c r="E134"/>
  <c r="D134"/>
  <c r="C134"/>
  <c r="B134"/>
  <c r="S133"/>
  <c r="R133"/>
  <c r="R132" s="1"/>
  <c r="Q133"/>
  <c r="Q132" s="1"/>
  <c r="P133"/>
  <c r="O133"/>
  <c r="O132" s="1"/>
  <c r="N133"/>
  <c r="N132" s="1"/>
  <c r="M133"/>
  <c r="M132" s="1"/>
  <c r="L133"/>
  <c r="K133"/>
  <c r="K132" s="1"/>
  <c r="J133"/>
  <c r="J132" s="1"/>
  <c r="I133"/>
  <c r="H133"/>
  <c r="H132" s="1"/>
  <c r="G133"/>
  <c r="G132" s="1"/>
  <c r="F133"/>
  <c r="F132" s="1"/>
  <c r="E133"/>
  <c r="D133"/>
  <c r="D132" s="1"/>
  <c r="C133"/>
  <c r="C132" s="1"/>
  <c r="B133"/>
  <c r="B132" s="1"/>
  <c r="P132"/>
  <c r="L132"/>
  <c r="S131"/>
  <c r="U131" s="1"/>
  <c r="R131"/>
  <c r="Q131"/>
  <c r="P131"/>
  <c r="O131"/>
  <c r="N131"/>
  <c r="M131"/>
  <c r="L131"/>
  <c r="K131"/>
  <c r="J131"/>
  <c r="I131"/>
  <c r="H131"/>
  <c r="G131"/>
  <c r="F131"/>
  <c r="E131"/>
  <c r="D131"/>
  <c r="C131"/>
  <c r="B131"/>
  <c r="S130"/>
  <c r="U130" s="1"/>
  <c r="R130"/>
  <c r="Q130"/>
  <c r="P130"/>
  <c r="O130"/>
  <c r="N130"/>
  <c r="M130"/>
  <c r="L130"/>
  <c r="K130"/>
  <c r="J130"/>
  <c r="I130"/>
  <c r="H130"/>
  <c r="G130"/>
  <c r="F130"/>
  <c r="E130"/>
  <c r="D130"/>
  <c r="C130"/>
  <c r="B130"/>
  <c r="S129"/>
  <c r="R129"/>
  <c r="R128" s="1"/>
  <c r="Q129"/>
  <c r="P129"/>
  <c r="O129"/>
  <c r="N129"/>
  <c r="N128" s="1"/>
  <c r="M129"/>
  <c r="L129"/>
  <c r="K129"/>
  <c r="J129"/>
  <c r="J128" s="1"/>
  <c r="I129"/>
  <c r="H129"/>
  <c r="G129"/>
  <c r="F129"/>
  <c r="F128" s="1"/>
  <c r="E129"/>
  <c r="D129"/>
  <c r="C129"/>
  <c r="B129"/>
  <c r="B128" s="1"/>
  <c r="Z126"/>
  <c r="Y126"/>
  <c r="X126"/>
  <c r="W126"/>
  <c r="V126"/>
  <c r="S125"/>
  <c r="U125" s="1"/>
  <c r="R125"/>
  <c r="Q125"/>
  <c r="P125"/>
  <c r="O125"/>
  <c r="N125"/>
  <c r="M125"/>
  <c r="L125"/>
  <c r="K125"/>
  <c r="J125"/>
  <c r="I125"/>
  <c r="H125"/>
  <c r="G125"/>
  <c r="F125"/>
  <c r="E125"/>
  <c r="D125"/>
  <c r="C125"/>
  <c r="B125"/>
  <c r="S124"/>
  <c r="U124" s="1"/>
  <c r="R124"/>
  <c r="Q124"/>
  <c r="P124"/>
  <c r="O124"/>
  <c r="N124"/>
  <c r="M124"/>
  <c r="L124"/>
  <c r="K124"/>
  <c r="J124"/>
  <c r="I124"/>
  <c r="H124"/>
  <c r="G124"/>
  <c r="F124"/>
  <c r="E124"/>
  <c r="D124"/>
  <c r="C124"/>
  <c r="B124"/>
  <c r="S123"/>
  <c r="U123" s="1"/>
  <c r="R123"/>
  <c r="Q123"/>
  <c r="P123"/>
  <c r="O123"/>
  <c r="N123"/>
  <c r="M123"/>
  <c r="L123"/>
  <c r="K123"/>
  <c r="J123"/>
  <c r="I123"/>
  <c r="H123"/>
  <c r="G123"/>
  <c r="F123"/>
  <c r="E123"/>
  <c r="D123"/>
  <c r="C123"/>
  <c r="B123"/>
  <c r="S122"/>
  <c r="U122" s="1"/>
  <c r="R122"/>
  <c r="Q122"/>
  <c r="P122"/>
  <c r="O122"/>
  <c r="N122"/>
  <c r="M122"/>
  <c r="L122"/>
  <c r="K122"/>
  <c r="J122"/>
  <c r="I122"/>
  <c r="H122"/>
  <c r="G122"/>
  <c r="F122"/>
  <c r="E122"/>
  <c r="D122"/>
  <c r="C122"/>
  <c r="B122"/>
  <c r="S121"/>
  <c r="U121" s="1"/>
  <c r="R121"/>
  <c r="Q121"/>
  <c r="P121"/>
  <c r="O121"/>
  <c r="N121"/>
  <c r="M121"/>
  <c r="L121"/>
  <c r="K121"/>
  <c r="J121"/>
  <c r="I121"/>
  <c r="H121"/>
  <c r="G121"/>
  <c r="F121"/>
  <c r="E121"/>
  <c r="D121"/>
  <c r="C121"/>
  <c r="B121"/>
  <c r="S120"/>
  <c r="U120" s="1"/>
  <c r="R120"/>
  <c r="R119" s="1"/>
  <c r="R118" s="1"/>
  <c r="Q120"/>
  <c r="P120"/>
  <c r="O120"/>
  <c r="N120"/>
  <c r="N119" s="1"/>
  <c r="N118" s="1"/>
  <c r="M120"/>
  <c r="L120"/>
  <c r="K120"/>
  <c r="J120"/>
  <c r="J119" s="1"/>
  <c r="J118" s="1"/>
  <c r="I120"/>
  <c r="H120"/>
  <c r="H119" s="1"/>
  <c r="H118" s="1"/>
  <c r="G120"/>
  <c r="F120"/>
  <c r="F119" s="1"/>
  <c r="F118" s="1"/>
  <c r="E120"/>
  <c r="D120"/>
  <c r="D119" s="1"/>
  <c r="D118" s="1"/>
  <c r="C120"/>
  <c r="B120"/>
  <c r="B119" s="1"/>
  <c r="B118" s="1"/>
  <c r="P119"/>
  <c r="L119"/>
  <c r="L118" s="1"/>
  <c r="P118"/>
  <c r="Z117"/>
  <c r="Y117"/>
  <c r="X117"/>
  <c r="W117"/>
  <c r="V117"/>
  <c r="S116"/>
  <c r="U116" s="1"/>
  <c r="R116"/>
  <c r="Q116"/>
  <c r="P116"/>
  <c r="O116"/>
  <c r="N116"/>
  <c r="M116"/>
  <c r="L116"/>
  <c r="K116"/>
  <c r="J116"/>
  <c r="I116"/>
  <c r="H116"/>
  <c r="G116"/>
  <c r="F116"/>
  <c r="E116"/>
  <c r="D116"/>
  <c r="C116"/>
  <c r="B116"/>
  <c r="S115"/>
  <c r="R115"/>
  <c r="R114" s="1"/>
  <c r="Q115"/>
  <c r="Q114" s="1"/>
  <c r="P115"/>
  <c r="O115"/>
  <c r="O114" s="1"/>
  <c r="N115"/>
  <c r="N114" s="1"/>
  <c r="M115"/>
  <c r="M114" s="1"/>
  <c r="L115"/>
  <c r="K115"/>
  <c r="K114" s="1"/>
  <c r="J115"/>
  <c r="J114" s="1"/>
  <c r="I115"/>
  <c r="H115"/>
  <c r="G115"/>
  <c r="G114" s="1"/>
  <c r="F115"/>
  <c r="F114" s="1"/>
  <c r="E115"/>
  <c r="D115"/>
  <c r="C115"/>
  <c r="C114" s="1"/>
  <c r="B115"/>
  <c r="B114" s="1"/>
  <c r="S113"/>
  <c r="U113" s="1"/>
  <c r="R113"/>
  <c r="Q113"/>
  <c r="P113"/>
  <c r="O113"/>
  <c r="N113"/>
  <c r="M113"/>
  <c r="L113"/>
  <c r="K113"/>
  <c r="J113"/>
  <c r="I113"/>
  <c r="H113"/>
  <c r="G113"/>
  <c r="F113"/>
  <c r="E113"/>
  <c r="D113"/>
  <c r="C113"/>
  <c r="B113"/>
  <c r="S112"/>
  <c r="U112" s="1"/>
  <c r="R112"/>
  <c r="Q112"/>
  <c r="P112"/>
  <c r="O112"/>
  <c r="N112"/>
  <c r="M112"/>
  <c r="L112"/>
  <c r="K112"/>
  <c r="J112"/>
  <c r="I112"/>
  <c r="H112"/>
  <c r="G112"/>
  <c r="X112" s="1"/>
  <c r="F112"/>
  <c r="E112"/>
  <c r="V112" s="1"/>
  <c r="D112"/>
  <c r="C112"/>
  <c r="B112"/>
  <c r="S111"/>
  <c r="R111"/>
  <c r="Q111"/>
  <c r="Q110" s="1"/>
  <c r="Q109" s="1"/>
  <c r="P111"/>
  <c r="O111"/>
  <c r="O110" s="1"/>
  <c r="O109" s="1"/>
  <c r="N111"/>
  <c r="M111"/>
  <c r="M110" s="1"/>
  <c r="M109" s="1"/>
  <c r="L111"/>
  <c r="K111"/>
  <c r="K110" s="1"/>
  <c r="K109" s="1"/>
  <c r="J111"/>
  <c r="I111"/>
  <c r="H111"/>
  <c r="G111"/>
  <c r="G110" s="1"/>
  <c r="F111"/>
  <c r="E111"/>
  <c r="D111"/>
  <c r="C111"/>
  <c r="C110" s="1"/>
  <c r="C109" s="1"/>
  <c r="B111"/>
  <c r="R110"/>
  <c r="P110"/>
  <c r="N110"/>
  <c r="L110"/>
  <c r="J110"/>
  <c r="H110"/>
  <c r="F110"/>
  <c r="W110" s="1"/>
  <c r="D110"/>
  <c r="B110"/>
  <c r="Z108"/>
  <c r="Y108"/>
  <c r="X108"/>
  <c r="W108"/>
  <c r="V108"/>
  <c r="U107"/>
  <c r="S107"/>
  <c r="U106" s="1"/>
  <c r="R107"/>
  <c r="Q107"/>
  <c r="P107"/>
  <c r="O107"/>
  <c r="N107"/>
  <c r="M107"/>
  <c r="L107"/>
  <c r="K107"/>
  <c r="J107"/>
  <c r="I107"/>
  <c r="H107"/>
  <c r="Y107" s="1"/>
  <c r="G107"/>
  <c r="F107"/>
  <c r="W107" s="1"/>
  <c r="E107"/>
  <c r="D107"/>
  <c r="C107"/>
  <c r="B107"/>
  <c r="S106"/>
  <c r="R106"/>
  <c r="R105" s="1"/>
  <c r="Q106"/>
  <c r="Q105" s="1"/>
  <c r="P106"/>
  <c r="P105" s="1"/>
  <c r="O106"/>
  <c r="O105" s="1"/>
  <c r="N106"/>
  <c r="N105" s="1"/>
  <c r="M106"/>
  <c r="M105" s="1"/>
  <c r="L106"/>
  <c r="L105" s="1"/>
  <c r="K106"/>
  <c r="K105" s="1"/>
  <c r="J106"/>
  <c r="J105" s="1"/>
  <c r="I106"/>
  <c r="H106"/>
  <c r="H105" s="1"/>
  <c r="G106"/>
  <c r="G105" s="1"/>
  <c r="F106"/>
  <c r="F105" s="1"/>
  <c r="E106"/>
  <c r="D106"/>
  <c r="D105" s="1"/>
  <c r="C106"/>
  <c r="C105" s="1"/>
  <c r="B106"/>
  <c r="B105" s="1"/>
  <c r="S104"/>
  <c r="U103" s="1"/>
  <c r="R104"/>
  <c r="Q104"/>
  <c r="P104"/>
  <c r="O104"/>
  <c r="N104"/>
  <c r="M104"/>
  <c r="L104"/>
  <c r="K104"/>
  <c r="J104"/>
  <c r="I104"/>
  <c r="H104"/>
  <c r="G104"/>
  <c r="F104"/>
  <c r="E104"/>
  <c r="D104"/>
  <c r="C104"/>
  <c r="B104"/>
  <c r="S103"/>
  <c r="U102" s="1"/>
  <c r="R103"/>
  <c r="Q103"/>
  <c r="P103"/>
  <c r="O103"/>
  <c r="N103"/>
  <c r="M103"/>
  <c r="L103"/>
  <c r="K103"/>
  <c r="J103"/>
  <c r="I103"/>
  <c r="H103"/>
  <c r="G103"/>
  <c r="F103"/>
  <c r="E103"/>
  <c r="D103"/>
  <c r="C103"/>
  <c r="B103"/>
  <c r="S102"/>
  <c r="R102"/>
  <c r="R101" s="1"/>
  <c r="R100" s="1"/>
  <c r="Q102"/>
  <c r="P102"/>
  <c r="P101" s="1"/>
  <c r="P100" s="1"/>
  <c r="O102"/>
  <c r="N102"/>
  <c r="N101" s="1"/>
  <c r="N100" s="1"/>
  <c r="M102"/>
  <c r="L102"/>
  <c r="K102"/>
  <c r="J102"/>
  <c r="J101" s="1"/>
  <c r="J100" s="1"/>
  <c r="I102"/>
  <c r="H102"/>
  <c r="H101" s="1"/>
  <c r="H100" s="1"/>
  <c r="G102"/>
  <c r="F102"/>
  <c r="F101" s="1"/>
  <c r="F100" s="1"/>
  <c r="E102"/>
  <c r="D102"/>
  <c r="D101" s="1"/>
  <c r="C102"/>
  <c r="B102"/>
  <c r="B101" s="1"/>
  <c r="B100" s="1"/>
  <c r="Z99"/>
  <c r="Y99"/>
  <c r="X99"/>
  <c r="W99"/>
  <c r="V99"/>
  <c r="S98"/>
  <c r="R98"/>
  <c r="Q98"/>
  <c r="P98"/>
  <c r="O98"/>
  <c r="N98"/>
  <c r="M98"/>
  <c r="L98"/>
  <c r="K98"/>
  <c r="J98"/>
  <c r="I98"/>
  <c r="H98"/>
  <c r="G98"/>
  <c r="F98"/>
  <c r="E98"/>
  <c r="D98"/>
  <c r="C98"/>
  <c r="B98"/>
  <c r="S97"/>
  <c r="U97" s="1"/>
  <c r="R97"/>
  <c r="Q97"/>
  <c r="P97"/>
  <c r="O97"/>
  <c r="N97"/>
  <c r="M97"/>
  <c r="L97"/>
  <c r="K97"/>
  <c r="J97"/>
  <c r="I97"/>
  <c r="H97"/>
  <c r="G97"/>
  <c r="F97"/>
  <c r="E97"/>
  <c r="D97"/>
  <c r="C97"/>
  <c r="B97"/>
  <c r="S96"/>
  <c r="U96" s="1"/>
  <c r="R96"/>
  <c r="Q96"/>
  <c r="P96"/>
  <c r="O96"/>
  <c r="N96"/>
  <c r="M96"/>
  <c r="L96"/>
  <c r="K96"/>
  <c r="J96"/>
  <c r="I96"/>
  <c r="H96"/>
  <c r="G96"/>
  <c r="F96"/>
  <c r="E96"/>
  <c r="D96"/>
  <c r="C96"/>
  <c r="B96"/>
  <c r="S95"/>
  <c r="U95" s="1"/>
  <c r="R95"/>
  <c r="Q95"/>
  <c r="P95"/>
  <c r="O95"/>
  <c r="N95"/>
  <c r="M95"/>
  <c r="L95"/>
  <c r="K95"/>
  <c r="J95"/>
  <c r="I95"/>
  <c r="H95"/>
  <c r="G95"/>
  <c r="F95"/>
  <c r="E95"/>
  <c r="D95"/>
  <c r="C95"/>
  <c r="B95"/>
  <c r="S94"/>
  <c r="U94" s="1"/>
  <c r="R94"/>
  <c r="Q94"/>
  <c r="P94"/>
  <c r="O94"/>
  <c r="N94"/>
  <c r="M94"/>
  <c r="L94"/>
  <c r="K94"/>
  <c r="J94"/>
  <c r="I94"/>
  <c r="H94"/>
  <c r="G94"/>
  <c r="F94"/>
  <c r="E94"/>
  <c r="D94"/>
  <c r="C94"/>
  <c r="B94"/>
  <c r="S93"/>
  <c r="U93" s="1"/>
  <c r="R93"/>
  <c r="Q93"/>
  <c r="Q92" s="1"/>
  <c r="Q91" s="1"/>
  <c r="P93"/>
  <c r="O93"/>
  <c r="O92" s="1"/>
  <c r="O91" s="1"/>
  <c r="N93"/>
  <c r="M93"/>
  <c r="M92" s="1"/>
  <c r="M91" s="1"/>
  <c r="L93"/>
  <c r="K93"/>
  <c r="K92" s="1"/>
  <c r="K91" s="1"/>
  <c r="J93"/>
  <c r="I93"/>
  <c r="Z93" s="1"/>
  <c r="H93"/>
  <c r="G93"/>
  <c r="X93" s="1"/>
  <c r="F93"/>
  <c r="E93"/>
  <c r="V93" s="1"/>
  <c r="D93"/>
  <c r="C93"/>
  <c r="C92" s="1"/>
  <c r="C91" s="1"/>
  <c r="B93"/>
  <c r="S92"/>
  <c r="Z90"/>
  <c r="Y90"/>
  <c r="X90"/>
  <c r="W90"/>
  <c r="V90"/>
  <c r="S89"/>
  <c r="U89" s="1"/>
  <c r="R89"/>
  <c r="Q89"/>
  <c r="P89"/>
  <c r="O89"/>
  <c r="N89"/>
  <c r="M89"/>
  <c r="L89"/>
  <c r="K89"/>
  <c r="J89"/>
  <c r="I89"/>
  <c r="H89"/>
  <c r="G89"/>
  <c r="F89"/>
  <c r="E89"/>
  <c r="D89"/>
  <c r="C89"/>
  <c r="B89"/>
  <c r="S88"/>
  <c r="R88"/>
  <c r="R87" s="1"/>
  <c r="Q88"/>
  <c r="P88"/>
  <c r="P87" s="1"/>
  <c r="O88"/>
  <c r="N88"/>
  <c r="N87" s="1"/>
  <c r="M88"/>
  <c r="L88"/>
  <c r="K88"/>
  <c r="J88"/>
  <c r="J87" s="1"/>
  <c r="I88"/>
  <c r="H88"/>
  <c r="H87" s="1"/>
  <c r="G88"/>
  <c r="F88"/>
  <c r="F87" s="1"/>
  <c r="E88"/>
  <c r="D88"/>
  <c r="C88"/>
  <c r="B88"/>
  <c r="B87" s="1"/>
  <c r="L87"/>
  <c r="D87"/>
  <c r="S86"/>
  <c r="U86" s="1"/>
  <c r="R86"/>
  <c r="Q86"/>
  <c r="P86"/>
  <c r="O86"/>
  <c r="N86"/>
  <c r="M86"/>
  <c r="L86"/>
  <c r="K86"/>
  <c r="J86"/>
  <c r="I86"/>
  <c r="H86"/>
  <c r="G86"/>
  <c r="F86"/>
  <c r="E86"/>
  <c r="D86"/>
  <c r="C86"/>
  <c r="B86"/>
  <c r="S85"/>
  <c r="U85" s="1"/>
  <c r="R85"/>
  <c r="Q85"/>
  <c r="P85"/>
  <c r="O85"/>
  <c r="N85"/>
  <c r="M85"/>
  <c r="L85"/>
  <c r="K85"/>
  <c r="J85"/>
  <c r="I85"/>
  <c r="H85"/>
  <c r="G85"/>
  <c r="F85"/>
  <c r="E85"/>
  <c r="D85"/>
  <c r="C85"/>
  <c r="B85"/>
  <c r="S84"/>
  <c r="R84"/>
  <c r="R83" s="1"/>
  <c r="R82" s="1"/>
  <c r="Q84"/>
  <c r="Q83" s="1"/>
  <c r="P84"/>
  <c r="P83" s="1"/>
  <c r="P82" s="1"/>
  <c r="O84"/>
  <c r="O83" s="1"/>
  <c r="N84"/>
  <c r="N83" s="1"/>
  <c r="N82" s="1"/>
  <c r="M84"/>
  <c r="M83" s="1"/>
  <c r="L84"/>
  <c r="K84"/>
  <c r="K83" s="1"/>
  <c r="J84"/>
  <c r="J83" s="1"/>
  <c r="J82" s="1"/>
  <c r="I84"/>
  <c r="H84"/>
  <c r="H83" s="1"/>
  <c r="H82" s="1"/>
  <c r="G84"/>
  <c r="G83" s="1"/>
  <c r="F84"/>
  <c r="F83" s="1"/>
  <c r="E84"/>
  <c r="D84"/>
  <c r="C84"/>
  <c r="C83" s="1"/>
  <c r="B84"/>
  <c r="B83" s="1"/>
  <c r="B82" s="1"/>
  <c r="L83"/>
  <c r="L82" s="1"/>
  <c r="D83"/>
  <c r="D82" s="1"/>
  <c r="Z81"/>
  <c r="Y81"/>
  <c r="X81"/>
  <c r="W81"/>
  <c r="V81"/>
  <c r="S80"/>
  <c r="U80" s="1"/>
  <c r="R80"/>
  <c r="Q80"/>
  <c r="P80"/>
  <c r="O80"/>
  <c r="N80"/>
  <c r="M80"/>
  <c r="L80"/>
  <c r="K80"/>
  <c r="J80"/>
  <c r="I80"/>
  <c r="H80"/>
  <c r="G80"/>
  <c r="F80"/>
  <c r="E80"/>
  <c r="D80"/>
  <c r="C80"/>
  <c r="B80"/>
  <c r="S79"/>
  <c r="U79" s="1"/>
  <c r="R79"/>
  <c r="R78" s="1"/>
  <c r="Q79"/>
  <c r="P79"/>
  <c r="O79"/>
  <c r="N79"/>
  <c r="N78" s="1"/>
  <c r="M79"/>
  <c r="L79"/>
  <c r="K79"/>
  <c r="J79"/>
  <c r="J78" s="1"/>
  <c r="I79"/>
  <c r="H79"/>
  <c r="H78" s="1"/>
  <c r="G79"/>
  <c r="F79"/>
  <c r="F78" s="1"/>
  <c r="E79"/>
  <c r="D79"/>
  <c r="D78" s="1"/>
  <c r="C79"/>
  <c r="B79"/>
  <c r="B78" s="1"/>
  <c r="P78"/>
  <c r="L78"/>
  <c r="S77"/>
  <c r="U77" s="1"/>
  <c r="R77"/>
  <c r="Q77"/>
  <c r="P77"/>
  <c r="O77"/>
  <c r="N77"/>
  <c r="M77"/>
  <c r="L77"/>
  <c r="K77"/>
  <c r="J77"/>
  <c r="I77"/>
  <c r="H77"/>
  <c r="G77"/>
  <c r="F77"/>
  <c r="E77"/>
  <c r="D77"/>
  <c r="C77"/>
  <c r="B77"/>
  <c r="S76"/>
  <c r="U76" s="1"/>
  <c r="R76"/>
  <c r="Q76"/>
  <c r="P76"/>
  <c r="O76"/>
  <c r="N76"/>
  <c r="M76"/>
  <c r="L76"/>
  <c r="K76"/>
  <c r="J76"/>
  <c r="I76"/>
  <c r="H76"/>
  <c r="G76"/>
  <c r="F76"/>
  <c r="E76"/>
  <c r="D76"/>
  <c r="C76"/>
  <c r="B76"/>
  <c r="S75"/>
  <c r="U75" s="1"/>
  <c r="R75"/>
  <c r="R74" s="1"/>
  <c r="Q75"/>
  <c r="P75"/>
  <c r="P74" s="1"/>
  <c r="O75"/>
  <c r="N75"/>
  <c r="N74" s="1"/>
  <c r="M75"/>
  <c r="L75"/>
  <c r="K75"/>
  <c r="J75"/>
  <c r="I75"/>
  <c r="H75"/>
  <c r="G75"/>
  <c r="F75"/>
  <c r="E75"/>
  <c r="D75"/>
  <c r="C75"/>
  <c r="B75"/>
  <c r="B74" s="1"/>
  <c r="L74"/>
  <c r="L73" s="1"/>
  <c r="D74"/>
  <c r="Z72"/>
  <c r="Y72"/>
  <c r="X72"/>
  <c r="W72"/>
  <c r="V72"/>
  <c r="S71"/>
  <c r="U71" s="1"/>
  <c r="R71"/>
  <c r="Q71"/>
  <c r="P71"/>
  <c r="O71"/>
  <c r="N71"/>
  <c r="M71"/>
  <c r="L71"/>
  <c r="K71"/>
  <c r="J71"/>
  <c r="I71"/>
  <c r="H71"/>
  <c r="G71"/>
  <c r="F71"/>
  <c r="E71"/>
  <c r="D71"/>
  <c r="C71"/>
  <c r="B71"/>
  <c r="S70"/>
  <c r="R70"/>
  <c r="R69" s="1"/>
  <c r="Q70"/>
  <c r="Q69" s="1"/>
  <c r="P70"/>
  <c r="O70"/>
  <c r="O69" s="1"/>
  <c r="N70"/>
  <c r="N69" s="1"/>
  <c r="M70"/>
  <c r="M69" s="1"/>
  <c r="L70"/>
  <c r="K70"/>
  <c r="K69" s="1"/>
  <c r="J70"/>
  <c r="J69" s="1"/>
  <c r="I70"/>
  <c r="H70"/>
  <c r="G70"/>
  <c r="G69" s="1"/>
  <c r="F70"/>
  <c r="F69" s="1"/>
  <c r="E70"/>
  <c r="D70"/>
  <c r="C70"/>
  <c r="C69" s="1"/>
  <c r="B70"/>
  <c r="B69" s="1"/>
  <c r="P69"/>
  <c r="L69"/>
  <c r="H69"/>
  <c r="D69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S67"/>
  <c r="U67" s="1"/>
  <c r="R67"/>
  <c r="Q67"/>
  <c r="P67"/>
  <c r="O67"/>
  <c r="N67"/>
  <c r="M67"/>
  <c r="L67"/>
  <c r="K67"/>
  <c r="J67"/>
  <c r="I67"/>
  <c r="H67"/>
  <c r="G67"/>
  <c r="F67"/>
  <c r="E67"/>
  <c r="D67"/>
  <c r="C67"/>
  <c r="B67"/>
  <c r="S66"/>
  <c r="U66" s="1"/>
  <c r="R66"/>
  <c r="Q66"/>
  <c r="P66"/>
  <c r="P65" s="1"/>
  <c r="O66"/>
  <c r="N66"/>
  <c r="M66"/>
  <c r="L66"/>
  <c r="K66"/>
  <c r="J66"/>
  <c r="I66"/>
  <c r="H66"/>
  <c r="H65" s="1"/>
  <c r="H64" s="1"/>
  <c r="G66"/>
  <c r="F66"/>
  <c r="E66"/>
  <c r="D66"/>
  <c r="C66"/>
  <c r="B66"/>
  <c r="Z63"/>
  <c r="Y63"/>
  <c r="X63"/>
  <c r="W63"/>
  <c r="V63"/>
  <c r="S62"/>
  <c r="U62" s="1"/>
  <c r="R62"/>
  <c r="Q62"/>
  <c r="P62"/>
  <c r="O62"/>
  <c r="N62"/>
  <c r="M62"/>
  <c r="L62"/>
  <c r="K62"/>
  <c r="J62"/>
  <c r="I62"/>
  <c r="H62"/>
  <c r="G62"/>
  <c r="F62"/>
  <c r="E62"/>
  <c r="D62"/>
  <c r="C62"/>
  <c r="B62"/>
  <c r="S61"/>
  <c r="R61"/>
  <c r="Q61"/>
  <c r="P61"/>
  <c r="O61"/>
  <c r="O60" s="1"/>
  <c r="N61"/>
  <c r="M61"/>
  <c r="M60" s="1"/>
  <c r="L61"/>
  <c r="K61"/>
  <c r="K60" s="1"/>
  <c r="J61"/>
  <c r="I61"/>
  <c r="I60" s="1"/>
  <c r="H61"/>
  <c r="G61"/>
  <c r="G60" s="1"/>
  <c r="F61"/>
  <c r="E61"/>
  <c r="E60" s="1"/>
  <c r="D61"/>
  <c r="C61"/>
  <c r="C60" s="1"/>
  <c r="B61"/>
  <c r="Q60"/>
  <c r="S59"/>
  <c r="U59" s="1"/>
  <c r="R59"/>
  <c r="Q59"/>
  <c r="P59"/>
  <c r="O59"/>
  <c r="N59"/>
  <c r="M59"/>
  <c r="L59"/>
  <c r="K59"/>
  <c r="J59"/>
  <c r="I59"/>
  <c r="H59"/>
  <c r="G59"/>
  <c r="F59"/>
  <c r="E59"/>
  <c r="D59"/>
  <c r="C59"/>
  <c r="B59"/>
  <c r="S58"/>
  <c r="U58" s="1"/>
  <c r="R58"/>
  <c r="Q58"/>
  <c r="P58"/>
  <c r="O58"/>
  <c r="N58"/>
  <c r="M58"/>
  <c r="L58"/>
  <c r="K58"/>
  <c r="J58"/>
  <c r="I58"/>
  <c r="H58"/>
  <c r="G58"/>
  <c r="F58"/>
  <c r="E58"/>
  <c r="D58"/>
  <c r="C58"/>
  <c r="B58"/>
  <c r="S57"/>
  <c r="R57"/>
  <c r="Q57"/>
  <c r="Q56" s="1"/>
  <c r="Q55" s="1"/>
  <c r="P57"/>
  <c r="O57"/>
  <c r="O56" s="1"/>
  <c r="O55" s="1"/>
  <c r="N57"/>
  <c r="M57"/>
  <c r="L57"/>
  <c r="K57"/>
  <c r="K56" s="1"/>
  <c r="K55" s="1"/>
  <c r="J57"/>
  <c r="I57"/>
  <c r="I56" s="1"/>
  <c r="H57"/>
  <c r="G57"/>
  <c r="G56" s="1"/>
  <c r="G55" s="1"/>
  <c r="F57"/>
  <c r="E57"/>
  <c r="E56" s="1"/>
  <c r="D57"/>
  <c r="C57"/>
  <c r="C56" s="1"/>
  <c r="C55" s="1"/>
  <c r="B57"/>
  <c r="M56"/>
  <c r="Z54"/>
  <c r="Y54"/>
  <c r="X54"/>
  <c r="W54"/>
  <c r="V54"/>
  <c r="S53"/>
  <c r="U53" s="1"/>
  <c r="R53"/>
  <c r="Q53"/>
  <c r="P53"/>
  <c r="O53"/>
  <c r="N53"/>
  <c r="M53"/>
  <c r="L53"/>
  <c r="K53"/>
  <c r="J53"/>
  <c r="I53"/>
  <c r="H53"/>
  <c r="G53"/>
  <c r="F53"/>
  <c r="E53"/>
  <c r="D53"/>
  <c r="C53"/>
  <c r="B53"/>
  <c r="S52"/>
  <c r="U52" s="1"/>
  <c r="R52"/>
  <c r="Q52"/>
  <c r="P52"/>
  <c r="O52"/>
  <c r="O51" s="1"/>
  <c r="N52"/>
  <c r="M52"/>
  <c r="M51" s="1"/>
  <c r="L52"/>
  <c r="K52"/>
  <c r="K51" s="1"/>
  <c r="J52"/>
  <c r="I52"/>
  <c r="I51" s="1"/>
  <c r="H52"/>
  <c r="G52"/>
  <c r="G51" s="1"/>
  <c r="F52"/>
  <c r="E52"/>
  <c r="E51" s="1"/>
  <c r="D52"/>
  <c r="C52"/>
  <c r="C51" s="1"/>
  <c r="B52"/>
  <c r="Q51"/>
  <c r="S50"/>
  <c r="U50" s="1"/>
  <c r="R50"/>
  <c r="Q50"/>
  <c r="P50"/>
  <c r="O50"/>
  <c r="N50"/>
  <c r="M50"/>
  <c r="L50"/>
  <c r="K50"/>
  <c r="J50"/>
  <c r="I50"/>
  <c r="H50"/>
  <c r="G50"/>
  <c r="F50"/>
  <c r="E50"/>
  <c r="D50"/>
  <c r="C50"/>
  <c r="B50"/>
  <c r="S49"/>
  <c r="U49" s="1"/>
  <c r="R49"/>
  <c r="Q49"/>
  <c r="P49"/>
  <c r="O49"/>
  <c r="N49"/>
  <c r="M49"/>
  <c r="L49"/>
  <c r="K49"/>
  <c r="J49"/>
  <c r="I49"/>
  <c r="H49"/>
  <c r="G49"/>
  <c r="F49"/>
  <c r="E49"/>
  <c r="D49"/>
  <c r="C49"/>
  <c r="B49"/>
  <c r="S48"/>
  <c r="U48" s="1"/>
  <c r="R48"/>
  <c r="Q48"/>
  <c r="P48"/>
  <c r="O48"/>
  <c r="O47" s="1"/>
  <c r="O46" s="1"/>
  <c r="N48"/>
  <c r="M48"/>
  <c r="M47" s="1"/>
  <c r="L48"/>
  <c r="K48"/>
  <c r="K47" s="1"/>
  <c r="K46" s="1"/>
  <c r="J48"/>
  <c r="I48"/>
  <c r="I47" s="1"/>
  <c r="H48"/>
  <c r="G48"/>
  <c r="G47" s="1"/>
  <c r="G46" s="1"/>
  <c r="F48"/>
  <c r="E48"/>
  <c r="E47" s="1"/>
  <c r="E46" s="1"/>
  <c r="D48"/>
  <c r="C48"/>
  <c r="C47" s="1"/>
  <c r="C46" s="1"/>
  <c r="B48"/>
  <c r="Q47"/>
  <c r="Q46" s="1"/>
  <c r="Z45"/>
  <c r="Y45"/>
  <c r="X45"/>
  <c r="W45"/>
  <c r="V45"/>
  <c r="S44"/>
  <c r="U44" s="1"/>
  <c r="R44"/>
  <c r="Q44"/>
  <c r="P44"/>
  <c r="O44"/>
  <c r="N44"/>
  <c r="M44"/>
  <c r="L44"/>
  <c r="K44"/>
  <c r="J44"/>
  <c r="I44"/>
  <c r="H44"/>
  <c r="G44"/>
  <c r="F44"/>
  <c r="E44"/>
  <c r="D44"/>
  <c r="C44"/>
  <c r="B44"/>
  <c r="S43"/>
  <c r="U43" s="1"/>
  <c r="R43"/>
  <c r="Q43"/>
  <c r="P43"/>
  <c r="O43"/>
  <c r="O42" s="1"/>
  <c r="N43"/>
  <c r="M43"/>
  <c r="M42" s="1"/>
  <c r="L43"/>
  <c r="K43"/>
  <c r="K42" s="1"/>
  <c r="J43"/>
  <c r="I43"/>
  <c r="I42" s="1"/>
  <c r="H43"/>
  <c r="G43"/>
  <c r="G42" s="1"/>
  <c r="F43"/>
  <c r="E43"/>
  <c r="E42" s="1"/>
  <c r="D43"/>
  <c r="C43"/>
  <c r="C42" s="1"/>
  <c r="B43"/>
  <c r="Q42"/>
  <c r="S41"/>
  <c r="U41" s="1"/>
  <c r="R41"/>
  <c r="Q41"/>
  <c r="P41"/>
  <c r="O41"/>
  <c r="N41"/>
  <c r="M41"/>
  <c r="L41"/>
  <c r="K41"/>
  <c r="J41"/>
  <c r="I41"/>
  <c r="H41"/>
  <c r="G41"/>
  <c r="F41"/>
  <c r="E41"/>
  <c r="D41"/>
  <c r="C41"/>
  <c r="B41"/>
  <c r="S40"/>
  <c r="U40" s="1"/>
  <c r="R40"/>
  <c r="Q40"/>
  <c r="P40"/>
  <c r="O40"/>
  <c r="N40"/>
  <c r="M40"/>
  <c r="L40"/>
  <c r="K40"/>
  <c r="J40"/>
  <c r="I40"/>
  <c r="H40"/>
  <c r="G40"/>
  <c r="F40"/>
  <c r="E40"/>
  <c r="D40"/>
  <c r="C40"/>
  <c r="B40"/>
  <c r="S39"/>
  <c r="U39" s="1"/>
  <c r="R39"/>
  <c r="Q39"/>
  <c r="P39"/>
  <c r="O39"/>
  <c r="O38" s="1"/>
  <c r="O37" s="1"/>
  <c r="N39"/>
  <c r="M39"/>
  <c r="M38" s="1"/>
  <c r="L39"/>
  <c r="K39"/>
  <c r="K38" s="1"/>
  <c r="K37" s="1"/>
  <c r="J39"/>
  <c r="I39"/>
  <c r="I38" s="1"/>
  <c r="H39"/>
  <c r="G39"/>
  <c r="G38" s="1"/>
  <c r="G37" s="1"/>
  <c r="F39"/>
  <c r="E39"/>
  <c r="E38" s="1"/>
  <c r="D39"/>
  <c r="C39"/>
  <c r="C38" s="1"/>
  <c r="C37" s="1"/>
  <c r="B39"/>
  <c r="Q38"/>
  <c r="Q37" s="1"/>
  <c r="Z36"/>
  <c r="Y36"/>
  <c r="X36"/>
  <c r="W36"/>
  <c r="V36"/>
  <c r="S35"/>
  <c r="U35" s="1"/>
  <c r="R35"/>
  <c r="Q35"/>
  <c r="P35"/>
  <c r="O35"/>
  <c r="N35"/>
  <c r="M35"/>
  <c r="L35"/>
  <c r="K35"/>
  <c r="J35"/>
  <c r="I35"/>
  <c r="H35"/>
  <c r="G35"/>
  <c r="F35"/>
  <c r="E35"/>
  <c r="D35"/>
  <c r="C35"/>
  <c r="B35"/>
  <c r="S34"/>
  <c r="U34" s="1"/>
  <c r="R34"/>
  <c r="Q34"/>
  <c r="P34"/>
  <c r="O34"/>
  <c r="N34"/>
  <c r="M34"/>
  <c r="L34"/>
  <c r="K34"/>
  <c r="J34"/>
  <c r="I34"/>
  <c r="H34"/>
  <c r="G34"/>
  <c r="F34"/>
  <c r="E34"/>
  <c r="D34"/>
  <c r="C34"/>
  <c r="B34"/>
  <c r="S33"/>
  <c r="U33" s="1"/>
  <c r="R33"/>
  <c r="Q33"/>
  <c r="P33"/>
  <c r="O33"/>
  <c r="N33"/>
  <c r="M33"/>
  <c r="L33"/>
  <c r="K33"/>
  <c r="J33"/>
  <c r="I33"/>
  <c r="H33"/>
  <c r="G33"/>
  <c r="F33"/>
  <c r="E33"/>
  <c r="D33"/>
  <c r="C33"/>
  <c r="B33"/>
  <c r="S32"/>
  <c r="U32" s="1"/>
  <c r="R32"/>
  <c r="Q32"/>
  <c r="P32"/>
  <c r="O32"/>
  <c r="N32"/>
  <c r="M32"/>
  <c r="L32"/>
  <c r="K32"/>
  <c r="J32"/>
  <c r="I32"/>
  <c r="H32"/>
  <c r="G32"/>
  <c r="F32"/>
  <c r="E32"/>
  <c r="D32"/>
  <c r="C32"/>
  <c r="B32"/>
  <c r="S31"/>
  <c r="U31" s="1"/>
  <c r="R31"/>
  <c r="Q31"/>
  <c r="P31"/>
  <c r="O31"/>
  <c r="N31"/>
  <c r="M31"/>
  <c r="L31"/>
  <c r="K31"/>
  <c r="J31"/>
  <c r="I31"/>
  <c r="H31"/>
  <c r="G31"/>
  <c r="F31"/>
  <c r="E31"/>
  <c r="D31"/>
  <c r="C31"/>
  <c r="B31"/>
  <c r="S30"/>
  <c r="U30" s="1"/>
  <c r="R30"/>
  <c r="Q30"/>
  <c r="P30"/>
  <c r="O30"/>
  <c r="N30"/>
  <c r="M30"/>
  <c r="L30"/>
  <c r="K30"/>
  <c r="J30"/>
  <c r="I30"/>
  <c r="H30"/>
  <c r="G30"/>
  <c r="F30"/>
  <c r="E30"/>
  <c r="D30"/>
  <c r="C30"/>
  <c r="B30"/>
  <c r="S29"/>
  <c r="U29" s="1"/>
  <c r="R29"/>
  <c r="R28" s="1"/>
  <c r="Q29"/>
  <c r="Q28" s="1"/>
  <c r="P29"/>
  <c r="O29"/>
  <c r="O28" s="1"/>
  <c r="N29"/>
  <c r="N28" s="1"/>
  <c r="M29"/>
  <c r="M28" s="1"/>
  <c r="L29"/>
  <c r="K29"/>
  <c r="K28" s="1"/>
  <c r="J29"/>
  <c r="J28" s="1"/>
  <c r="I29"/>
  <c r="I28" s="1"/>
  <c r="H29"/>
  <c r="G29"/>
  <c r="G28" s="1"/>
  <c r="F29"/>
  <c r="E29"/>
  <c r="E28" s="1"/>
  <c r="D29"/>
  <c r="D28" s="1"/>
  <c r="C29"/>
  <c r="C28" s="1"/>
  <c r="B29"/>
  <c r="B28" s="1"/>
  <c r="P28"/>
  <c r="L28"/>
  <c r="Z27"/>
  <c r="Y27"/>
  <c r="X27"/>
  <c r="W27"/>
  <c r="V27"/>
  <c r="S26"/>
  <c r="U26" s="1"/>
  <c r="R26"/>
  <c r="Q26"/>
  <c r="P26"/>
  <c r="O26"/>
  <c r="N26"/>
  <c r="M26"/>
  <c r="L26"/>
  <c r="K26"/>
  <c r="J26"/>
  <c r="I26"/>
  <c r="H26"/>
  <c r="G26"/>
  <c r="F26"/>
  <c r="E26"/>
  <c r="D26"/>
  <c r="C26"/>
  <c r="B26"/>
  <c r="S25"/>
  <c r="U25" s="1"/>
  <c r="R25"/>
  <c r="Q25"/>
  <c r="P25"/>
  <c r="O25"/>
  <c r="N25"/>
  <c r="M25"/>
  <c r="L25"/>
  <c r="K25"/>
  <c r="J25"/>
  <c r="I25"/>
  <c r="H25"/>
  <c r="G25"/>
  <c r="F25"/>
  <c r="E25"/>
  <c r="D25"/>
  <c r="C25"/>
  <c r="B25"/>
  <c r="S24"/>
  <c r="U24" s="1"/>
  <c r="R24"/>
  <c r="Q24"/>
  <c r="P24"/>
  <c r="O24"/>
  <c r="N24"/>
  <c r="M24"/>
  <c r="L24"/>
  <c r="K24"/>
  <c r="J24"/>
  <c r="I24"/>
  <c r="H24"/>
  <c r="G24"/>
  <c r="F24"/>
  <c r="E24"/>
  <c r="D24"/>
  <c r="C24"/>
  <c r="B24"/>
  <c r="S23"/>
  <c r="U23" s="1"/>
  <c r="R23"/>
  <c r="Q23"/>
  <c r="P23"/>
  <c r="O23"/>
  <c r="N23"/>
  <c r="M23"/>
  <c r="L23"/>
  <c r="K23"/>
  <c r="J23"/>
  <c r="I23"/>
  <c r="H23"/>
  <c r="G23"/>
  <c r="F23"/>
  <c r="E23"/>
  <c r="D23"/>
  <c r="C23"/>
  <c r="B23"/>
  <c r="S22"/>
  <c r="U22" s="1"/>
  <c r="R22"/>
  <c r="Q22"/>
  <c r="P22"/>
  <c r="O22"/>
  <c r="N22"/>
  <c r="M22"/>
  <c r="L22"/>
  <c r="K22"/>
  <c r="J22"/>
  <c r="I22"/>
  <c r="H22"/>
  <c r="G22"/>
  <c r="F22"/>
  <c r="E22"/>
  <c r="D22"/>
  <c r="C22"/>
  <c r="B22"/>
  <c r="S21"/>
  <c r="U21" s="1"/>
  <c r="R21"/>
  <c r="Q21"/>
  <c r="P21"/>
  <c r="O21"/>
  <c r="N21"/>
  <c r="M21"/>
  <c r="L21"/>
  <c r="K21"/>
  <c r="J21"/>
  <c r="I21"/>
  <c r="H21"/>
  <c r="G21"/>
  <c r="F21"/>
  <c r="W21" s="1"/>
  <c r="E21"/>
  <c r="D21"/>
  <c r="C21"/>
  <c r="B21"/>
  <c r="S20"/>
  <c r="U20" s="1"/>
  <c r="R20"/>
  <c r="R19" s="1"/>
  <c r="Q20"/>
  <c r="Q19" s="1"/>
  <c r="P20"/>
  <c r="P19" s="1"/>
  <c r="O20"/>
  <c r="O19" s="1"/>
  <c r="N20"/>
  <c r="N19" s="1"/>
  <c r="M20"/>
  <c r="M19" s="1"/>
  <c r="L20"/>
  <c r="K20"/>
  <c r="K19" s="1"/>
  <c r="J20"/>
  <c r="J19" s="1"/>
  <c r="I20"/>
  <c r="I19" s="1"/>
  <c r="H20"/>
  <c r="Y20" s="1"/>
  <c r="G20"/>
  <c r="G19" s="1"/>
  <c r="F20"/>
  <c r="W20" s="1"/>
  <c r="E20"/>
  <c r="E19" s="1"/>
  <c r="D20"/>
  <c r="C20"/>
  <c r="C19" s="1"/>
  <c r="B20"/>
  <c r="B19" s="1"/>
  <c r="L19"/>
  <c r="D19"/>
  <c r="Z18"/>
  <c r="Y18"/>
  <c r="X18"/>
  <c r="W18"/>
  <c r="V18"/>
  <c r="S17"/>
  <c r="S323" s="1"/>
  <c r="R17"/>
  <c r="R323" s="1"/>
  <c r="R373" s="1"/>
  <c r="Q17"/>
  <c r="Q323" s="1"/>
  <c r="Q373" s="1"/>
  <c r="P17"/>
  <c r="P323" s="1"/>
  <c r="P373" s="1"/>
  <c r="O17"/>
  <c r="O323" s="1"/>
  <c r="O373" s="1"/>
  <c r="N17"/>
  <c r="N323" s="1"/>
  <c r="M17"/>
  <c r="M323" s="1"/>
  <c r="M373" s="1"/>
  <c r="L17"/>
  <c r="L323" s="1"/>
  <c r="L373" s="1"/>
  <c r="K17"/>
  <c r="K323" s="1"/>
  <c r="K373" s="1"/>
  <c r="J17"/>
  <c r="J323" s="1"/>
  <c r="J373" s="1"/>
  <c r="I17"/>
  <c r="I323" s="1"/>
  <c r="H17"/>
  <c r="H323" s="1"/>
  <c r="G17"/>
  <c r="G323" s="1"/>
  <c r="F17"/>
  <c r="F323" s="1"/>
  <c r="E17"/>
  <c r="E323" s="1"/>
  <c r="D17"/>
  <c r="D323" s="1"/>
  <c r="D373" s="1"/>
  <c r="C17"/>
  <c r="C323" s="1"/>
  <c r="C373" s="1"/>
  <c r="B17"/>
  <c r="B323" s="1"/>
  <c r="B373" s="1"/>
  <c r="S16"/>
  <c r="S322" s="1"/>
  <c r="R16"/>
  <c r="Q16"/>
  <c r="Q322" s="1"/>
  <c r="P16"/>
  <c r="O16"/>
  <c r="O322" s="1"/>
  <c r="N16"/>
  <c r="M16"/>
  <c r="M322" s="1"/>
  <c r="L16"/>
  <c r="K16"/>
  <c r="K322" s="1"/>
  <c r="J16"/>
  <c r="I16"/>
  <c r="I322" s="1"/>
  <c r="H16"/>
  <c r="G16"/>
  <c r="G322" s="1"/>
  <c r="F16"/>
  <c r="E16"/>
  <c r="E322" s="1"/>
  <c r="D16"/>
  <c r="C16"/>
  <c r="C322" s="1"/>
  <c r="B16"/>
  <c r="S15"/>
  <c r="U15" s="1"/>
  <c r="R15"/>
  <c r="Q15"/>
  <c r="P15"/>
  <c r="O15"/>
  <c r="N15"/>
  <c r="M15"/>
  <c r="L15"/>
  <c r="K15"/>
  <c r="J15"/>
  <c r="I15"/>
  <c r="Z15" s="1"/>
  <c r="H15"/>
  <c r="G15"/>
  <c r="X15" s="1"/>
  <c r="F15"/>
  <c r="E15"/>
  <c r="V15" s="1"/>
  <c r="D15"/>
  <c r="C15"/>
  <c r="B15"/>
  <c r="S14"/>
  <c r="S320" s="1"/>
  <c r="R14"/>
  <c r="Q14"/>
  <c r="Q320" s="1"/>
  <c r="P14"/>
  <c r="O14"/>
  <c r="O320" s="1"/>
  <c r="O370" s="1"/>
  <c r="N14"/>
  <c r="M14"/>
  <c r="M320" s="1"/>
  <c r="M370" s="1"/>
  <c r="L14"/>
  <c r="K14"/>
  <c r="K320" s="1"/>
  <c r="K370" s="1"/>
  <c r="J14"/>
  <c r="I14"/>
  <c r="I320" s="1"/>
  <c r="H14"/>
  <c r="G14"/>
  <c r="G320" s="1"/>
  <c r="F14"/>
  <c r="E14"/>
  <c r="E320" s="1"/>
  <c r="D14"/>
  <c r="C14"/>
  <c r="C320" s="1"/>
  <c r="C370" s="1"/>
  <c r="B14"/>
  <c r="S13"/>
  <c r="S319" s="1"/>
  <c r="R13"/>
  <c r="Q13"/>
  <c r="Q319" s="1"/>
  <c r="Q369" s="1"/>
  <c r="P13"/>
  <c r="O13"/>
  <c r="O319" s="1"/>
  <c r="O369" s="1"/>
  <c r="N13"/>
  <c r="M13"/>
  <c r="M319" s="1"/>
  <c r="M369" s="1"/>
  <c r="L13"/>
  <c r="K13"/>
  <c r="K319" s="1"/>
  <c r="K369" s="1"/>
  <c r="J13"/>
  <c r="I13"/>
  <c r="I319" s="1"/>
  <c r="H13"/>
  <c r="G13"/>
  <c r="G319" s="1"/>
  <c r="F13"/>
  <c r="E13"/>
  <c r="E319" s="1"/>
  <c r="D13"/>
  <c r="C13"/>
  <c r="C319" s="1"/>
  <c r="C369" s="1"/>
  <c r="B13"/>
  <c r="S12"/>
  <c r="S318" s="1"/>
  <c r="R12"/>
  <c r="Q12"/>
  <c r="Q318" s="1"/>
  <c r="P12"/>
  <c r="O12"/>
  <c r="O318" s="1"/>
  <c r="N12"/>
  <c r="M12"/>
  <c r="M318" s="1"/>
  <c r="L12"/>
  <c r="K12"/>
  <c r="K318" s="1"/>
  <c r="J12"/>
  <c r="I12"/>
  <c r="I318" s="1"/>
  <c r="H12"/>
  <c r="G12"/>
  <c r="G318" s="1"/>
  <c r="F12"/>
  <c r="E12"/>
  <c r="E318" s="1"/>
  <c r="D12"/>
  <c r="C12"/>
  <c r="C318" s="1"/>
  <c r="B12"/>
  <c r="S11"/>
  <c r="U11" s="1"/>
  <c r="R11"/>
  <c r="Q11"/>
  <c r="Q10" s="1"/>
  <c r="P11"/>
  <c r="O11"/>
  <c r="O10" s="1"/>
  <c r="N11"/>
  <c r="M11"/>
  <c r="M10" s="1"/>
  <c r="L11"/>
  <c r="K11"/>
  <c r="K10" s="1"/>
  <c r="J11"/>
  <c r="I11"/>
  <c r="I10" s="1"/>
  <c r="H11"/>
  <c r="G11"/>
  <c r="G10" s="1"/>
  <c r="X10" s="1"/>
  <c r="F11"/>
  <c r="E11"/>
  <c r="E10" s="1"/>
  <c r="D11"/>
  <c r="C11"/>
  <c r="C10" s="1"/>
  <c r="B11"/>
  <c r="R10"/>
  <c r="P10"/>
  <c r="N10"/>
  <c r="T10" s="1"/>
  <c r="L10"/>
  <c r="J10"/>
  <c r="H10"/>
  <c r="F10"/>
  <c r="W10" s="1"/>
  <c r="D10"/>
  <c r="B10"/>
  <c r="A2"/>
  <c r="W291" l="1"/>
  <c r="V311"/>
  <c r="W22"/>
  <c r="Y217"/>
  <c r="W218"/>
  <c r="Y218"/>
  <c r="X311"/>
  <c r="N109"/>
  <c r="X159"/>
  <c r="Z159"/>
  <c r="V160"/>
  <c r="X160"/>
  <c r="Z160"/>
  <c r="V161"/>
  <c r="X161"/>
  <c r="Z161"/>
  <c r="V241"/>
  <c r="X241"/>
  <c r="Z241"/>
  <c r="D326"/>
  <c r="W219"/>
  <c r="Y219"/>
  <c r="W220"/>
  <c r="Y220"/>
  <c r="C307"/>
  <c r="X165"/>
  <c r="Z311"/>
  <c r="J335"/>
  <c r="W221"/>
  <c r="Y221"/>
  <c r="W222"/>
  <c r="Y222"/>
  <c r="W223"/>
  <c r="Y223"/>
  <c r="W224"/>
  <c r="Y224"/>
  <c r="V226"/>
  <c r="M326"/>
  <c r="Y291"/>
  <c r="M307"/>
  <c r="Q307"/>
  <c r="W314"/>
  <c r="Y314"/>
  <c r="H326"/>
  <c r="C326"/>
  <c r="Q326"/>
  <c r="Q325" s="1"/>
  <c r="J326"/>
  <c r="L326"/>
  <c r="L325" s="1"/>
  <c r="E339"/>
  <c r="Y21"/>
  <c r="D73"/>
  <c r="Z166"/>
  <c r="V273"/>
  <c r="E334"/>
  <c r="W58"/>
  <c r="Y58"/>
  <c r="I55"/>
  <c r="W69"/>
  <c r="P64"/>
  <c r="Z85"/>
  <c r="V89"/>
  <c r="X89"/>
  <c r="Z89"/>
  <c r="H136"/>
  <c r="V282"/>
  <c r="V292"/>
  <c r="X292"/>
  <c r="Z292"/>
  <c r="G330"/>
  <c r="W248"/>
  <c r="Y248"/>
  <c r="W250"/>
  <c r="Y250"/>
  <c r="X273"/>
  <c r="Z273"/>
  <c r="C339"/>
  <c r="J339"/>
  <c r="I37"/>
  <c r="I46"/>
  <c r="M55"/>
  <c r="B136"/>
  <c r="F136"/>
  <c r="J136"/>
  <c r="N136"/>
  <c r="R136"/>
  <c r="O186"/>
  <c r="Q186"/>
  <c r="V202"/>
  <c r="X202"/>
  <c r="Z202"/>
  <c r="V203"/>
  <c r="X203"/>
  <c r="Z203"/>
  <c r="V204"/>
  <c r="X204"/>
  <c r="Z204"/>
  <c r="V205"/>
  <c r="X205"/>
  <c r="Z205"/>
  <c r="V206"/>
  <c r="X206"/>
  <c r="Z206"/>
  <c r="V264"/>
  <c r="X264"/>
  <c r="Z264"/>
  <c r="X282"/>
  <c r="G307"/>
  <c r="E330"/>
  <c r="H19"/>
  <c r="W29"/>
  <c r="Y29"/>
  <c r="T28"/>
  <c r="W30"/>
  <c r="Y30"/>
  <c r="W31"/>
  <c r="Y31"/>
  <c r="W32"/>
  <c r="Y32"/>
  <c r="W33"/>
  <c r="Y33"/>
  <c r="W34"/>
  <c r="Y34"/>
  <c r="Y35"/>
  <c r="V94"/>
  <c r="X94"/>
  <c r="Z94"/>
  <c r="Z95"/>
  <c r="Z97"/>
  <c r="B181"/>
  <c r="J325"/>
  <c r="L339"/>
  <c r="W50"/>
  <c r="Y50"/>
  <c r="G92"/>
  <c r="G91" s="1"/>
  <c r="X102"/>
  <c r="H163"/>
  <c r="P163"/>
  <c r="V274"/>
  <c r="X274"/>
  <c r="Z274"/>
  <c r="B312"/>
  <c r="B307" s="1"/>
  <c r="D312"/>
  <c r="D307" s="1"/>
  <c r="J312"/>
  <c r="J307" s="1"/>
  <c r="L312"/>
  <c r="L307" s="1"/>
  <c r="N312"/>
  <c r="N307" s="1"/>
  <c r="P312"/>
  <c r="P307" s="1"/>
  <c r="R312"/>
  <c r="R307" s="1"/>
  <c r="C335"/>
  <c r="S337"/>
  <c r="N337"/>
  <c r="L335"/>
  <c r="M46"/>
  <c r="D100"/>
  <c r="J181"/>
  <c r="N181"/>
  <c r="T217"/>
  <c r="V265"/>
  <c r="X265"/>
  <c r="Z282"/>
  <c r="W301"/>
  <c r="Y301"/>
  <c r="W302"/>
  <c r="Y302"/>
  <c r="W303"/>
  <c r="Y303"/>
  <c r="W304"/>
  <c r="Y304"/>
  <c r="W305"/>
  <c r="Y305"/>
  <c r="E307"/>
  <c r="I307"/>
  <c r="V313"/>
  <c r="X313"/>
  <c r="J334"/>
  <c r="D325"/>
  <c r="M325"/>
  <c r="C334"/>
  <c r="L334"/>
  <c r="X69"/>
  <c r="V71"/>
  <c r="X71"/>
  <c r="Z71"/>
  <c r="B73"/>
  <c r="W75"/>
  <c r="Y75"/>
  <c r="V75"/>
  <c r="N73"/>
  <c r="P73"/>
  <c r="R73"/>
  <c r="W77"/>
  <c r="Y77"/>
  <c r="V77"/>
  <c r="V79"/>
  <c r="X79"/>
  <c r="Z79"/>
  <c r="V80"/>
  <c r="X80"/>
  <c r="Z80"/>
  <c r="E92"/>
  <c r="I92"/>
  <c r="L101"/>
  <c r="L100" s="1"/>
  <c r="Z116"/>
  <c r="Z120"/>
  <c r="V122"/>
  <c r="X122"/>
  <c r="Z122"/>
  <c r="V123"/>
  <c r="X123"/>
  <c r="Z123"/>
  <c r="B127"/>
  <c r="J127"/>
  <c r="R127"/>
  <c r="W130"/>
  <c r="Y130"/>
  <c r="V130"/>
  <c r="Z134"/>
  <c r="V138"/>
  <c r="X138"/>
  <c r="Z138"/>
  <c r="V139"/>
  <c r="X139"/>
  <c r="Z139"/>
  <c r="V140"/>
  <c r="X140"/>
  <c r="Z140"/>
  <c r="W142"/>
  <c r="Y142"/>
  <c r="C145"/>
  <c r="K145"/>
  <c r="M145"/>
  <c r="O145"/>
  <c r="Q145"/>
  <c r="W168"/>
  <c r="Z174"/>
  <c r="Z176"/>
  <c r="C181"/>
  <c r="V183"/>
  <c r="X183"/>
  <c r="Z183"/>
  <c r="K181"/>
  <c r="M181"/>
  <c r="O181"/>
  <c r="F186"/>
  <c r="F181" s="1"/>
  <c r="H209"/>
  <c r="H208" s="1"/>
  <c r="V242"/>
  <c r="X242"/>
  <c r="Z242"/>
  <c r="D254"/>
  <c r="H254"/>
  <c r="L254"/>
  <c r="P254"/>
  <c r="V260"/>
  <c r="X260"/>
  <c r="Z260"/>
  <c r="V275"/>
  <c r="X275"/>
  <c r="Z275"/>
  <c r="V276"/>
  <c r="X276"/>
  <c r="Z276"/>
  <c r="V289"/>
  <c r="X289"/>
  <c r="Z289"/>
  <c r="V290"/>
  <c r="X290"/>
  <c r="Z290"/>
  <c r="V291"/>
  <c r="X291"/>
  <c r="Z291"/>
  <c r="W292"/>
  <c r="W294"/>
  <c r="Y294"/>
  <c r="W295"/>
  <c r="Y295"/>
  <c r="W296"/>
  <c r="Y296"/>
  <c r="V298"/>
  <c r="X298"/>
  <c r="Z298"/>
  <c r="V299"/>
  <c r="X299"/>
  <c r="Z299"/>
  <c r="V300"/>
  <c r="X300"/>
  <c r="Z300"/>
  <c r="V301"/>
  <c r="X301"/>
  <c r="Z301"/>
  <c r="V302"/>
  <c r="X302"/>
  <c r="Z302"/>
  <c r="V303"/>
  <c r="X303"/>
  <c r="Z303"/>
  <c r="W310"/>
  <c r="W311"/>
  <c r="Y311"/>
  <c r="F312"/>
  <c r="H312"/>
  <c r="W313"/>
  <c r="Y313"/>
  <c r="V314"/>
  <c r="X314"/>
  <c r="Z314"/>
  <c r="E326"/>
  <c r="E325" s="1"/>
  <c r="G326"/>
  <c r="G325" s="1"/>
  <c r="F330"/>
  <c r="F325" s="1"/>
  <c r="H330"/>
  <c r="H325" s="1"/>
  <c r="C325"/>
  <c r="G335"/>
  <c r="G339"/>
  <c r="Y22"/>
  <c r="W23"/>
  <c r="Y23"/>
  <c r="W24"/>
  <c r="Y24"/>
  <c r="W25"/>
  <c r="Y25"/>
  <c r="W26"/>
  <c r="H28"/>
  <c r="W41"/>
  <c r="Y41"/>
  <c r="E55"/>
  <c r="W62"/>
  <c r="Y62"/>
  <c r="B109"/>
  <c r="J109"/>
  <c r="R109"/>
  <c r="N127"/>
  <c r="W146"/>
  <c r="D182"/>
  <c r="D181" s="1"/>
  <c r="H182"/>
  <c r="L182"/>
  <c r="L181" s="1"/>
  <c r="P182"/>
  <c r="P181" s="1"/>
  <c r="X226"/>
  <c r="Z226"/>
  <c r="V227"/>
  <c r="X227"/>
  <c r="Z227"/>
  <c r="D245"/>
  <c r="H245"/>
  <c r="L245"/>
  <c r="P245"/>
  <c r="W251"/>
  <c r="Y251"/>
  <c r="Z265"/>
  <c r="V266"/>
  <c r="X266"/>
  <c r="Z266"/>
  <c r="V267"/>
  <c r="X267"/>
  <c r="Z267"/>
  <c r="V268"/>
  <c r="X268"/>
  <c r="W272"/>
  <c r="Y273"/>
  <c r="V283"/>
  <c r="X283"/>
  <c r="V307"/>
  <c r="X307"/>
  <c r="Z307"/>
  <c r="V312"/>
  <c r="X312"/>
  <c r="Z312"/>
  <c r="E37"/>
  <c r="M37"/>
  <c r="T19"/>
  <c r="Y26"/>
  <c r="W40"/>
  <c r="Y40"/>
  <c r="W44"/>
  <c r="Y44"/>
  <c r="W49"/>
  <c r="Y49"/>
  <c r="W53"/>
  <c r="Y53"/>
  <c r="D65"/>
  <c r="D64" s="1"/>
  <c r="L65"/>
  <c r="L64" s="1"/>
  <c r="W85"/>
  <c r="Y85"/>
  <c r="V85"/>
  <c r="X86"/>
  <c r="X88"/>
  <c r="B92"/>
  <c r="B91" s="1"/>
  <c r="D92"/>
  <c r="D91" s="1"/>
  <c r="W95"/>
  <c r="Y95"/>
  <c r="V95"/>
  <c r="L92"/>
  <c r="L91" s="1"/>
  <c r="N92"/>
  <c r="N91" s="1"/>
  <c r="P92"/>
  <c r="P91" s="1"/>
  <c r="R92"/>
  <c r="R91" s="1"/>
  <c r="W97"/>
  <c r="Y97"/>
  <c r="V97"/>
  <c r="Y98"/>
  <c r="V103"/>
  <c r="X103"/>
  <c r="Z103"/>
  <c r="V104"/>
  <c r="X104"/>
  <c r="Z104"/>
  <c r="X107"/>
  <c r="C119"/>
  <c r="C118" s="1"/>
  <c r="K119"/>
  <c r="K118" s="1"/>
  <c r="W118" s="1"/>
  <c r="M119"/>
  <c r="M118" s="1"/>
  <c r="O119"/>
  <c r="O118" s="1"/>
  <c r="Q119"/>
  <c r="Q118" s="1"/>
  <c r="V124"/>
  <c r="X124"/>
  <c r="Z124"/>
  <c r="V125"/>
  <c r="X125"/>
  <c r="Z125"/>
  <c r="X129"/>
  <c r="Z130"/>
  <c r="W132"/>
  <c r="W134"/>
  <c r="Y134"/>
  <c r="V134"/>
  <c r="V142"/>
  <c r="X142"/>
  <c r="Z142"/>
  <c r="V148"/>
  <c r="X148"/>
  <c r="Z148"/>
  <c r="V149"/>
  <c r="X149"/>
  <c r="Z149"/>
  <c r="Y150"/>
  <c r="W156"/>
  <c r="Y156"/>
  <c r="W166"/>
  <c r="Y166"/>
  <c r="V166"/>
  <c r="X168"/>
  <c r="V170"/>
  <c r="X170"/>
  <c r="Z170"/>
  <c r="B172"/>
  <c r="W174"/>
  <c r="Y174"/>
  <c r="J172"/>
  <c r="N172"/>
  <c r="R172"/>
  <c r="W176"/>
  <c r="Y176"/>
  <c r="V176"/>
  <c r="V178"/>
  <c r="X178"/>
  <c r="Z178"/>
  <c r="V179"/>
  <c r="X179"/>
  <c r="Z179"/>
  <c r="W184"/>
  <c r="Y184"/>
  <c r="V185"/>
  <c r="X185"/>
  <c r="Z185"/>
  <c r="H186"/>
  <c r="H181" s="1"/>
  <c r="Y181" s="1"/>
  <c r="F209"/>
  <c r="F208" s="1"/>
  <c r="B244"/>
  <c r="D244"/>
  <c r="J244"/>
  <c r="L244"/>
  <c r="N244"/>
  <c r="P244"/>
  <c r="R244"/>
  <c r="B253"/>
  <c r="D253"/>
  <c r="J253"/>
  <c r="L253"/>
  <c r="N253"/>
  <c r="P253"/>
  <c r="R253"/>
  <c r="V277"/>
  <c r="X277"/>
  <c r="Z277"/>
  <c r="V278"/>
  <c r="X278"/>
  <c r="Z278"/>
  <c r="W280"/>
  <c r="Y280"/>
  <c r="W281"/>
  <c r="Y292"/>
  <c r="V293"/>
  <c r="X293"/>
  <c r="Z293"/>
  <c r="V294"/>
  <c r="X294"/>
  <c r="Z294"/>
  <c r="V295"/>
  <c r="X295"/>
  <c r="Z295"/>
  <c r="V296"/>
  <c r="Z313"/>
  <c r="N328"/>
  <c r="F335"/>
  <c r="H335"/>
  <c r="N338"/>
  <c r="F339"/>
  <c r="H339"/>
  <c r="K339"/>
  <c r="K334" s="1"/>
  <c r="N339"/>
  <c r="Q346"/>
  <c r="Q370" s="1"/>
  <c r="W59"/>
  <c r="Y59"/>
  <c r="V66"/>
  <c r="X66"/>
  <c r="Z66"/>
  <c r="W66"/>
  <c r="H74"/>
  <c r="H73" s="1"/>
  <c r="Z75"/>
  <c r="Z77"/>
  <c r="W105"/>
  <c r="Z112"/>
  <c r="V113"/>
  <c r="X113"/>
  <c r="Z113"/>
  <c r="D114"/>
  <c r="D109" s="1"/>
  <c r="W116"/>
  <c r="Y116"/>
  <c r="V116"/>
  <c r="L114"/>
  <c r="L109" s="1"/>
  <c r="P114"/>
  <c r="P109" s="1"/>
  <c r="W120"/>
  <c r="Y120"/>
  <c r="V120"/>
  <c r="X121"/>
  <c r="D128"/>
  <c r="D127" s="1"/>
  <c r="L128"/>
  <c r="L127" s="1"/>
  <c r="P128"/>
  <c r="P127" s="1"/>
  <c r="B163"/>
  <c r="F163"/>
  <c r="J163"/>
  <c r="N163"/>
  <c r="R163"/>
  <c r="Q181"/>
  <c r="V228"/>
  <c r="X228"/>
  <c r="Z228"/>
  <c r="V229"/>
  <c r="X229"/>
  <c r="Z229"/>
  <c r="V230"/>
  <c r="X230"/>
  <c r="Z230"/>
  <c r="V231"/>
  <c r="X231"/>
  <c r="Z231"/>
  <c r="V232"/>
  <c r="X232"/>
  <c r="Z232"/>
  <c r="V233"/>
  <c r="X233"/>
  <c r="Z233"/>
  <c r="W246"/>
  <c r="Y246"/>
  <c r="C245"/>
  <c r="C244" s="1"/>
  <c r="V247"/>
  <c r="X247"/>
  <c r="Z247"/>
  <c r="K245"/>
  <c r="K244" s="1"/>
  <c r="M245"/>
  <c r="M244" s="1"/>
  <c r="O245"/>
  <c r="O244" s="1"/>
  <c r="Q245"/>
  <c r="Q244" s="1"/>
  <c r="W255"/>
  <c r="Y255"/>
  <c r="C254"/>
  <c r="C253" s="1"/>
  <c r="V256"/>
  <c r="X256"/>
  <c r="Z256"/>
  <c r="K254"/>
  <c r="K253" s="1"/>
  <c r="M254"/>
  <c r="M253" s="1"/>
  <c r="O254"/>
  <c r="O253" s="1"/>
  <c r="Q254"/>
  <c r="Q253" s="1"/>
  <c r="Z268"/>
  <c r="V269"/>
  <c r="X269"/>
  <c r="Z269"/>
  <c r="W271"/>
  <c r="Y271"/>
  <c r="Y272"/>
  <c r="W274"/>
  <c r="Y274"/>
  <c r="Y275"/>
  <c r="Z283"/>
  <c r="V284"/>
  <c r="X284"/>
  <c r="Z284"/>
  <c r="V285"/>
  <c r="X285"/>
  <c r="Z285"/>
  <c r="V286"/>
  <c r="X286"/>
  <c r="Z286"/>
  <c r="V287"/>
  <c r="X287"/>
  <c r="Z287"/>
  <c r="V304"/>
  <c r="X304"/>
  <c r="Z304"/>
  <c r="V305"/>
  <c r="X305"/>
  <c r="Z305"/>
  <c r="W308"/>
  <c r="Y310"/>
  <c r="U61"/>
  <c r="S60"/>
  <c r="U60" s="1"/>
  <c r="V10"/>
  <c r="F19"/>
  <c r="W19" s="1"/>
  <c r="V19"/>
  <c r="X19"/>
  <c r="V21"/>
  <c r="X21"/>
  <c r="Z21"/>
  <c r="V22"/>
  <c r="X22"/>
  <c r="Z22"/>
  <c r="V23"/>
  <c r="X23"/>
  <c r="Z23"/>
  <c r="V24"/>
  <c r="X24"/>
  <c r="Z24"/>
  <c r="V25"/>
  <c r="X25"/>
  <c r="Z25"/>
  <c r="V26"/>
  <c r="X26"/>
  <c r="Z26"/>
  <c r="F28"/>
  <c r="W28" s="1"/>
  <c r="V28"/>
  <c r="X28"/>
  <c r="V30"/>
  <c r="X30"/>
  <c r="Z30"/>
  <c r="V31"/>
  <c r="X31"/>
  <c r="Z31"/>
  <c r="V32"/>
  <c r="X32"/>
  <c r="Z32"/>
  <c r="V33"/>
  <c r="X33"/>
  <c r="Z33"/>
  <c r="V34"/>
  <c r="X34"/>
  <c r="Z34"/>
  <c r="V35"/>
  <c r="X35"/>
  <c r="Z35"/>
  <c r="W35"/>
  <c r="S38"/>
  <c r="B38"/>
  <c r="D38"/>
  <c r="W39"/>
  <c r="H38"/>
  <c r="J38"/>
  <c r="L38"/>
  <c r="N38"/>
  <c r="P38"/>
  <c r="R38"/>
  <c r="V40"/>
  <c r="X40"/>
  <c r="Z40"/>
  <c r="S42"/>
  <c r="U42" s="1"/>
  <c r="B42"/>
  <c r="D42"/>
  <c r="W43"/>
  <c r="H42"/>
  <c r="J42"/>
  <c r="L42"/>
  <c r="N42"/>
  <c r="P42"/>
  <c r="R42"/>
  <c r="V44"/>
  <c r="X44"/>
  <c r="Z44"/>
  <c r="S47"/>
  <c r="B47"/>
  <c r="D47"/>
  <c r="W48"/>
  <c r="H47"/>
  <c r="J47"/>
  <c r="L47"/>
  <c r="N47"/>
  <c r="P47"/>
  <c r="R47"/>
  <c r="V49"/>
  <c r="X49"/>
  <c r="Z49"/>
  <c r="S51"/>
  <c r="U51" s="1"/>
  <c r="B51"/>
  <c r="D51"/>
  <c r="W52"/>
  <c r="H51"/>
  <c r="J51"/>
  <c r="L51"/>
  <c r="N51"/>
  <c r="P51"/>
  <c r="R51"/>
  <c r="V53"/>
  <c r="X53"/>
  <c r="Z53"/>
  <c r="F127"/>
  <c r="U57"/>
  <c r="S56"/>
  <c r="W83"/>
  <c r="F82"/>
  <c r="W11"/>
  <c r="Y11"/>
  <c r="W15"/>
  <c r="Y15"/>
  <c r="B56"/>
  <c r="D56"/>
  <c r="W57"/>
  <c r="H56"/>
  <c r="J56"/>
  <c r="L56"/>
  <c r="N56"/>
  <c r="P56"/>
  <c r="R56"/>
  <c r="V58"/>
  <c r="X58"/>
  <c r="Z58"/>
  <c r="B60"/>
  <c r="D60"/>
  <c r="W61"/>
  <c r="H60"/>
  <c r="J60"/>
  <c r="L60"/>
  <c r="N60"/>
  <c r="P60"/>
  <c r="R60"/>
  <c r="V62"/>
  <c r="X62"/>
  <c r="Z62"/>
  <c r="Y66"/>
  <c r="B65"/>
  <c r="B64" s="1"/>
  <c r="W67"/>
  <c r="Y67"/>
  <c r="J65"/>
  <c r="J64" s="1"/>
  <c r="N65"/>
  <c r="N64" s="1"/>
  <c r="R65"/>
  <c r="R64" s="1"/>
  <c r="C65"/>
  <c r="C64" s="1"/>
  <c r="G65"/>
  <c r="K65"/>
  <c r="K64" s="1"/>
  <c r="M65"/>
  <c r="M64" s="1"/>
  <c r="Y64" s="1"/>
  <c r="O65"/>
  <c r="O64" s="1"/>
  <c r="Q65"/>
  <c r="Q64" s="1"/>
  <c r="W71"/>
  <c r="Y71"/>
  <c r="F74"/>
  <c r="F73" s="1"/>
  <c r="J74"/>
  <c r="J73" s="1"/>
  <c r="X75"/>
  <c r="C74"/>
  <c r="V76"/>
  <c r="X76"/>
  <c r="Z76"/>
  <c r="K74"/>
  <c r="M74"/>
  <c r="O74"/>
  <c r="Q74"/>
  <c r="X77"/>
  <c r="W79"/>
  <c r="Y79"/>
  <c r="X85"/>
  <c r="V86"/>
  <c r="Z86"/>
  <c r="C87"/>
  <c r="C82" s="1"/>
  <c r="G87"/>
  <c r="K87"/>
  <c r="W87" s="1"/>
  <c r="M87"/>
  <c r="M82" s="1"/>
  <c r="Y82" s="1"/>
  <c r="O87"/>
  <c r="O82" s="1"/>
  <c r="Q87"/>
  <c r="Q82" s="1"/>
  <c r="W89"/>
  <c r="Y89"/>
  <c r="F92"/>
  <c r="F91" s="1"/>
  <c r="W91" s="1"/>
  <c r="H92"/>
  <c r="H91" s="1"/>
  <c r="J92"/>
  <c r="J91" s="1"/>
  <c r="W93"/>
  <c r="Y93"/>
  <c r="X95"/>
  <c r="V96"/>
  <c r="X96"/>
  <c r="Z96"/>
  <c r="X97"/>
  <c r="V98"/>
  <c r="X98"/>
  <c r="Z98"/>
  <c r="W98"/>
  <c r="W103"/>
  <c r="Y103"/>
  <c r="X105"/>
  <c r="V107"/>
  <c r="Z107"/>
  <c r="F109"/>
  <c r="W112"/>
  <c r="Y112"/>
  <c r="H114"/>
  <c r="X115"/>
  <c r="X116"/>
  <c r="E119"/>
  <c r="G119"/>
  <c r="G118" s="1"/>
  <c r="X118" s="1"/>
  <c r="I119"/>
  <c r="S119"/>
  <c r="X120"/>
  <c r="V121"/>
  <c r="Z121"/>
  <c r="W122"/>
  <c r="Y122"/>
  <c r="W124"/>
  <c r="Y124"/>
  <c r="H128"/>
  <c r="H127" s="1"/>
  <c r="X130"/>
  <c r="V131"/>
  <c r="X131"/>
  <c r="Z131"/>
  <c r="C137"/>
  <c r="K137"/>
  <c r="M137"/>
  <c r="O137"/>
  <c r="Q137"/>
  <c r="Y145"/>
  <c r="X150"/>
  <c r="W152"/>
  <c r="Y152"/>
  <c r="V174"/>
  <c r="C177"/>
  <c r="K177"/>
  <c r="M177"/>
  <c r="O177"/>
  <c r="Q177"/>
  <c r="W186"/>
  <c r="Y186"/>
  <c r="C78"/>
  <c r="K78"/>
  <c r="M78"/>
  <c r="O78"/>
  <c r="Q78"/>
  <c r="Y87"/>
  <c r="X91"/>
  <c r="W114"/>
  <c r="X114"/>
  <c r="X132"/>
  <c r="X134"/>
  <c r="W138"/>
  <c r="Y138"/>
  <c r="W140"/>
  <c r="Y140"/>
  <c r="C141"/>
  <c r="V143"/>
  <c r="X143"/>
  <c r="Z143"/>
  <c r="K141"/>
  <c r="M141"/>
  <c r="O141"/>
  <c r="Q141"/>
  <c r="F145"/>
  <c r="W148"/>
  <c r="Y148"/>
  <c r="X151"/>
  <c r="V157"/>
  <c r="Z157"/>
  <c r="W158"/>
  <c r="Y158"/>
  <c r="W160"/>
  <c r="Y160"/>
  <c r="X166"/>
  <c r="V167"/>
  <c r="X167"/>
  <c r="Z167"/>
  <c r="W170"/>
  <c r="Y170"/>
  <c r="F173"/>
  <c r="F172" s="1"/>
  <c r="X174"/>
  <c r="C173"/>
  <c r="C172" s="1"/>
  <c r="V175"/>
  <c r="X175"/>
  <c r="Z175"/>
  <c r="K173"/>
  <c r="M173"/>
  <c r="O173"/>
  <c r="Q173"/>
  <c r="X176"/>
  <c r="W178"/>
  <c r="Y178"/>
  <c r="E182"/>
  <c r="G182"/>
  <c r="I182"/>
  <c r="S182"/>
  <c r="W183"/>
  <c r="Y183"/>
  <c r="V184"/>
  <c r="X184"/>
  <c r="Z184"/>
  <c r="W185"/>
  <c r="Y185"/>
  <c r="E186"/>
  <c r="V186" s="1"/>
  <c r="G186"/>
  <c r="X186" s="1"/>
  <c r="I186"/>
  <c r="S186"/>
  <c r="U186" s="1"/>
  <c r="W208"/>
  <c r="Y208"/>
  <c r="W209"/>
  <c r="Y209"/>
  <c r="W245"/>
  <c r="Y245"/>
  <c r="V249"/>
  <c r="X249"/>
  <c r="Z249"/>
  <c r="W254"/>
  <c r="Y254"/>
  <c r="V258"/>
  <c r="X258"/>
  <c r="Z258"/>
  <c r="T271"/>
  <c r="Y277"/>
  <c r="W289"/>
  <c r="Y289"/>
  <c r="T289"/>
  <c r="W290"/>
  <c r="Y290"/>
  <c r="W293"/>
  <c r="Y293"/>
  <c r="T307"/>
  <c r="Y308"/>
  <c r="W309"/>
  <c r="Y309"/>
  <c r="N327"/>
  <c r="S329"/>
  <c r="N329"/>
  <c r="N331"/>
  <c r="N330" s="1"/>
  <c r="S340"/>
  <c r="S427"/>
  <c r="T443"/>
  <c r="T451"/>
  <c r="T472"/>
  <c r="V187"/>
  <c r="X187"/>
  <c r="Z187"/>
  <c r="W188"/>
  <c r="Y188"/>
  <c r="V190"/>
  <c r="X190"/>
  <c r="Z190"/>
  <c r="V191"/>
  <c r="X191"/>
  <c r="Z191"/>
  <c r="V192"/>
  <c r="X192"/>
  <c r="Z192"/>
  <c r="V193"/>
  <c r="X193"/>
  <c r="Z193"/>
  <c r="V194"/>
  <c r="X194"/>
  <c r="Z194"/>
  <c r="V195"/>
  <c r="X195"/>
  <c r="Z195"/>
  <c r="V196"/>
  <c r="X196"/>
  <c r="Z196"/>
  <c r="V197"/>
  <c r="X197"/>
  <c r="Z197"/>
  <c r="W199"/>
  <c r="Y199"/>
  <c r="T199"/>
  <c r="W200"/>
  <c r="Y200"/>
  <c r="W201"/>
  <c r="Y201"/>
  <c r="W202"/>
  <c r="Y202"/>
  <c r="W203"/>
  <c r="Y203"/>
  <c r="W204"/>
  <c r="Y204"/>
  <c r="W205"/>
  <c r="Y205"/>
  <c r="W206"/>
  <c r="Y206"/>
  <c r="E209"/>
  <c r="G209"/>
  <c r="I209"/>
  <c r="S209"/>
  <c r="V210"/>
  <c r="X210"/>
  <c r="Z210"/>
  <c r="W211"/>
  <c r="Y211"/>
  <c r="W212"/>
  <c r="Y212"/>
  <c r="W213"/>
  <c r="Y213"/>
  <c r="W214"/>
  <c r="Y214"/>
  <c r="W215"/>
  <c r="Y215"/>
  <c r="V217"/>
  <c r="X217"/>
  <c r="Z217"/>
  <c r="V218"/>
  <c r="X218"/>
  <c r="Z218"/>
  <c r="V219"/>
  <c r="X219"/>
  <c r="Z219"/>
  <c r="V220"/>
  <c r="X220"/>
  <c r="Z220"/>
  <c r="V221"/>
  <c r="X221"/>
  <c r="Z221"/>
  <c r="V222"/>
  <c r="X222"/>
  <c r="Z222"/>
  <c r="V223"/>
  <c r="X223"/>
  <c r="Z223"/>
  <c r="V224"/>
  <c r="X224"/>
  <c r="Z224"/>
  <c r="W226"/>
  <c r="Y226"/>
  <c r="T226"/>
  <c r="W227"/>
  <c r="Y227"/>
  <c r="W228"/>
  <c r="Y228"/>
  <c r="W229"/>
  <c r="Y229"/>
  <c r="W230"/>
  <c r="Y230"/>
  <c r="W231"/>
  <c r="Y231"/>
  <c r="W232"/>
  <c r="Y232"/>
  <c r="W233"/>
  <c r="Y233"/>
  <c r="W235"/>
  <c r="Y235"/>
  <c r="T235"/>
  <c r="W236"/>
  <c r="Y236"/>
  <c r="W237"/>
  <c r="Y237"/>
  <c r="W238"/>
  <c r="Y238"/>
  <c r="W239"/>
  <c r="Y239"/>
  <c r="W240"/>
  <c r="Y240"/>
  <c r="W241"/>
  <c r="Y241"/>
  <c r="W242"/>
  <c r="Y242"/>
  <c r="E245"/>
  <c r="G245"/>
  <c r="I245"/>
  <c r="S245"/>
  <c r="V246"/>
  <c r="X246"/>
  <c r="Z246"/>
  <c r="W247"/>
  <c r="Y247"/>
  <c r="V248"/>
  <c r="X248"/>
  <c r="Z248"/>
  <c r="F249"/>
  <c r="H249"/>
  <c r="V250"/>
  <c r="X250"/>
  <c r="Z250"/>
  <c r="V251"/>
  <c r="X251"/>
  <c r="Z251"/>
  <c r="E254"/>
  <c r="G254"/>
  <c r="I254"/>
  <c r="S254"/>
  <c r="V255"/>
  <c r="X255"/>
  <c r="Z255"/>
  <c r="W256"/>
  <c r="Y256"/>
  <c r="V257"/>
  <c r="X257"/>
  <c r="Z257"/>
  <c r="F258"/>
  <c r="H258"/>
  <c r="V259"/>
  <c r="X259"/>
  <c r="Z259"/>
  <c r="W260"/>
  <c r="Y260"/>
  <c r="W262"/>
  <c r="Y262"/>
  <c r="T262"/>
  <c r="W263"/>
  <c r="Y263"/>
  <c r="W264"/>
  <c r="Y264"/>
  <c r="W265"/>
  <c r="Y265"/>
  <c r="W266"/>
  <c r="Y266"/>
  <c r="W267"/>
  <c r="Y267"/>
  <c r="T280"/>
  <c r="Y281"/>
  <c r="W282"/>
  <c r="Y282"/>
  <c r="W283"/>
  <c r="Y283"/>
  <c r="X296"/>
  <c r="Z296"/>
  <c r="W298"/>
  <c r="Y298"/>
  <c r="T298"/>
  <c r="W299"/>
  <c r="Y299"/>
  <c r="W300"/>
  <c r="Y300"/>
  <c r="N336"/>
  <c r="H37"/>
  <c r="Y38"/>
  <c r="Y10"/>
  <c r="Y19"/>
  <c r="Y28"/>
  <c r="H46"/>
  <c r="Y47"/>
  <c r="H55"/>
  <c r="Y56"/>
  <c r="Q136"/>
  <c r="G368"/>
  <c r="G317"/>
  <c r="K368"/>
  <c r="K367" s="1"/>
  <c r="K317"/>
  <c r="O368"/>
  <c r="O367" s="1"/>
  <c r="O317"/>
  <c r="S368"/>
  <c r="U318"/>
  <c r="S317"/>
  <c r="E369"/>
  <c r="U319"/>
  <c r="E370"/>
  <c r="U320"/>
  <c r="C372"/>
  <c r="C371" s="1"/>
  <c r="C321"/>
  <c r="G372"/>
  <c r="G321"/>
  <c r="K372"/>
  <c r="K371" s="1"/>
  <c r="K321"/>
  <c r="O372"/>
  <c r="O371" s="1"/>
  <c r="O321"/>
  <c r="S372"/>
  <c r="U322"/>
  <c r="S321"/>
  <c r="U321" s="1"/>
  <c r="E373"/>
  <c r="V323"/>
  <c r="Z323"/>
  <c r="V68"/>
  <c r="E65"/>
  <c r="V70"/>
  <c r="E69"/>
  <c r="V69" s="1"/>
  <c r="Z70"/>
  <c r="I69"/>
  <c r="U70"/>
  <c r="S69"/>
  <c r="U69" s="1"/>
  <c r="V84"/>
  <c r="E83"/>
  <c r="E91"/>
  <c r="V91" s="1"/>
  <c r="V92"/>
  <c r="I91"/>
  <c r="Z92"/>
  <c r="V106"/>
  <c r="E105"/>
  <c r="V105" s="1"/>
  <c r="Z106"/>
  <c r="I105"/>
  <c r="V111"/>
  <c r="E110"/>
  <c r="U111"/>
  <c r="S110"/>
  <c r="E118"/>
  <c r="V118" s="1"/>
  <c r="V119"/>
  <c r="I118"/>
  <c r="Z119"/>
  <c r="V133"/>
  <c r="E132"/>
  <c r="V132" s="1"/>
  <c r="Z133"/>
  <c r="I132"/>
  <c r="V147"/>
  <c r="E146"/>
  <c r="Z169"/>
  <c r="I168"/>
  <c r="U169"/>
  <c r="S168"/>
  <c r="U168" s="1"/>
  <c r="V182"/>
  <c r="E181"/>
  <c r="V181" s="1"/>
  <c r="Z182"/>
  <c r="I181"/>
  <c r="V11"/>
  <c r="X11"/>
  <c r="Z11"/>
  <c r="V12"/>
  <c r="X12"/>
  <c r="Z12"/>
  <c r="V13"/>
  <c r="X13"/>
  <c r="Z13"/>
  <c r="Z14"/>
  <c r="V16"/>
  <c r="X16"/>
  <c r="Z16"/>
  <c r="V17"/>
  <c r="V20"/>
  <c r="X29"/>
  <c r="X38"/>
  <c r="X42"/>
  <c r="X47"/>
  <c r="X51"/>
  <c r="X56"/>
  <c r="X60"/>
  <c r="Y61"/>
  <c r="T91"/>
  <c r="C368"/>
  <c r="C367" s="1"/>
  <c r="C317"/>
  <c r="C316" s="1"/>
  <c r="E368"/>
  <c r="E317"/>
  <c r="I368"/>
  <c r="I317"/>
  <c r="M368"/>
  <c r="M367" s="1"/>
  <c r="M317"/>
  <c r="Q368"/>
  <c r="Q317"/>
  <c r="G369"/>
  <c r="G370"/>
  <c r="E372"/>
  <c r="E371" s="1"/>
  <c r="E321"/>
  <c r="I321"/>
  <c r="M372"/>
  <c r="M371" s="1"/>
  <c r="M321"/>
  <c r="Q372"/>
  <c r="Q371" s="1"/>
  <c r="Q321"/>
  <c r="G373"/>
  <c r="X323"/>
  <c r="U323"/>
  <c r="Z68"/>
  <c r="I65"/>
  <c r="U68"/>
  <c r="S65"/>
  <c r="G82"/>
  <c r="X83"/>
  <c r="Z84"/>
  <c r="I83"/>
  <c r="U84"/>
  <c r="S83"/>
  <c r="U92"/>
  <c r="S91"/>
  <c r="U91" s="1"/>
  <c r="U105"/>
  <c r="S105"/>
  <c r="U104" s="1"/>
  <c r="G109"/>
  <c r="X109" s="1"/>
  <c r="X110"/>
  <c r="Z111"/>
  <c r="I110"/>
  <c r="U119"/>
  <c r="S118"/>
  <c r="U118" s="1"/>
  <c r="U133"/>
  <c r="S132"/>
  <c r="U132" s="1"/>
  <c r="G145"/>
  <c r="X145" s="1"/>
  <c r="X146"/>
  <c r="Z147"/>
  <c r="I146"/>
  <c r="U147"/>
  <c r="S146"/>
  <c r="E154"/>
  <c r="V154" s="1"/>
  <c r="V155"/>
  <c r="I154"/>
  <c r="Z155"/>
  <c r="U155"/>
  <c r="S154"/>
  <c r="U154" s="1"/>
  <c r="V169"/>
  <c r="E168"/>
  <c r="V168" s="1"/>
  <c r="X182"/>
  <c r="G181"/>
  <c r="X181" s="1"/>
  <c r="W323"/>
  <c r="F373"/>
  <c r="Y323"/>
  <c r="H373"/>
  <c r="V88"/>
  <c r="E87"/>
  <c r="V87" s="1"/>
  <c r="Z88"/>
  <c r="I87"/>
  <c r="U88"/>
  <c r="S87"/>
  <c r="U87" s="1"/>
  <c r="V102"/>
  <c r="E101"/>
  <c r="Z102"/>
  <c r="I101"/>
  <c r="U101"/>
  <c r="S101"/>
  <c r="V115"/>
  <c r="E114"/>
  <c r="V114" s="1"/>
  <c r="Z115"/>
  <c r="I114"/>
  <c r="U115"/>
  <c r="S114"/>
  <c r="U114" s="1"/>
  <c r="V129"/>
  <c r="E128"/>
  <c r="Z129"/>
  <c r="I128"/>
  <c r="U129"/>
  <c r="S128"/>
  <c r="V151"/>
  <c r="E150"/>
  <c r="V150" s="1"/>
  <c r="Z151"/>
  <c r="I150"/>
  <c r="U151"/>
  <c r="S150"/>
  <c r="U150" s="1"/>
  <c r="V165"/>
  <c r="E164"/>
  <c r="Z165"/>
  <c r="I164"/>
  <c r="U165"/>
  <c r="S164"/>
  <c r="V14"/>
  <c r="X14"/>
  <c r="X17"/>
  <c r="Z17"/>
  <c r="X20"/>
  <c r="Z20"/>
  <c r="V29"/>
  <c r="Z29"/>
  <c r="V38"/>
  <c r="Z38"/>
  <c r="Y39"/>
  <c r="V42"/>
  <c r="Z42"/>
  <c r="Y43"/>
  <c r="V47"/>
  <c r="Z47"/>
  <c r="Y48"/>
  <c r="V51"/>
  <c r="Z51"/>
  <c r="Y52"/>
  <c r="V56"/>
  <c r="Z56"/>
  <c r="Y57"/>
  <c r="V60"/>
  <c r="Z60"/>
  <c r="Y65"/>
  <c r="Z67"/>
  <c r="X65"/>
  <c r="T118"/>
  <c r="T154"/>
  <c r="S10"/>
  <c r="U10" s="1"/>
  <c r="B318"/>
  <c r="D318"/>
  <c r="F318"/>
  <c r="H318"/>
  <c r="J318"/>
  <c r="L318"/>
  <c r="N318"/>
  <c r="P318"/>
  <c r="R318"/>
  <c r="U12"/>
  <c r="W12"/>
  <c r="Y12"/>
  <c r="B319"/>
  <c r="B369" s="1"/>
  <c r="D319"/>
  <c r="D369" s="1"/>
  <c r="F319"/>
  <c r="H319"/>
  <c r="J319"/>
  <c r="J369" s="1"/>
  <c r="L319"/>
  <c r="L369" s="1"/>
  <c r="N319"/>
  <c r="N369" s="1"/>
  <c r="P319"/>
  <c r="P369" s="1"/>
  <c r="R319"/>
  <c r="R369" s="1"/>
  <c r="U13"/>
  <c r="W13"/>
  <c r="Y13"/>
  <c r="B320"/>
  <c r="B370" s="1"/>
  <c r="D320"/>
  <c r="D370" s="1"/>
  <c r="F320"/>
  <c r="H320"/>
  <c r="J320"/>
  <c r="J370" s="1"/>
  <c r="L320"/>
  <c r="L370" s="1"/>
  <c r="N320"/>
  <c r="N370" s="1"/>
  <c r="P320"/>
  <c r="P370" s="1"/>
  <c r="R320"/>
  <c r="R370" s="1"/>
  <c r="U14"/>
  <c r="W14"/>
  <c r="Y14"/>
  <c r="B322"/>
  <c r="D322"/>
  <c r="F322"/>
  <c r="H322"/>
  <c r="J322"/>
  <c r="L322"/>
  <c r="N322"/>
  <c r="P322"/>
  <c r="R322"/>
  <c r="U16"/>
  <c r="W16"/>
  <c r="Y16"/>
  <c r="U17"/>
  <c r="W17"/>
  <c r="Y17"/>
  <c r="S19"/>
  <c r="U19" s="1"/>
  <c r="S28"/>
  <c r="U28" s="1"/>
  <c r="F38"/>
  <c r="V39"/>
  <c r="X39"/>
  <c r="Z39"/>
  <c r="V41"/>
  <c r="X41"/>
  <c r="Z41"/>
  <c r="F42"/>
  <c r="W42" s="1"/>
  <c r="V43"/>
  <c r="X43"/>
  <c r="Z43"/>
  <c r="F47"/>
  <c r="V48"/>
  <c r="X48"/>
  <c r="Z48"/>
  <c r="V50"/>
  <c r="X50"/>
  <c r="Z50"/>
  <c r="F51"/>
  <c r="W51" s="1"/>
  <c r="V52"/>
  <c r="X52"/>
  <c r="Z52"/>
  <c r="F56"/>
  <c r="V57"/>
  <c r="X57"/>
  <c r="Z57"/>
  <c r="V59"/>
  <c r="X59"/>
  <c r="Z59"/>
  <c r="F60"/>
  <c r="W60" s="1"/>
  <c r="V61"/>
  <c r="X61"/>
  <c r="Z61"/>
  <c r="G64"/>
  <c r="X64" s="1"/>
  <c r="F65"/>
  <c r="V67"/>
  <c r="X67"/>
  <c r="X68"/>
  <c r="Y69"/>
  <c r="X70"/>
  <c r="E74"/>
  <c r="G74"/>
  <c r="I74"/>
  <c r="S74"/>
  <c r="E78"/>
  <c r="V78" s="1"/>
  <c r="G78"/>
  <c r="X78" s="1"/>
  <c r="I78"/>
  <c r="S78"/>
  <c r="U78" s="1"/>
  <c r="Y83"/>
  <c r="X84"/>
  <c r="X92"/>
  <c r="C101"/>
  <c r="C100" s="1"/>
  <c r="G101"/>
  <c r="K101"/>
  <c r="K100" s="1"/>
  <c r="W100" s="1"/>
  <c r="M101"/>
  <c r="M100" s="1"/>
  <c r="Y100" s="1"/>
  <c r="O101"/>
  <c r="O100" s="1"/>
  <c r="Q101"/>
  <c r="Q100" s="1"/>
  <c r="Y105"/>
  <c r="X106"/>
  <c r="Y110"/>
  <c r="X111"/>
  <c r="X119"/>
  <c r="C128"/>
  <c r="C127" s="1"/>
  <c r="G128"/>
  <c r="K128"/>
  <c r="K127" s="1"/>
  <c r="W127" s="1"/>
  <c r="M128"/>
  <c r="M127" s="1"/>
  <c r="Y127" s="1"/>
  <c r="O128"/>
  <c r="O127" s="1"/>
  <c r="Q128"/>
  <c r="Q127" s="1"/>
  <c r="Y132"/>
  <c r="X133"/>
  <c r="E137"/>
  <c r="G137"/>
  <c r="I137"/>
  <c r="S137"/>
  <c r="E141"/>
  <c r="V141" s="1"/>
  <c r="G141"/>
  <c r="X141" s="1"/>
  <c r="I141"/>
  <c r="S141"/>
  <c r="U141" s="1"/>
  <c r="Y146"/>
  <c r="X147"/>
  <c r="X155"/>
  <c r="W164"/>
  <c r="C164"/>
  <c r="C163" s="1"/>
  <c r="G164"/>
  <c r="K164"/>
  <c r="K163" s="1"/>
  <c r="M164"/>
  <c r="M163" s="1"/>
  <c r="Y163" s="1"/>
  <c r="O164"/>
  <c r="O163" s="1"/>
  <c r="Q164"/>
  <c r="Q163" s="1"/>
  <c r="Y168"/>
  <c r="X169"/>
  <c r="E173"/>
  <c r="G173"/>
  <c r="I173"/>
  <c r="S173"/>
  <c r="E177"/>
  <c r="V177" s="1"/>
  <c r="G177"/>
  <c r="X177" s="1"/>
  <c r="I177"/>
  <c r="S177"/>
  <c r="U177" s="1"/>
  <c r="T181"/>
  <c r="W68"/>
  <c r="Y68"/>
  <c r="W70"/>
  <c r="Y70"/>
  <c r="W74"/>
  <c r="Y74"/>
  <c r="W76"/>
  <c r="Y76"/>
  <c r="W78"/>
  <c r="Y78"/>
  <c r="W80"/>
  <c r="Y80"/>
  <c r="W84"/>
  <c r="Y84"/>
  <c r="W86"/>
  <c r="Y86"/>
  <c r="W88"/>
  <c r="Y88"/>
  <c r="Y91"/>
  <c r="W92"/>
  <c r="Y92"/>
  <c r="W94"/>
  <c r="Y94"/>
  <c r="W96"/>
  <c r="Y96"/>
  <c r="W102"/>
  <c r="Y102"/>
  <c r="W104"/>
  <c r="Y104"/>
  <c r="W106"/>
  <c r="Y106"/>
  <c r="W109"/>
  <c r="W111"/>
  <c r="Y111"/>
  <c r="W113"/>
  <c r="Y113"/>
  <c r="W115"/>
  <c r="Y115"/>
  <c r="Y118"/>
  <c r="W119"/>
  <c r="Y119"/>
  <c r="W121"/>
  <c r="Y121"/>
  <c r="W123"/>
  <c r="Y123"/>
  <c r="W125"/>
  <c r="Y125"/>
  <c r="W129"/>
  <c r="Y129"/>
  <c r="W131"/>
  <c r="Y131"/>
  <c r="W133"/>
  <c r="Y133"/>
  <c r="W137"/>
  <c r="Y137"/>
  <c r="W139"/>
  <c r="Y139"/>
  <c r="W141"/>
  <c r="Y141"/>
  <c r="W143"/>
  <c r="Y143"/>
  <c r="W145"/>
  <c r="W147"/>
  <c r="Y147"/>
  <c r="W149"/>
  <c r="Y149"/>
  <c r="W151"/>
  <c r="Y151"/>
  <c r="Y154"/>
  <c r="W155"/>
  <c r="Y155"/>
  <c r="W157"/>
  <c r="Y157"/>
  <c r="W159"/>
  <c r="Y159"/>
  <c r="W161"/>
  <c r="Y161"/>
  <c r="W163"/>
  <c r="W165"/>
  <c r="Y165"/>
  <c r="W167"/>
  <c r="Y167"/>
  <c r="W169"/>
  <c r="Y169"/>
  <c r="W173"/>
  <c r="Y173"/>
  <c r="W175"/>
  <c r="Y175"/>
  <c r="W177"/>
  <c r="Y177"/>
  <c r="W179"/>
  <c r="Y179"/>
  <c r="W182"/>
  <c r="Y182"/>
  <c r="S327"/>
  <c r="O326"/>
  <c r="S331"/>
  <c r="S330" s="1"/>
  <c r="O330"/>
  <c r="O339"/>
  <c r="Q339"/>
  <c r="S346"/>
  <c r="S336"/>
  <c r="O335"/>
  <c r="O334" s="1"/>
  <c r="P339"/>
  <c r="P334" s="1"/>
  <c r="S341"/>
  <c r="S339" s="1"/>
  <c r="P326"/>
  <c r="P325" s="1"/>
  <c r="R326"/>
  <c r="R325" s="1"/>
  <c r="S328"/>
  <c r="Q335"/>
  <c r="N335"/>
  <c r="N334" s="1"/>
  <c r="S338"/>
  <c r="R339"/>
  <c r="R334" s="1"/>
  <c r="I336"/>
  <c r="I337"/>
  <c r="I338"/>
  <c r="I340"/>
  <c r="I372" s="1"/>
  <c r="I341"/>
  <c r="I346"/>
  <c r="T346" s="1"/>
  <c r="I327"/>
  <c r="I328"/>
  <c r="I329"/>
  <c r="I331"/>
  <c r="I330" s="1"/>
  <c r="H334" l="1"/>
  <c r="W181"/>
  <c r="W312"/>
  <c r="F307"/>
  <c r="W307" s="1"/>
  <c r="Z78"/>
  <c r="Y60"/>
  <c r="G334"/>
  <c r="Y312"/>
  <c r="H307"/>
  <c r="Y307" s="1"/>
  <c r="I370"/>
  <c r="I369"/>
  <c r="I339"/>
  <c r="Q334"/>
  <c r="S369"/>
  <c r="X82"/>
  <c r="Q367"/>
  <c r="Q172"/>
  <c r="M172"/>
  <c r="Y172" s="1"/>
  <c r="O136"/>
  <c r="K136"/>
  <c r="W136" s="1"/>
  <c r="Y51"/>
  <c r="R46"/>
  <c r="N46"/>
  <c r="T46" s="1"/>
  <c r="J46"/>
  <c r="V46" s="1"/>
  <c r="B46"/>
  <c r="Y42"/>
  <c r="R37"/>
  <c r="Y37" s="1"/>
  <c r="N37"/>
  <c r="T37" s="1"/>
  <c r="J37"/>
  <c r="V37" s="1"/>
  <c r="B37"/>
  <c r="F334"/>
  <c r="Y46"/>
  <c r="W258"/>
  <c r="F253"/>
  <c r="W253" s="1"/>
  <c r="Z254"/>
  <c r="I253"/>
  <c r="V254"/>
  <c r="E253"/>
  <c r="V253" s="1"/>
  <c r="W249"/>
  <c r="F244"/>
  <c r="W244" s="1"/>
  <c r="Z245"/>
  <c r="I244"/>
  <c r="V245"/>
  <c r="E244"/>
  <c r="V244" s="1"/>
  <c r="U209"/>
  <c r="S208"/>
  <c r="U208" s="1"/>
  <c r="X209"/>
  <c r="G208"/>
  <c r="X208" s="1"/>
  <c r="S181"/>
  <c r="U181" s="1"/>
  <c r="U182"/>
  <c r="U47"/>
  <c r="S46"/>
  <c r="U38"/>
  <c r="S37"/>
  <c r="Z141"/>
  <c r="W101"/>
  <c r="Z154"/>
  <c r="E367"/>
  <c r="C366"/>
  <c r="N326"/>
  <c r="N325" s="1"/>
  <c r="Z186"/>
  <c r="O172"/>
  <c r="K172"/>
  <c r="W172" s="1"/>
  <c r="M136"/>
  <c r="Y136" s="1"/>
  <c r="C136"/>
  <c r="X87"/>
  <c r="K82"/>
  <c r="W82" s="1"/>
  <c r="O73"/>
  <c r="K73"/>
  <c r="W73" s="1"/>
  <c r="C73"/>
  <c r="R55"/>
  <c r="Y55" s="1"/>
  <c r="N55"/>
  <c r="J55"/>
  <c r="V55" s="1"/>
  <c r="B55"/>
  <c r="N373"/>
  <c r="P46"/>
  <c r="L46"/>
  <c r="X46" s="1"/>
  <c r="D46"/>
  <c r="P37"/>
  <c r="L37"/>
  <c r="X37" s="1"/>
  <c r="D37"/>
  <c r="Y258"/>
  <c r="H253"/>
  <c r="Y253" s="1"/>
  <c r="U254"/>
  <c r="S253"/>
  <c r="U253" s="1"/>
  <c r="X254"/>
  <c r="G253"/>
  <c r="X253" s="1"/>
  <c r="Y249"/>
  <c r="H244"/>
  <c r="Y244" s="1"/>
  <c r="U245"/>
  <c r="S244"/>
  <c r="U244" s="1"/>
  <c r="X245"/>
  <c r="G244"/>
  <c r="X244" s="1"/>
  <c r="Z209"/>
  <c r="I208"/>
  <c r="V209"/>
  <c r="E208"/>
  <c r="V208" s="1"/>
  <c r="Y114"/>
  <c r="H109"/>
  <c r="Y109" s="1"/>
  <c r="U56"/>
  <c r="S55"/>
  <c r="U55" s="1"/>
  <c r="Q73"/>
  <c r="M73"/>
  <c r="Y73" s="1"/>
  <c r="P55"/>
  <c r="L55"/>
  <c r="X55" s="1"/>
  <c r="D55"/>
  <c r="U173"/>
  <c r="S172"/>
  <c r="U172" s="1"/>
  <c r="G172"/>
  <c r="X172" s="1"/>
  <c r="X173"/>
  <c r="G163"/>
  <c r="X163" s="1"/>
  <c r="X164"/>
  <c r="I136"/>
  <c r="Z137"/>
  <c r="E136"/>
  <c r="V136" s="1"/>
  <c r="V137"/>
  <c r="G100"/>
  <c r="X100" s="1"/>
  <c r="X101"/>
  <c r="I73"/>
  <c r="Z74"/>
  <c r="E73"/>
  <c r="V73" s="1"/>
  <c r="V74"/>
  <c r="F64"/>
  <c r="W64" s="1"/>
  <c r="W65"/>
  <c r="F55"/>
  <c r="W56"/>
  <c r="F46"/>
  <c r="W46" s="1"/>
  <c r="W47"/>
  <c r="F37"/>
  <c r="W38"/>
  <c r="R321"/>
  <c r="R372"/>
  <c r="R371" s="1"/>
  <c r="N321"/>
  <c r="Z321" s="1"/>
  <c r="N372"/>
  <c r="J321"/>
  <c r="V321" s="1"/>
  <c r="J372"/>
  <c r="J371" s="1"/>
  <c r="W322"/>
  <c r="F321"/>
  <c r="F372"/>
  <c r="F371" s="1"/>
  <c r="B321"/>
  <c r="B372"/>
  <c r="B371" s="1"/>
  <c r="W320"/>
  <c r="F370"/>
  <c r="W319"/>
  <c r="F369"/>
  <c r="R317"/>
  <c r="R368"/>
  <c r="R367" s="1"/>
  <c r="N317"/>
  <c r="N368"/>
  <c r="N367" s="1"/>
  <c r="J317"/>
  <c r="V317" s="1"/>
  <c r="J368"/>
  <c r="J367" s="1"/>
  <c r="W318"/>
  <c r="F317"/>
  <c r="F368"/>
  <c r="B317"/>
  <c r="B368"/>
  <c r="B367" s="1"/>
  <c r="U164"/>
  <c r="S163"/>
  <c r="U163" s="1"/>
  <c r="I163"/>
  <c r="Z164"/>
  <c r="E163"/>
  <c r="V163" s="1"/>
  <c r="V164"/>
  <c r="U128"/>
  <c r="S127"/>
  <c r="U127" s="1"/>
  <c r="I127"/>
  <c r="Z128"/>
  <c r="E127"/>
  <c r="V127" s="1"/>
  <c r="V128"/>
  <c r="U100"/>
  <c r="S100"/>
  <c r="U99" s="1"/>
  <c r="I100"/>
  <c r="Z101"/>
  <c r="E100"/>
  <c r="V100" s="1"/>
  <c r="V101"/>
  <c r="U146"/>
  <c r="S145"/>
  <c r="U145" s="1"/>
  <c r="I145"/>
  <c r="Z146"/>
  <c r="I109"/>
  <c r="Z110"/>
  <c r="U83"/>
  <c r="S82"/>
  <c r="U82" s="1"/>
  <c r="I82"/>
  <c r="Z83"/>
  <c r="S64"/>
  <c r="U64" s="1"/>
  <c r="U65"/>
  <c r="Z65"/>
  <c r="I64"/>
  <c r="I316"/>
  <c r="Z317"/>
  <c r="G316"/>
  <c r="O325"/>
  <c r="Y164"/>
  <c r="Y128"/>
  <c r="Y101"/>
  <c r="Z150"/>
  <c r="Z114"/>
  <c r="Z87"/>
  <c r="V322"/>
  <c r="X320"/>
  <c r="X319"/>
  <c r="Q316"/>
  <c r="M316"/>
  <c r="I367"/>
  <c r="V318"/>
  <c r="Z118"/>
  <c r="Z91"/>
  <c r="I373"/>
  <c r="I371" s="1"/>
  <c r="G371"/>
  <c r="O316"/>
  <c r="K316"/>
  <c r="G367"/>
  <c r="Z10"/>
  <c r="I172"/>
  <c r="Z173"/>
  <c r="E172"/>
  <c r="V172" s="1"/>
  <c r="V173"/>
  <c r="U137"/>
  <c r="S136"/>
  <c r="U136" s="1"/>
  <c r="G136"/>
  <c r="X136" s="1"/>
  <c r="X137"/>
  <c r="G127"/>
  <c r="X127" s="1"/>
  <c r="X128"/>
  <c r="U74"/>
  <c r="S73"/>
  <c r="U73" s="1"/>
  <c r="G73"/>
  <c r="X73" s="1"/>
  <c r="X74"/>
  <c r="P321"/>
  <c r="P372"/>
  <c r="P371" s="1"/>
  <c r="L321"/>
  <c r="X321" s="1"/>
  <c r="L372"/>
  <c r="L371" s="1"/>
  <c r="Y322"/>
  <c r="H321"/>
  <c r="H372"/>
  <c r="H371" s="1"/>
  <c r="D321"/>
  <c r="D372"/>
  <c r="D371" s="1"/>
  <c r="Y320"/>
  <c r="H370"/>
  <c r="Y319"/>
  <c r="H369"/>
  <c r="P317"/>
  <c r="P368"/>
  <c r="P367" s="1"/>
  <c r="L317"/>
  <c r="L368"/>
  <c r="L367" s="1"/>
  <c r="Y318"/>
  <c r="H317"/>
  <c r="H368"/>
  <c r="D317"/>
  <c r="D368"/>
  <c r="D367" s="1"/>
  <c r="E316"/>
  <c r="E145"/>
  <c r="V145" s="1"/>
  <c r="V146"/>
  <c r="U110"/>
  <c r="S109"/>
  <c r="U109" s="1"/>
  <c r="E109"/>
  <c r="V109" s="1"/>
  <c r="V110"/>
  <c r="E82"/>
  <c r="V82" s="1"/>
  <c r="V83"/>
  <c r="V65"/>
  <c r="E64"/>
  <c r="V64" s="1"/>
  <c r="U317"/>
  <c r="S316"/>
  <c r="I326"/>
  <c r="I325" s="1"/>
  <c r="T325" s="1"/>
  <c r="I335"/>
  <c r="I334" s="1"/>
  <c r="T334" s="1"/>
  <c r="S335"/>
  <c r="S334" s="1"/>
  <c r="S326"/>
  <c r="S325" s="1"/>
  <c r="Z177"/>
  <c r="W128"/>
  <c r="S373"/>
  <c r="Z322"/>
  <c r="Q366"/>
  <c r="M366"/>
  <c r="Z318"/>
  <c r="E366"/>
  <c r="Z168"/>
  <c r="Z132"/>
  <c r="Z105"/>
  <c r="Z69"/>
  <c r="S371"/>
  <c r="X322"/>
  <c r="Z320"/>
  <c r="V320"/>
  <c r="Z319"/>
  <c r="V319"/>
  <c r="S367"/>
  <c r="O366"/>
  <c r="K366"/>
  <c r="X318"/>
  <c r="Z28"/>
  <c r="Z19"/>
  <c r="S366" l="1"/>
  <c r="U367"/>
  <c r="Z367"/>
  <c r="Z181"/>
  <c r="D316"/>
  <c r="D428" s="1"/>
  <c r="L366"/>
  <c r="P366"/>
  <c r="G366"/>
  <c r="N371"/>
  <c r="N366" s="1"/>
  <c r="T55"/>
  <c r="Z55"/>
  <c r="B316"/>
  <c r="J366"/>
  <c r="R366"/>
  <c r="W37"/>
  <c r="W55"/>
  <c r="Z208"/>
  <c r="T208"/>
  <c r="U37"/>
  <c r="Z37"/>
  <c r="U46"/>
  <c r="Z46"/>
  <c r="Z244"/>
  <c r="T244"/>
  <c r="Z253"/>
  <c r="T253"/>
  <c r="I421"/>
  <c r="Z82"/>
  <c r="T82"/>
  <c r="Z109"/>
  <c r="T109"/>
  <c r="Z145"/>
  <c r="T145"/>
  <c r="W317"/>
  <c r="F316"/>
  <c r="Z73"/>
  <c r="T73"/>
  <c r="Z136"/>
  <c r="T136"/>
  <c r="S421"/>
  <c r="U316"/>
  <c r="Z64"/>
  <c r="T64"/>
  <c r="D366"/>
  <c r="H367"/>
  <c r="H366" s="1"/>
  <c r="L316"/>
  <c r="X316" s="1"/>
  <c r="P316"/>
  <c r="Y321"/>
  <c r="I366"/>
  <c r="X317"/>
  <c r="B366"/>
  <c r="F367"/>
  <c r="F366" s="1"/>
  <c r="J316"/>
  <c r="N316"/>
  <c r="R316"/>
  <c r="W321"/>
  <c r="Y317"/>
  <c r="H316"/>
  <c r="Z172"/>
  <c r="T172"/>
  <c r="Z100"/>
  <c r="T100"/>
  <c r="Z127"/>
  <c r="T127"/>
  <c r="Z163"/>
  <c r="T163"/>
  <c r="V316"/>
  <c r="U366" l="1"/>
  <c r="Z366"/>
  <c r="T366"/>
  <c r="N421"/>
  <c r="T316"/>
  <c r="Y316"/>
  <c r="W316"/>
  <c r="Z316"/>
  <c r="N428" l="1"/>
  <c r="T421"/>
  <c r="T422" s="1"/>
  <c r="S428" l="1"/>
  <c r="T428"/>
  <c r="T429" s="1"/>
</calcChain>
</file>

<file path=xl/sharedStrings.xml><?xml version="1.0" encoding="utf-8"?>
<sst xmlns="http://schemas.openxmlformats.org/spreadsheetml/2006/main" count="397" uniqueCount="130">
  <si>
    <t>STATEMENT OF ALLOTMENT, OBLIGATION AND BALANCES</t>
  </si>
  <si>
    <t>(In Thousand Pesos)</t>
  </si>
  <si>
    <t>PARTICULARS</t>
  </si>
  <si>
    <t>FY 2015</t>
  </si>
  <si>
    <t>AS OF DECEMBER 31, 2015</t>
  </si>
  <si>
    <t>OBLIGATION RATE (%)</t>
  </si>
  <si>
    <t>ORIGINAL</t>
  </si>
  <si>
    <t>ADJUSTMENTS</t>
  </si>
  <si>
    <t>ADJUSTED APPROPRIATION</t>
  </si>
  <si>
    <t>ALLOTMENT</t>
  </si>
  <si>
    <t>OBLIGATIONS INCURRED</t>
  </si>
  <si>
    <t>UNOBLIGATED BALANCES</t>
  </si>
  <si>
    <t>APPROPRIATION</t>
  </si>
  <si>
    <t>PS</t>
  </si>
  <si>
    <t>MOOE</t>
  </si>
  <si>
    <t>FINEX</t>
  </si>
  <si>
    <t>CO</t>
  </si>
  <si>
    <t>Total</t>
  </si>
  <si>
    <t>Congress of the Philippines</t>
  </si>
  <si>
    <t xml:space="preserve">     Current Year Budget</t>
  </si>
  <si>
    <t xml:space="preserve">          Agency Specific Budget </t>
  </si>
  <si>
    <t xml:space="preserve">          Unobligated Allotment as of 12/31/14</t>
  </si>
  <si>
    <t xml:space="preserve">          Allotment Releases in FY 2015</t>
  </si>
  <si>
    <t xml:space="preserve">     Continuing Appropriation</t>
  </si>
  <si>
    <t>Office of the President</t>
  </si>
  <si>
    <t xml:space="preserve">          Special Purpose Funds</t>
  </si>
  <si>
    <t xml:space="preserve">          Automatic Appropriation</t>
  </si>
  <si>
    <t>Office of the Vice-President</t>
  </si>
  <si>
    <t>Department of Agrarian Reform</t>
  </si>
  <si>
    <t>Department of Agriculture</t>
  </si>
  <si>
    <t>Department of Budget and Management</t>
  </si>
  <si>
    <t>Department of Education</t>
  </si>
  <si>
    <t>State Universities and Colleges</t>
  </si>
  <si>
    <t>Department of Energy</t>
  </si>
  <si>
    <t>Department of Environment and Natural Resources</t>
  </si>
  <si>
    <t>Department of Finance</t>
  </si>
  <si>
    <t>Department of Foreign Affairs</t>
  </si>
  <si>
    <t>Department of Health</t>
  </si>
  <si>
    <t>Department of the Interior and Local Government</t>
  </si>
  <si>
    <t>Department of Justice</t>
  </si>
  <si>
    <t>Department of Labor and Employment</t>
  </si>
  <si>
    <t>Department of National Defense</t>
  </si>
  <si>
    <t>Department of Public Works and Highways</t>
  </si>
  <si>
    <t>Department of Science and Technology</t>
  </si>
  <si>
    <t>Department of Social Welfare and Development</t>
  </si>
  <si>
    <t>Department of Tourism</t>
  </si>
  <si>
    <t>Department of Trade and Industry</t>
  </si>
  <si>
    <t>Department of Transportation and Communications</t>
  </si>
  <si>
    <t>National Economic and Development Authority</t>
  </si>
  <si>
    <t>Presidential Communications Operations Office</t>
  </si>
  <si>
    <t>Other Executive Offices</t>
  </si>
  <si>
    <t>Autonomous Region in Muslim Mindanao</t>
  </si>
  <si>
    <t>Joint Legislative-Executive Councils</t>
  </si>
  <si>
    <t>The Judiciary</t>
  </si>
  <si>
    <t>Civil Service Commission</t>
  </si>
  <si>
    <t>Commission on Audit</t>
  </si>
  <si>
    <t>Commission on Elections</t>
  </si>
  <si>
    <t>Office of the Ombudsman</t>
  </si>
  <si>
    <t>Commission on Human Rights</t>
  </si>
  <si>
    <t>TOTAL, NGAs</t>
  </si>
  <si>
    <t>B. Government-Owned and Controlled Corporations (GOCCs)</t>
  </si>
  <si>
    <t xml:space="preserve">          BSGC-Subsidy/Equity</t>
  </si>
  <si>
    <t xml:space="preserve">          Special Purpose Funds (Others)</t>
  </si>
  <si>
    <t xml:space="preserve">          Unreleased Appropriation</t>
  </si>
  <si>
    <t>C. Local Government Units (LGUs)</t>
  </si>
  <si>
    <t xml:space="preserve">          ALGU - Others</t>
  </si>
  <si>
    <t xml:space="preserve">          MMDA</t>
  </si>
  <si>
    <t xml:space="preserve">       Automatic-ALGU - IRA</t>
  </si>
  <si>
    <t xml:space="preserve">     Unobligated Allot. as of 12/31/14 - MMDA</t>
  </si>
  <si>
    <t>D. Automatic Appropriations</t>
  </si>
  <si>
    <t>Net Lending</t>
  </si>
  <si>
    <t>Tax Expenditure Fund</t>
  </si>
  <si>
    <t>Interest Payment</t>
  </si>
  <si>
    <t>Grants</t>
  </si>
  <si>
    <t>RLIP</t>
  </si>
  <si>
    <t>MCSPF</t>
  </si>
  <si>
    <t>AFPMATF</t>
  </si>
  <si>
    <t>E. Special Purpose Funds</t>
  </si>
  <si>
    <t>NDRRMF</t>
  </si>
  <si>
    <t>CF</t>
  </si>
  <si>
    <t>DepEd SBP</t>
  </si>
  <si>
    <t>EGOV</t>
  </si>
  <si>
    <t>ICF</t>
  </si>
  <si>
    <t>MPBF</t>
  </si>
  <si>
    <t>PGF</t>
  </si>
  <si>
    <t>FSF</t>
  </si>
  <si>
    <t>RRP</t>
  </si>
  <si>
    <t>BSGC</t>
  </si>
  <si>
    <t>ALGU</t>
  </si>
  <si>
    <t>UF</t>
  </si>
  <si>
    <t>GRAND TOTAL</t>
  </si>
  <si>
    <t>Option 1 (As of September)</t>
  </si>
  <si>
    <t>Updated September 2013 SAOB</t>
  </si>
  <si>
    <t>FY 2012</t>
  </si>
  <si>
    <t>FY 2013</t>
  </si>
  <si>
    <t>Increase/(Decrease)</t>
  </si>
  <si>
    <t>Option 2 (As of October)</t>
  </si>
  <si>
    <t>For October estimates agency specific budget, iplus automatic appropriations)</t>
  </si>
  <si>
    <t>Notes:</t>
  </si>
  <si>
    <t xml:space="preserve">             and SAROs).</t>
  </si>
  <si>
    <t xml:space="preserve">             in agencies’ program/project implementation).</t>
  </si>
  <si>
    <t xml:space="preserve">       4) The comparative matrix below shows the top and lowest ten departments based on obligation rate (absorptive capacity) :
</t>
  </si>
  <si>
    <t>Top Ten</t>
  </si>
  <si>
    <t>Lowest Ten</t>
  </si>
  <si>
    <t>Departments</t>
  </si>
  <si>
    <t>As of Dec. 31, 2014</t>
  </si>
  <si>
    <t>CHR</t>
  </si>
  <si>
    <t>DOE</t>
  </si>
  <si>
    <t>PCOO</t>
  </si>
  <si>
    <t>DOTC</t>
  </si>
  <si>
    <t>CSC</t>
  </si>
  <si>
    <t>DAR</t>
  </si>
  <si>
    <t>ARMM</t>
  </si>
  <si>
    <t>OP</t>
  </si>
  <si>
    <t>DND</t>
  </si>
  <si>
    <t>DOT</t>
  </si>
  <si>
    <t>COA</t>
  </si>
  <si>
    <t>DPWH</t>
  </si>
  <si>
    <t>DOJ</t>
  </si>
  <si>
    <t>DOF</t>
  </si>
  <si>
    <t>COMELEC</t>
  </si>
  <si>
    <t xml:space="preserve">1)  Sources of Data:  DBM Report for Allotments and Department/Agencies' Actual Obligation Reports reflected in the 2017 NEP, thus, the veracity and accuracy of data on actual obligations is the full responsibility of departments/agencies concerned. </t>
  </si>
  <si>
    <t xml:space="preserve">2)  Full year actual obligations reached P2.415 trillion vis-à-vis P2.772 trillion allotments (released to government agencies, including financial assistance to GOCCs and LGUs, thru GAA-as-Release Document </t>
  </si>
  <si>
    <t>3)  In terms of absorptive capacity, overall obligation rate is 87% which is 13% below the ideal 100% rate (the annual requirements using straight-line method without considering variables and seasonalities</t>
  </si>
  <si>
    <t>DILG</t>
  </si>
  <si>
    <t>As of Dec. 31, 2015</t>
  </si>
  <si>
    <t>DOLE</t>
  </si>
  <si>
    <t>DBM</t>
  </si>
  <si>
    <t>JLEC</t>
  </si>
  <si>
    <t>OMBUDSMAN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</si>
</sst>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42">
    <font>
      <sz val="10"/>
      <color indexed="72"/>
      <name val="Arial"/>
    </font>
    <font>
      <sz val="10"/>
      <color indexed="72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10"/>
      <color indexed="72"/>
      <name val="Arial Narrow"/>
      <family val="2"/>
    </font>
    <font>
      <sz val="10"/>
      <color indexed="72"/>
      <name val="Arial Narrow"/>
      <family val="2"/>
    </font>
    <font>
      <b/>
      <sz val="9"/>
      <name val="Arial Narrow"/>
      <family val="2"/>
    </font>
    <font>
      <b/>
      <sz val="9"/>
      <color indexed="72"/>
      <name val="Arial Narrow"/>
      <family val="2"/>
    </font>
    <font>
      <b/>
      <sz val="8"/>
      <name val="Arial Narrow"/>
      <family val="2"/>
    </font>
    <font>
      <b/>
      <i/>
      <sz val="10"/>
      <name val="Arial Narrow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 Narrow"/>
      <family val="2"/>
    </font>
    <font>
      <b/>
      <i/>
      <sz val="10"/>
      <color indexed="17"/>
      <name val="Arial Narrow"/>
      <family val="2"/>
    </font>
    <font>
      <b/>
      <sz val="10"/>
      <name val="Arial"/>
      <family val="2"/>
    </font>
    <font>
      <sz val="10"/>
      <color indexed="10"/>
      <name val="Arial Narrow"/>
      <family val="2"/>
    </font>
    <font>
      <sz val="11"/>
      <name val="Arial Narrow"/>
      <family val="2"/>
    </font>
    <font>
      <b/>
      <i/>
      <u val="singleAccounting"/>
      <sz val="10"/>
      <name val="Arial Narrow"/>
      <family val="2"/>
    </font>
    <font>
      <sz val="24"/>
      <name val="Arial Narrow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1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i/>
      <sz val="11"/>
      <color indexed="24"/>
      <name val="Calibri"/>
      <family val="2"/>
    </font>
    <font>
      <sz val="11"/>
      <color indexed="18"/>
      <name val="Calibri"/>
      <family val="2"/>
    </font>
    <font>
      <b/>
      <sz val="15"/>
      <color indexed="57"/>
      <name val="Calibri"/>
      <family val="2"/>
    </font>
    <font>
      <b/>
      <sz val="13"/>
      <color indexed="57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sz val="11"/>
      <color indexed="53"/>
      <name val="Calibri"/>
      <family val="2"/>
    </font>
    <font>
      <sz val="11"/>
      <color indexed="61"/>
      <name val="Calibri"/>
      <family val="2"/>
    </font>
    <font>
      <b/>
      <sz val="11"/>
      <color indexed="64"/>
      <name val="Calibri"/>
      <family val="2"/>
    </font>
    <font>
      <b/>
      <sz val="18"/>
      <color indexed="57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FF000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u/>
      <sz val="10"/>
      <color rgb="FFFF0000"/>
      <name val="Arial"/>
      <family val="2"/>
    </font>
    <font>
      <b/>
      <u/>
      <sz val="9"/>
      <color rgb="FFFF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2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5" borderId="0" applyNumberFormat="0" applyBorder="0" applyAlignment="0" applyProtection="0"/>
    <xf numFmtId="0" fontId="22" fillId="9" borderId="0" applyNumberFormat="0" applyBorder="0" applyAlignment="0" applyProtection="0"/>
    <xf numFmtId="0" fontId="23" fillId="26" borderId="16" applyNumberFormat="0" applyAlignment="0" applyProtection="0"/>
    <xf numFmtId="0" fontId="24" fillId="27" borderId="17" applyNumberFormat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10" borderId="0" applyNumberFormat="0" applyBorder="0" applyAlignment="0" applyProtection="0"/>
    <xf numFmtId="0" fontId="27" fillId="0" borderId="18" applyNumberFormat="0" applyFill="0" applyAlignment="0" applyProtection="0"/>
    <xf numFmtId="0" fontId="28" fillId="0" borderId="19" applyNumberFormat="0" applyFill="0" applyAlignment="0" applyProtection="0"/>
    <xf numFmtId="0" fontId="29" fillId="0" borderId="20" applyNumberFormat="0" applyFill="0" applyAlignment="0" applyProtection="0"/>
    <xf numFmtId="0" fontId="29" fillId="0" borderId="0" applyNumberFormat="0" applyFill="0" applyBorder="0" applyAlignment="0" applyProtection="0"/>
    <xf numFmtId="0" fontId="30" fillId="13" borderId="16" applyNumberFormat="0" applyAlignment="0" applyProtection="0"/>
    <xf numFmtId="0" fontId="31" fillId="0" borderId="21" applyNumberFormat="0" applyFill="0" applyAlignment="0" applyProtection="0"/>
    <xf numFmtId="0" fontId="32" fillId="28" borderId="0" applyNumberFormat="0" applyBorder="0" applyAlignment="0" applyProtection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29" borderId="22" applyNumberFormat="0" applyFont="0" applyAlignment="0" applyProtection="0"/>
    <xf numFmtId="0" fontId="33" fillId="26" borderId="23" applyNumberFormat="0" applyAlignment="0" applyProtection="0"/>
    <xf numFmtId="0" fontId="34" fillId="0" borderId="0" applyNumberFormat="0" applyFill="0" applyBorder="0" applyAlignment="0" applyProtection="0"/>
    <xf numFmtId="0" fontId="35" fillId="0" borderId="24" applyNumberFormat="0" applyFill="0" applyAlignment="0" applyProtection="0"/>
    <xf numFmtId="0" fontId="36" fillId="0" borderId="0" applyNumberFormat="0" applyFill="0" applyBorder="0" applyAlignment="0" applyProtection="0"/>
  </cellStyleXfs>
  <cellXfs count="136">
    <xf numFmtId="0" fontId="0" fillId="0" borderId="0" xfId="0"/>
    <xf numFmtId="164" fontId="2" fillId="2" borderId="0" xfId="1" applyNumberFormat="1" applyFont="1" applyFill="1" applyBorder="1"/>
    <xf numFmtId="164" fontId="3" fillId="2" borderId="0" xfId="1" applyNumberFormat="1" applyFont="1" applyFill="1"/>
    <xf numFmtId="164" fontId="4" fillId="2" borderId="0" xfId="1" applyNumberFormat="1" applyFont="1" applyFill="1"/>
    <xf numFmtId="164" fontId="3" fillId="0" borderId="0" xfId="1" applyNumberFormat="1" applyFont="1" applyFill="1"/>
    <xf numFmtId="164" fontId="5" fillId="2" borderId="0" xfId="1" applyNumberFormat="1" applyFont="1" applyFill="1" applyBorder="1"/>
    <xf numFmtId="164" fontId="6" fillId="2" borderId="0" xfId="1" applyNumberFormat="1" applyFont="1" applyFill="1"/>
    <xf numFmtId="164" fontId="6" fillId="0" borderId="0" xfId="1" applyNumberFormat="1" applyFont="1" applyFill="1"/>
    <xf numFmtId="164" fontId="8" fillId="3" borderId="2" xfId="1" applyNumberFormat="1" applyFont="1" applyFill="1" applyBorder="1" applyAlignment="1">
      <alignment horizontal="center" wrapText="1"/>
    </xf>
    <xf numFmtId="164" fontId="8" fillId="3" borderId="3" xfId="1" applyNumberFormat="1" applyFont="1" applyFill="1" applyBorder="1" applyAlignment="1">
      <alignment horizontal="center" wrapText="1"/>
    </xf>
    <xf numFmtId="164" fontId="2" fillId="0" borderId="2" xfId="1" applyNumberFormat="1" applyFont="1" applyFill="1" applyBorder="1" applyAlignment="1">
      <alignment horizontal="center"/>
    </xf>
    <xf numFmtId="164" fontId="2" fillId="0" borderId="3" xfId="1" applyNumberFormat="1" applyFont="1" applyFill="1" applyBorder="1" applyAlignment="1">
      <alignment horizontal="center"/>
    </xf>
    <xf numFmtId="164" fontId="2" fillId="0" borderId="4" xfId="1" applyNumberFormat="1" applyFont="1" applyFill="1" applyBorder="1" applyAlignment="1">
      <alignment horizontal="center"/>
    </xf>
    <xf numFmtId="164" fontId="9" fillId="4" borderId="1" xfId="1" applyNumberFormat="1" applyFont="1" applyFill="1" applyBorder="1" applyAlignment="1">
      <alignment horizontal="center" wrapText="1"/>
    </xf>
    <xf numFmtId="164" fontId="8" fillId="5" borderId="5" xfId="1" applyNumberFormat="1" applyFont="1" applyFill="1" applyBorder="1" applyAlignment="1">
      <alignment horizontal="center" wrapText="1"/>
    </xf>
    <xf numFmtId="164" fontId="8" fillId="6" borderId="1" xfId="1" applyNumberFormat="1" applyFont="1" applyFill="1" applyBorder="1" applyAlignment="1">
      <alignment horizontal="center" wrapText="1"/>
    </xf>
    <xf numFmtId="0" fontId="8" fillId="7" borderId="5" xfId="0" applyFont="1" applyFill="1" applyBorder="1" applyAlignment="1">
      <alignment horizontal="center" wrapText="1"/>
    </xf>
    <xf numFmtId="164" fontId="9" fillId="4" borderId="5" xfId="1" applyNumberFormat="1" applyFont="1" applyFill="1" applyBorder="1" applyAlignment="1">
      <alignment horizontal="center" wrapText="1"/>
    </xf>
    <xf numFmtId="164" fontId="8" fillId="5" borderId="6" xfId="1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8" fillId="7" borderId="6" xfId="0" applyFont="1" applyFill="1" applyBorder="1" applyAlignment="1">
      <alignment horizontal="center" wrapText="1"/>
    </xf>
    <xf numFmtId="164" fontId="10" fillId="0" borderId="7" xfId="1" applyNumberFormat="1" applyFont="1" applyFill="1" applyBorder="1" applyAlignment="1">
      <alignment horizontal="center"/>
    </xf>
    <xf numFmtId="164" fontId="2" fillId="0" borderId="7" xfId="1" applyNumberFormat="1" applyFont="1" applyFill="1" applyBorder="1" applyAlignment="1">
      <alignment horizontal="center"/>
    </xf>
    <xf numFmtId="164" fontId="10" fillId="0" borderId="2" xfId="1" applyNumberFormat="1" applyFont="1" applyFill="1" applyBorder="1" applyAlignment="1">
      <alignment horizontal="center"/>
    </xf>
    <xf numFmtId="164" fontId="9" fillId="4" borderId="6" xfId="1" applyNumberFormat="1" applyFont="1" applyFill="1" applyBorder="1" applyAlignment="1">
      <alignment horizontal="center" wrapText="1"/>
    </xf>
    <xf numFmtId="164" fontId="7" fillId="0" borderId="8" xfId="1" applyNumberFormat="1" applyFont="1" applyFill="1" applyBorder="1" applyAlignment="1">
      <alignment horizontal="center" wrapText="1"/>
    </xf>
    <xf numFmtId="0" fontId="11" fillId="0" borderId="1" xfId="0" applyFont="1" applyFill="1" applyBorder="1"/>
    <xf numFmtId="164" fontId="10" fillId="0" borderId="1" xfId="1" applyNumberFormat="1" applyFont="1" applyFill="1" applyBorder="1" applyAlignment="1">
      <alignment horizontal="center"/>
    </xf>
    <xf numFmtId="164" fontId="10" fillId="0" borderId="9" xfId="1" applyNumberFormat="1" applyFont="1" applyFill="1" applyBorder="1" applyAlignment="1">
      <alignment horizontal="center"/>
    </xf>
    <xf numFmtId="164" fontId="9" fillId="0" borderId="1" xfId="1" applyNumberFormat="1" applyFont="1" applyFill="1" applyBorder="1" applyAlignment="1">
      <alignment horizontal="center" wrapText="1"/>
    </xf>
    <xf numFmtId="164" fontId="3" fillId="0" borderId="6" xfId="2" applyNumberFormat="1" applyFont="1" applyFill="1" applyBorder="1" applyAlignment="1" applyProtection="1">
      <alignment horizontal="left" wrapText="1"/>
    </xf>
    <xf numFmtId="10" fontId="3" fillId="0" borderId="5" xfId="1" applyNumberFormat="1" applyFont="1" applyFill="1" applyBorder="1" applyAlignment="1">
      <alignment horizontal="center"/>
    </xf>
    <xf numFmtId="0" fontId="3" fillId="0" borderId="8" xfId="0" applyFont="1" applyBorder="1"/>
    <xf numFmtId="164" fontId="3" fillId="0" borderId="7" xfId="2" applyNumberFormat="1" applyFont="1" applyFill="1" applyBorder="1" applyAlignment="1" applyProtection="1">
      <alignment horizontal="left" wrapText="1"/>
    </xf>
    <xf numFmtId="164" fontId="3" fillId="0" borderId="5" xfId="1" applyNumberFormat="1" applyFont="1" applyFill="1" applyBorder="1" applyAlignment="1">
      <alignment horizontal="left" wrapText="1"/>
    </xf>
    <xf numFmtId="164" fontId="3" fillId="0" borderId="5" xfId="1" applyNumberFormat="1" applyFont="1" applyFill="1" applyBorder="1"/>
    <xf numFmtId="164" fontId="3" fillId="0" borderId="8" xfId="1" applyNumberFormat="1" applyFont="1" applyFill="1" applyBorder="1" applyAlignment="1">
      <alignment horizontal="left" wrapText="1"/>
    </xf>
    <xf numFmtId="164" fontId="3" fillId="0" borderId="6" xfId="1" applyNumberFormat="1" applyFont="1" applyFill="1" applyBorder="1"/>
    <xf numFmtId="164" fontId="3" fillId="0" borderId="6" xfId="1" applyNumberFormat="1" applyFont="1" applyFill="1" applyBorder="1" applyAlignment="1">
      <alignment horizontal="left" wrapText="1"/>
    </xf>
    <xf numFmtId="164" fontId="13" fillId="0" borderId="5" xfId="1" applyNumberFormat="1" applyFont="1" applyFill="1" applyBorder="1" applyAlignment="1">
      <alignment horizontal="left" wrapText="1"/>
    </xf>
    <xf numFmtId="164" fontId="10" fillId="0" borderId="5" xfId="1" applyNumberFormat="1" applyFont="1" applyFill="1" applyBorder="1" applyAlignment="1">
      <alignment horizontal="center"/>
    </xf>
    <xf numFmtId="164" fontId="10" fillId="0" borderId="6" xfId="1" applyNumberFormat="1" applyFont="1" applyFill="1" applyBorder="1" applyAlignment="1">
      <alignment horizontal="center"/>
    </xf>
    <xf numFmtId="10" fontId="3" fillId="0" borderId="6" xfId="1" applyNumberFormat="1" applyFont="1" applyFill="1" applyBorder="1" applyAlignment="1">
      <alignment horizontal="center"/>
    </xf>
    <xf numFmtId="164" fontId="14" fillId="0" borderId="5" xfId="1" applyNumberFormat="1" applyFont="1" applyFill="1" applyBorder="1" applyAlignment="1">
      <alignment horizontal="center"/>
    </xf>
    <xf numFmtId="164" fontId="3" fillId="0" borderId="5" xfId="1" applyNumberFormat="1" applyFont="1" applyFill="1" applyBorder="1" applyAlignment="1">
      <alignment horizontal="center"/>
    </xf>
    <xf numFmtId="164" fontId="3" fillId="0" borderId="10" xfId="1" applyNumberFormat="1" applyFont="1" applyFill="1" applyBorder="1" applyAlignment="1">
      <alignment horizontal="left" wrapText="1"/>
    </xf>
    <xf numFmtId="164" fontId="13" fillId="0" borderId="10" xfId="1" applyNumberFormat="1" applyFont="1" applyFill="1" applyBorder="1" applyAlignment="1">
      <alignment horizontal="left" wrapText="1"/>
    </xf>
    <xf numFmtId="164" fontId="13" fillId="0" borderId="6" xfId="1" applyNumberFormat="1" applyFont="1" applyFill="1" applyBorder="1" applyAlignment="1">
      <alignment horizontal="left" wrapText="1"/>
    </xf>
    <xf numFmtId="164" fontId="3" fillId="0" borderId="8" xfId="1" applyNumberFormat="1" applyFont="1" applyFill="1" applyBorder="1"/>
    <xf numFmtId="10" fontId="3" fillId="0" borderId="11" xfId="1" applyNumberFormat="1" applyFont="1" applyFill="1" applyBorder="1" applyAlignment="1">
      <alignment horizontal="center"/>
    </xf>
    <xf numFmtId="164" fontId="15" fillId="0" borderId="5" xfId="1" applyNumberFormat="1" applyFont="1" applyFill="1" applyBorder="1" applyAlignment="1">
      <alignment horizontal="left"/>
    </xf>
    <xf numFmtId="164" fontId="2" fillId="0" borderId="5" xfId="1" applyNumberFormat="1" applyFont="1" applyFill="1" applyBorder="1" applyAlignment="1">
      <alignment horizontal="left" wrapText="1"/>
    </xf>
    <xf numFmtId="10" fontId="3" fillId="0" borderId="5" xfId="1" applyNumberFormat="1" applyFont="1" applyFill="1" applyBorder="1"/>
    <xf numFmtId="0" fontId="3" fillId="0" borderId="5" xfId="0" applyFont="1" applyBorder="1"/>
    <xf numFmtId="41" fontId="3" fillId="0" borderId="5" xfId="1" applyNumberFormat="1" applyFont="1" applyFill="1" applyBorder="1"/>
    <xf numFmtId="41" fontId="3" fillId="0" borderId="5" xfId="1" applyNumberFormat="1" applyFont="1" applyFill="1" applyBorder="1" applyAlignment="1">
      <alignment horizontal="left" wrapText="1"/>
    </xf>
    <xf numFmtId="41" fontId="3" fillId="0" borderId="6" xfId="1" applyNumberFormat="1" applyFont="1" applyFill="1" applyBorder="1"/>
    <xf numFmtId="41" fontId="3" fillId="0" borderId="8" xfId="1" applyNumberFormat="1" applyFont="1" applyFill="1" applyBorder="1"/>
    <xf numFmtId="41" fontId="3" fillId="0" borderId="1" xfId="1" applyNumberFormat="1" applyFont="1" applyFill="1" applyBorder="1"/>
    <xf numFmtId="41" fontId="3" fillId="0" borderId="11" xfId="1" applyNumberFormat="1" applyFont="1" applyFill="1" applyBorder="1"/>
    <xf numFmtId="164" fontId="3" fillId="0" borderId="0" xfId="1" applyNumberFormat="1" applyFont="1" applyFill="1" applyBorder="1" applyAlignment="1">
      <alignment horizontal="left" wrapText="1"/>
    </xf>
    <xf numFmtId="41" fontId="16" fillId="0" borderId="5" xfId="1" applyNumberFormat="1" applyFont="1" applyFill="1" applyBorder="1"/>
    <xf numFmtId="41" fontId="16" fillId="0" borderId="5" xfId="1" applyNumberFormat="1" applyFont="1" applyFill="1" applyBorder="1" applyAlignment="1">
      <alignment horizontal="left" wrapText="1"/>
    </xf>
    <xf numFmtId="164" fontId="2" fillId="0" borderId="0" xfId="1" applyNumberFormat="1" applyFont="1" applyFill="1" applyBorder="1" applyAlignment="1">
      <alignment horizontal="left" wrapText="1"/>
    </xf>
    <xf numFmtId="164" fontId="3" fillId="0" borderId="12" xfId="1" applyNumberFormat="1" applyFont="1" applyFill="1" applyBorder="1" applyAlignment="1">
      <alignment horizontal="left" wrapText="1"/>
    </xf>
    <xf numFmtId="41" fontId="3" fillId="0" borderId="6" xfId="1" applyNumberFormat="1" applyFont="1" applyFill="1" applyBorder="1" applyAlignment="1">
      <alignment horizontal="left" wrapText="1"/>
    </xf>
    <xf numFmtId="41" fontId="16" fillId="0" borderId="6" xfId="1" applyNumberFormat="1" applyFont="1" applyFill="1" applyBorder="1"/>
    <xf numFmtId="41" fontId="16" fillId="0" borderId="6" xfId="1" applyNumberFormat="1" applyFont="1" applyFill="1" applyBorder="1" applyAlignment="1">
      <alignment horizontal="left" wrapText="1"/>
    </xf>
    <xf numFmtId="10" fontId="3" fillId="0" borderId="6" xfId="1" applyNumberFormat="1" applyFont="1" applyFill="1" applyBorder="1"/>
    <xf numFmtId="164" fontId="15" fillId="0" borderId="8" xfId="1" applyNumberFormat="1" applyFont="1" applyFill="1" applyBorder="1" applyAlignment="1">
      <alignment horizontal="left"/>
    </xf>
    <xf numFmtId="164" fontId="3" fillId="0" borderId="2" xfId="2" applyNumberFormat="1" applyFont="1" applyFill="1" applyBorder="1" applyAlignment="1" applyProtection="1">
      <alignment horizontal="left" wrapText="1"/>
    </xf>
    <xf numFmtId="41" fontId="3" fillId="0" borderId="10" xfId="1" applyNumberFormat="1" applyFont="1" applyFill="1" applyBorder="1"/>
    <xf numFmtId="41" fontId="3" fillId="0" borderId="9" xfId="1" applyNumberFormat="1" applyFont="1" applyFill="1" applyBorder="1"/>
    <xf numFmtId="41" fontId="3" fillId="0" borderId="10" xfId="1" applyNumberFormat="1" applyFont="1" applyFill="1" applyBorder="1" applyAlignment="1">
      <alignment horizontal="left" wrapText="1"/>
    </xf>
    <xf numFmtId="164" fontId="3" fillId="0" borderId="0" xfId="1" applyNumberFormat="1" applyFont="1" applyFill="1" applyBorder="1"/>
    <xf numFmtId="165" fontId="3" fillId="0" borderId="0" xfId="1" applyNumberFormat="1" applyFont="1" applyFill="1" applyBorder="1"/>
    <xf numFmtId="10" fontId="3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left"/>
    </xf>
    <xf numFmtId="10" fontId="3" fillId="0" borderId="0" xfId="1" applyNumberFormat="1" applyFont="1" applyFill="1"/>
    <xf numFmtId="10" fontId="3" fillId="0" borderId="13" xfId="1" applyNumberFormat="1" applyFont="1" applyFill="1" applyBorder="1"/>
    <xf numFmtId="10" fontId="3" fillId="0" borderId="14" xfId="1" applyNumberFormat="1" applyFont="1" applyFill="1" applyBorder="1"/>
    <xf numFmtId="164" fontId="3" fillId="0" borderId="0" xfId="1" applyNumberFormat="1" applyFont="1" applyFill="1" applyBorder="1" applyAlignment="1">
      <alignment horizontal="center" wrapText="1"/>
    </xf>
    <xf numFmtId="164" fontId="3" fillId="0" borderId="0" xfId="1" applyNumberFormat="1" applyFont="1" applyFill="1" applyBorder="1" applyAlignment="1">
      <alignment horizontal="left" wrapText="1" indent="2"/>
    </xf>
    <xf numFmtId="10" fontId="3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left" wrapText="1" indent="1"/>
    </xf>
    <xf numFmtId="164" fontId="18" fillId="0" borderId="0" xfId="1" quotePrefix="1" applyNumberFormat="1" applyFont="1" applyFill="1" applyBorder="1" applyAlignment="1">
      <alignment horizontal="center"/>
    </xf>
    <xf numFmtId="164" fontId="10" fillId="0" borderId="0" xfId="1" quotePrefix="1" applyNumberFormat="1" applyFont="1" applyFill="1" applyBorder="1" applyAlignment="1">
      <alignment horizontal="center"/>
    </xf>
    <xf numFmtId="10" fontId="3" fillId="0" borderId="15" xfId="1" applyNumberFormat="1" applyFont="1" applyFill="1" applyBorder="1"/>
    <xf numFmtId="164" fontId="13" fillId="0" borderId="0" xfId="1" applyNumberFormat="1" applyFont="1" applyFill="1" applyBorder="1" applyAlignment="1">
      <alignment horizontal="left" wrapText="1"/>
    </xf>
    <xf numFmtId="164" fontId="15" fillId="0" borderId="0" xfId="1" applyNumberFormat="1" applyFont="1" applyFill="1" applyBorder="1" applyAlignment="1">
      <alignment horizontal="left"/>
    </xf>
    <xf numFmtId="164" fontId="3" fillId="0" borderId="0" xfId="2" applyNumberFormat="1" applyFont="1" applyFill="1" applyBorder="1" applyAlignment="1" applyProtection="1">
      <alignment horizontal="left" wrapText="1"/>
    </xf>
    <xf numFmtId="0" fontId="3" fillId="0" borderId="0" xfId="0" applyFont="1" applyBorder="1"/>
    <xf numFmtId="41" fontId="3" fillId="0" borderId="0" xfId="1" applyNumberFormat="1" applyFont="1" applyFill="1" applyBorder="1"/>
    <xf numFmtId="164" fontId="3" fillId="0" borderId="0" xfId="1" applyNumberFormat="1" applyFont="1" applyBorder="1"/>
    <xf numFmtId="0" fontId="3" fillId="0" borderId="0" xfId="1" applyNumberFormat="1" applyFont="1" applyFill="1" applyBorder="1" applyAlignment="1">
      <alignment horizontal="center" vertical="top" wrapText="1"/>
    </xf>
    <xf numFmtId="0" fontId="3" fillId="0" borderId="0" xfId="1" applyNumberFormat="1" applyFont="1" applyFill="1" applyBorder="1" applyAlignment="1">
      <alignment horizontal="left" vertical="top" wrapText="1"/>
    </xf>
    <xf numFmtId="164" fontId="3" fillId="0" borderId="0" xfId="1" applyNumberFormat="1" applyFont="1" applyBorder="1" applyAlignment="1">
      <alignment horizontal="left" vertical="top" wrapText="1"/>
    </xf>
    <xf numFmtId="0" fontId="19" fillId="0" borderId="0" xfId="1" applyNumberFormat="1" applyFont="1" applyBorder="1" applyAlignment="1"/>
    <xf numFmtId="0" fontId="3" fillId="0" borderId="0" xfId="1" applyNumberFormat="1" applyFont="1" applyBorder="1" applyAlignment="1">
      <alignment wrapText="1"/>
    </xf>
    <xf numFmtId="164" fontId="3" fillId="0" borderId="11" xfId="1" applyNumberFormat="1" applyFont="1" applyBorder="1"/>
    <xf numFmtId="0" fontId="11" fillId="0" borderId="0" xfId="0" applyFont="1" applyAlignment="1">
      <alignment vertical="top" wrapText="1"/>
    </xf>
    <xf numFmtId="164" fontId="6" fillId="0" borderId="0" xfId="1" applyNumberFormat="1" applyFont="1" applyBorder="1"/>
    <xf numFmtId="164" fontId="6" fillId="0" borderId="11" xfId="1" applyNumberFormat="1" applyFont="1" applyBorder="1"/>
    <xf numFmtId="164" fontId="4" fillId="0" borderId="0" xfId="1" applyNumberFormat="1" applyFont="1" applyBorder="1"/>
    <xf numFmtId="41" fontId="17" fillId="0" borderId="0" xfId="1" applyNumberFormat="1" applyFont="1" applyFill="1" applyBorder="1"/>
    <xf numFmtId="41" fontId="3" fillId="0" borderId="0" xfId="1" applyNumberFormat="1" applyFont="1" applyFill="1" applyBorder="1" applyAlignment="1">
      <alignment horizontal="left" wrapText="1"/>
    </xf>
    <xf numFmtId="41" fontId="37" fillId="0" borderId="0" xfId="1" applyNumberFormat="1" applyFont="1" applyFill="1" applyBorder="1"/>
    <xf numFmtId="41" fontId="37" fillId="0" borderId="0" xfId="1" applyNumberFormat="1" applyFont="1" applyFill="1" applyBorder="1" applyAlignment="1">
      <alignment horizontal="left" wrapText="1"/>
    </xf>
    <xf numFmtId="0" fontId="17" fillId="0" borderId="0" xfId="1" applyNumberFormat="1" applyFont="1" applyBorder="1" applyAlignment="1">
      <alignment horizontal="left" indent="2"/>
    </xf>
    <xf numFmtId="164" fontId="17" fillId="0" borderId="0" xfId="1" applyNumberFormat="1" applyFont="1" applyBorder="1" applyAlignment="1">
      <alignment horizontal="left" indent="2"/>
    </xf>
    <xf numFmtId="164" fontId="37" fillId="0" borderId="0" xfId="1" applyNumberFormat="1" applyFont="1" applyBorder="1" applyAlignment="1">
      <alignment horizontal="left" indent="2"/>
    </xf>
    <xf numFmtId="164" fontId="17" fillId="0" borderId="0" xfId="1" applyNumberFormat="1" applyFont="1" applyFill="1" applyBorder="1" applyAlignment="1">
      <alignment horizontal="left"/>
    </xf>
    <xf numFmtId="164" fontId="17" fillId="0" borderId="0" xfId="1" applyNumberFormat="1" applyFont="1" applyFill="1" applyBorder="1"/>
    <xf numFmtId="10" fontId="17" fillId="0" borderId="0" xfId="1" applyNumberFormat="1" applyFont="1" applyFill="1" applyBorder="1" applyAlignment="1">
      <alignment horizontal="center"/>
    </xf>
    <xf numFmtId="164" fontId="17" fillId="0" borderId="0" xfId="1" applyNumberFormat="1" applyFont="1" applyFill="1"/>
    <xf numFmtId="0" fontId="39" fillId="0" borderId="7" xfId="0" applyFont="1" applyBorder="1" applyAlignment="1">
      <alignment horizontal="center" vertical="center" wrapText="1"/>
    </xf>
    <xf numFmtId="0" fontId="38" fillId="0" borderId="1" xfId="0" applyFont="1" applyBorder="1"/>
    <xf numFmtId="0" fontId="38" fillId="0" borderId="7" xfId="0" applyFont="1" applyBorder="1"/>
    <xf numFmtId="43" fontId="39" fillId="30" borderId="7" xfId="1" applyNumberFormat="1" applyFont="1" applyFill="1" applyBorder="1" applyAlignment="1">
      <alignment horizontal="center"/>
    </xf>
    <xf numFmtId="10" fontId="38" fillId="0" borderId="7" xfId="0" applyNumberFormat="1" applyFont="1" applyBorder="1"/>
    <xf numFmtId="43" fontId="38" fillId="0" borderId="7" xfId="1" applyNumberFormat="1" applyFont="1" applyBorder="1" applyAlignment="1">
      <alignment horizontal="center"/>
    </xf>
    <xf numFmtId="0" fontId="38" fillId="0" borderId="7" xfId="0" applyFont="1" applyBorder="1" applyAlignment="1">
      <alignment horizontal="left"/>
    </xf>
    <xf numFmtId="0" fontId="38" fillId="0" borderId="7" xfId="0" applyFont="1" applyBorder="1" applyAlignment="1">
      <alignment horizontal="right"/>
    </xf>
    <xf numFmtId="10" fontId="6" fillId="0" borderId="7" xfId="1" applyNumberFormat="1" applyFont="1" applyFill="1" applyBorder="1" applyAlignment="1">
      <alignment horizontal="left"/>
    </xf>
    <xf numFmtId="0" fontId="6" fillId="0" borderId="7" xfId="1" applyNumberFormat="1" applyFont="1" applyFill="1" applyBorder="1" applyAlignment="1"/>
    <xf numFmtId="0" fontId="38" fillId="0" borderId="0" xfId="0" applyFont="1" applyBorder="1"/>
    <xf numFmtId="0" fontId="39" fillId="0" borderId="2" xfId="0" applyFont="1" applyBorder="1" applyAlignment="1">
      <alignment horizontal="center"/>
    </xf>
    <xf numFmtId="0" fontId="39" fillId="0" borderId="3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164" fontId="7" fillId="31" borderId="1" xfId="1" applyNumberFormat="1" applyFont="1" applyFill="1" applyBorder="1" applyAlignment="1">
      <alignment horizontal="center" wrapText="1"/>
    </xf>
    <xf numFmtId="164" fontId="7" fillId="31" borderId="5" xfId="1" applyNumberFormat="1" applyFont="1" applyFill="1" applyBorder="1" applyAlignment="1">
      <alignment horizontal="center" wrapText="1"/>
    </xf>
    <xf numFmtId="164" fontId="7" fillId="31" borderId="6" xfId="1" applyNumberFormat="1" applyFont="1" applyFill="1" applyBorder="1" applyAlignment="1">
      <alignment horizontal="center" wrapText="1"/>
    </xf>
    <xf numFmtId="0" fontId="40" fillId="0" borderId="8" xfId="0" applyFont="1" applyBorder="1"/>
    <xf numFmtId="0" fontId="41" fillId="0" borderId="8" xfId="0" applyFont="1" applyBorder="1"/>
  </cellXfs>
  <cellStyles count="52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1" builtinId="3"/>
    <cellStyle name="Comma 2" xfId="30"/>
    <cellStyle name="Comma 2 2" xfId="31"/>
    <cellStyle name="Comma 2 2 2" xfId="32"/>
    <cellStyle name="Comma 6" xfId="33"/>
    <cellStyle name="Explanatory Text 2" xfId="34"/>
    <cellStyle name="Good 2" xfId="35"/>
    <cellStyle name="Heading 1 2" xfId="36"/>
    <cellStyle name="Heading 2 2" xfId="37"/>
    <cellStyle name="Heading 3 2" xfId="38"/>
    <cellStyle name="Heading 4 2" xfId="39"/>
    <cellStyle name="Hyperlink" xfId="2" builtinId="8"/>
    <cellStyle name="Input 2" xfId="40"/>
    <cellStyle name="Linked Cell 2" xfId="41"/>
    <cellStyle name="Neutral 2" xfId="42"/>
    <cellStyle name="Normal" xfId="0" builtinId="0"/>
    <cellStyle name="Normal 2" xfId="43"/>
    <cellStyle name="Normal 2 2" xfId="44"/>
    <cellStyle name="Normal 2 2 2" xfId="45"/>
    <cellStyle name="Normal 7" xfId="46"/>
    <cellStyle name="Note 2" xfId="47"/>
    <cellStyle name="Output 2" xfId="48"/>
    <cellStyle name="Title 2" xfId="49"/>
    <cellStyle name="Total 2" xfId="50"/>
    <cellStyle name="Warning Text 2" xfId="5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s1-zescabarte\FY%20CONTROL\FY%202015%20SAOB\2015%20Final%20Q4%20SAO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y dept total only"/>
      <sheetName val="by department"/>
      <sheetName val="by agency"/>
      <sheetName val="By SUCs"/>
      <sheetName val="DOST"/>
      <sheetName val="Sheet1"/>
    </sheetNames>
    <sheetDataSet>
      <sheetData sheetId="0">
        <row r="2">
          <cell r="A2" t="str">
            <v>AS OF DECEMBER 31, 2015</v>
          </cell>
        </row>
      </sheetData>
      <sheetData sheetId="1"/>
      <sheetData sheetId="2">
        <row r="10">
          <cell r="S10">
            <v>1255145</v>
          </cell>
        </row>
        <row r="11">
          <cell r="S11">
            <v>658800</v>
          </cell>
        </row>
        <row r="12">
          <cell r="B12">
            <v>12658419</v>
          </cell>
          <cell r="C12">
            <v>0</v>
          </cell>
          <cell r="D12">
            <v>12658419</v>
          </cell>
          <cell r="E12">
            <v>5485996</v>
          </cell>
          <cell r="F12">
            <v>6467183</v>
          </cell>
          <cell r="G12">
            <v>0</v>
          </cell>
          <cell r="H12">
            <v>705240</v>
          </cell>
          <cell r="I12">
            <v>12658419</v>
          </cell>
          <cell r="J12">
            <v>5274235</v>
          </cell>
          <cell r="K12">
            <v>6075158</v>
          </cell>
          <cell r="L12">
            <v>0</v>
          </cell>
          <cell r="M12">
            <v>670383</v>
          </cell>
          <cell r="N12">
            <v>12019776</v>
          </cell>
          <cell r="O12">
            <v>211761</v>
          </cell>
          <cell r="P12">
            <v>392025</v>
          </cell>
          <cell r="Q12">
            <v>0</v>
          </cell>
          <cell r="R12">
            <v>34857</v>
          </cell>
          <cell r="S12">
            <v>638643</v>
          </cell>
        </row>
        <row r="13">
          <cell r="B13">
            <v>0</v>
          </cell>
          <cell r="C13">
            <v>225798</v>
          </cell>
          <cell r="D13">
            <v>225798</v>
          </cell>
          <cell r="E13">
            <v>225798</v>
          </cell>
          <cell r="F13">
            <v>0</v>
          </cell>
          <cell r="G13">
            <v>0</v>
          </cell>
          <cell r="H13">
            <v>0</v>
          </cell>
          <cell r="I13">
            <v>225798</v>
          </cell>
          <cell r="J13">
            <v>217541</v>
          </cell>
          <cell r="K13">
            <v>0</v>
          </cell>
          <cell r="L13">
            <v>0</v>
          </cell>
          <cell r="M13">
            <v>0</v>
          </cell>
          <cell r="N13">
            <v>217541</v>
          </cell>
          <cell r="O13">
            <v>8257</v>
          </cell>
          <cell r="P13">
            <v>0</v>
          </cell>
          <cell r="Q13">
            <v>0</v>
          </cell>
          <cell r="R13">
            <v>0</v>
          </cell>
          <cell r="S13">
            <v>8257</v>
          </cell>
        </row>
        <row r="14">
          <cell r="B14">
            <v>324783</v>
          </cell>
          <cell r="C14">
            <v>0</v>
          </cell>
          <cell r="D14">
            <v>324783</v>
          </cell>
          <cell r="E14">
            <v>324783</v>
          </cell>
          <cell r="F14">
            <v>0</v>
          </cell>
          <cell r="G14">
            <v>0</v>
          </cell>
          <cell r="H14">
            <v>0</v>
          </cell>
          <cell r="I14">
            <v>324783</v>
          </cell>
          <cell r="J14">
            <v>312883</v>
          </cell>
          <cell r="K14">
            <v>0</v>
          </cell>
          <cell r="L14">
            <v>0</v>
          </cell>
          <cell r="M14">
            <v>0</v>
          </cell>
          <cell r="N14">
            <v>312883</v>
          </cell>
          <cell r="O14">
            <v>11900</v>
          </cell>
          <cell r="P14">
            <v>0</v>
          </cell>
          <cell r="Q14">
            <v>0</v>
          </cell>
          <cell r="R14">
            <v>0</v>
          </cell>
          <cell r="S14">
            <v>11900</v>
          </cell>
        </row>
        <row r="15">
          <cell r="B15">
            <v>0</v>
          </cell>
          <cell r="C15">
            <v>849671</v>
          </cell>
          <cell r="D15">
            <v>849671</v>
          </cell>
          <cell r="S15">
            <v>596345</v>
          </cell>
        </row>
        <row r="16">
          <cell r="B16">
            <v>0</v>
          </cell>
          <cell r="C16">
            <v>529502</v>
          </cell>
          <cell r="D16">
            <v>529502</v>
          </cell>
          <cell r="E16">
            <v>0</v>
          </cell>
          <cell r="F16">
            <v>427968</v>
          </cell>
          <cell r="G16">
            <v>0</v>
          </cell>
          <cell r="H16">
            <v>101534</v>
          </cell>
          <cell r="I16">
            <v>529502</v>
          </cell>
          <cell r="J16">
            <v>0</v>
          </cell>
          <cell r="K16">
            <v>151792</v>
          </cell>
          <cell r="M16">
            <v>101534</v>
          </cell>
          <cell r="N16">
            <v>253326</v>
          </cell>
          <cell r="O16">
            <v>0</v>
          </cell>
          <cell r="P16">
            <v>276176</v>
          </cell>
          <cell r="Q16">
            <v>0</v>
          </cell>
          <cell r="R16">
            <v>0</v>
          </cell>
          <cell r="S16">
            <v>276176</v>
          </cell>
        </row>
        <row r="17">
          <cell r="B17">
            <v>0</v>
          </cell>
          <cell r="C17">
            <v>320169</v>
          </cell>
          <cell r="D17">
            <v>320169</v>
          </cell>
          <cell r="E17">
            <v>0</v>
          </cell>
          <cell r="F17">
            <v>70169</v>
          </cell>
          <cell r="G17">
            <v>0</v>
          </cell>
          <cell r="H17">
            <v>250000</v>
          </cell>
          <cell r="I17">
            <v>320169</v>
          </cell>
          <cell r="J17">
            <v>0</v>
          </cell>
          <cell r="K17">
            <v>0</v>
          </cell>
          <cell r="M17">
            <v>0</v>
          </cell>
          <cell r="N17">
            <v>0</v>
          </cell>
          <cell r="O17">
            <v>0</v>
          </cell>
          <cell r="P17">
            <v>70169</v>
          </cell>
          <cell r="Q17">
            <v>0</v>
          </cell>
          <cell r="R17">
            <v>250000</v>
          </cell>
          <cell r="S17">
            <v>320169</v>
          </cell>
        </row>
        <row r="64">
          <cell r="S64">
            <v>3677600</v>
          </cell>
        </row>
        <row r="65">
          <cell r="S65">
            <v>3516411</v>
          </cell>
        </row>
        <row r="66">
          <cell r="B66">
            <v>2567637</v>
          </cell>
          <cell r="D66">
            <v>2567637</v>
          </cell>
          <cell r="E66">
            <v>668610</v>
          </cell>
          <cell r="F66">
            <v>1879027</v>
          </cell>
          <cell r="H66">
            <v>20000</v>
          </cell>
          <cell r="I66">
            <v>2567637</v>
          </cell>
          <cell r="J66">
            <v>661246</v>
          </cell>
          <cell r="K66">
            <v>1180585</v>
          </cell>
          <cell r="M66">
            <v>3835</v>
          </cell>
          <cell r="N66">
            <v>1845666</v>
          </cell>
          <cell r="O66">
            <v>7364</v>
          </cell>
          <cell r="P66">
            <v>698442</v>
          </cell>
          <cell r="Q66">
            <v>0</v>
          </cell>
          <cell r="R66">
            <v>16165</v>
          </cell>
          <cell r="S66">
            <v>721971</v>
          </cell>
        </row>
        <row r="67">
          <cell r="C67">
            <v>8069079</v>
          </cell>
          <cell r="D67">
            <v>8069079</v>
          </cell>
          <cell r="E67">
            <v>103635</v>
          </cell>
          <cell r="F67">
            <v>7943240</v>
          </cell>
          <cell r="H67">
            <v>22204</v>
          </cell>
          <cell r="I67">
            <v>8069079</v>
          </cell>
          <cell r="J67">
            <v>102085</v>
          </cell>
          <cell r="K67">
            <v>5170073</v>
          </cell>
          <cell r="M67">
            <v>2563</v>
          </cell>
          <cell r="N67">
            <v>5274721</v>
          </cell>
          <cell r="O67">
            <v>1550</v>
          </cell>
          <cell r="P67">
            <v>2773167</v>
          </cell>
          <cell r="Q67">
            <v>0</v>
          </cell>
          <cell r="R67">
            <v>19641</v>
          </cell>
          <cell r="S67">
            <v>2794358</v>
          </cell>
        </row>
        <row r="68">
          <cell r="B68">
            <v>34820</v>
          </cell>
          <cell r="D68">
            <v>34820</v>
          </cell>
          <cell r="E68">
            <v>34820</v>
          </cell>
          <cell r="I68">
            <v>34820</v>
          </cell>
          <cell r="J68">
            <v>34738</v>
          </cell>
          <cell r="N68">
            <v>34738</v>
          </cell>
          <cell r="O68">
            <v>82</v>
          </cell>
          <cell r="P68">
            <v>0</v>
          </cell>
          <cell r="Q68">
            <v>0</v>
          </cell>
          <cell r="R68">
            <v>0</v>
          </cell>
          <cell r="S68">
            <v>82</v>
          </cell>
        </row>
        <row r="69">
          <cell r="S69">
            <v>161189</v>
          </cell>
        </row>
        <row r="70">
          <cell r="C70">
            <v>1569193</v>
          </cell>
          <cell r="D70">
            <v>1569193</v>
          </cell>
          <cell r="F70">
            <v>1460673</v>
          </cell>
          <cell r="H70">
            <v>108520</v>
          </cell>
          <cell r="I70">
            <v>1569193</v>
          </cell>
          <cell r="K70">
            <v>1312594</v>
          </cell>
          <cell r="M70">
            <v>95410</v>
          </cell>
          <cell r="N70">
            <v>1408004</v>
          </cell>
          <cell r="O70">
            <v>0</v>
          </cell>
          <cell r="P70">
            <v>148079</v>
          </cell>
          <cell r="Q70">
            <v>0</v>
          </cell>
          <cell r="R70">
            <v>13110</v>
          </cell>
          <cell r="S70">
            <v>161189</v>
          </cell>
        </row>
        <row r="71">
          <cell r="D71">
            <v>0</v>
          </cell>
          <cell r="I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3">
          <cell r="S73">
            <v>23632</v>
          </cell>
        </row>
        <row r="74">
          <cell r="S74">
            <v>9002</v>
          </cell>
        </row>
        <row r="75">
          <cell r="B75">
            <v>222632</v>
          </cell>
          <cell r="D75">
            <v>222632</v>
          </cell>
          <cell r="E75">
            <v>50213</v>
          </cell>
          <cell r="F75">
            <v>169735</v>
          </cell>
          <cell r="H75">
            <v>2684</v>
          </cell>
          <cell r="I75">
            <v>222632</v>
          </cell>
          <cell r="J75">
            <v>49702</v>
          </cell>
          <cell r="K75">
            <v>164007</v>
          </cell>
          <cell r="N75">
            <v>213709</v>
          </cell>
          <cell r="O75">
            <v>511</v>
          </cell>
          <cell r="P75">
            <v>5728</v>
          </cell>
          <cell r="Q75">
            <v>0</v>
          </cell>
          <cell r="R75">
            <v>2684</v>
          </cell>
          <cell r="S75">
            <v>8923</v>
          </cell>
        </row>
        <row r="76">
          <cell r="C76">
            <v>5103</v>
          </cell>
          <cell r="D76">
            <v>5103</v>
          </cell>
          <cell r="E76">
            <v>5103</v>
          </cell>
          <cell r="I76">
            <v>5103</v>
          </cell>
          <cell r="J76">
            <v>5072</v>
          </cell>
          <cell r="N76">
            <v>5072</v>
          </cell>
          <cell r="O76">
            <v>31</v>
          </cell>
          <cell r="P76">
            <v>0</v>
          </cell>
          <cell r="Q76">
            <v>0</v>
          </cell>
          <cell r="R76">
            <v>0</v>
          </cell>
          <cell r="S76">
            <v>31</v>
          </cell>
        </row>
        <row r="77">
          <cell r="B77">
            <v>3885</v>
          </cell>
          <cell r="D77">
            <v>3885</v>
          </cell>
          <cell r="E77">
            <v>3885</v>
          </cell>
          <cell r="I77">
            <v>3885</v>
          </cell>
          <cell r="J77">
            <v>3837</v>
          </cell>
          <cell r="N77">
            <v>3837</v>
          </cell>
          <cell r="O77">
            <v>48</v>
          </cell>
          <cell r="P77">
            <v>0</v>
          </cell>
          <cell r="Q77">
            <v>0</v>
          </cell>
          <cell r="R77">
            <v>0</v>
          </cell>
          <cell r="S77">
            <v>48</v>
          </cell>
        </row>
        <row r="78">
          <cell r="S78">
            <v>14630</v>
          </cell>
        </row>
        <row r="79">
          <cell r="C79">
            <v>21269</v>
          </cell>
          <cell r="D79">
            <v>21269</v>
          </cell>
          <cell r="F79">
            <v>21269</v>
          </cell>
          <cell r="I79">
            <v>21269</v>
          </cell>
          <cell r="K79">
            <v>6639</v>
          </cell>
          <cell r="N79">
            <v>6639</v>
          </cell>
          <cell r="O79">
            <v>0</v>
          </cell>
          <cell r="P79">
            <v>14630</v>
          </cell>
          <cell r="Q79">
            <v>0</v>
          </cell>
          <cell r="R79">
            <v>0</v>
          </cell>
          <cell r="S79">
            <v>14630</v>
          </cell>
        </row>
        <row r="80">
          <cell r="D80">
            <v>0</v>
          </cell>
          <cell r="I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2">
          <cell r="S82">
            <v>6563981</v>
          </cell>
        </row>
        <row r="83">
          <cell r="S83">
            <v>3366258</v>
          </cell>
        </row>
        <row r="84">
          <cell r="B84">
            <v>10260106</v>
          </cell>
          <cell r="C84">
            <v>-1421</v>
          </cell>
          <cell r="D84">
            <v>10258685</v>
          </cell>
          <cell r="E84">
            <v>3677883</v>
          </cell>
          <cell r="F84">
            <v>6477086</v>
          </cell>
          <cell r="H84">
            <v>2715</v>
          </cell>
          <cell r="I84">
            <v>10157684</v>
          </cell>
          <cell r="J84">
            <v>3377091</v>
          </cell>
          <cell r="K84">
            <v>3477091</v>
          </cell>
          <cell r="L84">
            <v>0</v>
          </cell>
          <cell r="M84">
            <v>0</v>
          </cell>
          <cell r="N84">
            <v>6854182</v>
          </cell>
          <cell r="O84">
            <v>300792</v>
          </cell>
          <cell r="P84">
            <v>2999995</v>
          </cell>
          <cell r="Q84">
            <v>0</v>
          </cell>
          <cell r="R84">
            <v>2715</v>
          </cell>
          <cell r="S84">
            <v>3303502</v>
          </cell>
        </row>
        <row r="85">
          <cell r="C85">
            <v>223479</v>
          </cell>
          <cell r="D85">
            <v>223479</v>
          </cell>
          <cell r="E85">
            <v>223479</v>
          </cell>
          <cell r="I85">
            <v>223479</v>
          </cell>
          <cell r="J85">
            <v>221967</v>
          </cell>
          <cell r="K85">
            <v>0</v>
          </cell>
          <cell r="L85">
            <v>0</v>
          </cell>
          <cell r="M85">
            <v>0</v>
          </cell>
          <cell r="N85">
            <v>221967</v>
          </cell>
          <cell r="O85">
            <v>1512</v>
          </cell>
          <cell r="P85">
            <v>0</v>
          </cell>
          <cell r="Q85">
            <v>0</v>
          </cell>
          <cell r="R85">
            <v>0</v>
          </cell>
          <cell r="S85">
            <v>1512</v>
          </cell>
        </row>
        <row r="86">
          <cell r="B86">
            <v>326068</v>
          </cell>
          <cell r="D86">
            <v>326068</v>
          </cell>
          <cell r="E86">
            <v>323572</v>
          </cell>
          <cell r="I86">
            <v>323572</v>
          </cell>
          <cell r="J86">
            <v>262328</v>
          </cell>
          <cell r="K86">
            <v>0</v>
          </cell>
          <cell r="L86">
            <v>0</v>
          </cell>
          <cell r="M86">
            <v>0</v>
          </cell>
          <cell r="N86">
            <v>262328</v>
          </cell>
          <cell r="O86">
            <v>61244</v>
          </cell>
          <cell r="P86">
            <v>0</v>
          </cell>
          <cell r="Q86">
            <v>0</v>
          </cell>
          <cell r="R86">
            <v>0</v>
          </cell>
          <cell r="S86">
            <v>61244</v>
          </cell>
        </row>
        <row r="87">
          <cell r="S87">
            <v>3197723</v>
          </cell>
        </row>
        <row r="88">
          <cell r="C88">
            <v>4261434</v>
          </cell>
          <cell r="D88">
            <v>4261434</v>
          </cell>
          <cell r="F88">
            <v>2891258</v>
          </cell>
          <cell r="H88">
            <v>1370176</v>
          </cell>
          <cell r="I88">
            <v>4261434</v>
          </cell>
          <cell r="J88">
            <v>0</v>
          </cell>
          <cell r="K88">
            <v>638451</v>
          </cell>
          <cell r="L88">
            <v>0</v>
          </cell>
          <cell r="M88">
            <v>425260</v>
          </cell>
          <cell r="N88">
            <v>1063711</v>
          </cell>
          <cell r="O88">
            <v>0</v>
          </cell>
          <cell r="P88">
            <v>2252807</v>
          </cell>
          <cell r="Q88">
            <v>0</v>
          </cell>
          <cell r="R88">
            <v>944916</v>
          </cell>
          <cell r="S88">
            <v>3197723</v>
          </cell>
        </row>
        <row r="89">
          <cell r="C89">
            <v>5353435</v>
          </cell>
          <cell r="D89">
            <v>5353435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1">
          <cell r="S91">
            <v>8951882</v>
          </cell>
        </row>
        <row r="92">
          <cell r="S92">
            <v>6189502</v>
          </cell>
        </row>
        <row r="93">
          <cell r="B93">
            <v>48697540</v>
          </cell>
          <cell r="C93">
            <v>-6759464</v>
          </cell>
          <cell r="D93">
            <v>41938076</v>
          </cell>
          <cell r="E93">
            <v>2672735</v>
          </cell>
          <cell r="F93">
            <v>26778202</v>
          </cell>
          <cell r="G93">
            <v>2726</v>
          </cell>
          <cell r="H93">
            <v>11587914</v>
          </cell>
          <cell r="I93">
            <v>41041577</v>
          </cell>
          <cell r="J93">
            <v>2521096</v>
          </cell>
          <cell r="K93">
            <v>22707562</v>
          </cell>
          <cell r="L93">
            <v>740</v>
          </cell>
          <cell r="M93">
            <v>10157237</v>
          </cell>
          <cell r="N93">
            <v>35386635</v>
          </cell>
          <cell r="O93">
            <v>151639</v>
          </cell>
          <cell r="P93">
            <v>4070640</v>
          </cell>
          <cell r="Q93">
            <v>1986</v>
          </cell>
          <cell r="R93">
            <v>1430677</v>
          </cell>
          <cell r="S93">
            <v>5654942</v>
          </cell>
        </row>
        <row r="94">
          <cell r="B94">
            <v>0</v>
          </cell>
          <cell r="C94">
            <v>1321350</v>
          </cell>
          <cell r="D94">
            <v>1321350</v>
          </cell>
          <cell r="E94">
            <v>766627</v>
          </cell>
          <cell r="F94">
            <v>498043</v>
          </cell>
          <cell r="G94">
            <v>0</v>
          </cell>
          <cell r="H94">
            <v>56680</v>
          </cell>
          <cell r="I94">
            <v>1321350</v>
          </cell>
          <cell r="J94">
            <v>765653</v>
          </cell>
          <cell r="K94">
            <v>61582</v>
          </cell>
          <cell r="L94">
            <v>0</v>
          </cell>
          <cell r="M94">
            <v>9403</v>
          </cell>
          <cell r="N94">
            <v>836638</v>
          </cell>
          <cell r="O94">
            <v>974</v>
          </cell>
          <cell r="P94">
            <v>436461</v>
          </cell>
          <cell r="Q94">
            <v>0</v>
          </cell>
          <cell r="R94">
            <v>47277</v>
          </cell>
          <cell r="S94">
            <v>484712</v>
          </cell>
        </row>
        <row r="95">
          <cell r="B95">
            <v>625787</v>
          </cell>
          <cell r="C95">
            <v>996</v>
          </cell>
          <cell r="D95">
            <v>626783</v>
          </cell>
          <cell r="E95">
            <v>263061</v>
          </cell>
          <cell r="F95">
            <v>257527</v>
          </cell>
          <cell r="G95">
            <v>0</v>
          </cell>
          <cell r="H95">
            <v>80000</v>
          </cell>
          <cell r="I95">
            <v>600588</v>
          </cell>
          <cell r="J95">
            <v>251430</v>
          </cell>
          <cell r="K95">
            <v>224215</v>
          </cell>
          <cell r="L95">
            <v>0</v>
          </cell>
          <cell r="M95">
            <v>75095</v>
          </cell>
          <cell r="N95">
            <v>550740</v>
          </cell>
          <cell r="O95">
            <v>11631</v>
          </cell>
          <cell r="P95">
            <v>33312</v>
          </cell>
          <cell r="Q95">
            <v>0</v>
          </cell>
          <cell r="R95">
            <v>4905</v>
          </cell>
          <cell r="S95">
            <v>49848</v>
          </cell>
        </row>
        <row r="96">
          <cell r="S96">
            <v>2762380</v>
          </cell>
        </row>
        <row r="97">
          <cell r="B97">
            <v>0</v>
          </cell>
          <cell r="C97">
            <v>12554617</v>
          </cell>
          <cell r="D97">
            <v>12554617</v>
          </cell>
          <cell r="E97">
            <v>0</v>
          </cell>
          <cell r="F97">
            <v>4239402</v>
          </cell>
          <cell r="G97">
            <v>0</v>
          </cell>
          <cell r="H97">
            <v>8315215</v>
          </cell>
          <cell r="I97">
            <v>12554617</v>
          </cell>
          <cell r="J97">
            <v>0</v>
          </cell>
          <cell r="K97">
            <v>3714518</v>
          </cell>
          <cell r="L97">
            <v>0</v>
          </cell>
          <cell r="M97">
            <v>6590972</v>
          </cell>
          <cell r="N97">
            <v>10305490</v>
          </cell>
          <cell r="O97">
            <v>0</v>
          </cell>
          <cell r="P97">
            <v>524884</v>
          </cell>
          <cell r="Q97">
            <v>0</v>
          </cell>
          <cell r="R97">
            <v>1724243</v>
          </cell>
          <cell r="S97">
            <v>2249127</v>
          </cell>
        </row>
        <row r="98">
          <cell r="B98">
            <v>0</v>
          </cell>
          <cell r="C98">
            <v>2630393</v>
          </cell>
          <cell r="D98">
            <v>2630393</v>
          </cell>
          <cell r="E98">
            <v>0</v>
          </cell>
          <cell r="F98">
            <v>0</v>
          </cell>
          <cell r="G98">
            <v>0</v>
          </cell>
          <cell r="H98">
            <v>580000</v>
          </cell>
          <cell r="I98">
            <v>580000</v>
          </cell>
          <cell r="J98">
            <v>0</v>
          </cell>
          <cell r="K98">
            <v>0</v>
          </cell>
          <cell r="L98">
            <v>0</v>
          </cell>
          <cell r="M98">
            <v>66747</v>
          </cell>
          <cell r="N98">
            <v>66747</v>
          </cell>
          <cell r="O98">
            <v>0</v>
          </cell>
          <cell r="P98">
            <v>0</v>
          </cell>
          <cell r="Q98">
            <v>0</v>
          </cell>
          <cell r="R98">
            <v>513253</v>
          </cell>
          <cell r="S98">
            <v>513253</v>
          </cell>
        </row>
        <row r="172">
          <cell r="S172">
            <v>1781685</v>
          </cell>
        </row>
        <row r="173">
          <cell r="S173">
            <v>673226</v>
          </cell>
        </row>
        <row r="174">
          <cell r="B174">
            <v>1418771</v>
          </cell>
          <cell r="C174">
            <v>524659</v>
          </cell>
          <cell r="D174">
            <v>1943430</v>
          </cell>
          <cell r="E174">
            <v>993498</v>
          </cell>
          <cell r="F174">
            <v>875565</v>
          </cell>
          <cell r="G174">
            <v>107</v>
          </cell>
          <cell r="H174">
            <v>74261</v>
          </cell>
          <cell r="I174">
            <v>1943431</v>
          </cell>
          <cell r="J174">
            <v>989720</v>
          </cell>
          <cell r="K174">
            <v>351532</v>
          </cell>
          <cell r="L174">
            <v>11</v>
          </cell>
          <cell r="M174">
            <v>34346</v>
          </cell>
          <cell r="N174">
            <v>1375609</v>
          </cell>
          <cell r="O174">
            <v>3778</v>
          </cell>
          <cell r="P174">
            <v>524033</v>
          </cell>
          <cell r="Q174">
            <v>96</v>
          </cell>
          <cell r="R174">
            <v>39915</v>
          </cell>
          <cell r="S174">
            <v>567822</v>
          </cell>
        </row>
        <row r="175">
          <cell r="B175">
            <v>0</v>
          </cell>
          <cell r="C175">
            <v>161075</v>
          </cell>
          <cell r="D175">
            <v>161075</v>
          </cell>
          <cell r="E175">
            <v>61075</v>
          </cell>
          <cell r="F175">
            <v>0</v>
          </cell>
          <cell r="G175">
            <v>0</v>
          </cell>
          <cell r="H175">
            <v>100000</v>
          </cell>
          <cell r="I175">
            <v>161075</v>
          </cell>
          <cell r="J175">
            <v>60941</v>
          </cell>
          <cell r="K175">
            <v>0</v>
          </cell>
          <cell r="L175">
            <v>0</v>
          </cell>
          <cell r="M175">
            <v>0</v>
          </cell>
          <cell r="N175">
            <v>60941</v>
          </cell>
          <cell r="O175">
            <v>134</v>
          </cell>
          <cell r="P175">
            <v>0</v>
          </cell>
          <cell r="Q175">
            <v>0</v>
          </cell>
          <cell r="R175">
            <v>100000</v>
          </cell>
          <cell r="S175">
            <v>100134</v>
          </cell>
        </row>
        <row r="176">
          <cell r="B176">
            <v>37171</v>
          </cell>
          <cell r="C176">
            <v>713160</v>
          </cell>
          <cell r="D176">
            <v>750331</v>
          </cell>
          <cell r="E176">
            <v>738917</v>
          </cell>
          <cell r="F176">
            <v>10114</v>
          </cell>
          <cell r="G176">
            <v>0</v>
          </cell>
          <cell r="H176">
            <v>1300</v>
          </cell>
          <cell r="I176">
            <v>750331</v>
          </cell>
          <cell r="J176">
            <v>738473</v>
          </cell>
          <cell r="K176">
            <v>6588</v>
          </cell>
          <cell r="L176">
            <v>0</v>
          </cell>
          <cell r="M176">
            <v>0</v>
          </cell>
          <cell r="N176">
            <v>745061</v>
          </cell>
          <cell r="O176">
            <v>444</v>
          </cell>
          <cell r="P176">
            <v>3526</v>
          </cell>
          <cell r="Q176">
            <v>0</v>
          </cell>
          <cell r="R176">
            <v>1300</v>
          </cell>
          <cell r="S176">
            <v>5270</v>
          </cell>
        </row>
        <row r="177">
          <cell r="S177">
            <v>1108459</v>
          </cell>
        </row>
        <row r="178">
          <cell r="B178">
            <v>0</v>
          </cell>
          <cell r="C178">
            <v>734417</v>
          </cell>
          <cell r="D178">
            <v>734417</v>
          </cell>
          <cell r="E178">
            <v>0</v>
          </cell>
          <cell r="F178">
            <v>596764</v>
          </cell>
          <cell r="G178">
            <v>0</v>
          </cell>
          <cell r="H178">
            <v>137653</v>
          </cell>
          <cell r="I178">
            <v>734417</v>
          </cell>
          <cell r="J178">
            <v>0</v>
          </cell>
          <cell r="K178">
            <v>102844</v>
          </cell>
          <cell r="L178">
            <v>0</v>
          </cell>
          <cell r="M178">
            <v>18188</v>
          </cell>
          <cell r="N178">
            <v>121032</v>
          </cell>
          <cell r="O178">
            <v>0</v>
          </cell>
          <cell r="P178">
            <v>493920</v>
          </cell>
          <cell r="Q178">
            <v>0</v>
          </cell>
          <cell r="R178">
            <v>119465</v>
          </cell>
          <cell r="S178">
            <v>613385</v>
          </cell>
        </row>
        <row r="179">
          <cell r="B179">
            <v>0</v>
          </cell>
          <cell r="C179">
            <v>495074</v>
          </cell>
          <cell r="D179">
            <v>495074</v>
          </cell>
          <cell r="E179">
            <v>0</v>
          </cell>
          <cell r="F179">
            <v>495074</v>
          </cell>
          <cell r="G179">
            <v>0</v>
          </cell>
          <cell r="H179">
            <v>0</v>
          </cell>
          <cell r="I179">
            <v>495074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495074</v>
          </cell>
          <cell r="Q179">
            <v>0</v>
          </cell>
          <cell r="R179">
            <v>0</v>
          </cell>
          <cell r="S179">
            <v>495074</v>
          </cell>
        </row>
        <row r="199">
          <cell r="S199">
            <v>50625731</v>
          </cell>
        </row>
        <row r="200">
          <cell r="S200">
            <v>36800007</v>
          </cell>
        </row>
        <row r="201">
          <cell r="B201">
            <v>321059493</v>
          </cell>
          <cell r="C201">
            <v>-48226581</v>
          </cell>
          <cell r="D201">
            <v>272832912</v>
          </cell>
          <cell r="E201">
            <v>209820971</v>
          </cell>
          <cell r="F201">
            <v>41534470</v>
          </cell>
          <cell r="G201">
            <v>0</v>
          </cell>
          <cell r="H201">
            <v>20262216</v>
          </cell>
          <cell r="I201">
            <v>271617657</v>
          </cell>
          <cell r="J201">
            <v>206942472</v>
          </cell>
          <cell r="K201">
            <v>27624909</v>
          </cell>
          <cell r="L201">
            <v>0</v>
          </cell>
          <cell r="M201">
            <v>3718489</v>
          </cell>
          <cell r="N201">
            <v>238285870</v>
          </cell>
          <cell r="O201">
            <v>2878499</v>
          </cell>
          <cell r="P201">
            <v>13909561</v>
          </cell>
          <cell r="Q201">
            <v>0</v>
          </cell>
          <cell r="R201">
            <v>16543727</v>
          </cell>
          <cell r="S201">
            <v>33331787</v>
          </cell>
        </row>
        <row r="202">
          <cell r="B202">
            <v>0</v>
          </cell>
          <cell r="C202">
            <v>40060490</v>
          </cell>
          <cell r="D202">
            <v>40060490</v>
          </cell>
          <cell r="E202">
            <v>40060490</v>
          </cell>
          <cell r="F202">
            <v>0</v>
          </cell>
          <cell r="G202">
            <v>0</v>
          </cell>
          <cell r="H202">
            <v>0</v>
          </cell>
          <cell r="I202">
            <v>40060490</v>
          </cell>
          <cell r="J202">
            <v>37454135</v>
          </cell>
          <cell r="K202">
            <v>0</v>
          </cell>
          <cell r="L202">
            <v>0</v>
          </cell>
          <cell r="M202">
            <v>0</v>
          </cell>
          <cell r="N202">
            <v>37454135</v>
          </cell>
          <cell r="O202">
            <v>2606355</v>
          </cell>
          <cell r="P202">
            <v>0</v>
          </cell>
          <cell r="Q202">
            <v>0</v>
          </cell>
          <cell r="R202">
            <v>0</v>
          </cell>
          <cell r="S202">
            <v>2606355</v>
          </cell>
        </row>
        <row r="203">
          <cell r="B203">
            <v>20391687</v>
          </cell>
          <cell r="C203">
            <v>1668774</v>
          </cell>
          <cell r="D203">
            <v>22060461</v>
          </cell>
          <cell r="E203">
            <v>21320714</v>
          </cell>
          <cell r="F203">
            <v>734572</v>
          </cell>
          <cell r="G203">
            <v>0</v>
          </cell>
          <cell r="H203">
            <v>0</v>
          </cell>
          <cell r="I203">
            <v>22055286</v>
          </cell>
          <cell r="J203">
            <v>20700711</v>
          </cell>
          <cell r="K203">
            <v>492710</v>
          </cell>
          <cell r="L203">
            <v>0</v>
          </cell>
          <cell r="M203">
            <v>0</v>
          </cell>
          <cell r="N203">
            <v>21193421</v>
          </cell>
          <cell r="O203">
            <v>620003</v>
          </cell>
          <cell r="P203">
            <v>241862</v>
          </cell>
          <cell r="Q203">
            <v>0</v>
          </cell>
          <cell r="R203">
            <v>0</v>
          </cell>
          <cell r="S203">
            <v>861865</v>
          </cell>
        </row>
        <row r="204">
          <cell r="S204">
            <v>13825724</v>
          </cell>
        </row>
        <row r="205">
          <cell r="B205">
            <v>0</v>
          </cell>
          <cell r="C205">
            <v>24539183</v>
          </cell>
          <cell r="D205">
            <v>24539183</v>
          </cell>
          <cell r="E205">
            <v>0</v>
          </cell>
          <cell r="F205">
            <v>12294949</v>
          </cell>
          <cell r="G205">
            <v>0</v>
          </cell>
          <cell r="H205">
            <v>12244234</v>
          </cell>
          <cell r="I205">
            <v>24539183</v>
          </cell>
          <cell r="J205">
            <v>0</v>
          </cell>
          <cell r="K205">
            <v>4223579</v>
          </cell>
          <cell r="L205">
            <v>0</v>
          </cell>
          <cell r="M205">
            <v>8741459</v>
          </cell>
          <cell r="N205">
            <v>12965038</v>
          </cell>
          <cell r="O205">
            <v>0</v>
          </cell>
          <cell r="P205">
            <v>8071370</v>
          </cell>
          <cell r="Q205">
            <v>0</v>
          </cell>
          <cell r="R205">
            <v>3502775</v>
          </cell>
          <cell r="S205">
            <v>11574145</v>
          </cell>
        </row>
        <row r="206">
          <cell r="B206">
            <v>0</v>
          </cell>
          <cell r="C206">
            <v>2229150</v>
          </cell>
          <cell r="D206">
            <v>2229150</v>
          </cell>
          <cell r="E206">
            <v>0</v>
          </cell>
          <cell r="F206">
            <v>0</v>
          </cell>
          <cell r="G206">
            <v>0</v>
          </cell>
          <cell r="H206">
            <v>2251579</v>
          </cell>
          <cell r="I206">
            <v>2251579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2251579</v>
          </cell>
          <cell r="S206">
            <v>2251579</v>
          </cell>
        </row>
        <row r="262">
          <cell r="S262">
            <v>6858274</v>
          </cell>
        </row>
        <row r="263">
          <cell r="S263">
            <v>4535630</v>
          </cell>
        </row>
        <row r="264">
          <cell r="B264">
            <v>42279507</v>
          </cell>
          <cell r="C264">
            <v>0</v>
          </cell>
          <cell r="D264">
            <v>42279507</v>
          </cell>
          <cell r="E264">
            <v>23168736</v>
          </cell>
          <cell r="F264">
            <v>10133695</v>
          </cell>
          <cell r="G264">
            <v>0</v>
          </cell>
          <cell r="H264">
            <v>8672760</v>
          </cell>
          <cell r="I264">
            <v>41975191</v>
          </cell>
          <cell r="J264">
            <v>23053819</v>
          </cell>
          <cell r="K264">
            <v>8870053</v>
          </cell>
          <cell r="L264">
            <v>0</v>
          </cell>
          <cell r="M264">
            <v>5684300</v>
          </cell>
          <cell r="N264">
            <v>37608172</v>
          </cell>
          <cell r="O264">
            <v>114917</v>
          </cell>
          <cell r="P264">
            <v>1263642</v>
          </cell>
          <cell r="Q264">
            <v>0</v>
          </cell>
          <cell r="R264">
            <v>2988460</v>
          </cell>
          <cell r="S264">
            <v>4367019</v>
          </cell>
        </row>
        <row r="265">
          <cell r="B265">
            <v>0</v>
          </cell>
          <cell r="C265">
            <v>4750874</v>
          </cell>
          <cell r="D265">
            <v>4750874</v>
          </cell>
          <cell r="E265">
            <v>4750874</v>
          </cell>
          <cell r="F265">
            <v>0</v>
          </cell>
          <cell r="G265">
            <v>0</v>
          </cell>
          <cell r="H265">
            <v>0</v>
          </cell>
          <cell r="I265">
            <v>4750874</v>
          </cell>
          <cell r="J265">
            <v>4655323</v>
          </cell>
          <cell r="K265">
            <v>0</v>
          </cell>
          <cell r="L265">
            <v>0</v>
          </cell>
          <cell r="M265">
            <v>0</v>
          </cell>
          <cell r="N265">
            <v>4655323</v>
          </cell>
          <cell r="O265">
            <v>95551</v>
          </cell>
          <cell r="P265">
            <v>0</v>
          </cell>
          <cell r="Q265">
            <v>0</v>
          </cell>
          <cell r="R265">
            <v>0</v>
          </cell>
          <cell r="S265">
            <v>95551</v>
          </cell>
        </row>
        <row r="266">
          <cell r="B266">
            <v>2117827</v>
          </cell>
          <cell r="C266">
            <v>161959</v>
          </cell>
          <cell r="D266">
            <v>2279786</v>
          </cell>
          <cell r="E266">
            <v>2279786</v>
          </cell>
          <cell r="F266">
            <v>0</v>
          </cell>
          <cell r="G266">
            <v>0</v>
          </cell>
          <cell r="H266">
            <v>0</v>
          </cell>
          <cell r="I266">
            <v>2279786</v>
          </cell>
          <cell r="J266">
            <v>2206726</v>
          </cell>
          <cell r="K266">
            <v>0</v>
          </cell>
          <cell r="L266">
            <v>0</v>
          </cell>
          <cell r="M266">
            <v>0</v>
          </cell>
          <cell r="N266">
            <v>2206726</v>
          </cell>
          <cell r="O266">
            <v>73060</v>
          </cell>
          <cell r="P266">
            <v>0</v>
          </cell>
          <cell r="Q266">
            <v>0</v>
          </cell>
          <cell r="R266">
            <v>0</v>
          </cell>
          <cell r="S266">
            <v>73060</v>
          </cell>
        </row>
        <row r="267">
          <cell r="S267">
            <v>2322644</v>
          </cell>
        </row>
        <row r="268">
          <cell r="B268">
            <v>0</v>
          </cell>
          <cell r="C268">
            <v>3395893</v>
          </cell>
          <cell r="D268">
            <v>3395893</v>
          </cell>
          <cell r="E268">
            <v>0</v>
          </cell>
          <cell r="F268">
            <v>548300</v>
          </cell>
          <cell r="G268">
            <v>0</v>
          </cell>
          <cell r="H268">
            <v>2847593</v>
          </cell>
          <cell r="I268">
            <v>3395893</v>
          </cell>
          <cell r="J268">
            <v>0</v>
          </cell>
          <cell r="K268">
            <v>278527</v>
          </cell>
          <cell r="L268">
            <v>0</v>
          </cell>
          <cell r="M268">
            <v>1159600</v>
          </cell>
          <cell r="N268">
            <v>1438127</v>
          </cell>
          <cell r="O268">
            <v>0</v>
          </cell>
          <cell r="P268">
            <v>269773</v>
          </cell>
          <cell r="Q268">
            <v>0</v>
          </cell>
          <cell r="R268">
            <v>1687993</v>
          </cell>
          <cell r="S268">
            <v>1957766</v>
          </cell>
        </row>
        <row r="269">
          <cell r="B269">
            <v>0</v>
          </cell>
          <cell r="C269">
            <v>1628881</v>
          </cell>
          <cell r="D269">
            <v>1628881</v>
          </cell>
          <cell r="E269">
            <v>0</v>
          </cell>
          <cell r="F269">
            <v>66554</v>
          </cell>
          <cell r="G269">
            <v>0</v>
          </cell>
          <cell r="H269">
            <v>1562327</v>
          </cell>
          <cell r="I269">
            <v>1628881</v>
          </cell>
          <cell r="J269">
            <v>0</v>
          </cell>
          <cell r="K269">
            <v>47347</v>
          </cell>
          <cell r="L269">
            <v>0</v>
          </cell>
          <cell r="M269">
            <v>1216656</v>
          </cell>
          <cell r="N269">
            <v>1264003</v>
          </cell>
          <cell r="O269">
            <v>0</v>
          </cell>
          <cell r="P269">
            <v>19207</v>
          </cell>
          <cell r="Q269">
            <v>0</v>
          </cell>
          <cell r="R269">
            <v>345671</v>
          </cell>
          <cell r="S269">
            <v>364878</v>
          </cell>
        </row>
        <row r="271">
          <cell r="S271">
            <v>4572301</v>
          </cell>
        </row>
        <row r="272">
          <cell r="S272">
            <v>3178574</v>
          </cell>
        </row>
        <row r="273">
          <cell r="B273">
            <v>3469772</v>
          </cell>
          <cell r="C273">
            <v>40000</v>
          </cell>
          <cell r="D273">
            <v>3509772</v>
          </cell>
          <cell r="E273">
            <v>314264</v>
          </cell>
          <cell r="F273">
            <v>631496</v>
          </cell>
          <cell r="G273">
            <v>93120</v>
          </cell>
          <cell r="H273">
            <v>2470392</v>
          </cell>
          <cell r="I273">
            <v>3509272</v>
          </cell>
          <cell r="J273">
            <v>314264</v>
          </cell>
          <cell r="K273">
            <v>468165</v>
          </cell>
          <cell r="M273">
            <v>25775</v>
          </cell>
          <cell r="N273">
            <v>808204</v>
          </cell>
          <cell r="O273">
            <v>0</v>
          </cell>
          <cell r="P273">
            <v>163331</v>
          </cell>
          <cell r="Q273">
            <v>93120</v>
          </cell>
          <cell r="R273">
            <v>2444617</v>
          </cell>
          <cell r="S273">
            <v>2701068</v>
          </cell>
        </row>
        <row r="274">
          <cell r="C274">
            <v>39495</v>
          </cell>
          <cell r="D274">
            <v>39495</v>
          </cell>
          <cell r="E274">
            <v>39495</v>
          </cell>
          <cell r="I274">
            <v>39495</v>
          </cell>
          <cell r="J274">
            <v>39447</v>
          </cell>
          <cell r="N274">
            <v>39447</v>
          </cell>
          <cell r="O274">
            <v>48</v>
          </cell>
          <cell r="P274">
            <v>0</v>
          </cell>
          <cell r="Q274">
            <v>0</v>
          </cell>
          <cell r="R274">
            <v>0</v>
          </cell>
          <cell r="S274">
            <v>48</v>
          </cell>
        </row>
        <row r="275">
          <cell r="B275">
            <v>1143160</v>
          </cell>
          <cell r="C275">
            <v>34732</v>
          </cell>
          <cell r="D275">
            <v>1177892</v>
          </cell>
          <cell r="E275">
            <v>29023</v>
          </cell>
          <cell r="F275">
            <v>901869</v>
          </cell>
          <cell r="H275">
            <v>247000</v>
          </cell>
          <cell r="I275">
            <v>1177892</v>
          </cell>
          <cell r="J275">
            <v>28553</v>
          </cell>
          <cell r="K275">
            <v>557154</v>
          </cell>
          <cell r="M275">
            <v>114727</v>
          </cell>
          <cell r="N275">
            <v>700434</v>
          </cell>
          <cell r="O275">
            <v>470</v>
          </cell>
          <cell r="P275">
            <v>344715</v>
          </cell>
          <cell r="Q275">
            <v>0</v>
          </cell>
          <cell r="R275">
            <v>132273</v>
          </cell>
          <cell r="S275">
            <v>477458</v>
          </cell>
        </row>
        <row r="276">
          <cell r="S276">
            <v>1393727</v>
          </cell>
        </row>
        <row r="277">
          <cell r="C277">
            <v>2674044</v>
          </cell>
          <cell r="D277">
            <v>2674044</v>
          </cell>
          <cell r="F277">
            <v>224853</v>
          </cell>
          <cell r="H277">
            <v>2449191</v>
          </cell>
          <cell r="I277">
            <v>2674044</v>
          </cell>
          <cell r="K277">
            <v>74189</v>
          </cell>
          <cell r="M277">
            <v>1206128</v>
          </cell>
          <cell r="N277">
            <v>1280317</v>
          </cell>
          <cell r="O277">
            <v>0</v>
          </cell>
          <cell r="P277">
            <v>150664</v>
          </cell>
          <cell r="R277">
            <v>1243063</v>
          </cell>
          <cell r="S277">
            <v>1393727</v>
          </cell>
        </row>
        <row r="278">
          <cell r="D278">
            <v>0</v>
          </cell>
          <cell r="I278">
            <v>0</v>
          </cell>
          <cell r="N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</row>
        <row r="280">
          <cell r="S280">
            <v>3002040</v>
          </cell>
        </row>
        <row r="281">
          <cell r="S281">
            <v>2544263</v>
          </cell>
        </row>
        <row r="282">
          <cell r="B282">
            <v>21017958</v>
          </cell>
          <cell r="C282">
            <v>197665</v>
          </cell>
          <cell r="D282">
            <v>21215623</v>
          </cell>
          <cell r="E282">
            <v>3967169</v>
          </cell>
          <cell r="F282">
            <v>9700402</v>
          </cell>
          <cell r="G282">
            <v>0</v>
          </cell>
          <cell r="H282">
            <v>7477365</v>
          </cell>
          <cell r="I282">
            <v>21144936</v>
          </cell>
          <cell r="J282">
            <v>3966094</v>
          </cell>
          <cell r="K282">
            <v>7969636</v>
          </cell>
          <cell r="L282">
            <v>0</v>
          </cell>
          <cell r="M282">
            <v>6731236</v>
          </cell>
          <cell r="N282">
            <v>18666966</v>
          </cell>
          <cell r="O282">
            <v>1075</v>
          </cell>
          <cell r="P282">
            <v>1730766</v>
          </cell>
          <cell r="Q282">
            <v>0</v>
          </cell>
          <cell r="R282">
            <v>746129</v>
          </cell>
          <cell r="S282">
            <v>2477970</v>
          </cell>
        </row>
        <row r="283">
          <cell r="B283">
            <v>0</v>
          </cell>
          <cell r="C283">
            <v>1365904</v>
          </cell>
          <cell r="D283">
            <v>1365904</v>
          </cell>
          <cell r="E283">
            <v>1329751</v>
          </cell>
          <cell r="F283">
            <v>1153</v>
          </cell>
          <cell r="G283">
            <v>0</v>
          </cell>
          <cell r="H283">
            <v>35000</v>
          </cell>
          <cell r="I283">
            <v>1365904</v>
          </cell>
          <cell r="J283">
            <v>1321540</v>
          </cell>
          <cell r="K283">
            <v>1063</v>
          </cell>
          <cell r="L283">
            <v>0</v>
          </cell>
          <cell r="M283">
            <v>27594</v>
          </cell>
          <cell r="N283">
            <v>1350197</v>
          </cell>
          <cell r="O283">
            <v>8211</v>
          </cell>
          <cell r="P283">
            <v>90</v>
          </cell>
          <cell r="Q283">
            <v>0</v>
          </cell>
          <cell r="R283">
            <v>7406</v>
          </cell>
          <cell r="S283">
            <v>15707</v>
          </cell>
        </row>
        <row r="284">
          <cell r="B284">
            <v>425035</v>
          </cell>
          <cell r="C284">
            <v>194600</v>
          </cell>
          <cell r="D284">
            <v>619635</v>
          </cell>
          <cell r="E284">
            <v>405472</v>
          </cell>
          <cell r="F284">
            <v>165223</v>
          </cell>
          <cell r="G284">
            <v>0</v>
          </cell>
          <cell r="H284">
            <v>48940</v>
          </cell>
          <cell r="I284">
            <v>619635</v>
          </cell>
          <cell r="J284">
            <v>401080</v>
          </cell>
          <cell r="K284">
            <v>123907</v>
          </cell>
          <cell r="L284">
            <v>0</v>
          </cell>
          <cell r="M284">
            <v>44062</v>
          </cell>
          <cell r="N284">
            <v>569049</v>
          </cell>
          <cell r="O284">
            <v>4392</v>
          </cell>
          <cell r="P284">
            <v>41316</v>
          </cell>
          <cell r="Q284">
            <v>0</v>
          </cell>
          <cell r="R284">
            <v>4878</v>
          </cell>
          <cell r="S284">
            <v>50586</v>
          </cell>
        </row>
        <row r="285">
          <cell r="S285">
            <v>457777</v>
          </cell>
        </row>
        <row r="286">
          <cell r="B286">
            <v>0</v>
          </cell>
          <cell r="C286">
            <v>2508538</v>
          </cell>
          <cell r="D286">
            <v>2508538</v>
          </cell>
          <cell r="E286">
            <v>0</v>
          </cell>
          <cell r="F286">
            <v>1561005</v>
          </cell>
          <cell r="G286">
            <v>0</v>
          </cell>
          <cell r="H286">
            <v>947533</v>
          </cell>
          <cell r="I286">
            <v>2508538</v>
          </cell>
          <cell r="J286">
            <v>0</v>
          </cell>
          <cell r="K286">
            <v>1165798</v>
          </cell>
          <cell r="L286">
            <v>0</v>
          </cell>
          <cell r="M286">
            <v>947199</v>
          </cell>
          <cell r="N286">
            <v>2112997</v>
          </cell>
          <cell r="O286">
            <v>0</v>
          </cell>
          <cell r="P286">
            <v>395207</v>
          </cell>
          <cell r="Q286">
            <v>0</v>
          </cell>
          <cell r="R286">
            <v>334</v>
          </cell>
          <cell r="S286">
            <v>395541</v>
          </cell>
        </row>
        <row r="287">
          <cell r="B287">
            <v>0</v>
          </cell>
          <cell r="C287">
            <v>1452865</v>
          </cell>
          <cell r="D287">
            <v>1452865</v>
          </cell>
          <cell r="E287">
            <v>0</v>
          </cell>
          <cell r="F287">
            <v>35000</v>
          </cell>
          <cell r="G287">
            <v>0</v>
          </cell>
          <cell r="H287">
            <v>1178005</v>
          </cell>
          <cell r="I287">
            <v>1213005</v>
          </cell>
          <cell r="J287">
            <v>0</v>
          </cell>
          <cell r="K287">
            <v>35000</v>
          </cell>
          <cell r="L287">
            <v>0</v>
          </cell>
          <cell r="M287">
            <v>1115769</v>
          </cell>
          <cell r="N287">
            <v>1150769</v>
          </cell>
          <cell r="O287">
            <v>0</v>
          </cell>
          <cell r="P287">
            <v>0</v>
          </cell>
          <cell r="Q287">
            <v>0</v>
          </cell>
          <cell r="R287">
            <v>62236</v>
          </cell>
          <cell r="S287">
            <v>62236</v>
          </cell>
        </row>
        <row r="343">
          <cell r="S343">
            <v>4489267</v>
          </cell>
        </row>
        <row r="344">
          <cell r="S344">
            <v>2734796</v>
          </cell>
        </row>
        <row r="345">
          <cell r="B345">
            <v>13863384</v>
          </cell>
          <cell r="C345">
            <v>0</v>
          </cell>
          <cell r="D345">
            <v>13863384</v>
          </cell>
          <cell r="E345">
            <v>5789015</v>
          </cell>
          <cell r="F345">
            <v>5530688</v>
          </cell>
          <cell r="G345">
            <v>857796</v>
          </cell>
          <cell r="H345">
            <v>1143724</v>
          </cell>
          <cell r="I345">
            <v>13321223</v>
          </cell>
          <cell r="J345">
            <v>5549200</v>
          </cell>
          <cell r="K345">
            <v>3470025</v>
          </cell>
          <cell r="L345">
            <v>781709</v>
          </cell>
          <cell r="M345">
            <v>905027</v>
          </cell>
          <cell r="N345">
            <v>10705961</v>
          </cell>
          <cell r="O345">
            <v>239815</v>
          </cell>
          <cell r="P345">
            <v>2060663</v>
          </cell>
          <cell r="Q345">
            <v>76087</v>
          </cell>
          <cell r="R345">
            <v>238697</v>
          </cell>
          <cell r="S345">
            <v>2615262</v>
          </cell>
        </row>
        <row r="346">
          <cell r="B346">
            <v>0</v>
          </cell>
          <cell r="C346">
            <v>1127834</v>
          </cell>
          <cell r="D346">
            <v>1127834</v>
          </cell>
          <cell r="E346">
            <v>1107782</v>
          </cell>
          <cell r="F346">
            <v>20052</v>
          </cell>
          <cell r="G346">
            <v>0</v>
          </cell>
          <cell r="H346">
            <v>0</v>
          </cell>
          <cell r="I346">
            <v>1127834</v>
          </cell>
          <cell r="J346">
            <v>1087514</v>
          </cell>
          <cell r="K346">
            <v>16312</v>
          </cell>
          <cell r="L346">
            <v>0</v>
          </cell>
          <cell r="M346">
            <v>0</v>
          </cell>
          <cell r="N346">
            <v>1103826</v>
          </cell>
          <cell r="O346">
            <v>20268</v>
          </cell>
          <cell r="P346">
            <v>3740</v>
          </cell>
          <cell r="Q346">
            <v>0</v>
          </cell>
          <cell r="R346">
            <v>0</v>
          </cell>
          <cell r="S346">
            <v>24008</v>
          </cell>
        </row>
        <row r="347">
          <cell r="B347">
            <v>1467523</v>
          </cell>
          <cell r="C347">
            <v>4405668</v>
          </cell>
          <cell r="D347">
            <v>5873191</v>
          </cell>
          <cell r="E347">
            <v>699784</v>
          </cell>
          <cell r="F347">
            <v>4507706</v>
          </cell>
          <cell r="G347">
            <v>0</v>
          </cell>
          <cell r="H347">
            <v>62748</v>
          </cell>
          <cell r="I347">
            <v>5270238</v>
          </cell>
          <cell r="J347">
            <v>665299</v>
          </cell>
          <cell r="K347">
            <v>4458310</v>
          </cell>
          <cell r="L347">
            <v>0</v>
          </cell>
          <cell r="M347">
            <v>51103</v>
          </cell>
          <cell r="N347">
            <v>5174712</v>
          </cell>
          <cell r="O347">
            <v>34485</v>
          </cell>
          <cell r="P347">
            <v>49396</v>
          </cell>
          <cell r="Q347">
            <v>0</v>
          </cell>
          <cell r="R347">
            <v>11645</v>
          </cell>
          <cell r="S347">
            <v>95526</v>
          </cell>
        </row>
        <row r="348">
          <cell r="S348">
            <v>1754471</v>
          </cell>
        </row>
        <row r="349">
          <cell r="B349">
            <v>0</v>
          </cell>
          <cell r="C349">
            <v>1830981</v>
          </cell>
          <cell r="D349">
            <v>1830981</v>
          </cell>
          <cell r="E349">
            <v>0</v>
          </cell>
          <cell r="F349">
            <v>1736845</v>
          </cell>
          <cell r="G349">
            <v>21622</v>
          </cell>
          <cell r="H349">
            <v>72514</v>
          </cell>
          <cell r="I349">
            <v>1830981</v>
          </cell>
          <cell r="J349">
            <v>0</v>
          </cell>
          <cell r="K349">
            <v>426555</v>
          </cell>
          <cell r="L349">
            <v>2604</v>
          </cell>
          <cell r="M349">
            <v>19866</v>
          </cell>
          <cell r="N349">
            <v>449025</v>
          </cell>
          <cell r="O349">
            <v>0</v>
          </cell>
          <cell r="P349">
            <v>1310290</v>
          </cell>
          <cell r="Q349">
            <v>19018</v>
          </cell>
          <cell r="R349">
            <v>52648</v>
          </cell>
          <cell r="S349">
            <v>1381956</v>
          </cell>
        </row>
        <row r="350">
          <cell r="B350">
            <v>0</v>
          </cell>
          <cell r="C350">
            <v>1531879</v>
          </cell>
          <cell r="D350">
            <v>1531879</v>
          </cell>
          <cell r="E350">
            <v>0</v>
          </cell>
          <cell r="F350">
            <v>245772</v>
          </cell>
          <cell r="G350">
            <v>100407</v>
          </cell>
          <cell r="H350">
            <v>1216631</v>
          </cell>
          <cell r="I350">
            <v>1562810</v>
          </cell>
          <cell r="J350">
            <v>0</v>
          </cell>
          <cell r="K350">
            <v>120478</v>
          </cell>
          <cell r="L350">
            <v>100407</v>
          </cell>
          <cell r="M350">
            <v>969410</v>
          </cell>
          <cell r="N350">
            <v>1190295</v>
          </cell>
          <cell r="O350">
            <v>0</v>
          </cell>
          <cell r="P350">
            <v>125294</v>
          </cell>
          <cell r="Q350">
            <v>0</v>
          </cell>
          <cell r="R350">
            <v>247221</v>
          </cell>
          <cell r="S350">
            <v>372515</v>
          </cell>
        </row>
        <row r="451">
          <cell r="S451">
            <v>1498907</v>
          </cell>
        </row>
        <row r="452">
          <cell r="S452">
            <v>1444309</v>
          </cell>
        </row>
        <row r="453">
          <cell r="B453">
            <v>12954894</v>
          </cell>
          <cell r="C453">
            <v>0</v>
          </cell>
          <cell r="D453">
            <v>12954894</v>
          </cell>
          <cell r="E453">
            <v>6315413</v>
          </cell>
          <cell r="F453">
            <v>5442997</v>
          </cell>
          <cell r="G453">
            <v>17884</v>
          </cell>
          <cell r="H453">
            <v>888547</v>
          </cell>
          <cell r="I453">
            <v>12664841</v>
          </cell>
          <cell r="J453">
            <v>6311817</v>
          </cell>
          <cell r="K453">
            <v>4254296</v>
          </cell>
          <cell r="L453">
            <v>17759</v>
          </cell>
          <cell r="M453">
            <v>640817</v>
          </cell>
          <cell r="N453">
            <v>11224689</v>
          </cell>
          <cell r="O453">
            <v>3596</v>
          </cell>
          <cell r="P453">
            <v>1188701</v>
          </cell>
          <cell r="Q453">
            <v>125</v>
          </cell>
          <cell r="R453">
            <v>247730</v>
          </cell>
          <cell r="S453">
            <v>1440152</v>
          </cell>
        </row>
        <row r="454">
          <cell r="B454">
            <v>0</v>
          </cell>
          <cell r="C454">
            <v>1612535</v>
          </cell>
          <cell r="D454">
            <v>1612535</v>
          </cell>
          <cell r="E454">
            <v>208934</v>
          </cell>
          <cell r="F454">
            <v>1403601</v>
          </cell>
          <cell r="G454">
            <v>0</v>
          </cell>
          <cell r="H454">
            <v>0</v>
          </cell>
          <cell r="I454">
            <v>1612535</v>
          </cell>
          <cell r="J454">
            <v>207881</v>
          </cell>
          <cell r="K454">
            <v>1400561</v>
          </cell>
          <cell r="L454">
            <v>0</v>
          </cell>
          <cell r="M454">
            <v>0</v>
          </cell>
          <cell r="N454">
            <v>1608442</v>
          </cell>
          <cell r="O454">
            <v>1053</v>
          </cell>
          <cell r="P454">
            <v>3040</v>
          </cell>
          <cell r="Q454">
            <v>0</v>
          </cell>
          <cell r="R454">
            <v>0</v>
          </cell>
          <cell r="S454">
            <v>4093</v>
          </cell>
        </row>
        <row r="455">
          <cell r="B455">
            <v>99283</v>
          </cell>
          <cell r="C455">
            <v>159</v>
          </cell>
          <cell r="D455">
            <v>99442</v>
          </cell>
          <cell r="E455">
            <v>99442</v>
          </cell>
          <cell r="F455">
            <v>0</v>
          </cell>
          <cell r="G455">
            <v>0</v>
          </cell>
          <cell r="H455">
            <v>0</v>
          </cell>
          <cell r="I455">
            <v>99442</v>
          </cell>
          <cell r="J455">
            <v>99378</v>
          </cell>
          <cell r="K455">
            <v>0</v>
          </cell>
          <cell r="L455">
            <v>0</v>
          </cell>
          <cell r="M455">
            <v>0</v>
          </cell>
          <cell r="N455">
            <v>99378</v>
          </cell>
          <cell r="O455">
            <v>64</v>
          </cell>
          <cell r="P455">
            <v>0</v>
          </cell>
          <cell r="Q455">
            <v>0</v>
          </cell>
          <cell r="R455">
            <v>0</v>
          </cell>
          <cell r="S455">
            <v>64</v>
          </cell>
        </row>
        <row r="456">
          <cell r="S456">
            <v>54598</v>
          </cell>
        </row>
        <row r="457">
          <cell r="B457">
            <v>0</v>
          </cell>
          <cell r="C457">
            <v>1183242</v>
          </cell>
          <cell r="D457">
            <v>1183242</v>
          </cell>
          <cell r="E457">
            <v>0</v>
          </cell>
          <cell r="F457">
            <v>936003</v>
          </cell>
          <cell r="G457">
            <v>0</v>
          </cell>
          <cell r="H457">
            <v>247239</v>
          </cell>
          <cell r="I457">
            <v>1183242</v>
          </cell>
          <cell r="J457">
            <v>0</v>
          </cell>
          <cell r="K457">
            <v>935978</v>
          </cell>
          <cell r="L457">
            <v>0</v>
          </cell>
          <cell r="M457">
            <v>247238</v>
          </cell>
          <cell r="N457">
            <v>1183216</v>
          </cell>
          <cell r="O457">
            <v>0</v>
          </cell>
          <cell r="P457">
            <v>25</v>
          </cell>
          <cell r="Q457">
            <v>0</v>
          </cell>
          <cell r="R457">
            <v>1</v>
          </cell>
          <cell r="S457">
            <v>26</v>
          </cell>
        </row>
        <row r="458">
          <cell r="B458">
            <v>0</v>
          </cell>
          <cell r="C458">
            <v>478702</v>
          </cell>
          <cell r="D458">
            <v>478702</v>
          </cell>
          <cell r="E458">
            <v>0</v>
          </cell>
          <cell r="F458">
            <v>54572</v>
          </cell>
          <cell r="G458">
            <v>0</v>
          </cell>
          <cell r="H458">
            <v>478702</v>
          </cell>
          <cell r="I458">
            <v>533274</v>
          </cell>
          <cell r="J458">
            <v>0</v>
          </cell>
          <cell r="K458">
            <v>0</v>
          </cell>
          <cell r="L458">
            <v>0</v>
          </cell>
          <cell r="M458">
            <v>478702</v>
          </cell>
          <cell r="N458">
            <v>478702</v>
          </cell>
          <cell r="O458">
            <v>0</v>
          </cell>
          <cell r="P458">
            <v>54572</v>
          </cell>
          <cell r="Q458">
            <v>0</v>
          </cell>
          <cell r="R458">
            <v>0</v>
          </cell>
          <cell r="S458">
            <v>54572</v>
          </cell>
        </row>
        <row r="496">
          <cell r="S496">
            <v>9238972</v>
          </cell>
        </row>
        <row r="497">
          <cell r="S497">
            <v>8656807</v>
          </cell>
        </row>
        <row r="498">
          <cell r="B498">
            <v>87596927</v>
          </cell>
          <cell r="C498">
            <v>-27618410</v>
          </cell>
          <cell r="D498">
            <v>59978517</v>
          </cell>
          <cell r="E498">
            <v>11183050</v>
          </cell>
          <cell r="F498">
            <v>28958341</v>
          </cell>
          <cell r="G498">
            <v>0</v>
          </cell>
          <cell r="H498">
            <v>16344237</v>
          </cell>
          <cell r="I498">
            <v>56485628</v>
          </cell>
          <cell r="J498">
            <v>11095808</v>
          </cell>
          <cell r="K498">
            <v>25097911</v>
          </cell>
          <cell r="L498">
            <v>0</v>
          </cell>
          <cell r="M498">
            <v>12216002</v>
          </cell>
          <cell r="N498">
            <v>48409721</v>
          </cell>
          <cell r="O498">
            <v>87242</v>
          </cell>
          <cell r="P498">
            <v>3860430</v>
          </cell>
          <cell r="Q498">
            <v>0</v>
          </cell>
          <cell r="R498">
            <v>4128235</v>
          </cell>
          <cell r="S498">
            <v>8075907</v>
          </cell>
        </row>
        <row r="499">
          <cell r="B499">
            <v>0</v>
          </cell>
          <cell r="C499">
            <v>6370948</v>
          </cell>
          <cell r="D499">
            <v>6370948</v>
          </cell>
          <cell r="E499">
            <v>6300947</v>
          </cell>
          <cell r="F499">
            <v>1487</v>
          </cell>
          <cell r="G499">
            <v>0</v>
          </cell>
          <cell r="H499">
            <v>68514</v>
          </cell>
          <cell r="I499">
            <v>6370948</v>
          </cell>
          <cell r="J499">
            <v>5990574</v>
          </cell>
          <cell r="K499">
            <v>673</v>
          </cell>
          <cell r="L499">
            <v>0</v>
          </cell>
          <cell r="M499">
            <v>0</v>
          </cell>
          <cell r="N499">
            <v>5991247</v>
          </cell>
          <cell r="O499">
            <v>310373</v>
          </cell>
          <cell r="P499">
            <v>814</v>
          </cell>
          <cell r="Q499">
            <v>0</v>
          </cell>
          <cell r="R499">
            <v>68514</v>
          </cell>
          <cell r="S499">
            <v>379701</v>
          </cell>
        </row>
        <row r="500">
          <cell r="B500">
            <v>811383</v>
          </cell>
          <cell r="C500">
            <v>1569139</v>
          </cell>
          <cell r="D500">
            <v>2380522</v>
          </cell>
          <cell r="E500">
            <v>1198993</v>
          </cell>
          <cell r="F500">
            <v>266688</v>
          </cell>
          <cell r="G500">
            <v>0</v>
          </cell>
          <cell r="H500">
            <v>914841</v>
          </cell>
          <cell r="I500">
            <v>2380522</v>
          </cell>
          <cell r="J500">
            <v>1168269</v>
          </cell>
          <cell r="K500">
            <v>139846</v>
          </cell>
          <cell r="L500">
            <v>0</v>
          </cell>
          <cell r="M500">
            <v>871208</v>
          </cell>
          <cell r="N500">
            <v>2179323</v>
          </cell>
          <cell r="O500">
            <v>30724</v>
          </cell>
          <cell r="P500">
            <v>126842</v>
          </cell>
          <cell r="Q500">
            <v>0</v>
          </cell>
          <cell r="R500">
            <v>43633</v>
          </cell>
          <cell r="S500">
            <v>201199</v>
          </cell>
        </row>
        <row r="501">
          <cell r="S501">
            <v>582165</v>
          </cell>
        </row>
        <row r="502">
          <cell r="B502">
            <v>0</v>
          </cell>
          <cell r="C502">
            <v>8423165</v>
          </cell>
          <cell r="D502">
            <v>8423165</v>
          </cell>
          <cell r="E502">
            <v>0</v>
          </cell>
          <cell r="F502">
            <v>3820901</v>
          </cell>
          <cell r="G502">
            <v>0</v>
          </cell>
          <cell r="H502">
            <v>4602264</v>
          </cell>
          <cell r="I502">
            <v>8423165</v>
          </cell>
          <cell r="J502">
            <v>0</v>
          </cell>
          <cell r="K502">
            <v>3673140</v>
          </cell>
          <cell r="L502">
            <v>0</v>
          </cell>
          <cell r="M502">
            <v>4257279</v>
          </cell>
          <cell r="N502">
            <v>7930419</v>
          </cell>
          <cell r="O502">
            <v>0</v>
          </cell>
          <cell r="P502">
            <v>147761</v>
          </cell>
          <cell r="Q502">
            <v>0</v>
          </cell>
          <cell r="R502">
            <v>344985</v>
          </cell>
          <cell r="S502">
            <v>492746</v>
          </cell>
        </row>
        <row r="503">
          <cell r="B503">
            <v>0</v>
          </cell>
          <cell r="C503">
            <v>89419</v>
          </cell>
          <cell r="D503">
            <v>89419</v>
          </cell>
          <cell r="E503">
            <v>0</v>
          </cell>
          <cell r="F503">
            <v>89419</v>
          </cell>
          <cell r="G503">
            <v>0</v>
          </cell>
          <cell r="H503">
            <v>0</v>
          </cell>
          <cell r="I503">
            <v>89419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89419</v>
          </cell>
          <cell r="Q503">
            <v>0</v>
          </cell>
          <cell r="R503">
            <v>0</v>
          </cell>
          <cell r="S503">
            <v>89419</v>
          </cell>
        </row>
        <row r="532">
          <cell r="S532">
            <v>7829403</v>
          </cell>
        </row>
        <row r="533">
          <cell r="S533">
            <v>6244855</v>
          </cell>
        </row>
        <row r="534">
          <cell r="B534">
            <v>104566889</v>
          </cell>
          <cell r="C534">
            <v>105467</v>
          </cell>
          <cell r="D534">
            <v>104672356</v>
          </cell>
          <cell r="E534">
            <v>74597238</v>
          </cell>
          <cell r="F534">
            <v>26144157</v>
          </cell>
          <cell r="G534">
            <v>0</v>
          </cell>
          <cell r="H534">
            <v>2948612</v>
          </cell>
          <cell r="I534">
            <v>103690007</v>
          </cell>
          <cell r="J534">
            <v>74155628</v>
          </cell>
          <cell r="K534">
            <v>22463248</v>
          </cell>
          <cell r="L534">
            <v>0</v>
          </cell>
          <cell r="M534">
            <v>903070</v>
          </cell>
          <cell r="N534">
            <v>97521946</v>
          </cell>
          <cell r="O534">
            <v>441610</v>
          </cell>
          <cell r="P534">
            <v>3680909</v>
          </cell>
          <cell r="Q534">
            <v>0</v>
          </cell>
          <cell r="R534">
            <v>2045542</v>
          </cell>
          <cell r="S534">
            <v>6168061</v>
          </cell>
        </row>
        <row r="535">
          <cell r="B535">
            <v>0</v>
          </cell>
          <cell r="C535">
            <v>54552733</v>
          </cell>
          <cell r="D535">
            <v>54552733</v>
          </cell>
          <cell r="E535">
            <v>54387123</v>
          </cell>
          <cell r="F535">
            <v>165610</v>
          </cell>
          <cell r="G535">
            <v>0</v>
          </cell>
          <cell r="H535">
            <v>0</v>
          </cell>
          <cell r="I535">
            <v>54552733</v>
          </cell>
          <cell r="J535">
            <v>54361035</v>
          </cell>
          <cell r="K535">
            <v>165504</v>
          </cell>
          <cell r="L535">
            <v>0</v>
          </cell>
          <cell r="M535">
            <v>0</v>
          </cell>
          <cell r="N535">
            <v>54526539</v>
          </cell>
          <cell r="O535">
            <v>26088</v>
          </cell>
          <cell r="P535">
            <v>106</v>
          </cell>
          <cell r="Q535">
            <v>0</v>
          </cell>
          <cell r="R535">
            <v>0</v>
          </cell>
          <cell r="S535">
            <v>26194</v>
          </cell>
        </row>
        <row r="536">
          <cell r="B536">
            <v>1163744</v>
          </cell>
          <cell r="C536">
            <v>112655</v>
          </cell>
          <cell r="D536">
            <v>1276399</v>
          </cell>
          <cell r="E536">
            <v>476399</v>
          </cell>
          <cell r="F536">
            <v>998</v>
          </cell>
          <cell r="G536">
            <v>0</v>
          </cell>
          <cell r="H536">
            <v>77874</v>
          </cell>
          <cell r="I536">
            <v>555271</v>
          </cell>
          <cell r="J536">
            <v>467043</v>
          </cell>
          <cell r="K536">
            <v>998</v>
          </cell>
          <cell r="L536">
            <v>0</v>
          </cell>
          <cell r="M536">
            <v>36630</v>
          </cell>
          <cell r="N536">
            <v>504671</v>
          </cell>
          <cell r="O536">
            <v>9356</v>
          </cell>
          <cell r="P536">
            <v>0</v>
          </cell>
          <cell r="Q536">
            <v>0</v>
          </cell>
          <cell r="R536">
            <v>41244</v>
          </cell>
          <cell r="S536">
            <v>50600</v>
          </cell>
        </row>
        <row r="537">
          <cell r="S537">
            <v>1584548</v>
          </cell>
        </row>
        <row r="538">
          <cell r="B538">
            <v>0</v>
          </cell>
          <cell r="C538">
            <v>12652913</v>
          </cell>
          <cell r="D538">
            <v>12652913</v>
          </cell>
          <cell r="E538">
            <v>0</v>
          </cell>
          <cell r="F538">
            <v>3628348</v>
          </cell>
          <cell r="G538">
            <v>0</v>
          </cell>
          <cell r="H538">
            <v>9024565</v>
          </cell>
          <cell r="I538">
            <v>12652913</v>
          </cell>
          <cell r="J538">
            <v>0</v>
          </cell>
          <cell r="K538">
            <v>3538961</v>
          </cell>
          <cell r="L538">
            <v>0</v>
          </cell>
          <cell r="M538">
            <v>8693424</v>
          </cell>
          <cell r="N538">
            <v>12232385</v>
          </cell>
          <cell r="O538">
            <v>0</v>
          </cell>
          <cell r="P538">
            <v>89387</v>
          </cell>
          <cell r="Q538">
            <v>0</v>
          </cell>
          <cell r="R538">
            <v>331141</v>
          </cell>
          <cell r="S538">
            <v>420528</v>
          </cell>
        </row>
        <row r="539">
          <cell r="B539">
            <v>0</v>
          </cell>
          <cell r="C539">
            <v>3536149</v>
          </cell>
          <cell r="D539">
            <v>3536149</v>
          </cell>
          <cell r="E539">
            <v>0</v>
          </cell>
          <cell r="F539">
            <v>1350513</v>
          </cell>
          <cell r="G539">
            <v>0</v>
          </cell>
          <cell r="H539">
            <v>2889874</v>
          </cell>
          <cell r="I539">
            <v>4240387</v>
          </cell>
          <cell r="J539">
            <v>0</v>
          </cell>
          <cell r="K539">
            <v>558743</v>
          </cell>
          <cell r="L539">
            <v>0</v>
          </cell>
          <cell r="M539">
            <v>2517624</v>
          </cell>
          <cell r="N539">
            <v>3076367</v>
          </cell>
          <cell r="O539">
            <v>0</v>
          </cell>
          <cell r="P539">
            <v>791770</v>
          </cell>
          <cell r="Q539">
            <v>0</v>
          </cell>
          <cell r="R539">
            <v>372250</v>
          </cell>
          <cell r="S539">
            <v>1164020</v>
          </cell>
        </row>
        <row r="604">
          <cell r="S604">
            <v>957194</v>
          </cell>
        </row>
        <row r="605">
          <cell r="S605">
            <v>753083</v>
          </cell>
        </row>
        <row r="606">
          <cell r="B606">
            <v>11325550</v>
          </cell>
          <cell r="C606">
            <v>371</v>
          </cell>
          <cell r="D606">
            <v>11325921</v>
          </cell>
          <cell r="E606">
            <v>7834751</v>
          </cell>
          <cell r="F606">
            <v>3041207</v>
          </cell>
          <cell r="G606">
            <v>0</v>
          </cell>
          <cell r="H606">
            <v>358381</v>
          </cell>
          <cell r="I606">
            <v>11234339</v>
          </cell>
          <cell r="J606">
            <v>7793123</v>
          </cell>
          <cell r="K606">
            <v>2632847</v>
          </cell>
          <cell r="L606">
            <v>0</v>
          </cell>
          <cell r="M606">
            <v>137172</v>
          </cell>
          <cell r="N606">
            <v>10563142</v>
          </cell>
          <cell r="O606">
            <v>41628</v>
          </cell>
          <cell r="P606">
            <v>408360</v>
          </cell>
          <cell r="Q606">
            <v>0</v>
          </cell>
          <cell r="R606">
            <v>221209</v>
          </cell>
          <cell r="S606">
            <v>671197</v>
          </cell>
        </row>
        <row r="607">
          <cell r="B607">
            <v>0</v>
          </cell>
          <cell r="C607">
            <v>2157348</v>
          </cell>
          <cell r="D607">
            <v>2157348</v>
          </cell>
          <cell r="E607">
            <v>1922948</v>
          </cell>
          <cell r="F607">
            <v>211359</v>
          </cell>
          <cell r="G607">
            <v>0</v>
          </cell>
          <cell r="H607">
            <v>23041</v>
          </cell>
          <cell r="I607">
            <v>2157348</v>
          </cell>
          <cell r="J607">
            <v>1896109</v>
          </cell>
          <cell r="K607">
            <v>190244</v>
          </cell>
          <cell r="L607">
            <v>0</v>
          </cell>
          <cell r="M607">
            <v>16820</v>
          </cell>
          <cell r="N607">
            <v>2103173</v>
          </cell>
          <cell r="O607">
            <v>26839</v>
          </cell>
          <cell r="P607">
            <v>21115</v>
          </cell>
          <cell r="Q607">
            <v>0</v>
          </cell>
          <cell r="R607">
            <v>6221</v>
          </cell>
          <cell r="S607">
            <v>54175</v>
          </cell>
        </row>
        <row r="608">
          <cell r="B608">
            <v>764144</v>
          </cell>
          <cell r="C608">
            <v>64193</v>
          </cell>
          <cell r="D608">
            <v>828337</v>
          </cell>
          <cell r="E608">
            <v>481804</v>
          </cell>
          <cell r="F608">
            <v>328432</v>
          </cell>
          <cell r="G608">
            <v>0</v>
          </cell>
          <cell r="H608">
            <v>18101</v>
          </cell>
          <cell r="I608">
            <v>828337</v>
          </cell>
          <cell r="J608">
            <v>473155</v>
          </cell>
          <cell r="K608">
            <v>319404</v>
          </cell>
          <cell r="L608">
            <v>0</v>
          </cell>
          <cell r="M608">
            <v>8067</v>
          </cell>
          <cell r="N608">
            <v>800626</v>
          </cell>
          <cell r="O608">
            <v>8649</v>
          </cell>
          <cell r="P608">
            <v>9028</v>
          </cell>
          <cell r="Q608">
            <v>0</v>
          </cell>
          <cell r="R608">
            <v>10034</v>
          </cell>
          <cell r="S608">
            <v>27711</v>
          </cell>
        </row>
        <row r="609">
          <cell r="S609">
            <v>204111</v>
          </cell>
        </row>
        <row r="610">
          <cell r="B610">
            <v>0</v>
          </cell>
          <cell r="C610">
            <v>538189</v>
          </cell>
          <cell r="D610">
            <v>538189</v>
          </cell>
          <cell r="E610">
            <v>0</v>
          </cell>
          <cell r="F610">
            <v>384520</v>
          </cell>
          <cell r="G610">
            <v>0</v>
          </cell>
          <cell r="H610">
            <v>153669</v>
          </cell>
          <cell r="I610">
            <v>538189</v>
          </cell>
          <cell r="J610">
            <v>0</v>
          </cell>
          <cell r="K610">
            <v>199368</v>
          </cell>
          <cell r="L610">
            <v>0</v>
          </cell>
          <cell r="M610">
            <v>143192</v>
          </cell>
          <cell r="N610">
            <v>342560</v>
          </cell>
          <cell r="O610">
            <v>0</v>
          </cell>
          <cell r="P610">
            <v>185152</v>
          </cell>
          <cell r="Q610">
            <v>0</v>
          </cell>
          <cell r="R610">
            <v>10477</v>
          </cell>
          <cell r="S610">
            <v>195629</v>
          </cell>
        </row>
        <row r="611">
          <cell r="B611">
            <v>0</v>
          </cell>
          <cell r="C611">
            <v>10500</v>
          </cell>
          <cell r="D611">
            <v>10500</v>
          </cell>
          <cell r="E611">
            <v>0</v>
          </cell>
          <cell r="F611">
            <v>52393</v>
          </cell>
          <cell r="G611">
            <v>0</v>
          </cell>
          <cell r="H611">
            <v>5215</v>
          </cell>
          <cell r="I611">
            <v>57608</v>
          </cell>
          <cell r="J611">
            <v>0</v>
          </cell>
          <cell r="K611">
            <v>49018</v>
          </cell>
          <cell r="L611">
            <v>0</v>
          </cell>
          <cell r="M611">
            <v>108</v>
          </cell>
          <cell r="N611">
            <v>49126</v>
          </cell>
          <cell r="O611">
            <v>0</v>
          </cell>
          <cell r="P611">
            <v>3375</v>
          </cell>
          <cell r="Q611">
            <v>0</v>
          </cell>
          <cell r="R611">
            <v>5107</v>
          </cell>
          <cell r="S611">
            <v>8482</v>
          </cell>
        </row>
        <row r="703">
          <cell r="S703">
            <v>1035292</v>
          </cell>
        </row>
        <row r="704">
          <cell r="S704">
            <v>769733</v>
          </cell>
        </row>
        <row r="705">
          <cell r="B705">
            <v>11550153</v>
          </cell>
          <cell r="C705">
            <v>0</v>
          </cell>
          <cell r="D705">
            <v>11550153</v>
          </cell>
          <cell r="E705">
            <v>3728082</v>
          </cell>
          <cell r="F705">
            <v>7718551</v>
          </cell>
          <cell r="G705">
            <v>120</v>
          </cell>
          <cell r="H705">
            <v>99119</v>
          </cell>
          <cell r="I705">
            <v>11545872</v>
          </cell>
          <cell r="J705">
            <v>3689479</v>
          </cell>
          <cell r="K705">
            <v>7198168</v>
          </cell>
          <cell r="L705">
            <v>0</v>
          </cell>
          <cell r="M705">
            <v>64644</v>
          </cell>
          <cell r="N705">
            <v>10952291</v>
          </cell>
          <cell r="O705">
            <v>38603</v>
          </cell>
          <cell r="P705">
            <v>520383</v>
          </cell>
          <cell r="Q705">
            <v>120</v>
          </cell>
          <cell r="R705">
            <v>34475</v>
          </cell>
          <cell r="S705">
            <v>593581</v>
          </cell>
        </row>
        <row r="706">
          <cell r="B706">
            <v>0</v>
          </cell>
          <cell r="C706">
            <v>768635</v>
          </cell>
          <cell r="D706">
            <v>768635</v>
          </cell>
          <cell r="E706">
            <v>736721</v>
          </cell>
          <cell r="F706">
            <v>31914</v>
          </cell>
          <cell r="G706">
            <v>0</v>
          </cell>
          <cell r="H706">
            <v>0</v>
          </cell>
          <cell r="I706">
            <v>768635</v>
          </cell>
          <cell r="J706">
            <v>673562</v>
          </cell>
          <cell r="K706">
            <v>0</v>
          </cell>
          <cell r="L706">
            <v>0</v>
          </cell>
          <cell r="M706">
            <v>0</v>
          </cell>
          <cell r="N706">
            <v>673562</v>
          </cell>
          <cell r="O706">
            <v>63159</v>
          </cell>
          <cell r="P706">
            <v>31914</v>
          </cell>
          <cell r="Q706">
            <v>0</v>
          </cell>
          <cell r="R706">
            <v>0</v>
          </cell>
          <cell r="S706">
            <v>95073</v>
          </cell>
        </row>
        <row r="707">
          <cell r="B707">
            <v>498082</v>
          </cell>
          <cell r="C707">
            <v>303717</v>
          </cell>
          <cell r="D707">
            <v>801799</v>
          </cell>
          <cell r="E707">
            <v>737652</v>
          </cell>
          <cell r="F707">
            <v>64147</v>
          </cell>
          <cell r="G707">
            <v>0</v>
          </cell>
          <cell r="H707">
            <v>0</v>
          </cell>
          <cell r="I707">
            <v>801799</v>
          </cell>
          <cell r="J707">
            <v>720359</v>
          </cell>
          <cell r="K707">
            <v>361</v>
          </cell>
          <cell r="L707">
            <v>0</v>
          </cell>
          <cell r="M707">
            <v>0</v>
          </cell>
          <cell r="N707">
            <v>720720</v>
          </cell>
          <cell r="O707">
            <v>17293</v>
          </cell>
          <cell r="P707">
            <v>63786</v>
          </cell>
          <cell r="Q707">
            <v>0</v>
          </cell>
          <cell r="R707">
            <v>0</v>
          </cell>
          <cell r="S707">
            <v>81079</v>
          </cell>
        </row>
        <row r="708">
          <cell r="S708">
            <v>265559</v>
          </cell>
        </row>
        <row r="709">
          <cell r="B709">
            <v>0</v>
          </cell>
          <cell r="C709">
            <v>1239611</v>
          </cell>
          <cell r="D709">
            <v>1239611</v>
          </cell>
          <cell r="E709">
            <v>0</v>
          </cell>
          <cell r="F709">
            <v>670590</v>
          </cell>
          <cell r="G709">
            <v>0</v>
          </cell>
          <cell r="H709">
            <v>569021</v>
          </cell>
          <cell r="I709">
            <v>1239611</v>
          </cell>
          <cell r="J709">
            <v>0</v>
          </cell>
          <cell r="K709">
            <v>440234</v>
          </cell>
          <cell r="L709">
            <v>0</v>
          </cell>
          <cell r="M709">
            <v>533818</v>
          </cell>
          <cell r="N709">
            <v>974052</v>
          </cell>
          <cell r="O709">
            <v>0</v>
          </cell>
          <cell r="P709">
            <v>230356</v>
          </cell>
          <cell r="Q709">
            <v>0</v>
          </cell>
          <cell r="R709">
            <v>35203</v>
          </cell>
          <cell r="S709">
            <v>265559</v>
          </cell>
        </row>
        <row r="710">
          <cell r="B710">
            <v>0</v>
          </cell>
          <cell r="C710">
            <v>2000</v>
          </cell>
          <cell r="D710">
            <v>2000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</row>
        <row r="793">
          <cell r="S793">
            <v>10434476</v>
          </cell>
        </row>
        <row r="794">
          <cell r="S794">
            <v>10333971</v>
          </cell>
        </row>
        <row r="795">
          <cell r="B795">
            <v>99924639</v>
          </cell>
          <cell r="C795">
            <v>0</v>
          </cell>
          <cell r="D795">
            <v>99924639</v>
          </cell>
          <cell r="E795">
            <v>53545784</v>
          </cell>
          <cell r="F795">
            <v>24237930</v>
          </cell>
          <cell r="G795">
            <v>19</v>
          </cell>
          <cell r="H795">
            <v>18264847</v>
          </cell>
          <cell r="I795">
            <v>96048580</v>
          </cell>
          <cell r="J795">
            <v>53533670</v>
          </cell>
          <cell r="K795">
            <v>19901048</v>
          </cell>
          <cell r="L795">
            <v>0</v>
          </cell>
          <cell r="M795">
            <v>13308758</v>
          </cell>
          <cell r="N795">
            <v>86743476</v>
          </cell>
          <cell r="O795">
            <v>12114</v>
          </cell>
          <cell r="P795">
            <v>4336882</v>
          </cell>
          <cell r="Q795">
            <v>19</v>
          </cell>
          <cell r="R795">
            <v>4956089</v>
          </cell>
          <cell r="S795">
            <v>9305104</v>
          </cell>
        </row>
        <row r="796">
          <cell r="B796">
            <v>0</v>
          </cell>
          <cell r="C796">
            <v>61832066</v>
          </cell>
          <cell r="D796">
            <v>61832066</v>
          </cell>
          <cell r="E796">
            <v>61378032</v>
          </cell>
          <cell r="F796">
            <v>139040</v>
          </cell>
          <cell r="G796">
            <v>0</v>
          </cell>
          <cell r="H796">
            <v>314994</v>
          </cell>
          <cell r="I796">
            <v>61832066</v>
          </cell>
          <cell r="J796">
            <v>61301900</v>
          </cell>
          <cell r="K796">
            <v>123903</v>
          </cell>
          <cell r="L796">
            <v>0</v>
          </cell>
          <cell r="M796">
            <v>131188</v>
          </cell>
          <cell r="N796">
            <v>61556991</v>
          </cell>
          <cell r="O796">
            <v>76132</v>
          </cell>
          <cell r="P796">
            <v>15137</v>
          </cell>
          <cell r="Q796">
            <v>0</v>
          </cell>
          <cell r="R796">
            <v>183806</v>
          </cell>
          <cell r="S796">
            <v>275075</v>
          </cell>
        </row>
        <row r="797">
          <cell r="B797">
            <v>170169</v>
          </cell>
          <cell r="C797">
            <v>1623842</v>
          </cell>
          <cell r="D797">
            <v>1794011</v>
          </cell>
          <cell r="E797">
            <v>189988</v>
          </cell>
          <cell r="F797">
            <v>799135</v>
          </cell>
          <cell r="G797">
            <v>0</v>
          </cell>
          <cell r="H797">
            <v>804888</v>
          </cell>
          <cell r="I797">
            <v>1794011</v>
          </cell>
          <cell r="J797">
            <v>184575</v>
          </cell>
          <cell r="K797">
            <v>799135</v>
          </cell>
          <cell r="L797">
            <v>0</v>
          </cell>
          <cell r="M797">
            <v>56509</v>
          </cell>
          <cell r="N797">
            <v>1040219</v>
          </cell>
          <cell r="O797">
            <v>5413</v>
          </cell>
          <cell r="P797">
            <v>0</v>
          </cell>
          <cell r="Q797">
            <v>0</v>
          </cell>
          <cell r="R797">
            <v>748379</v>
          </cell>
          <cell r="S797">
            <v>753792</v>
          </cell>
        </row>
        <row r="798">
          <cell r="S798">
            <v>100505</v>
          </cell>
        </row>
        <row r="799">
          <cell r="B799">
            <v>0</v>
          </cell>
          <cell r="C799">
            <v>2537090</v>
          </cell>
          <cell r="D799">
            <v>2537090</v>
          </cell>
          <cell r="E799">
            <v>0</v>
          </cell>
          <cell r="F799">
            <v>1945402</v>
          </cell>
          <cell r="G799">
            <v>0</v>
          </cell>
          <cell r="H799">
            <v>591688</v>
          </cell>
          <cell r="I799">
            <v>2537090</v>
          </cell>
          <cell r="J799">
            <v>0</v>
          </cell>
          <cell r="K799">
            <v>1905567</v>
          </cell>
          <cell r="L799">
            <v>0</v>
          </cell>
          <cell r="M799">
            <v>531018</v>
          </cell>
          <cell r="N799">
            <v>2436585</v>
          </cell>
          <cell r="O799">
            <v>0</v>
          </cell>
          <cell r="P799">
            <v>39835</v>
          </cell>
          <cell r="Q799">
            <v>0</v>
          </cell>
          <cell r="R799">
            <v>60670</v>
          </cell>
          <cell r="S799">
            <v>100505</v>
          </cell>
        </row>
        <row r="800">
          <cell r="B800">
            <v>0</v>
          </cell>
          <cell r="C800">
            <v>200000</v>
          </cell>
          <cell r="D800">
            <v>200000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</row>
        <row r="892">
          <cell r="S892">
            <v>100759226</v>
          </cell>
        </row>
        <row r="893">
          <cell r="S893">
            <v>69130702</v>
          </cell>
        </row>
        <row r="894">
          <cell r="B894">
            <v>290470888</v>
          </cell>
          <cell r="C894">
            <v>56394564</v>
          </cell>
          <cell r="D894">
            <v>346865452</v>
          </cell>
          <cell r="E894">
            <v>5607732</v>
          </cell>
          <cell r="F894">
            <v>10105757</v>
          </cell>
          <cell r="H894">
            <v>315264388</v>
          </cell>
          <cell r="I894">
            <v>330977877</v>
          </cell>
          <cell r="J894">
            <v>5546113</v>
          </cell>
          <cell r="K894">
            <v>8504491</v>
          </cell>
          <cell r="M894">
            <v>254059958</v>
          </cell>
          <cell r="N894">
            <v>268110562</v>
          </cell>
          <cell r="O894">
            <v>61619</v>
          </cell>
          <cell r="P894">
            <v>1601266</v>
          </cell>
          <cell r="Q894">
            <v>0</v>
          </cell>
          <cell r="R894">
            <v>61204430</v>
          </cell>
          <cell r="S894">
            <v>62867315</v>
          </cell>
        </row>
        <row r="895">
          <cell r="C895">
            <v>5475111</v>
          </cell>
          <cell r="D895">
            <v>5475111</v>
          </cell>
          <cell r="E895">
            <v>1203576</v>
          </cell>
          <cell r="H895">
            <v>4271535</v>
          </cell>
          <cell r="I895">
            <v>5475111</v>
          </cell>
          <cell r="J895">
            <v>1181595</v>
          </cell>
          <cell r="M895">
            <v>1256903</v>
          </cell>
          <cell r="N895">
            <v>2438498</v>
          </cell>
          <cell r="O895">
            <v>21981</v>
          </cell>
          <cell r="P895">
            <v>0</v>
          </cell>
          <cell r="Q895">
            <v>0</v>
          </cell>
          <cell r="R895">
            <v>3014632</v>
          </cell>
          <cell r="S895">
            <v>3036613</v>
          </cell>
        </row>
        <row r="896">
          <cell r="B896">
            <v>12693164</v>
          </cell>
          <cell r="C896">
            <v>1943023</v>
          </cell>
          <cell r="D896">
            <v>14636187</v>
          </cell>
          <cell r="E896">
            <v>559045</v>
          </cell>
          <cell r="F896">
            <v>2531719</v>
          </cell>
          <cell r="H896">
            <v>11545423</v>
          </cell>
          <cell r="I896">
            <v>14636187</v>
          </cell>
          <cell r="J896">
            <v>547412</v>
          </cell>
          <cell r="K896">
            <v>2531719</v>
          </cell>
          <cell r="M896">
            <v>8330282</v>
          </cell>
          <cell r="N896">
            <v>11409413</v>
          </cell>
          <cell r="O896">
            <v>11633</v>
          </cell>
          <cell r="P896">
            <v>0</v>
          </cell>
          <cell r="Q896">
            <v>0</v>
          </cell>
          <cell r="R896">
            <v>3215141</v>
          </cell>
          <cell r="S896">
            <v>3226774</v>
          </cell>
        </row>
        <row r="897">
          <cell r="S897">
            <v>31628524</v>
          </cell>
        </row>
        <row r="898">
          <cell r="C898">
            <v>70428636</v>
          </cell>
          <cell r="D898">
            <v>70428636</v>
          </cell>
          <cell r="F898">
            <v>1705226</v>
          </cell>
          <cell r="H898">
            <v>68723410</v>
          </cell>
          <cell r="I898">
            <v>70428636</v>
          </cell>
          <cell r="K898">
            <v>1263518</v>
          </cell>
          <cell r="M898">
            <v>68038082</v>
          </cell>
          <cell r="N898">
            <v>69301600</v>
          </cell>
          <cell r="O898">
            <v>0</v>
          </cell>
          <cell r="P898">
            <v>441708</v>
          </cell>
          <cell r="Q898">
            <v>0</v>
          </cell>
          <cell r="R898">
            <v>685328</v>
          </cell>
          <cell r="S898">
            <v>1127036</v>
          </cell>
        </row>
        <row r="899">
          <cell r="C899">
            <v>28978839</v>
          </cell>
          <cell r="D899">
            <v>28978839</v>
          </cell>
          <cell r="H899">
            <v>30501488</v>
          </cell>
          <cell r="I899">
            <v>30501488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30501488</v>
          </cell>
          <cell r="S899">
            <v>30501488</v>
          </cell>
        </row>
        <row r="901">
          <cell r="S901">
            <v>3452071</v>
          </cell>
        </row>
        <row r="902">
          <cell r="S902">
            <v>3417247</v>
          </cell>
        </row>
        <row r="903">
          <cell r="B903">
            <v>17577814</v>
          </cell>
          <cell r="C903">
            <v>0</v>
          </cell>
          <cell r="D903">
            <v>17577814</v>
          </cell>
          <cell r="E903">
            <v>2711332</v>
          </cell>
          <cell r="F903">
            <v>10810733</v>
          </cell>
          <cell r="G903">
            <v>0</v>
          </cell>
          <cell r="H903">
            <v>4055745</v>
          </cell>
          <cell r="I903">
            <v>17577810</v>
          </cell>
          <cell r="J903">
            <v>2693075</v>
          </cell>
          <cell r="K903">
            <v>8432932</v>
          </cell>
          <cell r="L903">
            <v>0</v>
          </cell>
          <cell r="M903">
            <v>3119011</v>
          </cell>
          <cell r="N903">
            <v>14245018</v>
          </cell>
          <cell r="O903">
            <v>18257</v>
          </cell>
          <cell r="P903">
            <v>2377801</v>
          </cell>
          <cell r="Q903">
            <v>0</v>
          </cell>
          <cell r="R903">
            <v>936734</v>
          </cell>
          <cell r="S903">
            <v>3332792</v>
          </cell>
        </row>
        <row r="904">
          <cell r="B904">
            <v>0</v>
          </cell>
          <cell r="C904">
            <v>453652</v>
          </cell>
          <cell r="D904">
            <v>453652</v>
          </cell>
          <cell r="E904">
            <v>367816</v>
          </cell>
          <cell r="F904">
            <v>72827</v>
          </cell>
          <cell r="G904">
            <v>0</v>
          </cell>
          <cell r="H904">
            <v>13009</v>
          </cell>
          <cell r="I904">
            <v>453652</v>
          </cell>
          <cell r="J904">
            <v>364171</v>
          </cell>
          <cell r="K904">
            <v>6618</v>
          </cell>
          <cell r="L904">
            <v>0</v>
          </cell>
          <cell r="M904">
            <v>350</v>
          </cell>
          <cell r="N904">
            <v>371139</v>
          </cell>
          <cell r="O904">
            <v>3645</v>
          </cell>
          <cell r="P904">
            <v>66209</v>
          </cell>
          <cell r="Q904">
            <v>0</v>
          </cell>
          <cell r="R904">
            <v>12659</v>
          </cell>
          <cell r="S904">
            <v>82513</v>
          </cell>
        </row>
        <row r="905">
          <cell r="B905">
            <v>179102</v>
          </cell>
          <cell r="C905">
            <v>46005</v>
          </cell>
          <cell r="D905">
            <v>225107</v>
          </cell>
          <cell r="E905">
            <v>188080</v>
          </cell>
          <cell r="F905">
            <v>36891</v>
          </cell>
          <cell r="G905">
            <v>0</v>
          </cell>
          <cell r="H905">
            <v>136</v>
          </cell>
          <cell r="I905">
            <v>225107</v>
          </cell>
          <cell r="J905">
            <v>186191</v>
          </cell>
          <cell r="K905">
            <v>36847</v>
          </cell>
          <cell r="L905">
            <v>0</v>
          </cell>
          <cell r="M905">
            <v>127</v>
          </cell>
          <cell r="N905">
            <v>223165</v>
          </cell>
          <cell r="O905">
            <v>1889</v>
          </cell>
          <cell r="P905">
            <v>44</v>
          </cell>
          <cell r="Q905">
            <v>0</v>
          </cell>
          <cell r="R905">
            <v>9</v>
          </cell>
          <cell r="S905">
            <v>1942</v>
          </cell>
        </row>
        <row r="906">
          <cell r="S906">
            <v>34824</v>
          </cell>
        </row>
        <row r="907">
          <cell r="B907">
            <v>0</v>
          </cell>
          <cell r="C907">
            <v>1829988</v>
          </cell>
          <cell r="D907">
            <v>1829988</v>
          </cell>
          <cell r="E907">
            <v>0</v>
          </cell>
          <cell r="F907">
            <v>670773</v>
          </cell>
          <cell r="G907">
            <v>0</v>
          </cell>
          <cell r="H907">
            <v>1159215</v>
          </cell>
          <cell r="I907">
            <v>1829988</v>
          </cell>
          <cell r="J907">
            <v>0</v>
          </cell>
          <cell r="K907">
            <v>651981</v>
          </cell>
          <cell r="L907">
            <v>0</v>
          </cell>
          <cell r="M907">
            <v>1144023</v>
          </cell>
          <cell r="N907">
            <v>1796004</v>
          </cell>
          <cell r="O907">
            <v>0</v>
          </cell>
          <cell r="P907">
            <v>18792</v>
          </cell>
          <cell r="Q907">
            <v>0</v>
          </cell>
          <cell r="R907">
            <v>15192</v>
          </cell>
          <cell r="S907">
            <v>33984</v>
          </cell>
        </row>
        <row r="908">
          <cell r="B908">
            <v>0</v>
          </cell>
          <cell r="C908">
            <v>320282</v>
          </cell>
          <cell r="D908">
            <v>320282</v>
          </cell>
          <cell r="E908">
            <v>0</v>
          </cell>
          <cell r="F908">
            <v>20282</v>
          </cell>
          <cell r="G908">
            <v>0</v>
          </cell>
          <cell r="H908">
            <v>300000</v>
          </cell>
          <cell r="I908">
            <v>320282</v>
          </cell>
          <cell r="J908">
            <v>0</v>
          </cell>
          <cell r="K908">
            <v>19442</v>
          </cell>
          <cell r="L908">
            <v>0</v>
          </cell>
          <cell r="M908">
            <v>300000</v>
          </cell>
          <cell r="N908">
            <v>319442</v>
          </cell>
          <cell r="O908">
            <v>0</v>
          </cell>
          <cell r="P908">
            <v>840</v>
          </cell>
          <cell r="Q908">
            <v>0</v>
          </cell>
          <cell r="R908">
            <v>0</v>
          </cell>
          <cell r="S908">
            <v>840</v>
          </cell>
        </row>
        <row r="1090">
          <cell r="S1090">
            <v>18496115</v>
          </cell>
        </row>
        <row r="1091">
          <cell r="S1091">
            <v>15898296</v>
          </cell>
        </row>
        <row r="1092">
          <cell r="B1092">
            <v>108077730</v>
          </cell>
          <cell r="C1092">
            <v>-376478</v>
          </cell>
          <cell r="D1092">
            <v>107701252</v>
          </cell>
          <cell r="E1092">
            <v>4985556</v>
          </cell>
          <cell r="F1092">
            <v>101469271</v>
          </cell>
          <cell r="G1092">
            <v>700000</v>
          </cell>
          <cell r="H1092">
            <v>546426</v>
          </cell>
          <cell r="I1092">
            <v>107701253</v>
          </cell>
          <cell r="J1092">
            <v>4730165</v>
          </cell>
          <cell r="K1092">
            <v>87473758</v>
          </cell>
          <cell r="L1092">
            <v>695276</v>
          </cell>
          <cell r="M1092">
            <v>326497</v>
          </cell>
          <cell r="N1092">
            <v>93225696</v>
          </cell>
          <cell r="O1092">
            <v>255391</v>
          </cell>
          <cell r="P1092">
            <v>13995513</v>
          </cell>
          <cell r="Q1092">
            <v>4724</v>
          </cell>
          <cell r="R1092">
            <v>219929</v>
          </cell>
          <cell r="S1092">
            <v>14475557</v>
          </cell>
        </row>
        <row r="1093">
          <cell r="B1093">
            <v>0</v>
          </cell>
          <cell r="C1093">
            <v>14948893</v>
          </cell>
          <cell r="D1093">
            <v>14948893</v>
          </cell>
          <cell r="E1093">
            <v>421679</v>
          </cell>
          <cell r="F1093">
            <v>14510301</v>
          </cell>
          <cell r="G1093">
            <v>0</v>
          </cell>
          <cell r="H1093">
            <v>16913</v>
          </cell>
          <cell r="I1093">
            <v>14948893</v>
          </cell>
          <cell r="J1093">
            <v>405774</v>
          </cell>
          <cell r="K1093">
            <v>13121556</v>
          </cell>
          <cell r="L1093">
            <v>0</v>
          </cell>
          <cell r="M1093">
            <v>13000</v>
          </cell>
          <cell r="N1093">
            <v>13540330</v>
          </cell>
          <cell r="O1093">
            <v>15905</v>
          </cell>
          <cell r="P1093">
            <v>1388745</v>
          </cell>
          <cell r="Q1093">
            <v>0</v>
          </cell>
          <cell r="R1093">
            <v>3913</v>
          </cell>
          <cell r="S1093">
            <v>1408563</v>
          </cell>
        </row>
        <row r="1094">
          <cell r="B1094">
            <v>88801</v>
          </cell>
          <cell r="C1094">
            <v>378594</v>
          </cell>
          <cell r="D1094">
            <v>467395</v>
          </cell>
          <cell r="E1094">
            <v>91046</v>
          </cell>
          <cell r="F1094">
            <v>375629</v>
          </cell>
          <cell r="G1094">
            <v>0</v>
          </cell>
          <cell r="H1094">
            <v>720</v>
          </cell>
          <cell r="I1094">
            <v>467395</v>
          </cell>
          <cell r="J1094">
            <v>88115</v>
          </cell>
          <cell r="K1094">
            <v>364544</v>
          </cell>
          <cell r="L1094">
            <v>0</v>
          </cell>
          <cell r="M1094">
            <v>560</v>
          </cell>
          <cell r="N1094">
            <v>453219</v>
          </cell>
          <cell r="O1094">
            <v>2931</v>
          </cell>
          <cell r="P1094">
            <v>11085</v>
          </cell>
          <cell r="Q1094">
            <v>0</v>
          </cell>
          <cell r="R1094">
            <v>160</v>
          </cell>
          <cell r="S1094">
            <v>14176</v>
          </cell>
        </row>
        <row r="1095">
          <cell r="S1095">
            <v>2597819</v>
          </cell>
        </row>
        <row r="1096">
          <cell r="B1096">
            <v>0</v>
          </cell>
          <cell r="C1096">
            <v>15644776</v>
          </cell>
          <cell r="D1096">
            <v>15644776</v>
          </cell>
          <cell r="E1096">
            <v>0</v>
          </cell>
          <cell r="F1096">
            <v>15293481</v>
          </cell>
          <cell r="G1096">
            <v>0</v>
          </cell>
          <cell r="H1096">
            <v>351295</v>
          </cell>
          <cell r="I1096">
            <v>15644776</v>
          </cell>
          <cell r="J1096">
            <v>0</v>
          </cell>
          <cell r="K1096">
            <v>12807720</v>
          </cell>
          <cell r="L1096">
            <v>0</v>
          </cell>
          <cell r="M1096">
            <v>292754</v>
          </cell>
          <cell r="N1096">
            <v>13100474</v>
          </cell>
          <cell r="O1096">
            <v>0</v>
          </cell>
          <cell r="P1096">
            <v>2485761</v>
          </cell>
          <cell r="Q1096">
            <v>0</v>
          </cell>
          <cell r="R1096">
            <v>58541</v>
          </cell>
          <cell r="S1096">
            <v>2544302</v>
          </cell>
        </row>
        <row r="1097">
          <cell r="B1097">
            <v>0</v>
          </cell>
          <cell r="C1097">
            <v>4080518</v>
          </cell>
          <cell r="D1097">
            <v>4080518</v>
          </cell>
          <cell r="E1097">
            <v>0</v>
          </cell>
          <cell r="F1097">
            <v>3842633</v>
          </cell>
          <cell r="G1097">
            <v>0</v>
          </cell>
          <cell r="H1097">
            <v>237885</v>
          </cell>
          <cell r="I1097">
            <v>4080518</v>
          </cell>
          <cell r="J1097">
            <v>0</v>
          </cell>
          <cell r="K1097">
            <v>3789116</v>
          </cell>
          <cell r="L1097">
            <v>0</v>
          </cell>
          <cell r="M1097">
            <v>237885</v>
          </cell>
          <cell r="N1097">
            <v>4027001</v>
          </cell>
          <cell r="O1097">
            <v>0</v>
          </cell>
          <cell r="P1097">
            <v>53517</v>
          </cell>
          <cell r="Q1097">
            <v>0</v>
          </cell>
          <cell r="R1097">
            <v>0</v>
          </cell>
          <cell r="S1097">
            <v>53517</v>
          </cell>
        </row>
        <row r="1153">
          <cell r="S1153">
            <v>220643</v>
          </cell>
        </row>
        <row r="1154">
          <cell r="S1154">
            <v>186455</v>
          </cell>
        </row>
        <row r="1155">
          <cell r="B1155">
            <v>2478718</v>
          </cell>
          <cell r="C1155">
            <v>0</v>
          </cell>
          <cell r="D1155">
            <v>2478718</v>
          </cell>
          <cell r="E1155">
            <v>329692</v>
          </cell>
          <cell r="F1155">
            <v>2147324</v>
          </cell>
          <cell r="G1155">
            <v>1522</v>
          </cell>
          <cell r="H1155">
            <v>180</v>
          </cell>
          <cell r="I1155">
            <v>2478718</v>
          </cell>
          <cell r="J1155">
            <v>324044</v>
          </cell>
          <cell r="K1155">
            <v>1988670</v>
          </cell>
          <cell r="L1155">
            <v>1510</v>
          </cell>
          <cell r="M1155">
            <v>0</v>
          </cell>
          <cell r="N1155">
            <v>2314224</v>
          </cell>
          <cell r="O1155">
            <v>5648</v>
          </cell>
          <cell r="P1155">
            <v>158654</v>
          </cell>
          <cell r="Q1155">
            <v>12</v>
          </cell>
          <cell r="R1155">
            <v>180</v>
          </cell>
          <cell r="S1155">
            <v>164494</v>
          </cell>
        </row>
        <row r="1156">
          <cell r="B1156">
            <v>0</v>
          </cell>
          <cell r="C1156">
            <v>63102</v>
          </cell>
          <cell r="D1156">
            <v>63102</v>
          </cell>
          <cell r="E1156">
            <v>63102</v>
          </cell>
          <cell r="F1156">
            <v>0</v>
          </cell>
          <cell r="G1156">
            <v>0</v>
          </cell>
          <cell r="H1156">
            <v>0</v>
          </cell>
          <cell r="I1156">
            <v>63102</v>
          </cell>
          <cell r="J1156">
            <v>44304</v>
          </cell>
          <cell r="K1156">
            <v>0</v>
          </cell>
          <cell r="L1156">
            <v>0</v>
          </cell>
          <cell r="M1156">
            <v>0</v>
          </cell>
          <cell r="N1156">
            <v>44304</v>
          </cell>
          <cell r="O1156">
            <v>18798</v>
          </cell>
          <cell r="P1156">
            <v>0</v>
          </cell>
          <cell r="Q1156">
            <v>0</v>
          </cell>
          <cell r="R1156">
            <v>0</v>
          </cell>
          <cell r="S1156">
            <v>18798</v>
          </cell>
        </row>
        <row r="1157">
          <cell r="B1157">
            <v>27198</v>
          </cell>
          <cell r="C1157">
            <v>287</v>
          </cell>
          <cell r="D1157">
            <v>27485</v>
          </cell>
          <cell r="E1157">
            <v>27485</v>
          </cell>
          <cell r="F1157">
            <v>0</v>
          </cell>
          <cell r="G1157">
            <v>0</v>
          </cell>
          <cell r="H1157">
            <v>0</v>
          </cell>
          <cell r="I1157">
            <v>27485</v>
          </cell>
          <cell r="J1157">
            <v>24322</v>
          </cell>
          <cell r="K1157">
            <v>0</v>
          </cell>
          <cell r="L1157">
            <v>0</v>
          </cell>
          <cell r="M1157">
            <v>0</v>
          </cell>
          <cell r="N1157">
            <v>24322</v>
          </cell>
          <cell r="O1157">
            <v>3163</v>
          </cell>
          <cell r="P1157">
            <v>0</v>
          </cell>
          <cell r="Q1157">
            <v>0</v>
          </cell>
          <cell r="R1157">
            <v>0</v>
          </cell>
          <cell r="S1157">
            <v>3163</v>
          </cell>
        </row>
        <row r="1158">
          <cell r="S1158">
            <v>34188</v>
          </cell>
        </row>
        <row r="1159">
          <cell r="B1159">
            <v>0</v>
          </cell>
          <cell r="C1159">
            <v>107342</v>
          </cell>
          <cell r="D1159">
            <v>107342</v>
          </cell>
          <cell r="E1159">
            <v>0</v>
          </cell>
          <cell r="F1159">
            <v>80575</v>
          </cell>
          <cell r="G1159">
            <v>6182</v>
          </cell>
          <cell r="H1159">
            <v>20585</v>
          </cell>
          <cell r="I1159">
            <v>107342</v>
          </cell>
          <cell r="J1159">
            <v>0</v>
          </cell>
          <cell r="K1159">
            <v>63898</v>
          </cell>
          <cell r="L1159">
            <v>1196</v>
          </cell>
          <cell r="M1159">
            <v>8060</v>
          </cell>
          <cell r="N1159">
            <v>73154</v>
          </cell>
          <cell r="O1159">
            <v>0</v>
          </cell>
          <cell r="P1159">
            <v>16677</v>
          </cell>
          <cell r="Q1159">
            <v>4986</v>
          </cell>
          <cell r="R1159">
            <v>12525</v>
          </cell>
          <cell r="S1159">
            <v>34188</v>
          </cell>
        </row>
        <row r="1160">
          <cell r="B1160">
            <v>0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</row>
        <row r="1189">
          <cell r="S1189">
            <v>554966</v>
          </cell>
        </row>
        <row r="1190">
          <cell r="S1190">
            <v>435268</v>
          </cell>
        </row>
        <row r="1191">
          <cell r="B1191">
            <v>3734308</v>
          </cell>
          <cell r="C1191">
            <v>0</v>
          </cell>
          <cell r="D1191">
            <v>3734308</v>
          </cell>
          <cell r="E1191">
            <v>1171581</v>
          </cell>
          <cell r="F1191">
            <v>2505137</v>
          </cell>
          <cell r="G1191">
            <v>1215</v>
          </cell>
          <cell r="H1191">
            <v>56374</v>
          </cell>
          <cell r="I1191">
            <v>3734307</v>
          </cell>
          <cell r="J1191">
            <v>1159013</v>
          </cell>
          <cell r="K1191">
            <v>2108009</v>
          </cell>
          <cell r="L1191">
            <v>1090</v>
          </cell>
          <cell r="M1191">
            <v>43435</v>
          </cell>
          <cell r="N1191">
            <v>3311547</v>
          </cell>
          <cell r="O1191">
            <v>12568</v>
          </cell>
          <cell r="P1191">
            <v>397128</v>
          </cell>
          <cell r="Q1191">
            <v>125</v>
          </cell>
          <cell r="R1191">
            <v>12939</v>
          </cell>
          <cell r="S1191">
            <v>422760</v>
          </cell>
        </row>
        <row r="1192">
          <cell r="B1192">
            <v>0</v>
          </cell>
          <cell r="C1192">
            <v>251066</v>
          </cell>
          <cell r="D1192">
            <v>251066</v>
          </cell>
          <cell r="E1192">
            <v>251066</v>
          </cell>
          <cell r="F1192">
            <v>0</v>
          </cell>
          <cell r="G1192">
            <v>0</v>
          </cell>
          <cell r="H1192">
            <v>0</v>
          </cell>
          <cell r="I1192">
            <v>251066</v>
          </cell>
          <cell r="J1192">
            <v>248007</v>
          </cell>
          <cell r="K1192">
            <v>0</v>
          </cell>
          <cell r="L1192">
            <v>0</v>
          </cell>
          <cell r="M1192">
            <v>0</v>
          </cell>
          <cell r="N1192">
            <v>248007</v>
          </cell>
          <cell r="O1192">
            <v>3059</v>
          </cell>
          <cell r="P1192">
            <v>0</v>
          </cell>
          <cell r="Q1192">
            <v>0</v>
          </cell>
          <cell r="R1192">
            <v>0</v>
          </cell>
          <cell r="S1192">
            <v>3059</v>
          </cell>
        </row>
        <row r="1193">
          <cell r="B1193">
            <v>108631</v>
          </cell>
          <cell r="C1193">
            <v>15179</v>
          </cell>
          <cell r="D1193">
            <v>123810</v>
          </cell>
          <cell r="E1193">
            <v>102981</v>
          </cell>
          <cell r="F1193">
            <v>20829</v>
          </cell>
          <cell r="G1193">
            <v>0</v>
          </cell>
          <cell r="H1193">
            <v>0</v>
          </cell>
          <cell r="I1193">
            <v>123810</v>
          </cell>
          <cell r="J1193">
            <v>101094</v>
          </cell>
          <cell r="K1193">
            <v>13267</v>
          </cell>
          <cell r="L1193">
            <v>0</v>
          </cell>
          <cell r="M1193">
            <v>0</v>
          </cell>
          <cell r="N1193">
            <v>114361</v>
          </cell>
          <cell r="O1193">
            <v>1887</v>
          </cell>
          <cell r="P1193">
            <v>7562</v>
          </cell>
          <cell r="Q1193">
            <v>0</v>
          </cell>
          <cell r="R1193">
            <v>0</v>
          </cell>
          <cell r="S1193">
            <v>9449</v>
          </cell>
        </row>
        <row r="1194">
          <cell r="S1194">
            <v>119698</v>
          </cell>
        </row>
        <row r="1195">
          <cell r="B1195">
            <v>0</v>
          </cell>
          <cell r="C1195">
            <v>484535</v>
          </cell>
          <cell r="D1195">
            <v>484535</v>
          </cell>
          <cell r="E1195">
            <v>0</v>
          </cell>
          <cell r="F1195">
            <v>465675</v>
          </cell>
          <cell r="G1195">
            <v>0</v>
          </cell>
          <cell r="H1195">
            <v>18860</v>
          </cell>
          <cell r="I1195">
            <v>484535</v>
          </cell>
          <cell r="J1195">
            <v>0</v>
          </cell>
          <cell r="K1195">
            <v>459959</v>
          </cell>
          <cell r="L1195">
            <v>0</v>
          </cell>
          <cell r="M1195">
            <v>18038</v>
          </cell>
          <cell r="N1195">
            <v>477997</v>
          </cell>
          <cell r="O1195">
            <v>0</v>
          </cell>
          <cell r="P1195">
            <v>5716</v>
          </cell>
          <cell r="Q1195">
            <v>0</v>
          </cell>
          <cell r="R1195">
            <v>822</v>
          </cell>
          <cell r="S1195">
            <v>6538</v>
          </cell>
        </row>
        <row r="1196">
          <cell r="B1196">
            <v>0</v>
          </cell>
          <cell r="C1196">
            <v>770000</v>
          </cell>
          <cell r="D1196">
            <v>770000</v>
          </cell>
          <cell r="E1196">
            <v>0</v>
          </cell>
          <cell r="F1196">
            <v>70000</v>
          </cell>
          <cell r="G1196">
            <v>0</v>
          </cell>
          <cell r="H1196">
            <v>700000</v>
          </cell>
          <cell r="I1196">
            <v>770000</v>
          </cell>
          <cell r="J1196">
            <v>0</v>
          </cell>
          <cell r="K1196">
            <v>0</v>
          </cell>
          <cell r="L1196">
            <v>0</v>
          </cell>
          <cell r="M1196">
            <v>656840</v>
          </cell>
          <cell r="N1196">
            <v>656840</v>
          </cell>
          <cell r="O1196">
            <v>0</v>
          </cell>
          <cell r="P1196">
            <v>70000</v>
          </cell>
          <cell r="Q1196">
            <v>0</v>
          </cell>
          <cell r="R1196">
            <v>43160</v>
          </cell>
          <cell r="S1196">
            <v>113160</v>
          </cell>
        </row>
        <row r="1243">
          <cell r="S1243">
            <v>33458338</v>
          </cell>
        </row>
        <row r="1244">
          <cell r="S1244">
            <v>22447548</v>
          </cell>
        </row>
        <row r="1245">
          <cell r="B1245">
            <v>52874342</v>
          </cell>
          <cell r="C1245">
            <v>238100</v>
          </cell>
          <cell r="D1245">
            <v>53112442</v>
          </cell>
          <cell r="E1245">
            <v>4282339</v>
          </cell>
          <cell r="F1245">
            <v>14449860</v>
          </cell>
          <cell r="G1245">
            <v>26275</v>
          </cell>
          <cell r="H1245">
            <v>34353969</v>
          </cell>
          <cell r="I1245">
            <v>53112443</v>
          </cell>
          <cell r="J1245">
            <v>4253266</v>
          </cell>
          <cell r="K1245">
            <v>13279861</v>
          </cell>
          <cell r="L1245">
            <v>25762</v>
          </cell>
          <cell r="M1245">
            <v>15777247</v>
          </cell>
          <cell r="N1245">
            <v>33336136</v>
          </cell>
          <cell r="O1245">
            <v>29073</v>
          </cell>
          <cell r="P1245">
            <v>1169999</v>
          </cell>
          <cell r="Q1245">
            <v>513</v>
          </cell>
          <cell r="R1245">
            <v>18576722</v>
          </cell>
          <cell r="S1245">
            <v>19776307</v>
          </cell>
        </row>
        <row r="1246">
          <cell r="B1246">
            <v>0</v>
          </cell>
          <cell r="C1246">
            <v>2011283</v>
          </cell>
          <cell r="D1246">
            <v>2011283</v>
          </cell>
          <cell r="E1246">
            <v>2004693</v>
          </cell>
          <cell r="F1246">
            <v>6590</v>
          </cell>
          <cell r="G1246">
            <v>0</v>
          </cell>
          <cell r="H1246">
            <v>0</v>
          </cell>
          <cell r="I1246">
            <v>2011283</v>
          </cell>
          <cell r="J1246">
            <v>1979900</v>
          </cell>
          <cell r="K1246">
            <v>4871</v>
          </cell>
          <cell r="L1246">
            <v>0</v>
          </cell>
          <cell r="M1246">
            <v>0</v>
          </cell>
          <cell r="N1246">
            <v>1984771</v>
          </cell>
          <cell r="O1246">
            <v>24793</v>
          </cell>
          <cell r="P1246">
            <v>1719</v>
          </cell>
          <cell r="Q1246">
            <v>0</v>
          </cell>
          <cell r="R1246">
            <v>0</v>
          </cell>
          <cell r="S1246">
            <v>26512</v>
          </cell>
        </row>
        <row r="1247">
          <cell r="B1247">
            <v>1663357</v>
          </cell>
          <cell r="C1247">
            <v>1741184</v>
          </cell>
          <cell r="D1247">
            <v>3404541</v>
          </cell>
          <cell r="E1247">
            <v>564938</v>
          </cell>
          <cell r="F1247">
            <v>2449396</v>
          </cell>
          <cell r="G1247">
            <v>0</v>
          </cell>
          <cell r="H1247">
            <v>370839</v>
          </cell>
          <cell r="I1247">
            <v>3385173</v>
          </cell>
          <cell r="J1247">
            <v>544986</v>
          </cell>
          <cell r="K1247">
            <v>103268</v>
          </cell>
          <cell r="L1247">
            <v>0</v>
          </cell>
          <cell r="M1247">
            <v>92190</v>
          </cell>
          <cell r="N1247">
            <v>740444</v>
          </cell>
          <cell r="O1247">
            <v>19952</v>
          </cell>
          <cell r="P1247">
            <v>2346128</v>
          </cell>
          <cell r="Q1247">
            <v>0</v>
          </cell>
          <cell r="R1247">
            <v>278649</v>
          </cell>
          <cell r="S1247">
            <v>2644729</v>
          </cell>
        </row>
        <row r="1248">
          <cell r="S1248">
            <v>11010790</v>
          </cell>
        </row>
        <row r="1249">
          <cell r="B1249">
            <v>0</v>
          </cell>
          <cell r="C1249">
            <v>19194670</v>
          </cell>
          <cell r="D1249">
            <v>19194670</v>
          </cell>
          <cell r="E1249">
            <v>0</v>
          </cell>
          <cell r="F1249">
            <v>3016177</v>
          </cell>
          <cell r="G1249">
            <v>0</v>
          </cell>
          <cell r="H1249">
            <v>16178493</v>
          </cell>
          <cell r="I1249">
            <v>19194670</v>
          </cell>
          <cell r="J1249">
            <v>0</v>
          </cell>
          <cell r="K1249">
            <v>1587113</v>
          </cell>
          <cell r="L1249">
            <v>0</v>
          </cell>
          <cell r="M1249">
            <v>8479930</v>
          </cell>
          <cell r="N1249">
            <v>10067043</v>
          </cell>
          <cell r="O1249">
            <v>0</v>
          </cell>
          <cell r="P1249">
            <v>1429064</v>
          </cell>
          <cell r="Q1249">
            <v>0</v>
          </cell>
          <cell r="R1249">
            <v>7698563</v>
          </cell>
          <cell r="S1249">
            <v>9127627</v>
          </cell>
        </row>
        <row r="1250">
          <cell r="B1250">
            <v>0</v>
          </cell>
          <cell r="C1250">
            <v>1883163</v>
          </cell>
          <cell r="D1250">
            <v>1883163</v>
          </cell>
          <cell r="E1250">
            <v>0</v>
          </cell>
          <cell r="F1250">
            <v>950000</v>
          </cell>
          <cell r="G1250">
            <v>0</v>
          </cell>
          <cell r="H1250">
            <v>933163</v>
          </cell>
          <cell r="I1250">
            <v>1883163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  <cell r="O1250">
            <v>0</v>
          </cell>
          <cell r="P1250">
            <v>950000</v>
          </cell>
          <cell r="Q1250">
            <v>0</v>
          </cell>
          <cell r="R1250">
            <v>933163</v>
          </cell>
          <cell r="S1250">
            <v>1883163</v>
          </cell>
        </row>
        <row r="1315">
          <cell r="S1315">
            <v>1520552</v>
          </cell>
        </row>
        <row r="1316">
          <cell r="S1316">
            <v>1297313</v>
          </cell>
        </row>
        <row r="1317">
          <cell r="B1317">
            <v>6272780</v>
          </cell>
          <cell r="C1317">
            <v>0</v>
          </cell>
          <cell r="D1317">
            <v>6272780</v>
          </cell>
          <cell r="E1317">
            <v>1649894</v>
          </cell>
          <cell r="F1317">
            <v>3885286</v>
          </cell>
          <cell r="G1317">
            <v>278</v>
          </cell>
          <cell r="H1317">
            <v>546843</v>
          </cell>
          <cell r="I1317">
            <v>6082301</v>
          </cell>
          <cell r="J1317">
            <v>1551096</v>
          </cell>
          <cell r="K1317">
            <v>2871608</v>
          </cell>
          <cell r="L1317">
            <v>9</v>
          </cell>
          <cell r="M1317">
            <v>391880</v>
          </cell>
          <cell r="N1317">
            <v>4814593</v>
          </cell>
          <cell r="O1317">
            <v>98798</v>
          </cell>
          <cell r="P1317">
            <v>1013678</v>
          </cell>
          <cell r="Q1317">
            <v>269</v>
          </cell>
          <cell r="R1317">
            <v>154963</v>
          </cell>
          <cell r="S1317">
            <v>1267708</v>
          </cell>
        </row>
        <row r="1318">
          <cell r="B1318">
            <v>0</v>
          </cell>
          <cell r="C1318">
            <v>1559612</v>
          </cell>
          <cell r="D1318">
            <v>1559612</v>
          </cell>
          <cell r="E1318">
            <v>398000</v>
          </cell>
          <cell r="F1318">
            <v>1161612</v>
          </cell>
          <cell r="G1318">
            <v>0</v>
          </cell>
          <cell r="H1318">
            <v>0</v>
          </cell>
          <cell r="I1318">
            <v>1559612</v>
          </cell>
          <cell r="J1318">
            <v>382635</v>
          </cell>
          <cell r="K1318">
            <v>1161612</v>
          </cell>
          <cell r="L1318">
            <v>0</v>
          </cell>
          <cell r="M1318">
            <v>0</v>
          </cell>
          <cell r="N1318">
            <v>1544247</v>
          </cell>
          <cell r="O1318">
            <v>15365</v>
          </cell>
          <cell r="P1318">
            <v>0</v>
          </cell>
          <cell r="Q1318">
            <v>0</v>
          </cell>
          <cell r="R1318">
            <v>0</v>
          </cell>
          <cell r="S1318">
            <v>15365</v>
          </cell>
        </row>
        <row r="1319">
          <cell r="B1319">
            <v>136783</v>
          </cell>
          <cell r="C1319">
            <v>127723</v>
          </cell>
          <cell r="D1319">
            <v>264506</v>
          </cell>
          <cell r="E1319">
            <v>144593</v>
          </cell>
          <cell r="F1319">
            <v>118221</v>
          </cell>
          <cell r="G1319">
            <v>0</v>
          </cell>
          <cell r="H1319">
            <v>1692</v>
          </cell>
          <cell r="I1319">
            <v>264506</v>
          </cell>
          <cell r="J1319">
            <v>137517</v>
          </cell>
          <cell r="K1319">
            <v>112749</v>
          </cell>
          <cell r="L1319">
            <v>0</v>
          </cell>
          <cell r="M1319">
            <v>0</v>
          </cell>
          <cell r="N1319">
            <v>250266</v>
          </cell>
          <cell r="O1319">
            <v>7076</v>
          </cell>
          <cell r="P1319">
            <v>5472</v>
          </cell>
          <cell r="Q1319">
            <v>0</v>
          </cell>
          <cell r="R1319">
            <v>1692</v>
          </cell>
          <cell r="S1319">
            <v>14240</v>
          </cell>
        </row>
        <row r="1320">
          <cell r="S1320">
            <v>223239</v>
          </cell>
        </row>
        <row r="1321">
          <cell r="B1321">
            <v>0</v>
          </cell>
          <cell r="C1321">
            <v>1154216</v>
          </cell>
          <cell r="D1321">
            <v>1154216</v>
          </cell>
          <cell r="E1321">
            <v>0</v>
          </cell>
          <cell r="F1321">
            <v>942784</v>
          </cell>
          <cell r="G1321">
            <v>0</v>
          </cell>
          <cell r="H1321">
            <v>211432</v>
          </cell>
          <cell r="I1321">
            <v>1154216</v>
          </cell>
          <cell r="J1321">
            <v>0</v>
          </cell>
          <cell r="K1321">
            <v>939371</v>
          </cell>
          <cell r="L1321">
            <v>0</v>
          </cell>
          <cell r="M1321">
            <v>27026</v>
          </cell>
          <cell r="N1321">
            <v>966397</v>
          </cell>
          <cell r="O1321">
            <v>0</v>
          </cell>
          <cell r="P1321">
            <v>3413</v>
          </cell>
          <cell r="Q1321">
            <v>0</v>
          </cell>
          <cell r="R1321">
            <v>184406</v>
          </cell>
          <cell r="S1321">
            <v>187819</v>
          </cell>
        </row>
        <row r="1322">
          <cell r="B1322">
            <v>0</v>
          </cell>
          <cell r="C1322">
            <v>170037</v>
          </cell>
          <cell r="D1322">
            <v>170037</v>
          </cell>
          <cell r="E1322">
            <v>0</v>
          </cell>
          <cell r="F1322">
            <v>170037</v>
          </cell>
          <cell r="G1322">
            <v>0</v>
          </cell>
          <cell r="H1322">
            <v>0</v>
          </cell>
          <cell r="I1322">
            <v>170037</v>
          </cell>
          <cell r="J1322">
            <v>0</v>
          </cell>
          <cell r="K1322">
            <v>134617</v>
          </cell>
          <cell r="L1322">
            <v>0</v>
          </cell>
          <cell r="M1322">
            <v>0</v>
          </cell>
          <cell r="N1322">
            <v>134617</v>
          </cell>
          <cell r="O1322">
            <v>0</v>
          </cell>
          <cell r="P1322">
            <v>35420</v>
          </cell>
          <cell r="Q1322">
            <v>0</v>
          </cell>
          <cell r="R1322">
            <v>0</v>
          </cell>
          <cell r="S1322">
            <v>35420</v>
          </cell>
        </row>
        <row r="1378">
          <cell r="S1378">
            <v>17630</v>
          </cell>
        </row>
        <row r="1379">
          <cell r="S1379">
            <v>17103</v>
          </cell>
        </row>
        <row r="1380">
          <cell r="B1380">
            <v>1111145</v>
          </cell>
          <cell r="C1380">
            <v>0</v>
          </cell>
          <cell r="D1380">
            <v>1111145</v>
          </cell>
          <cell r="E1380">
            <v>464924</v>
          </cell>
          <cell r="F1380">
            <v>509788</v>
          </cell>
          <cell r="G1380">
            <v>0</v>
          </cell>
          <cell r="H1380">
            <v>12600</v>
          </cell>
          <cell r="I1380">
            <v>987312</v>
          </cell>
          <cell r="J1380">
            <v>463194</v>
          </cell>
          <cell r="K1380">
            <v>509109</v>
          </cell>
          <cell r="L1380">
            <v>0</v>
          </cell>
          <cell r="M1380">
            <v>0</v>
          </cell>
          <cell r="N1380">
            <v>972303</v>
          </cell>
          <cell r="O1380">
            <v>1730</v>
          </cell>
          <cell r="P1380">
            <v>679</v>
          </cell>
          <cell r="Q1380">
            <v>0</v>
          </cell>
          <cell r="R1380">
            <v>12600</v>
          </cell>
          <cell r="S1380">
            <v>15009</v>
          </cell>
        </row>
        <row r="1381">
          <cell r="B1381">
            <v>0</v>
          </cell>
          <cell r="C1381">
            <v>95109</v>
          </cell>
          <cell r="D1381">
            <v>95109</v>
          </cell>
          <cell r="E1381">
            <v>89709</v>
          </cell>
          <cell r="F1381">
            <v>5400</v>
          </cell>
          <cell r="G1381">
            <v>0</v>
          </cell>
          <cell r="H1381">
            <v>0</v>
          </cell>
          <cell r="I1381">
            <v>95109</v>
          </cell>
          <cell r="J1381">
            <v>89586</v>
          </cell>
          <cell r="K1381">
            <v>5306</v>
          </cell>
          <cell r="L1381">
            <v>0</v>
          </cell>
          <cell r="M1381">
            <v>0</v>
          </cell>
          <cell r="N1381">
            <v>94892</v>
          </cell>
          <cell r="O1381">
            <v>123</v>
          </cell>
          <cell r="P1381">
            <v>94</v>
          </cell>
          <cell r="Q1381">
            <v>0</v>
          </cell>
          <cell r="R1381">
            <v>0</v>
          </cell>
          <cell r="S1381">
            <v>217</v>
          </cell>
        </row>
        <row r="1382">
          <cell r="B1382">
            <v>44650</v>
          </cell>
          <cell r="C1382">
            <v>472</v>
          </cell>
          <cell r="D1382">
            <v>45122</v>
          </cell>
          <cell r="E1382">
            <v>45122</v>
          </cell>
          <cell r="F1382">
            <v>0</v>
          </cell>
          <cell r="G1382">
            <v>0</v>
          </cell>
          <cell r="H1382">
            <v>0</v>
          </cell>
          <cell r="I1382">
            <v>45122</v>
          </cell>
          <cell r="J1382">
            <v>43245</v>
          </cell>
          <cell r="K1382">
            <v>0</v>
          </cell>
          <cell r="L1382">
            <v>0</v>
          </cell>
          <cell r="M1382">
            <v>0</v>
          </cell>
          <cell r="N1382">
            <v>43245</v>
          </cell>
          <cell r="O1382">
            <v>1877</v>
          </cell>
          <cell r="P1382">
            <v>0</v>
          </cell>
          <cell r="Q1382">
            <v>0</v>
          </cell>
          <cell r="R1382">
            <v>0</v>
          </cell>
          <cell r="S1382">
            <v>1877</v>
          </cell>
        </row>
        <row r="1383">
          <cell r="S1383">
            <v>527</v>
          </cell>
        </row>
        <row r="1384">
          <cell r="B1384">
            <v>0</v>
          </cell>
          <cell r="C1384">
            <v>5681</v>
          </cell>
          <cell r="D1384">
            <v>5681</v>
          </cell>
          <cell r="E1384">
            <v>0</v>
          </cell>
          <cell r="F1384">
            <v>5171</v>
          </cell>
          <cell r="G1384">
            <v>0</v>
          </cell>
          <cell r="H1384">
            <v>510</v>
          </cell>
          <cell r="I1384">
            <v>5681</v>
          </cell>
          <cell r="J1384">
            <v>0</v>
          </cell>
          <cell r="K1384">
            <v>5154</v>
          </cell>
          <cell r="L1384">
            <v>0</v>
          </cell>
          <cell r="M1384">
            <v>0</v>
          </cell>
          <cell r="N1384">
            <v>5154</v>
          </cell>
          <cell r="O1384">
            <v>0</v>
          </cell>
          <cell r="P1384">
            <v>17</v>
          </cell>
          <cell r="Q1384">
            <v>0</v>
          </cell>
          <cell r="R1384">
            <v>510</v>
          </cell>
          <cell r="S1384">
            <v>527</v>
          </cell>
        </row>
        <row r="1385">
          <cell r="B1385">
            <v>0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</v>
          </cell>
          <cell r="N1385">
            <v>0</v>
          </cell>
          <cell r="O1385">
            <v>0</v>
          </cell>
          <cell r="P1385">
            <v>0</v>
          </cell>
          <cell r="Q1385">
            <v>0</v>
          </cell>
          <cell r="R1385">
            <v>0</v>
          </cell>
          <cell r="S1385">
            <v>0</v>
          </cell>
        </row>
        <row r="1450">
          <cell r="S1450">
            <v>1510624</v>
          </cell>
        </row>
        <row r="1451">
          <cell r="S1451">
            <v>1096400</v>
          </cell>
        </row>
        <row r="1452">
          <cell r="B1452">
            <v>10583698</v>
          </cell>
          <cell r="C1452">
            <v>0</v>
          </cell>
          <cell r="D1452">
            <v>10583698</v>
          </cell>
          <cell r="E1452">
            <v>3639349</v>
          </cell>
          <cell r="F1452">
            <v>5349979</v>
          </cell>
          <cell r="G1452">
            <v>0</v>
          </cell>
          <cell r="H1452">
            <v>1100609</v>
          </cell>
          <cell r="I1452">
            <v>10089937</v>
          </cell>
          <cell r="J1452">
            <v>3586386</v>
          </cell>
          <cell r="K1452">
            <v>4605756</v>
          </cell>
          <cell r="L1452">
            <v>0</v>
          </cell>
          <cell r="M1452">
            <v>926687</v>
          </cell>
          <cell r="N1452">
            <v>9118829</v>
          </cell>
          <cell r="O1452">
            <v>52963</v>
          </cell>
          <cell r="P1452">
            <v>744223</v>
          </cell>
          <cell r="Q1452">
            <v>0</v>
          </cell>
          <cell r="R1452">
            <v>173922</v>
          </cell>
          <cell r="S1452">
            <v>971108</v>
          </cell>
        </row>
        <row r="1453">
          <cell r="B1453">
            <v>0</v>
          </cell>
          <cell r="C1453">
            <v>651578</v>
          </cell>
          <cell r="D1453">
            <v>651578</v>
          </cell>
          <cell r="E1453">
            <v>623765</v>
          </cell>
          <cell r="F1453">
            <v>22310</v>
          </cell>
          <cell r="G1453">
            <v>0</v>
          </cell>
          <cell r="H1453">
            <v>5503</v>
          </cell>
          <cell r="I1453">
            <v>651578</v>
          </cell>
          <cell r="J1453">
            <v>611007</v>
          </cell>
          <cell r="K1453">
            <v>13397</v>
          </cell>
          <cell r="L1453">
            <v>0</v>
          </cell>
          <cell r="M1453">
            <v>5356</v>
          </cell>
          <cell r="N1453">
            <v>629760</v>
          </cell>
          <cell r="O1453">
            <v>12758</v>
          </cell>
          <cell r="P1453">
            <v>8913</v>
          </cell>
          <cell r="Q1453">
            <v>0</v>
          </cell>
          <cell r="R1453">
            <v>147</v>
          </cell>
          <cell r="S1453">
            <v>21818</v>
          </cell>
        </row>
        <row r="1454">
          <cell r="B1454">
            <v>2075939</v>
          </cell>
          <cell r="C1454">
            <v>491951</v>
          </cell>
          <cell r="D1454">
            <v>2567890</v>
          </cell>
          <cell r="E1454">
            <v>352661</v>
          </cell>
          <cell r="F1454">
            <v>1872496</v>
          </cell>
          <cell r="G1454">
            <v>10</v>
          </cell>
          <cell r="H1454">
            <v>342723</v>
          </cell>
          <cell r="I1454">
            <v>2567890</v>
          </cell>
          <cell r="J1454">
            <v>326616</v>
          </cell>
          <cell r="K1454">
            <v>1803381</v>
          </cell>
          <cell r="L1454">
            <v>1</v>
          </cell>
          <cell r="M1454">
            <v>334418</v>
          </cell>
          <cell r="N1454">
            <v>2464416</v>
          </cell>
          <cell r="O1454">
            <v>26045</v>
          </cell>
          <cell r="P1454">
            <v>69115</v>
          </cell>
          <cell r="Q1454">
            <v>9</v>
          </cell>
          <cell r="R1454">
            <v>8305</v>
          </cell>
          <cell r="S1454">
            <v>103474</v>
          </cell>
        </row>
        <row r="1455">
          <cell r="S1455">
            <v>414224</v>
          </cell>
        </row>
        <row r="1456">
          <cell r="B1456">
            <v>0</v>
          </cell>
          <cell r="C1456">
            <v>4502871</v>
          </cell>
          <cell r="D1456">
            <v>4502871</v>
          </cell>
          <cell r="E1456">
            <v>0</v>
          </cell>
          <cell r="F1456">
            <v>3642381</v>
          </cell>
          <cell r="G1456">
            <v>0</v>
          </cell>
          <cell r="H1456">
            <v>860490</v>
          </cell>
          <cell r="I1456">
            <v>4502871</v>
          </cell>
          <cell r="J1456">
            <v>0</v>
          </cell>
          <cell r="K1456">
            <v>3532207</v>
          </cell>
          <cell r="L1456">
            <v>0</v>
          </cell>
          <cell r="M1456">
            <v>615306</v>
          </cell>
          <cell r="N1456">
            <v>4147513</v>
          </cell>
          <cell r="O1456">
            <v>0</v>
          </cell>
          <cell r="P1456">
            <v>110174</v>
          </cell>
          <cell r="Q1456">
            <v>0</v>
          </cell>
          <cell r="R1456">
            <v>245184</v>
          </cell>
          <cell r="S1456">
            <v>355358</v>
          </cell>
        </row>
        <row r="1457">
          <cell r="B1457">
            <v>0</v>
          </cell>
          <cell r="C1457">
            <v>141182</v>
          </cell>
          <cell r="D1457">
            <v>141182</v>
          </cell>
          <cell r="E1457">
            <v>0</v>
          </cell>
          <cell r="F1457">
            <v>139062</v>
          </cell>
          <cell r="G1457">
            <v>0</v>
          </cell>
          <cell r="H1457">
            <v>2120</v>
          </cell>
          <cell r="I1457">
            <v>141182</v>
          </cell>
          <cell r="J1457">
            <v>0</v>
          </cell>
          <cell r="K1457">
            <v>80596</v>
          </cell>
          <cell r="L1457">
            <v>0</v>
          </cell>
          <cell r="M1457">
            <v>1720</v>
          </cell>
          <cell r="N1457">
            <v>82316</v>
          </cell>
          <cell r="O1457">
            <v>0</v>
          </cell>
          <cell r="P1457">
            <v>58466</v>
          </cell>
          <cell r="Q1457">
            <v>0</v>
          </cell>
          <cell r="R1457">
            <v>400</v>
          </cell>
          <cell r="S1457">
            <v>58866</v>
          </cell>
        </row>
        <row r="1783">
          <cell r="S1783">
            <v>399075</v>
          </cell>
        </row>
        <row r="1784">
          <cell r="S1784">
            <v>374886</v>
          </cell>
        </row>
        <row r="1785">
          <cell r="B1785">
            <v>24299773</v>
          </cell>
          <cell r="C1785">
            <v>1820741</v>
          </cell>
          <cell r="D1785">
            <v>26120514</v>
          </cell>
          <cell r="E1785">
            <v>9393327</v>
          </cell>
          <cell r="F1785">
            <v>3989513</v>
          </cell>
          <cell r="H1785">
            <v>12717222</v>
          </cell>
          <cell r="I1785">
            <v>26100062</v>
          </cell>
          <cell r="J1785">
            <v>9096558</v>
          </cell>
          <cell r="K1785">
            <v>3986539</v>
          </cell>
          <cell r="M1785">
            <v>12717222</v>
          </cell>
          <cell r="N1785">
            <v>25800319</v>
          </cell>
          <cell r="O1785">
            <v>296769</v>
          </cell>
          <cell r="P1785">
            <v>2974</v>
          </cell>
          <cell r="Q1785">
            <v>0</v>
          </cell>
          <cell r="R1785">
            <v>0</v>
          </cell>
          <cell r="S1785">
            <v>299743</v>
          </cell>
        </row>
        <row r="1786">
          <cell r="C1786">
            <v>2261650</v>
          </cell>
          <cell r="D1786">
            <v>2261650</v>
          </cell>
          <cell r="E1786">
            <v>1459130</v>
          </cell>
          <cell r="F1786">
            <v>802520</v>
          </cell>
          <cell r="I1786">
            <v>2261650</v>
          </cell>
          <cell r="J1786">
            <v>1398501</v>
          </cell>
          <cell r="K1786">
            <v>800000</v>
          </cell>
          <cell r="N1786">
            <v>2198501</v>
          </cell>
          <cell r="O1786">
            <v>60629</v>
          </cell>
          <cell r="P1786">
            <v>2520</v>
          </cell>
          <cell r="Q1786">
            <v>0</v>
          </cell>
          <cell r="R1786">
            <v>0</v>
          </cell>
          <cell r="S1786">
            <v>63149</v>
          </cell>
        </row>
        <row r="1787">
          <cell r="B1787">
            <v>929491</v>
          </cell>
          <cell r="D1787">
            <v>929491</v>
          </cell>
          <cell r="E1787">
            <v>209512</v>
          </cell>
          <cell r="I1787">
            <v>209512</v>
          </cell>
          <cell r="J1787">
            <v>197518</v>
          </cell>
          <cell r="N1787">
            <v>197518</v>
          </cell>
          <cell r="O1787">
            <v>11994</v>
          </cell>
          <cell r="P1787">
            <v>0</v>
          </cell>
          <cell r="Q1787">
            <v>0</v>
          </cell>
          <cell r="R1787">
            <v>0</v>
          </cell>
          <cell r="S1787">
            <v>11994</v>
          </cell>
        </row>
        <row r="1788">
          <cell r="S1788">
            <v>24189</v>
          </cell>
        </row>
        <row r="1789">
          <cell r="C1789">
            <v>235295</v>
          </cell>
          <cell r="D1789">
            <v>235295</v>
          </cell>
          <cell r="F1789">
            <v>69720</v>
          </cell>
          <cell r="H1789">
            <v>165575</v>
          </cell>
          <cell r="I1789">
            <v>235295</v>
          </cell>
          <cell r="K1789">
            <v>69720</v>
          </cell>
          <cell r="M1789">
            <v>165575</v>
          </cell>
          <cell r="N1789">
            <v>235295</v>
          </cell>
          <cell r="O1789">
            <v>0</v>
          </cell>
          <cell r="P1789">
            <v>0</v>
          </cell>
          <cell r="Q1789">
            <v>0</v>
          </cell>
          <cell r="R1789">
            <v>0</v>
          </cell>
          <cell r="S1789">
            <v>0</v>
          </cell>
        </row>
        <row r="1790">
          <cell r="C1790">
            <v>153747</v>
          </cell>
          <cell r="D1790">
            <v>153747</v>
          </cell>
          <cell r="F1790">
            <v>24189</v>
          </cell>
          <cell r="H1790">
            <v>388668</v>
          </cell>
          <cell r="I1790">
            <v>412857</v>
          </cell>
          <cell r="M1790">
            <v>388668</v>
          </cell>
          <cell r="N1790">
            <v>388668</v>
          </cell>
          <cell r="O1790">
            <v>0</v>
          </cell>
          <cell r="P1790">
            <v>24189</v>
          </cell>
          <cell r="Q1790">
            <v>0</v>
          </cell>
          <cell r="R1790">
            <v>0</v>
          </cell>
          <cell r="S1790">
            <v>24189</v>
          </cell>
        </row>
        <row r="1792">
          <cell r="S1792">
            <v>736</v>
          </cell>
        </row>
        <row r="1793">
          <cell r="S1793">
            <v>553</v>
          </cell>
        </row>
        <row r="1794">
          <cell r="B1794">
            <v>2897</v>
          </cell>
          <cell r="D1794">
            <v>2897</v>
          </cell>
          <cell r="E1794">
            <v>2424</v>
          </cell>
          <cell r="F1794">
            <v>435</v>
          </cell>
          <cell r="H1794">
            <v>38</v>
          </cell>
          <cell r="I1794">
            <v>2897</v>
          </cell>
          <cell r="J1794">
            <v>2160</v>
          </cell>
          <cell r="K1794">
            <v>274</v>
          </cell>
          <cell r="M1794">
            <v>38</v>
          </cell>
          <cell r="N1794">
            <v>2472</v>
          </cell>
          <cell r="O1794">
            <v>264</v>
          </cell>
          <cell r="P1794">
            <v>161</v>
          </cell>
          <cell r="Q1794">
            <v>0</v>
          </cell>
          <cell r="R1794">
            <v>0</v>
          </cell>
          <cell r="S1794">
            <v>425</v>
          </cell>
        </row>
        <row r="1795">
          <cell r="C1795">
            <v>128</v>
          </cell>
          <cell r="D1795">
            <v>128</v>
          </cell>
          <cell r="E1795">
            <v>128</v>
          </cell>
          <cell r="I1795">
            <v>128</v>
          </cell>
          <cell r="N1795">
            <v>0</v>
          </cell>
          <cell r="O1795">
            <v>128</v>
          </cell>
          <cell r="P1795">
            <v>0</v>
          </cell>
          <cell r="Q1795">
            <v>0</v>
          </cell>
          <cell r="R1795">
            <v>0</v>
          </cell>
          <cell r="S1795">
            <v>128</v>
          </cell>
        </row>
        <row r="1796">
          <cell r="D1796">
            <v>0</v>
          </cell>
          <cell r="I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  <cell r="R1796">
            <v>0</v>
          </cell>
          <cell r="S1796">
            <v>0</v>
          </cell>
        </row>
        <row r="1797">
          <cell r="S1797">
            <v>183</v>
          </cell>
        </row>
        <row r="1798">
          <cell r="C1798">
            <v>183</v>
          </cell>
          <cell r="D1798">
            <v>183</v>
          </cell>
          <cell r="F1798">
            <v>183</v>
          </cell>
          <cell r="I1798">
            <v>183</v>
          </cell>
          <cell r="N1798">
            <v>0</v>
          </cell>
          <cell r="O1798">
            <v>0</v>
          </cell>
          <cell r="P1798">
            <v>183</v>
          </cell>
          <cell r="Q1798">
            <v>0</v>
          </cell>
          <cell r="R1798">
            <v>0</v>
          </cell>
          <cell r="S1798">
            <v>183</v>
          </cell>
        </row>
        <row r="1799">
          <cell r="D1799">
            <v>0</v>
          </cell>
          <cell r="I1799">
            <v>0</v>
          </cell>
          <cell r="K1799">
            <v>0</v>
          </cell>
          <cell r="M1799">
            <v>0</v>
          </cell>
          <cell r="N1799">
            <v>0</v>
          </cell>
          <cell r="O1799">
            <v>0</v>
          </cell>
          <cell r="P1799">
            <v>0</v>
          </cell>
          <cell r="Q1799">
            <v>0</v>
          </cell>
          <cell r="R1799">
            <v>0</v>
          </cell>
          <cell r="S1799">
            <v>0</v>
          </cell>
        </row>
        <row r="1801">
          <cell r="S1801">
            <v>4609552</v>
          </cell>
        </row>
        <row r="1802">
          <cell r="S1802">
            <v>2292056</v>
          </cell>
        </row>
        <row r="1803">
          <cell r="B1803">
            <v>20260782</v>
          </cell>
          <cell r="C1803">
            <v>0</v>
          </cell>
          <cell r="D1803">
            <v>20260782</v>
          </cell>
          <cell r="E1803">
            <v>15045872</v>
          </cell>
          <cell r="F1803">
            <v>4063519</v>
          </cell>
          <cell r="G1803">
            <v>0</v>
          </cell>
          <cell r="H1803">
            <v>1151391</v>
          </cell>
          <cell r="I1803">
            <v>20260782</v>
          </cell>
          <cell r="J1803">
            <v>15801435</v>
          </cell>
          <cell r="K1803">
            <v>1713700</v>
          </cell>
          <cell r="L1803">
            <v>0</v>
          </cell>
          <cell r="M1803">
            <v>455105</v>
          </cell>
          <cell r="N1803">
            <v>17970240</v>
          </cell>
          <cell r="O1803">
            <v>-755563</v>
          </cell>
          <cell r="P1803">
            <v>2349819</v>
          </cell>
          <cell r="Q1803">
            <v>0</v>
          </cell>
          <cell r="R1803">
            <v>696286</v>
          </cell>
          <cell r="S1803">
            <v>2290542</v>
          </cell>
        </row>
        <row r="1804">
          <cell r="B1804">
            <v>0</v>
          </cell>
          <cell r="C1804">
            <v>1694981</v>
          </cell>
          <cell r="D1804">
            <v>1694981</v>
          </cell>
          <cell r="E1804">
            <v>1694981</v>
          </cell>
          <cell r="F1804">
            <v>0</v>
          </cell>
          <cell r="G1804">
            <v>0</v>
          </cell>
          <cell r="H1804">
            <v>0</v>
          </cell>
          <cell r="I1804">
            <v>1694981</v>
          </cell>
          <cell r="J1804">
            <v>1683168</v>
          </cell>
          <cell r="K1804">
            <v>0</v>
          </cell>
          <cell r="L1804">
            <v>0</v>
          </cell>
          <cell r="M1804">
            <v>0</v>
          </cell>
          <cell r="N1804">
            <v>1683168</v>
          </cell>
          <cell r="O1804">
            <v>11813</v>
          </cell>
          <cell r="P1804">
            <v>0</v>
          </cell>
          <cell r="Q1804">
            <v>0</v>
          </cell>
          <cell r="R1804">
            <v>0</v>
          </cell>
          <cell r="S1804">
            <v>11813</v>
          </cell>
        </row>
        <row r="1805">
          <cell r="B1805">
            <v>785487</v>
          </cell>
          <cell r="C1805">
            <v>618</v>
          </cell>
          <cell r="D1805">
            <v>786105</v>
          </cell>
          <cell r="E1805">
            <v>786105</v>
          </cell>
          <cell r="F1805">
            <v>0</v>
          </cell>
          <cell r="G1805">
            <v>0</v>
          </cell>
          <cell r="H1805">
            <v>0</v>
          </cell>
          <cell r="I1805">
            <v>786105</v>
          </cell>
          <cell r="J1805">
            <v>796404</v>
          </cell>
          <cell r="K1805">
            <v>0</v>
          </cell>
          <cell r="L1805">
            <v>0</v>
          </cell>
          <cell r="M1805">
            <v>0</v>
          </cell>
          <cell r="N1805">
            <v>796404</v>
          </cell>
          <cell r="O1805">
            <v>-10299</v>
          </cell>
          <cell r="P1805">
            <v>0</v>
          </cell>
          <cell r="Q1805">
            <v>0</v>
          </cell>
          <cell r="R1805">
            <v>0</v>
          </cell>
          <cell r="S1805">
            <v>-10299</v>
          </cell>
        </row>
        <row r="1806">
          <cell r="S1806">
            <v>2317496</v>
          </cell>
        </row>
        <row r="1807">
          <cell r="B1807">
            <v>0</v>
          </cell>
          <cell r="C1807">
            <v>2555616</v>
          </cell>
          <cell r="D1807">
            <v>2555616</v>
          </cell>
          <cell r="E1807">
            <v>0</v>
          </cell>
          <cell r="F1807">
            <v>2407698</v>
          </cell>
          <cell r="G1807">
            <v>0</v>
          </cell>
          <cell r="H1807">
            <v>147918</v>
          </cell>
          <cell r="I1807">
            <v>2555616</v>
          </cell>
          <cell r="J1807">
            <v>0</v>
          </cell>
          <cell r="K1807">
            <v>90202</v>
          </cell>
          <cell r="L1807">
            <v>0</v>
          </cell>
          <cell r="M1807">
            <v>147918</v>
          </cell>
          <cell r="N1807">
            <v>238120</v>
          </cell>
          <cell r="O1807">
            <v>0</v>
          </cell>
          <cell r="P1807">
            <v>2317496</v>
          </cell>
          <cell r="Q1807">
            <v>0</v>
          </cell>
          <cell r="R1807">
            <v>0</v>
          </cell>
          <cell r="S1807">
            <v>2317496</v>
          </cell>
        </row>
        <row r="1808">
          <cell r="B1808">
            <v>0</v>
          </cell>
          <cell r="C1808">
            <v>0</v>
          </cell>
          <cell r="D1808">
            <v>0</v>
          </cell>
          <cell r="E1808">
            <v>0</v>
          </cell>
          <cell r="F1808">
            <v>0</v>
          </cell>
          <cell r="G1808">
            <v>0</v>
          </cell>
          <cell r="H1808">
            <v>0</v>
          </cell>
          <cell r="I1808">
            <v>0</v>
          </cell>
          <cell r="J1808">
            <v>0</v>
          </cell>
          <cell r="K1808">
            <v>0</v>
          </cell>
          <cell r="L1808">
            <v>0</v>
          </cell>
          <cell r="M1808">
            <v>0</v>
          </cell>
          <cell r="N1808">
            <v>0</v>
          </cell>
          <cell r="O1808">
            <v>0</v>
          </cell>
          <cell r="P1808">
            <v>0</v>
          </cell>
          <cell r="Q1808">
            <v>0</v>
          </cell>
          <cell r="R1808">
            <v>0</v>
          </cell>
          <cell r="S1808">
            <v>0</v>
          </cell>
        </row>
        <row r="1855">
          <cell r="S1855">
            <v>12333</v>
          </cell>
        </row>
        <row r="1856">
          <cell r="S1856">
            <v>11986</v>
          </cell>
        </row>
        <row r="1857">
          <cell r="B1857">
            <v>1114273</v>
          </cell>
          <cell r="C1857">
            <v>0</v>
          </cell>
          <cell r="D1857">
            <v>1114273</v>
          </cell>
          <cell r="E1857">
            <v>764309</v>
          </cell>
          <cell r="F1857">
            <v>253276</v>
          </cell>
          <cell r="G1857">
            <v>0</v>
          </cell>
          <cell r="H1857">
            <v>96688</v>
          </cell>
          <cell r="I1857">
            <v>1114273</v>
          </cell>
          <cell r="J1857">
            <v>764106</v>
          </cell>
          <cell r="K1857">
            <v>244454</v>
          </cell>
          <cell r="L1857">
            <v>0</v>
          </cell>
          <cell r="M1857">
            <v>93945</v>
          </cell>
          <cell r="N1857">
            <v>1102505</v>
          </cell>
          <cell r="O1857">
            <v>203</v>
          </cell>
          <cell r="P1857">
            <v>8822</v>
          </cell>
          <cell r="Q1857">
            <v>0</v>
          </cell>
          <cell r="R1857">
            <v>2743</v>
          </cell>
          <cell r="S1857">
            <v>11768</v>
          </cell>
        </row>
        <row r="1858">
          <cell r="B1858">
            <v>0</v>
          </cell>
          <cell r="C1858">
            <v>91237</v>
          </cell>
          <cell r="D1858">
            <v>91237</v>
          </cell>
          <cell r="E1858">
            <v>86257</v>
          </cell>
          <cell r="F1858">
            <v>4980</v>
          </cell>
          <cell r="G1858">
            <v>0</v>
          </cell>
          <cell r="H1858">
            <v>0</v>
          </cell>
          <cell r="I1858">
            <v>91237</v>
          </cell>
          <cell r="J1858">
            <v>86173</v>
          </cell>
          <cell r="K1858">
            <v>4980</v>
          </cell>
          <cell r="L1858">
            <v>0</v>
          </cell>
          <cell r="M1858">
            <v>0</v>
          </cell>
          <cell r="N1858">
            <v>91153</v>
          </cell>
          <cell r="O1858">
            <v>84</v>
          </cell>
          <cell r="P1858">
            <v>0</v>
          </cell>
          <cell r="Q1858">
            <v>0</v>
          </cell>
          <cell r="R1858">
            <v>0</v>
          </cell>
          <cell r="S1858">
            <v>84</v>
          </cell>
        </row>
        <row r="1859">
          <cell r="B1859">
            <v>61651</v>
          </cell>
          <cell r="C1859">
            <v>0</v>
          </cell>
          <cell r="D1859">
            <v>61651</v>
          </cell>
          <cell r="E1859">
            <v>61651</v>
          </cell>
          <cell r="F1859">
            <v>0</v>
          </cell>
          <cell r="G1859">
            <v>0</v>
          </cell>
          <cell r="H1859">
            <v>0</v>
          </cell>
          <cell r="I1859">
            <v>61651</v>
          </cell>
          <cell r="J1859">
            <v>61517</v>
          </cell>
          <cell r="K1859">
            <v>0</v>
          </cell>
          <cell r="L1859">
            <v>0</v>
          </cell>
          <cell r="M1859">
            <v>0</v>
          </cell>
          <cell r="N1859">
            <v>61517</v>
          </cell>
          <cell r="O1859">
            <v>134</v>
          </cell>
          <cell r="P1859">
            <v>0</v>
          </cell>
          <cell r="Q1859">
            <v>0</v>
          </cell>
          <cell r="R1859">
            <v>0</v>
          </cell>
          <cell r="S1859">
            <v>134</v>
          </cell>
        </row>
        <row r="1860">
          <cell r="S1860">
            <v>347</v>
          </cell>
        </row>
        <row r="1861">
          <cell r="B1861">
            <v>0</v>
          </cell>
          <cell r="C1861">
            <v>12844</v>
          </cell>
          <cell r="D1861">
            <v>12844</v>
          </cell>
          <cell r="E1861">
            <v>0</v>
          </cell>
          <cell r="F1861">
            <v>196</v>
          </cell>
          <cell r="G1861">
            <v>0</v>
          </cell>
          <cell r="H1861">
            <v>12648</v>
          </cell>
          <cell r="I1861">
            <v>12844</v>
          </cell>
          <cell r="J1861">
            <v>0</v>
          </cell>
          <cell r="K1861">
            <v>0</v>
          </cell>
          <cell r="L1861">
            <v>0</v>
          </cell>
          <cell r="M1861">
            <v>12497</v>
          </cell>
          <cell r="N1861">
            <v>12497</v>
          </cell>
          <cell r="O1861">
            <v>0</v>
          </cell>
          <cell r="P1861">
            <v>196</v>
          </cell>
          <cell r="Q1861">
            <v>0</v>
          </cell>
          <cell r="R1861">
            <v>151</v>
          </cell>
          <cell r="S1861">
            <v>347</v>
          </cell>
        </row>
        <row r="1862">
          <cell r="B1862">
            <v>0</v>
          </cell>
          <cell r="C1862">
            <v>0</v>
          </cell>
          <cell r="D1862">
            <v>0</v>
          </cell>
          <cell r="E1862">
            <v>0</v>
          </cell>
          <cell r="F1862">
            <v>0</v>
          </cell>
          <cell r="G1862">
            <v>0</v>
          </cell>
          <cell r="H1862">
            <v>0</v>
          </cell>
          <cell r="I1862">
            <v>0</v>
          </cell>
          <cell r="J1862">
            <v>0</v>
          </cell>
          <cell r="K1862">
            <v>0</v>
          </cell>
          <cell r="L1862">
            <v>0</v>
          </cell>
          <cell r="M1862">
            <v>0</v>
          </cell>
          <cell r="N1862">
            <v>0</v>
          </cell>
          <cell r="O1862">
            <v>0</v>
          </cell>
          <cell r="P1862">
            <v>0</v>
          </cell>
          <cell r="Q1862">
            <v>0</v>
          </cell>
          <cell r="R1862">
            <v>0</v>
          </cell>
          <cell r="S1862">
            <v>0</v>
          </cell>
        </row>
        <row r="1882">
          <cell r="S1882">
            <v>555886</v>
          </cell>
        </row>
        <row r="1883">
          <cell r="S1883">
            <v>553426</v>
          </cell>
        </row>
        <row r="1884">
          <cell r="B1884">
            <v>7754238</v>
          </cell>
          <cell r="D1884">
            <v>7754238</v>
          </cell>
          <cell r="E1884">
            <v>6961121</v>
          </cell>
          <cell r="F1884">
            <v>449506</v>
          </cell>
          <cell r="H1884">
            <v>343611</v>
          </cell>
          <cell r="I1884">
            <v>7754238</v>
          </cell>
          <cell r="J1884">
            <v>6881084</v>
          </cell>
          <cell r="K1884">
            <v>449506</v>
          </cell>
          <cell r="M1884">
            <v>183206</v>
          </cell>
          <cell r="N1884">
            <v>7513796</v>
          </cell>
          <cell r="O1884">
            <v>80037</v>
          </cell>
          <cell r="P1884">
            <v>0</v>
          </cell>
          <cell r="Q1884">
            <v>0</v>
          </cell>
          <cell r="R1884">
            <v>160405</v>
          </cell>
          <cell r="S1884">
            <v>240442</v>
          </cell>
        </row>
        <row r="1885">
          <cell r="C1885">
            <v>706681</v>
          </cell>
          <cell r="D1885">
            <v>706681</v>
          </cell>
          <cell r="E1885">
            <v>706681</v>
          </cell>
          <cell r="I1885">
            <v>706681</v>
          </cell>
          <cell r="J1885">
            <v>706587</v>
          </cell>
          <cell r="N1885">
            <v>706587</v>
          </cell>
          <cell r="O1885">
            <v>94</v>
          </cell>
          <cell r="P1885">
            <v>0</v>
          </cell>
          <cell r="Q1885">
            <v>0</v>
          </cell>
          <cell r="R1885">
            <v>0</v>
          </cell>
          <cell r="S1885">
            <v>94</v>
          </cell>
        </row>
        <row r="1886">
          <cell r="B1886">
            <v>756721</v>
          </cell>
          <cell r="D1886">
            <v>756721</v>
          </cell>
          <cell r="E1886">
            <v>756721</v>
          </cell>
          <cell r="I1886">
            <v>756721</v>
          </cell>
          <cell r="J1886">
            <v>443831</v>
          </cell>
          <cell r="N1886">
            <v>443831</v>
          </cell>
          <cell r="O1886">
            <v>312890</v>
          </cell>
          <cell r="P1886">
            <v>0</v>
          </cell>
          <cell r="Q1886">
            <v>0</v>
          </cell>
          <cell r="R1886">
            <v>0</v>
          </cell>
          <cell r="S1886">
            <v>312890</v>
          </cell>
        </row>
        <row r="1887">
          <cell r="S1887">
            <v>2460</v>
          </cell>
        </row>
        <row r="1888">
          <cell r="C1888">
            <v>95574</v>
          </cell>
          <cell r="D1888">
            <v>95574</v>
          </cell>
          <cell r="F1888">
            <v>65718</v>
          </cell>
          <cell r="H1888">
            <v>29856</v>
          </cell>
          <cell r="I1888">
            <v>95574</v>
          </cell>
          <cell r="K1888">
            <v>63258</v>
          </cell>
          <cell r="M1888">
            <v>29856</v>
          </cell>
          <cell r="N1888">
            <v>93114</v>
          </cell>
          <cell r="O1888">
            <v>0</v>
          </cell>
          <cell r="P1888">
            <v>2460</v>
          </cell>
          <cell r="Q1888">
            <v>0</v>
          </cell>
          <cell r="R1888">
            <v>0</v>
          </cell>
          <cell r="S1888">
            <v>2460</v>
          </cell>
        </row>
        <row r="1889">
          <cell r="D1889">
            <v>0</v>
          </cell>
          <cell r="I1889">
            <v>0</v>
          </cell>
          <cell r="N1889">
            <v>0</v>
          </cell>
          <cell r="O1889">
            <v>0</v>
          </cell>
          <cell r="P1889">
            <v>0</v>
          </cell>
          <cell r="Q1889">
            <v>0</v>
          </cell>
          <cell r="R1889">
            <v>0</v>
          </cell>
          <cell r="S1889">
            <v>0</v>
          </cell>
        </row>
        <row r="1891">
          <cell r="S1891">
            <v>5385832</v>
          </cell>
        </row>
        <row r="1892">
          <cell r="S1892">
            <v>4628284</v>
          </cell>
        </row>
        <row r="1893">
          <cell r="B1893">
            <v>16814910</v>
          </cell>
          <cell r="D1893">
            <v>16814910</v>
          </cell>
          <cell r="E1893">
            <v>2881914</v>
          </cell>
          <cell r="F1893">
            <v>2300392</v>
          </cell>
          <cell r="H1893">
            <v>11632604</v>
          </cell>
          <cell r="I1893">
            <v>16814910</v>
          </cell>
          <cell r="J1893">
            <v>2424129</v>
          </cell>
          <cell r="K1893">
            <v>2300392</v>
          </cell>
          <cell r="M1893">
            <v>7467461</v>
          </cell>
          <cell r="N1893">
            <v>12191982</v>
          </cell>
          <cell r="O1893">
            <v>457785</v>
          </cell>
          <cell r="P1893">
            <v>0</v>
          </cell>
          <cell r="Q1893">
            <v>0</v>
          </cell>
          <cell r="R1893">
            <v>4165143</v>
          </cell>
          <cell r="S1893">
            <v>4622928</v>
          </cell>
        </row>
        <row r="1894">
          <cell r="C1894">
            <v>230649</v>
          </cell>
          <cell r="D1894">
            <v>230649</v>
          </cell>
          <cell r="E1894">
            <v>230649</v>
          </cell>
          <cell r="I1894">
            <v>230649</v>
          </cell>
          <cell r="J1894">
            <v>225293</v>
          </cell>
          <cell r="N1894">
            <v>225293</v>
          </cell>
          <cell r="O1894">
            <v>5356</v>
          </cell>
          <cell r="P1894">
            <v>0</v>
          </cell>
          <cell r="Q1894">
            <v>0</v>
          </cell>
          <cell r="R1894">
            <v>0</v>
          </cell>
          <cell r="S1894">
            <v>5356</v>
          </cell>
        </row>
        <row r="1895">
          <cell r="B1895">
            <v>150190</v>
          </cell>
          <cell r="D1895">
            <v>150190</v>
          </cell>
          <cell r="E1895">
            <v>150190</v>
          </cell>
          <cell r="I1895">
            <v>150190</v>
          </cell>
          <cell r="J1895">
            <v>150190</v>
          </cell>
          <cell r="N1895">
            <v>150190</v>
          </cell>
          <cell r="O1895">
            <v>0</v>
          </cell>
          <cell r="P1895">
            <v>0</v>
          </cell>
          <cell r="Q1895">
            <v>0</v>
          </cell>
          <cell r="R1895">
            <v>0</v>
          </cell>
          <cell r="S1895">
            <v>0</v>
          </cell>
        </row>
        <row r="1896">
          <cell r="S1896">
            <v>757548</v>
          </cell>
        </row>
        <row r="1897">
          <cell r="C1897">
            <v>1176643</v>
          </cell>
          <cell r="D1897">
            <v>1176643</v>
          </cell>
          <cell r="F1897">
            <v>1112215</v>
          </cell>
          <cell r="H1897">
            <v>64428</v>
          </cell>
          <cell r="I1897">
            <v>1176643</v>
          </cell>
          <cell r="J1897">
            <v>0</v>
          </cell>
          <cell r="K1897">
            <v>354667</v>
          </cell>
          <cell r="M1897">
            <v>64428</v>
          </cell>
          <cell r="N1897">
            <v>419095</v>
          </cell>
          <cell r="O1897">
            <v>0</v>
          </cell>
          <cell r="P1897">
            <v>757548</v>
          </cell>
          <cell r="Q1897">
            <v>0</v>
          </cell>
          <cell r="R1897">
            <v>0</v>
          </cell>
          <cell r="S1897">
            <v>757548</v>
          </cell>
        </row>
        <row r="1898">
          <cell r="D1898">
            <v>0</v>
          </cell>
          <cell r="I1898">
            <v>0</v>
          </cell>
          <cell r="N1898">
            <v>0</v>
          </cell>
          <cell r="O1898">
            <v>0</v>
          </cell>
          <cell r="P1898">
            <v>0</v>
          </cell>
          <cell r="Q1898">
            <v>0</v>
          </cell>
          <cell r="R1898">
            <v>0</v>
          </cell>
          <cell r="S1898">
            <v>0</v>
          </cell>
        </row>
        <row r="1900">
          <cell r="S1900">
            <v>472337</v>
          </cell>
        </row>
        <row r="1901">
          <cell r="S1901">
            <v>246055</v>
          </cell>
        </row>
        <row r="1902">
          <cell r="B1902">
            <v>1821694</v>
          </cell>
          <cell r="D1902">
            <v>1821694</v>
          </cell>
          <cell r="E1902">
            <v>1432037</v>
          </cell>
          <cell r="F1902">
            <v>249426</v>
          </cell>
          <cell r="H1902">
            <v>140231</v>
          </cell>
          <cell r="I1902">
            <v>1821694</v>
          </cell>
          <cell r="J1902">
            <v>1219437</v>
          </cell>
          <cell r="K1902">
            <v>217661</v>
          </cell>
          <cell r="M1902">
            <v>140231</v>
          </cell>
          <cell r="N1902">
            <v>1577329</v>
          </cell>
          <cell r="O1902">
            <v>212600</v>
          </cell>
          <cell r="P1902">
            <v>31765</v>
          </cell>
          <cell r="Q1902">
            <v>0</v>
          </cell>
          <cell r="R1902">
            <v>0</v>
          </cell>
          <cell r="S1902">
            <v>244365</v>
          </cell>
        </row>
        <row r="1903">
          <cell r="C1903">
            <v>54043</v>
          </cell>
          <cell r="D1903">
            <v>54043</v>
          </cell>
          <cell r="E1903">
            <v>54043</v>
          </cell>
          <cell r="I1903">
            <v>54043</v>
          </cell>
          <cell r="J1903">
            <v>53954</v>
          </cell>
          <cell r="N1903">
            <v>53954</v>
          </cell>
          <cell r="O1903">
            <v>89</v>
          </cell>
          <cell r="P1903">
            <v>0</v>
          </cell>
          <cell r="Q1903">
            <v>0</v>
          </cell>
          <cell r="R1903">
            <v>0</v>
          </cell>
          <cell r="S1903">
            <v>89</v>
          </cell>
        </row>
        <row r="1904">
          <cell r="B1904">
            <v>60310</v>
          </cell>
          <cell r="C1904">
            <v>1601</v>
          </cell>
          <cell r="D1904">
            <v>61911</v>
          </cell>
          <cell r="E1904">
            <v>60310</v>
          </cell>
          <cell r="H1904">
            <v>1601</v>
          </cell>
          <cell r="I1904">
            <v>61911</v>
          </cell>
          <cell r="J1904">
            <v>60310</v>
          </cell>
          <cell r="N1904">
            <v>60310</v>
          </cell>
          <cell r="O1904">
            <v>0</v>
          </cell>
          <cell r="P1904">
            <v>0</v>
          </cell>
          <cell r="Q1904">
            <v>0</v>
          </cell>
          <cell r="R1904">
            <v>1601</v>
          </cell>
          <cell r="S1904">
            <v>1601</v>
          </cell>
        </row>
        <row r="1905">
          <cell r="S1905">
            <v>226282</v>
          </cell>
        </row>
        <row r="1906">
          <cell r="C1906">
            <v>335902</v>
          </cell>
          <cell r="D1906">
            <v>335902</v>
          </cell>
          <cell r="F1906">
            <v>322233</v>
          </cell>
          <cell r="H1906">
            <v>13669</v>
          </cell>
          <cell r="I1906">
            <v>335902</v>
          </cell>
          <cell r="J1906">
            <v>0</v>
          </cell>
          <cell r="K1906">
            <v>95951</v>
          </cell>
          <cell r="M1906">
            <v>13669</v>
          </cell>
          <cell r="N1906">
            <v>109620</v>
          </cell>
          <cell r="O1906">
            <v>0</v>
          </cell>
          <cell r="P1906">
            <v>226282</v>
          </cell>
          <cell r="Q1906">
            <v>0</v>
          </cell>
          <cell r="R1906">
            <v>0</v>
          </cell>
          <cell r="S1906">
            <v>226282</v>
          </cell>
        </row>
        <row r="1907">
          <cell r="D1907">
            <v>0</v>
          </cell>
          <cell r="I1907">
            <v>0</v>
          </cell>
          <cell r="N1907">
            <v>0</v>
          </cell>
          <cell r="O1907">
            <v>0</v>
          </cell>
          <cell r="P1907">
            <v>0</v>
          </cell>
          <cell r="Q1907">
            <v>0</v>
          </cell>
          <cell r="R1907">
            <v>0</v>
          </cell>
          <cell r="S1907">
            <v>0</v>
          </cell>
        </row>
        <row r="1909">
          <cell r="S1909">
            <v>5737</v>
          </cell>
        </row>
        <row r="1910">
          <cell r="S1910">
            <v>5737</v>
          </cell>
        </row>
        <row r="1911">
          <cell r="B1911">
            <v>355101</v>
          </cell>
          <cell r="D1911">
            <v>355101</v>
          </cell>
          <cell r="E1911">
            <v>225286</v>
          </cell>
          <cell r="F1911">
            <v>121880</v>
          </cell>
          <cell r="G1911">
            <v>10</v>
          </cell>
          <cell r="H1911">
            <v>7925</v>
          </cell>
          <cell r="I1911">
            <v>355101</v>
          </cell>
          <cell r="J1911">
            <v>225286</v>
          </cell>
          <cell r="K1911">
            <v>120950</v>
          </cell>
          <cell r="L1911">
            <v>3</v>
          </cell>
          <cell r="M1911">
            <v>3125</v>
          </cell>
          <cell r="N1911">
            <v>349364</v>
          </cell>
          <cell r="O1911">
            <v>0</v>
          </cell>
          <cell r="P1911">
            <v>930</v>
          </cell>
          <cell r="Q1911">
            <v>7</v>
          </cell>
          <cell r="R1911">
            <v>4800</v>
          </cell>
          <cell r="S1911">
            <v>5737</v>
          </cell>
        </row>
        <row r="1912">
          <cell r="C1912">
            <v>61204</v>
          </cell>
          <cell r="D1912">
            <v>61204</v>
          </cell>
          <cell r="E1912">
            <v>61204</v>
          </cell>
          <cell r="I1912">
            <v>61204</v>
          </cell>
          <cell r="J1912">
            <v>61204</v>
          </cell>
          <cell r="N1912">
            <v>61204</v>
          </cell>
          <cell r="O1912">
            <v>0</v>
          </cell>
          <cell r="P1912">
            <v>0</v>
          </cell>
          <cell r="Q1912">
            <v>0</v>
          </cell>
          <cell r="R1912">
            <v>0</v>
          </cell>
          <cell r="S1912">
            <v>0</v>
          </cell>
        </row>
        <row r="1913">
          <cell r="B1913">
            <v>20349</v>
          </cell>
          <cell r="D1913">
            <v>20349</v>
          </cell>
          <cell r="E1913">
            <v>20349</v>
          </cell>
          <cell r="I1913">
            <v>20349</v>
          </cell>
          <cell r="J1913">
            <v>20349</v>
          </cell>
          <cell r="N1913">
            <v>20349</v>
          </cell>
          <cell r="O1913">
            <v>0</v>
          </cell>
          <cell r="P1913">
            <v>0</v>
          </cell>
          <cell r="Q1913">
            <v>0</v>
          </cell>
          <cell r="R1913">
            <v>0</v>
          </cell>
          <cell r="S1913">
            <v>0</v>
          </cell>
        </row>
        <row r="1914">
          <cell r="S1914">
            <v>0</v>
          </cell>
        </row>
        <row r="1915">
          <cell r="C1915">
            <v>1488</v>
          </cell>
          <cell r="D1915">
            <v>1488</v>
          </cell>
          <cell r="F1915">
            <v>36</v>
          </cell>
          <cell r="H1915">
            <v>1452</v>
          </cell>
          <cell r="I1915">
            <v>1488</v>
          </cell>
          <cell r="K1915">
            <v>36</v>
          </cell>
          <cell r="M1915">
            <v>1452</v>
          </cell>
          <cell r="N1915">
            <v>1488</v>
          </cell>
          <cell r="O1915">
            <v>0</v>
          </cell>
          <cell r="P1915">
            <v>0</v>
          </cell>
          <cell r="Q1915">
            <v>0</v>
          </cell>
          <cell r="R1915">
            <v>0</v>
          </cell>
          <cell r="S1915">
            <v>0</v>
          </cell>
        </row>
        <row r="1916">
          <cell r="D1916">
            <v>0</v>
          </cell>
          <cell r="I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</row>
        <row r="1918">
          <cell r="S1918">
            <v>294227435</v>
          </cell>
        </row>
        <row r="1919">
          <cell r="S1919">
            <v>214448542</v>
          </cell>
        </row>
        <row r="1920">
          <cell r="S1920">
            <v>193651911</v>
          </cell>
        </row>
        <row r="1921">
          <cell r="S1921">
            <v>11659155</v>
          </cell>
        </row>
        <row r="1922">
          <cell r="S1922">
            <v>9137476</v>
          </cell>
        </row>
        <row r="1923">
          <cell r="S1923">
            <v>79778893</v>
          </cell>
        </row>
        <row r="1924">
          <cell r="S1924">
            <v>41412053</v>
          </cell>
        </row>
        <row r="1925">
          <cell r="S1925">
            <v>38366840</v>
          </cell>
        </row>
        <row r="1929">
          <cell r="B1929">
            <v>62483680</v>
          </cell>
          <cell r="C1929">
            <v>37189475</v>
          </cell>
          <cell r="D1929">
            <v>99673155</v>
          </cell>
          <cell r="F1929">
            <v>93476915</v>
          </cell>
          <cell r="H1929">
            <v>1042014</v>
          </cell>
          <cell r="K1929">
            <v>93476915</v>
          </cell>
          <cell r="M1929">
            <v>1042014</v>
          </cell>
        </row>
        <row r="1930">
          <cell r="C1930">
            <v>10407885</v>
          </cell>
          <cell r="D1930">
            <v>10407885</v>
          </cell>
          <cell r="F1930">
            <v>10407885</v>
          </cell>
          <cell r="K1930">
            <v>10407885</v>
          </cell>
        </row>
        <row r="1931">
          <cell r="B1931">
            <v>27844552</v>
          </cell>
          <cell r="D1931">
            <v>27844552</v>
          </cell>
          <cell r="F1931">
            <v>12385950</v>
          </cell>
          <cell r="H1931">
            <v>9696000</v>
          </cell>
          <cell r="K1931">
            <v>12385950</v>
          </cell>
          <cell r="M1931">
            <v>9696000</v>
          </cell>
        </row>
        <row r="1933">
          <cell r="C1933">
            <v>15729056</v>
          </cell>
          <cell r="D1933">
            <v>15729056</v>
          </cell>
          <cell r="F1933">
            <v>15729056</v>
          </cell>
          <cell r="K1933">
            <v>15610498</v>
          </cell>
          <cell r="M1933">
            <v>118559</v>
          </cell>
        </row>
        <row r="1938">
          <cell r="B1938">
            <v>31283008</v>
          </cell>
          <cell r="D1938">
            <v>31283008</v>
          </cell>
          <cell r="F1938">
            <v>8600118</v>
          </cell>
          <cell r="K1938">
            <v>8600118</v>
          </cell>
        </row>
        <row r="1939">
          <cell r="B1939">
            <v>2188290</v>
          </cell>
          <cell r="D1939">
            <v>2188290</v>
          </cell>
          <cell r="E1939">
            <v>34010</v>
          </cell>
          <cell r="F1939">
            <v>1286940</v>
          </cell>
          <cell r="H1939">
            <v>701334</v>
          </cell>
          <cell r="J1939">
            <v>34010</v>
          </cell>
          <cell r="K1939">
            <v>1347685</v>
          </cell>
          <cell r="M1939">
            <v>643042</v>
          </cell>
        </row>
        <row r="1940">
          <cell r="B1940">
            <v>389862501</v>
          </cell>
          <cell r="C1940">
            <v>2102</v>
          </cell>
          <cell r="D1940">
            <v>389864603</v>
          </cell>
          <cell r="E1940">
            <v>2072</v>
          </cell>
          <cell r="F1940">
            <v>389862668</v>
          </cell>
          <cell r="J1940">
            <v>1857</v>
          </cell>
          <cell r="K1940">
            <v>389860429</v>
          </cell>
        </row>
        <row r="1942">
          <cell r="C1942">
            <v>173924</v>
          </cell>
          <cell r="D1942">
            <v>173924</v>
          </cell>
          <cell r="F1942">
            <v>45259</v>
          </cell>
          <cell r="H1942">
            <v>128665</v>
          </cell>
          <cell r="K1942">
            <v>45261</v>
          </cell>
          <cell r="M1942">
            <v>66035</v>
          </cell>
        </row>
        <row r="1943">
          <cell r="C1943">
            <v>11644414</v>
          </cell>
          <cell r="D1943">
            <v>11644414</v>
          </cell>
          <cell r="F1943">
            <v>8217644</v>
          </cell>
          <cell r="K1943">
            <v>8217643</v>
          </cell>
        </row>
        <row r="1947">
          <cell r="B1947">
            <v>25475000</v>
          </cell>
        </row>
        <row r="1948">
          <cell r="B1948">
            <v>372863000</v>
          </cell>
          <cell r="G1948">
            <v>372863000</v>
          </cell>
          <cell r="L1948">
            <v>309364000</v>
          </cell>
        </row>
        <row r="1955">
          <cell r="B1955">
            <v>14000000</v>
          </cell>
        </row>
        <row r="1956">
          <cell r="B1956">
            <v>2000000</v>
          </cell>
        </row>
        <row r="1958">
          <cell r="B1958">
            <v>1000000</v>
          </cell>
        </row>
        <row r="1959">
          <cell r="B1959">
            <v>10724648</v>
          </cell>
        </row>
        <row r="1960">
          <cell r="B1960">
            <v>117381083</v>
          </cell>
        </row>
        <row r="1961">
          <cell r="B1961">
            <v>126668501</v>
          </cell>
        </row>
        <row r="1963">
          <cell r="B1963">
            <v>1000000</v>
          </cell>
        </row>
        <row r="1968">
          <cell r="S1968">
            <v>357789064</v>
          </cell>
        </row>
        <row r="1969">
          <cell r="S1969">
            <v>277947543</v>
          </cell>
        </row>
        <row r="1970">
          <cell r="S1970">
            <v>193651911</v>
          </cell>
        </row>
        <row r="1971">
          <cell r="S1971">
            <v>11656702</v>
          </cell>
        </row>
        <row r="1972">
          <cell r="S1972">
            <v>72638930</v>
          </cell>
        </row>
        <row r="1973">
          <cell r="S1973">
            <v>79841521</v>
          </cell>
        </row>
        <row r="1974">
          <cell r="S1974">
            <v>41474681</v>
          </cell>
        </row>
        <row r="1975">
          <cell r="S1975">
            <v>38366840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912"/>
  <sheetViews>
    <sheetView tabSelected="1" showRuler="0" zoomScaleNormal="100" zoomScaleSheetLayoutView="90" workbookViewId="0">
      <pane xSplit="14" ySplit="8" topLeftCell="O337" activePane="bottomRight" state="frozen"/>
      <selection pane="topRight" activeCell="O1" sqref="O1"/>
      <selection pane="bottomLeft" activeCell="A9" sqref="A9"/>
      <selection pane="bottomRight" activeCell="E376" sqref="E376"/>
    </sheetView>
  </sheetViews>
  <sheetFormatPr defaultRowHeight="12.75"/>
  <cols>
    <col min="1" max="1" width="39.42578125" style="104" customWidth="1"/>
    <col min="2" max="2" width="14.42578125" style="103" hidden="1" customWidth="1"/>
    <col min="3" max="3" width="14.5703125" style="103" hidden="1" customWidth="1"/>
    <col min="4" max="4" width="14.28515625" style="103" hidden="1" customWidth="1"/>
    <col min="5" max="5" width="10.7109375" style="7" customWidth="1"/>
    <col min="6" max="6" width="11.7109375" style="7" bestFit="1" customWidth="1"/>
    <col min="7" max="7" width="10.7109375" style="7" customWidth="1"/>
    <col min="8" max="8" width="10.85546875" style="7" customWidth="1"/>
    <col min="9" max="9" width="11.7109375" style="7" customWidth="1"/>
    <col min="10" max="10" width="10.7109375" style="7" customWidth="1"/>
    <col min="11" max="11" width="10.5703125" style="7" customWidth="1"/>
    <col min="12" max="12" width="10.7109375" style="7" bestFit="1" customWidth="1"/>
    <col min="13" max="13" width="11" style="7" customWidth="1"/>
    <col min="14" max="14" width="12" style="7" customWidth="1"/>
    <col min="15" max="15" width="10.7109375" style="7" customWidth="1"/>
    <col min="16" max="16" width="11.5703125" style="7" customWidth="1"/>
    <col min="17" max="17" width="10.7109375" style="7" bestFit="1" customWidth="1"/>
    <col min="18" max="18" width="12.42578125" style="7" customWidth="1"/>
    <col min="19" max="19" width="12" style="7" customWidth="1"/>
    <col min="20" max="20" width="9.85546875" style="7" customWidth="1"/>
    <col min="21" max="21" width="13.28515625" style="7" customWidth="1"/>
    <col min="22" max="16384" width="9.140625" style="7"/>
  </cols>
  <sheetData>
    <row r="1" spans="1:26" s="4" customFormat="1" ht="16.5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2"/>
      <c r="T1" s="2"/>
    </row>
    <row r="2" spans="1:26" s="4" customFormat="1">
      <c r="A2" s="1" t="str">
        <f>+'[1]by dept total only'!A2</f>
        <v>AS OF DECEMBER 31, 2015</v>
      </c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6" s="4" customFormat="1">
      <c r="A3" s="1" t="s">
        <v>1</v>
      </c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6">
      <c r="A4" s="5"/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6">
      <c r="A5" s="5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6" s="4" customFormat="1" ht="12.75" customHeight="1">
      <c r="A6" s="131" t="s">
        <v>2</v>
      </c>
      <c r="B6" s="8" t="s">
        <v>3</v>
      </c>
      <c r="C6" s="9"/>
      <c r="D6" s="9"/>
      <c r="E6" s="10" t="s">
        <v>4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3" t="s">
        <v>5</v>
      </c>
    </row>
    <row r="7" spans="1:26" s="4" customFormat="1" ht="12.75" customHeight="1">
      <c r="A7" s="132"/>
      <c r="B7" s="14" t="s">
        <v>6</v>
      </c>
      <c r="C7" s="15" t="s">
        <v>7</v>
      </c>
      <c r="D7" s="16" t="s">
        <v>8</v>
      </c>
      <c r="E7" s="10" t="s">
        <v>9</v>
      </c>
      <c r="F7" s="11"/>
      <c r="G7" s="11"/>
      <c r="H7" s="11"/>
      <c r="I7" s="12"/>
      <c r="J7" s="10" t="s">
        <v>10</v>
      </c>
      <c r="K7" s="11"/>
      <c r="L7" s="11"/>
      <c r="M7" s="11"/>
      <c r="N7" s="12"/>
      <c r="O7" s="10" t="s">
        <v>11</v>
      </c>
      <c r="P7" s="11"/>
      <c r="Q7" s="11"/>
      <c r="R7" s="11"/>
      <c r="S7" s="12"/>
      <c r="T7" s="17"/>
    </row>
    <row r="8" spans="1:26" s="4" customFormat="1" ht="12.75" customHeight="1">
      <c r="A8" s="133"/>
      <c r="B8" s="18" t="s">
        <v>12</v>
      </c>
      <c r="C8" s="19"/>
      <c r="D8" s="20"/>
      <c r="E8" s="21" t="s">
        <v>13</v>
      </c>
      <c r="F8" s="21" t="s">
        <v>14</v>
      </c>
      <c r="G8" s="22" t="s">
        <v>15</v>
      </c>
      <c r="H8" s="21" t="s">
        <v>16</v>
      </c>
      <c r="I8" s="21" t="s">
        <v>17</v>
      </c>
      <c r="J8" s="21" t="s">
        <v>13</v>
      </c>
      <c r="K8" s="21" t="s">
        <v>14</v>
      </c>
      <c r="L8" s="22" t="s">
        <v>15</v>
      </c>
      <c r="M8" s="21" t="s">
        <v>16</v>
      </c>
      <c r="N8" s="21" t="s">
        <v>17</v>
      </c>
      <c r="O8" s="21" t="s">
        <v>13</v>
      </c>
      <c r="P8" s="21" t="s">
        <v>14</v>
      </c>
      <c r="Q8" s="22" t="s">
        <v>15</v>
      </c>
      <c r="R8" s="23" t="s">
        <v>16</v>
      </c>
      <c r="S8" s="21" t="s">
        <v>17</v>
      </c>
      <c r="T8" s="24"/>
    </row>
    <row r="9" spans="1:26" s="4" customFormat="1" ht="12.75" customHeight="1">
      <c r="A9" s="25"/>
      <c r="B9" s="25"/>
      <c r="C9" s="25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8"/>
      <c r="R9" s="28"/>
      <c r="S9" s="27"/>
      <c r="T9" s="29"/>
    </row>
    <row r="10" spans="1:26" s="4" customFormat="1">
      <c r="A10" s="134" t="s">
        <v>18</v>
      </c>
      <c r="B10" s="30">
        <f t="shared" ref="B10:S10" si="0">+B11+B15</f>
        <v>12983202</v>
      </c>
      <c r="C10" s="30">
        <f t="shared" si="0"/>
        <v>1075469</v>
      </c>
      <c r="D10" s="30">
        <f t="shared" si="0"/>
        <v>14058671</v>
      </c>
      <c r="E10" s="30">
        <f t="shared" si="0"/>
        <v>6036577</v>
      </c>
      <c r="F10" s="30">
        <f t="shared" si="0"/>
        <v>6965320</v>
      </c>
      <c r="G10" s="30">
        <f t="shared" si="0"/>
        <v>0</v>
      </c>
      <c r="H10" s="30">
        <f t="shared" si="0"/>
        <v>1056774</v>
      </c>
      <c r="I10" s="30">
        <f t="shared" si="0"/>
        <v>14058671</v>
      </c>
      <c r="J10" s="30">
        <f t="shared" si="0"/>
        <v>5804659</v>
      </c>
      <c r="K10" s="30">
        <f t="shared" si="0"/>
        <v>6226950</v>
      </c>
      <c r="L10" s="30">
        <f>+L11+L15</f>
        <v>0</v>
      </c>
      <c r="M10" s="30">
        <f t="shared" si="0"/>
        <v>771917</v>
      </c>
      <c r="N10" s="30">
        <f t="shared" si="0"/>
        <v>12803526</v>
      </c>
      <c r="O10" s="30">
        <f t="shared" si="0"/>
        <v>231918</v>
      </c>
      <c r="P10" s="30">
        <f t="shared" si="0"/>
        <v>738370</v>
      </c>
      <c r="Q10" s="30">
        <f>+Q11+Q15</f>
        <v>0</v>
      </c>
      <c r="R10" s="30">
        <f t="shared" si="0"/>
        <v>284857</v>
      </c>
      <c r="S10" s="30">
        <f t="shared" si="0"/>
        <v>1255145</v>
      </c>
      <c r="T10" s="31">
        <f>+N10/I10</f>
        <v>0.91072093514386954</v>
      </c>
      <c r="U10" s="4" t="b">
        <f>+S10='[1]by agency'!S10</f>
        <v>1</v>
      </c>
      <c r="V10" s="4" t="b">
        <f t="shared" ref="V10:Z73" si="1">E10-J10=O10</f>
        <v>1</v>
      </c>
      <c r="W10" s="4" t="b">
        <f t="shared" si="1"/>
        <v>1</v>
      </c>
      <c r="X10" s="4" t="b">
        <f t="shared" si="1"/>
        <v>1</v>
      </c>
      <c r="Y10" s="4" t="b">
        <f t="shared" si="1"/>
        <v>1</v>
      </c>
      <c r="Z10" s="4" t="b">
        <f t="shared" si="1"/>
        <v>1</v>
      </c>
    </row>
    <row r="11" spans="1:26" s="4" customFormat="1" ht="12.75" customHeight="1">
      <c r="A11" s="32" t="s">
        <v>19</v>
      </c>
      <c r="B11" s="33">
        <f t="shared" ref="B11:S11" si="2">+B12+B13+B14</f>
        <v>12983202</v>
      </c>
      <c r="C11" s="33">
        <f t="shared" si="2"/>
        <v>225798</v>
      </c>
      <c r="D11" s="33">
        <f t="shared" si="2"/>
        <v>13209000</v>
      </c>
      <c r="E11" s="33">
        <f t="shared" si="2"/>
        <v>6036577</v>
      </c>
      <c r="F11" s="33">
        <f t="shared" si="2"/>
        <v>6467183</v>
      </c>
      <c r="G11" s="33">
        <f t="shared" si="2"/>
        <v>0</v>
      </c>
      <c r="H11" s="33">
        <f t="shared" si="2"/>
        <v>705240</v>
      </c>
      <c r="I11" s="33">
        <f t="shared" si="2"/>
        <v>13209000</v>
      </c>
      <c r="J11" s="33">
        <f t="shared" si="2"/>
        <v>5804659</v>
      </c>
      <c r="K11" s="33">
        <f t="shared" si="2"/>
        <v>6075158</v>
      </c>
      <c r="L11" s="33">
        <f>+L12+L13+L14</f>
        <v>0</v>
      </c>
      <c r="M11" s="33">
        <f t="shared" si="2"/>
        <v>670383</v>
      </c>
      <c r="N11" s="33">
        <f t="shared" si="2"/>
        <v>12550200</v>
      </c>
      <c r="O11" s="33">
        <f t="shared" si="2"/>
        <v>231918</v>
      </c>
      <c r="P11" s="33">
        <f t="shared" si="2"/>
        <v>392025</v>
      </c>
      <c r="Q11" s="33">
        <f>+Q12+Q13+Q14</f>
        <v>0</v>
      </c>
      <c r="R11" s="33">
        <f t="shared" si="2"/>
        <v>34857</v>
      </c>
      <c r="S11" s="33">
        <f t="shared" si="2"/>
        <v>658800</v>
      </c>
      <c r="T11" s="31"/>
      <c r="U11" s="4" t="b">
        <f>+S11='[1]by agency'!S11</f>
        <v>1</v>
      </c>
      <c r="V11" s="4" t="b">
        <f t="shared" si="1"/>
        <v>1</v>
      </c>
      <c r="W11" s="4" t="b">
        <f t="shared" si="1"/>
        <v>1</v>
      </c>
      <c r="X11" s="4" t="b">
        <f t="shared" si="1"/>
        <v>1</v>
      </c>
      <c r="Y11" s="4" t="b">
        <f t="shared" si="1"/>
        <v>1</v>
      </c>
      <c r="Z11" s="4" t="b">
        <f t="shared" si="1"/>
        <v>1</v>
      </c>
    </row>
    <row r="12" spans="1:26" s="4" customFormat="1" ht="12.75" customHeight="1">
      <c r="A12" s="34" t="s">
        <v>20</v>
      </c>
      <c r="B12" s="35">
        <f>'[1]by agency'!B12</f>
        <v>12658419</v>
      </c>
      <c r="C12" s="35">
        <f>'[1]by agency'!C12</f>
        <v>0</v>
      </c>
      <c r="D12" s="35">
        <f>'[1]by agency'!D12</f>
        <v>12658419</v>
      </c>
      <c r="E12" s="35">
        <f>'[1]by agency'!E12</f>
        <v>5485996</v>
      </c>
      <c r="F12" s="35">
        <f>'[1]by agency'!F12</f>
        <v>6467183</v>
      </c>
      <c r="G12" s="35">
        <f>'[1]by agency'!G12</f>
        <v>0</v>
      </c>
      <c r="H12" s="35">
        <f>'[1]by agency'!H12</f>
        <v>705240</v>
      </c>
      <c r="I12" s="35">
        <f>'[1]by agency'!I12</f>
        <v>12658419</v>
      </c>
      <c r="J12" s="35">
        <f>'[1]by agency'!J12</f>
        <v>5274235</v>
      </c>
      <c r="K12" s="35">
        <f>'[1]by agency'!K12</f>
        <v>6075158</v>
      </c>
      <c r="L12" s="35">
        <f>'[1]by agency'!L12</f>
        <v>0</v>
      </c>
      <c r="M12" s="35">
        <f>'[1]by agency'!M12</f>
        <v>670383</v>
      </c>
      <c r="N12" s="35">
        <f>'[1]by agency'!N12</f>
        <v>12019776</v>
      </c>
      <c r="O12" s="35">
        <f>'[1]by agency'!O12</f>
        <v>211761</v>
      </c>
      <c r="P12" s="35">
        <f>'[1]by agency'!P12</f>
        <v>392025</v>
      </c>
      <c r="Q12" s="35">
        <f>'[1]by agency'!Q12</f>
        <v>0</v>
      </c>
      <c r="R12" s="35">
        <f>'[1]by agency'!R12</f>
        <v>34857</v>
      </c>
      <c r="S12" s="35">
        <f>'[1]by agency'!S12</f>
        <v>638643</v>
      </c>
      <c r="T12" s="31"/>
      <c r="U12" s="4" t="b">
        <f>+S12='[1]by agency'!S12</f>
        <v>1</v>
      </c>
      <c r="V12" s="4" t="b">
        <f t="shared" si="1"/>
        <v>1</v>
      </c>
      <c r="W12" s="4" t="b">
        <f t="shared" si="1"/>
        <v>1</v>
      </c>
      <c r="X12" s="4" t="b">
        <f t="shared" si="1"/>
        <v>1</v>
      </c>
      <c r="Y12" s="4" t="b">
        <f t="shared" si="1"/>
        <v>1</v>
      </c>
      <c r="Z12" s="4" t="b">
        <f t="shared" si="1"/>
        <v>1</v>
      </c>
    </row>
    <row r="13" spans="1:26" s="4" customFormat="1" ht="12.75" customHeight="1">
      <c r="A13" s="36" t="s">
        <v>21</v>
      </c>
      <c r="B13" s="35">
        <f>'[1]by agency'!B13</f>
        <v>0</v>
      </c>
      <c r="C13" s="35">
        <f>'[1]by agency'!C13</f>
        <v>225798</v>
      </c>
      <c r="D13" s="35">
        <f>'[1]by agency'!D13</f>
        <v>225798</v>
      </c>
      <c r="E13" s="35">
        <f>'[1]by agency'!E13</f>
        <v>225798</v>
      </c>
      <c r="F13" s="35">
        <f>'[1]by agency'!F13</f>
        <v>0</v>
      </c>
      <c r="G13" s="35">
        <f>'[1]by agency'!G13</f>
        <v>0</v>
      </c>
      <c r="H13" s="35">
        <f>'[1]by agency'!H13</f>
        <v>0</v>
      </c>
      <c r="I13" s="35">
        <f>'[1]by agency'!I13</f>
        <v>225798</v>
      </c>
      <c r="J13" s="35">
        <f>'[1]by agency'!J13</f>
        <v>217541</v>
      </c>
      <c r="K13" s="35">
        <f>'[1]by agency'!K13</f>
        <v>0</v>
      </c>
      <c r="L13" s="35">
        <f>'[1]by agency'!L13</f>
        <v>0</v>
      </c>
      <c r="M13" s="35">
        <f>'[1]by agency'!M13</f>
        <v>0</v>
      </c>
      <c r="N13" s="35">
        <f>'[1]by agency'!N13</f>
        <v>217541</v>
      </c>
      <c r="O13" s="35">
        <f>'[1]by agency'!O13</f>
        <v>8257</v>
      </c>
      <c r="P13" s="35">
        <f>'[1]by agency'!P13</f>
        <v>0</v>
      </c>
      <c r="Q13" s="35">
        <f>'[1]by agency'!Q13</f>
        <v>0</v>
      </c>
      <c r="R13" s="35">
        <f>'[1]by agency'!R13</f>
        <v>0</v>
      </c>
      <c r="S13" s="35">
        <f>'[1]by agency'!S13</f>
        <v>8257</v>
      </c>
      <c r="T13" s="31"/>
      <c r="U13" s="4" t="b">
        <f>+S13='[1]by agency'!S13</f>
        <v>1</v>
      </c>
      <c r="V13" s="4" t="b">
        <f t="shared" si="1"/>
        <v>1</v>
      </c>
      <c r="W13" s="4" t="b">
        <f t="shared" si="1"/>
        <v>1</v>
      </c>
      <c r="X13" s="4" t="b">
        <f t="shared" si="1"/>
        <v>1</v>
      </c>
      <c r="Y13" s="4" t="b">
        <f t="shared" si="1"/>
        <v>1</v>
      </c>
      <c r="Z13" s="4" t="b">
        <f t="shared" si="1"/>
        <v>1</v>
      </c>
    </row>
    <row r="14" spans="1:26" s="4" customFormat="1" ht="12.75" customHeight="1">
      <c r="A14" s="36" t="s">
        <v>22</v>
      </c>
      <c r="B14" s="35">
        <f>'[1]by agency'!B14</f>
        <v>324783</v>
      </c>
      <c r="C14" s="35">
        <f>'[1]by agency'!C14</f>
        <v>0</v>
      </c>
      <c r="D14" s="35">
        <f>'[1]by agency'!D14</f>
        <v>324783</v>
      </c>
      <c r="E14" s="35">
        <f>'[1]by agency'!E14</f>
        <v>324783</v>
      </c>
      <c r="F14" s="35">
        <f>'[1]by agency'!F14</f>
        <v>0</v>
      </c>
      <c r="G14" s="35">
        <f>'[1]by agency'!G14</f>
        <v>0</v>
      </c>
      <c r="H14" s="35">
        <f>'[1]by agency'!H14</f>
        <v>0</v>
      </c>
      <c r="I14" s="35">
        <f>'[1]by agency'!I14</f>
        <v>324783</v>
      </c>
      <c r="J14" s="35">
        <f>'[1]by agency'!J14</f>
        <v>312883</v>
      </c>
      <c r="K14" s="35">
        <f>'[1]by agency'!K14</f>
        <v>0</v>
      </c>
      <c r="L14" s="35">
        <f>'[1]by agency'!L14</f>
        <v>0</v>
      </c>
      <c r="M14" s="35">
        <f>'[1]by agency'!M14</f>
        <v>0</v>
      </c>
      <c r="N14" s="35">
        <f>'[1]by agency'!N14</f>
        <v>312883</v>
      </c>
      <c r="O14" s="35">
        <f>'[1]by agency'!O14</f>
        <v>11900</v>
      </c>
      <c r="P14" s="35">
        <f>'[1]by agency'!P14</f>
        <v>0</v>
      </c>
      <c r="Q14" s="35">
        <f>'[1]by agency'!Q14</f>
        <v>0</v>
      </c>
      <c r="R14" s="35">
        <f>'[1]by agency'!R14</f>
        <v>0</v>
      </c>
      <c r="S14" s="35">
        <f>'[1]by agency'!S14</f>
        <v>11900</v>
      </c>
      <c r="T14" s="31"/>
      <c r="U14" s="4" t="b">
        <f>+S14='[1]by agency'!S14</f>
        <v>1</v>
      </c>
      <c r="V14" s="4" t="b">
        <f t="shared" si="1"/>
        <v>1</v>
      </c>
      <c r="W14" s="4" t="b">
        <f t="shared" si="1"/>
        <v>1</v>
      </c>
      <c r="X14" s="4" t="b">
        <f t="shared" si="1"/>
        <v>1</v>
      </c>
      <c r="Y14" s="4" t="b">
        <f t="shared" si="1"/>
        <v>1</v>
      </c>
      <c r="Z14" s="4" t="b">
        <f t="shared" si="1"/>
        <v>1</v>
      </c>
    </row>
    <row r="15" spans="1:26" s="4" customFormat="1" ht="12.75" customHeight="1">
      <c r="A15" s="34" t="s">
        <v>23</v>
      </c>
      <c r="B15" s="37">
        <f>'[1]by agency'!B15</f>
        <v>0</v>
      </c>
      <c r="C15" s="37">
        <f>'[1]by agency'!C15</f>
        <v>849671</v>
      </c>
      <c r="D15" s="37">
        <f>'[1]by agency'!D15</f>
        <v>849671</v>
      </c>
      <c r="E15" s="38">
        <f t="shared" ref="E15:S15" si="3">+E16+E17</f>
        <v>0</v>
      </c>
      <c r="F15" s="38">
        <f t="shared" si="3"/>
        <v>498137</v>
      </c>
      <c r="G15" s="38">
        <f>+G16+G17</f>
        <v>0</v>
      </c>
      <c r="H15" s="38">
        <f t="shared" si="3"/>
        <v>351534</v>
      </c>
      <c r="I15" s="38">
        <f t="shared" si="3"/>
        <v>849671</v>
      </c>
      <c r="J15" s="38">
        <f t="shared" si="3"/>
        <v>0</v>
      </c>
      <c r="K15" s="38">
        <f t="shared" si="3"/>
        <v>151792</v>
      </c>
      <c r="L15" s="38">
        <f>+L16+L17</f>
        <v>0</v>
      </c>
      <c r="M15" s="38">
        <f t="shared" si="3"/>
        <v>101534</v>
      </c>
      <c r="N15" s="38">
        <f t="shared" si="3"/>
        <v>253326</v>
      </c>
      <c r="O15" s="38">
        <f t="shared" si="3"/>
        <v>0</v>
      </c>
      <c r="P15" s="38">
        <f t="shared" si="3"/>
        <v>346345</v>
      </c>
      <c r="Q15" s="38">
        <f>+Q16+Q17</f>
        <v>0</v>
      </c>
      <c r="R15" s="38">
        <f t="shared" si="3"/>
        <v>250000</v>
      </c>
      <c r="S15" s="38">
        <f t="shared" si="3"/>
        <v>596345</v>
      </c>
      <c r="T15" s="31"/>
      <c r="U15" s="4" t="b">
        <f>+S15='[1]by agency'!S15</f>
        <v>1</v>
      </c>
      <c r="V15" s="4" t="b">
        <f t="shared" si="1"/>
        <v>1</v>
      </c>
      <c r="W15" s="4" t="b">
        <f t="shared" si="1"/>
        <v>1</v>
      </c>
      <c r="X15" s="4" t="b">
        <f t="shared" si="1"/>
        <v>1</v>
      </c>
      <c r="Y15" s="4" t="b">
        <f t="shared" si="1"/>
        <v>1</v>
      </c>
      <c r="Z15" s="4" t="b">
        <f t="shared" si="1"/>
        <v>1</v>
      </c>
    </row>
    <row r="16" spans="1:26" s="4" customFormat="1" ht="12.75" customHeight="1">
      <c r="A16" s="36" t="s">
        <v>21</v>
      </c>
      <c r="B16" s="35">
        <f>'[1]by agency'!B16</f>
        <v>0</v>
      </c>
      <c r="C16" s="35">
        <f>'[1]by agency'!C16</f>
        <v>529502</v>
      </c>
      <c r="D16" s="35">
        <f>'[1]by agency'!D16</f>
        <v>529502</v>
      </c>
      <c r="E16" s="35">
        <f>'[1]by agency'!E16</f>
        <v>0</v>
      </c>
      <c r="F16" s="35">
        <f>'[1]by agency'!F16</f>
        <v>427968</v>
      </c>
      <c r="G16" s="35">
        <f>'[1]by agency'!G16</f>
        <v>0</v>
      </c>
      <c r="H16" s="35">
        <f>'[1]by agency'!H16</f>
        <v>101534</v>
      </c>
      <c r="I16" s="35">
        <f>'[1]by agency'!I16</f>
        <v>529502</v>
      </c>
      <c r="J16" s="35">
        <f>'[1]by agency'!J16</f>
        <v>0</v>
      </c>
      <c r="K16" s="35">
        <f>'[1]by agency'!K16</f>
        <v>151792</v>
      </c>
      <c r="L16" s="35">
        <f>'[1]by agency'!L16</f>
        <v>0</v>
      </c>
      <c r="M16" s="35">
        <f>'[1]by agency'!M16</f>
        <v>101534</v>
      </c>
      <c r="N16" s="35">
        <f>'[1]by agency'!N16</f>
        <v>253326</v>
      </c>
      <c r="O16" s="35">
        <f>'[1]by agency'!O16</f>
        <v>0</v>
      </c>
      <c r="P16" s="35">
        <f>'[1]by agency'!P16</f>
        <v>276176</v>
      </c>
      <c r="Q16" s="35">
        <f>'[1]by agency'!Q16</f>
        <v>0</v>
      </c>
      <c r="R16" s="35">
        <f>'[1]by agency'!R16</f>
        <v>0</v>
      </c>
      <c r="S16" s="35">
        <f>'[1]by agency'!S16</f>
        <v>276176</v>
      </c>
      <c r="T16" s="31"/>
      <c r="U16" s="4" t="b">
        <f>+S16='[1]by agency'!S16</f>
        <v>1</v>
      </c>
      <c r="V16" s="4" t="b">
        <f t="shared" si="1"/>
        <v>1</v>
      </c>
      <c r="W16" s="4" t="b">
        <f t="shared" si="1"/>
        <v>1</v>
      </c>
      <c r="X16" s="4" t="b">
        <f t="shared" si="1"/>
        <v>1</v>
      </c>
      <c r="Y16" s="4" t="b">
        <f t="shared" si="1"/>
        <v>1</v>
      </c>
      <c r="Z16" s="4" t="b">
        <f t="shared" si="1"/>
        <v>1</v>
      </c>
    </row>
    <row r="17" spans="1:26" s="4" customFormat="1" ht="12.75" customHeight="1">
      <c r="A17" s="36" t="s">
        <v>22</v>
      </c>
      <c r="B17" s="35">
        <f>'[1]by agency'!B17</f>
        <v>0</v>
      </c>
      <c r="C17" s="35">
        <f>'[1]by agency'!C17</f>
        <v>320169</v>
      </c>
      <c r="D17" s="35">
        <f>'[1]by agency'!D17</f>
        <v>320169</v>
      </c>
      <c r="E17" s="35">
        <f>'[1]by agency'!E17</f>
        <v>0</v>
      </c>
      <c r="F17" s="35">
        <f>'[1]by agency'!F17</f>
        <v>70169</v>
      </c>
      <c r="G17" s="35">
        <f>'[1]by agency'!G17</f>
        <v>0</v>
      </c>
      <c r="H17" s="35">
        <f>'[1]by agency'!H17</f>
        <v>250000</v>
      </c>
      <c r="I17" s="35">
        <f>'[1]by agency'!I17</f>
        <v>320169</v>
      </c>
      <c r="J17" s="35">
        <f>'[1]by agency'!J17</f>
        <v>0</v>
      </c>
      <c r="K17" s="35">
        <f>'[1]by agency'!K17</f>
        <v>0</v>
      </c>
      <c r="L17" s="35">
        <f>'[1]by agency'!L17</f>
        <v>0</v>
      </c>
      <c r="M17" s="35">
        <f>'[1]by agency'!M17</f>
        <v>0</v>
      </c>
      <c r="N17" s="35">
        <f>'[1]by agency'!N17</f>
        <v>0</v>
      </c>
      <c r="O17" s="35">
        <f>'[1]by agency'!O17</f>
        <v>0</v>
      </c>
      <c r="P17" s="35">
        <f>'[1]by agency'!P17</f>
        <v>70169</v>
      </c>
      <c r="Q17" s="35">
        <f>'[1]by agency'!Q17</f>
        <v>0</v>
      </c>
      <c r="R17" s="35">
        <f>'[1]by agency'!R17</f>
        <v>250000</v>
      </c>
      <c r="S17" s="35">
        <f>'[1]by agency'!S17</f>
        <v>320169</v>
      </c>
      <c r="T17" s="31"/>
      <c r="U17" s="4" t="b">
        <f>+S17='[1]by agency'!S17</f>
        <v>1</v>
      </c>
      <c r="V17" s="4" t="b">
        <f t="shared" si="1"/>
        <v>1</v>
      </c>
      <c r="W17" s="4" t="b">
        <f t="shared" si="1"/>
        <v>1</v>
      </c>
      <c r="X17" s="4" t="b">
        <f t="shared" si="1"/>
        <v>1</v>
      </c>
      <c r="Y17" s="4" t="b">
        <f t="shared" si="1"/>
        <v>1</v>
      </c>
      <c r="Z17" s="4" t="b">
        <f t="shared" si="1"/>
        <v>1</v>
      </c>
    </row>
    <row r="18" spans="1:26" s="4" customFormat="1" ht="12.75" customHeight="1">
      <c r="A18" s="39"/>
      <c r="B18" s="39"/>
      <c r="C18" s="39"/>
      <c r="D18" s="39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40"/>
      <c r="T18" s="31"/>
      <c r="V18" s="4" t="b">
        <f t="shared" si="1"/>
        <v>1</v>
      </c>
      <c r="W18" s="4" t="b">
        <f t="shared" si="1"/>
        <v>1</v>
      </c>
      <c r="X18" s="4" t="b">
        <f t="shared" si="1"/>
        <v>1</v>
      </c>
      <c r="Y18" s="4" t="b">
        <f t="shared" si="1"/>
        <v>1</v>
      </c>
      <c r="Z18" s="4" t="b">
        <f t="shared" si="1"/>
        <v>1</v>
      </c>
    </row>
    <row r="19" spans="1:26" s="4" customFormat="1" ht="12.75" customHeight="1">
      <c r="A19" s="134" t="s">
        <v>24</v>
      </c>
      <c r="B19" s="30">
        <f>+B20+B24</f>
        <v>2602457</v>
      </c>
      <c r="C19" s="30">
        <f>+C20+C24</f>
        <v>9638272</v>
      </c>
      <c r="D19" s="30">
        <f>+D20+D24</f>
        <v>12240729</v>
      </c>
      <c r="E19" s="30">
        <f t="shared" ref="E19:S19" si="4">+E20+E24</f>
        <v>807065</v>
      </c>
      <c r="F19" s="30">
        <f t="shared" si="4"/>
        <v>11282940</v>
      </c>
      <c r="G19" s="30">
        <f>+G20+G24</f>
        <v>0</v>
      </c>
      <c r="H19" s="30">
        <f t="shared" si="4"/>
        <v>150724</v>
      </c>
      <c r="I19" s="30">
        <f t="shared" si="4"/>
        <v>12240729</v>
      </c>
      <c r="J19" s="30">
        <f t="shared" si="4"/>
        <v>798069</v>
      </c>
      <c r="K19" s="30">
        <f t="shared" si="4"/>
        <v>7663252</v>
      </c>
      <c r="L19" s="30">
        <f>+L20+L24</f>
        <v>0</v>
      </c>
      <c r="M19" s="30">
        <f t="shared" si="4"/>
        <v>101808</v>
      </c>
      <c r="N19" s="30">
        <f t="shared" si="4"/>
        <v>8563129</v>
      </c>
      <c r="O19" s="30">
        <f t="shared" si="4"/>
        <v>8996</v>
      </c>
      <c r="P19" s="30">
        <f t="shared" si="4"/>
        <v>3619688</v>
      </c>
      <c r="Q19" s="30">
        <f>+Q20+Q24</f>
        <v>0</v>
      </c>
      <c r="R19" s="30">
        <f t="shared" si="4"/>
        <v>48916</v>
      </c>
      <c r="S19" s="30">
        <f t="shared" si="4"/>
        <v>3677600</v>
      </c>
      <c r="T19" s="31">
        <f>+N19/I19</f>
        <v>0.69956037749058897</v>
      </c>
      <c r="U19" s="4" t="b">
        <f>+S19='[1]by agency'!S64</f>
        <v>1</v>
      </c>
      <c r="V19" s="4" t="b">
        <f t="shared" si="1"/>
        <v>1</v>
      </c>
      <c r="W19" s="4" t="b">
        <f t="shared" si="1"/>
        <v>1</v>
      </c>
      <c r="X19" s="4" t="b">
        <f t="shared" si="1"/>
        <v>1</v>
      </c>
      <c r="Y19" s="4" t="b">
        <f t="shared" si="1"/>
        <v>1</v>
      </c>
      <c r="Z19" s="4" t="b">
        <f t="shared" si="1"/>
        <v>1</v>
      </c>
    </row>
    <row r="20" spans="1:26" s="4" customFormat="1" ht="12.75" customHeight="1">
      <c r="A20" s="32" t="s">
        <v>19</v>
      </c>
      <c r="B20" s="33">
        <f>+B21+B22+B23</f>
        <v>2602457</v>
      </c>
      <c r="C20" s="33">
        <f>+C21+C22+C23</f>
        <v>8069079</v>
      </c>
      <c r="D20" s="33">
        <f>+D21+D22+D23</f>
        <v>10671536</v>
      </c>
      <c r="E20" s="33">
        <f t="shared" ref="E20:S20" si="5">+E21+E22+E23</f>
        <v>807065</v>
      </c>
      <c r="F20" s="33">
        <f t="shared" si="5"/>
        <v>9822267</v>
      </c>
      <c r="G20" s="33">
        <f>+G21+G22+G23</f>
        <v>0</v>
      </c>
      <c r="H20" s="33">
        <f t="shared" si="5"/>
        <v>42204</v>
      </c>
      <c r="I20" s="33">
        <f t="shared" si="5"/>
        <v>10671536</v>
      </c>
      <c r="J20" s="33">
        <f t="shared" si="5"/>
        <v>798069</v>
      </c>
      <c r="K20" s="33">
        <f t="shared" si="5"/>
        <v>6350658</v>
      </c>
      <c r="L20" s="33">
        <f>+L21+L22+L23</f>
        <v>0</v>
      </c>
      <c r="M20" s="33">
        <f t="shared" si="5"/>
        <v>6398</v>
      </c>
      <c r="N20" s="33">
        <f t="shared" si="5"/>
        <v>7155125</v>
      </c>
      <c r="O20" s="33">
        <f t="shared" si="5"/>
        <v>8996</v>
      </c>
      <c r="P20" s="33">
        <f t="shared" si="5"/>
        <v>3471609</v>
      </c>
      <c r="Q20" s="33">
        <f>+Q21+Q22+Q23</f>
        <v>0</v>
      </c>
      <c r="R20" s="33">
        <f t="shared" si="5"/>
        <v>35806</v>
      </c>
      <c r="S20" s="33">
        <f t="shared" si="5"/>
        <v>3516411</v>
      </c>
      <c r="T20" s="31"/>
      <c r="U20" s="4" t="b">
        <f>+S20='[1]by agency'!S65</f>
        <v>1</v>
      </c>
      <c r="V20" s="4" t="b">
        <f t="shared" si="1"/>
        <v>1</v>
      </c>
      <c r="W20" s="4" t="b">
        <f t="shared" si="1"/>
        <v>1</v>
      </c>
      <c r="X20" s="4" t="b">
        <f t="shared" si="1"/>
        <v>1</v>
      </c>
      <c r="Y20" s="4" t="b">
        <f t="shared" si="1"/>
        <v>1</v>
      </c>
      <c r="Z20" s="4" t="b">
        <f t="shared" si="1"/>
        <v>1</v>
      </c>
    </row>
    <row r="21" spans="1:26" s="4" customFormat="1" ht="12.75" customHeight="1">
      <c r="A21" s="34" t="s">
        <v>20</v>
      </c>
      <c r="B21" s="35">
        <f>'[1]by agency'!B66</f>
        <v>2567637</v>
      </c>
      <c r="C21" s="35">
        <f>'[1]by agency'!C66</f>
        <v>0</v>
      </c>
      <c r="D21" s="35">
        <f>'[1]by agency'!D66</f>
        <v>2567637</v>
      </c>
      <c r="E21" s="35">
        <f>'[1]by agency'!E66</f>
        <v>668610</v>
      </c>
      <c r="F21" s="35">
        <f>'[1]by agency'!F66</f>
        <v>1879027</v>
      </c>
      <c r="G21" s="35">
        <f>'[1]by agency'!G66</f>
        <v>0</v>
      </c>
      <c r="H21" s="35">
        <f>'[1]by agency'!H66</f>
        <v>20000</v>
      </c>
      <c r="I21" s="35">
        <f>'[1]by agency'!I66</f>
        <v>2567637</v>
      </c>
      <c r="J21" s="35">
        <f>'[1]by agency'!J66</f>
        <v>661246</v>
      </c>
      <c r="K21" s="35">
        <f>'[1]by agency'!K66</f>
        <v>1180585</v>
      </c>
      <c r="L21" s="35">
        <f>'[1]by agency'!L66</f>
        <v>0</v>
      </c>
      <c r="M21" s="35">
        <f>'[1]by agency'!M66</f>
        <v>3835</v>
      </c>
      <c r="N21" s="35">
        <f>'[1]by agency'!N66</f>
        <v>1845666</v>
      </c>
      <c r="O21" s="35">
        <f>'[1]by agency'!O66</f>
        <v>7364</v>
      </c>
      <c r="P21" s="35">
        <f>'[1]by agency'!P66</f>
        <v>698442</v>
      </c>
      <c r="Q21" s="35">
        <f>'[1]by agency'!Q66</f>
        <v>0</v>
      </c>
      <c r="R21" s="35">
        <f>'[1]by agency'!R66</f>
        <v>16165</v>
      </c>
      <c r="S21" s="35">
        <f>'[1]by agency'!S66</f>
        <v>721971</v>
      </c>
      <c r="T21" s="31"/>
      <c r="U21" s="4" t="b">
        <f>+S21='[1]by agency'!S66</f>
        <v>1</v>
      </c>
      <c r="V21" s="4" t="b">
        <f t="shared" si="1"/>
        <v>1</v>
      </c>
      <c r="W21" s="4" t="b">
        <f t="shared" si="1"/>
        <v>1</v>
      </c>
      <c r="X21" s="4" t="b">
        <f t="shared" si="1"/>
        <v>1</v>
      </c>
      <c r="Y21" s="4" t="b">
        <f t="shared" si="1"/>
        <v>1</v>
      </c>
      <c r="Z21" s="4" t="b">
        <f t="shared" si="1"/>
        <v>1</v>
      </c>
    </row>
    <row r="22" spans="1:26" s="4" customFormat="1" ht="12.75" customHeight="1">
      <c r="A22" s="34" t="s">
        <v>25</v>
      </c>
      <c r="B22" s="35">
        <f>'[1]by agency'!B67</f>
        <v>0</v>
      </c>
      <c r="C22" s="35">
        <f>'[1]by agency'!C67</f>
        <v>8069079</v>
      </c>
      <c r="D22" s="35">
        <f>'[1]by agency'!D67</f>
        <v>8069079</v>
      </c>
      <c r="E22" s="35">
        <f>'[1]by agency'!E67</f>
        <v>103635</v>
      </c>
      <c r="F22" s="35">
        <f>'[1]by agency'!F67</f>
        <v>7943240</v>
      </c>
      <c r="G22" s="35">
        <f>'[1]by agency'!G67</f>
        <v>0</v>
      </c>
      <c r="H22" s="35">
        <f>'[1]by agency'!H67</f>
        <v>22204</v>
      </c>
      <c r="I22" s="35">
        <f>'[1]by agency'!I67</f>
        <v>8069079</v>
      </c>
      <c r="J22" s="35">
        <f>'[1]by agency'!J67</f>
        <v>102085</v>
      </c>
      <c r="K22" s="35">
        <f>'[1]by agency'!K67</f>
        <v>5170073</v>
      </c>
      <c r="L22" s="35">
        <f>'[1]by agency'!L67</f>
        <v>0</v>
      </c>
      <c r="M22" s="35">
        <f>'[1]by agency'!M67</f>
        <v>2563</v>
      </c>
      <c r="N22" s="35">
        <f>'[1]by agency'!N67</f>
        <v>5274721</v>
      </c>
      <c r="O22" s="35">
        <f>'[1]by agency'!O67</f>
        <v>1550</v>
      </c>
      <c r="P22" s="35">
        <f>'[1]by agency'!P67</f>
        <v>2773167</v>
      </c>
      <c r="Q22" s="35">
        <f>'[1]by agency'!Q67</f>
        <v>0</v>
      </c>
      <c r="R22" s="35">
        <f>'[1]by agency'!R67</f>
        <v>19641</v>
      </c>
      <c r="S22" s="35">
        <f>'[1]by agency'!S67</f>
        <v>2794358</v>
      </c>
      <c r="T22" s="31"/>
      <c r="U22" s="4" t="b">
        <f>+S22='[1]by agency'!S67</f>
        <v>1</v>
      </c>
      <c r="V22" s="4" t="b">
        <f t="shared" si="1"/>
        <v>1</v>
      </c>
      <c r="W22" s="4" t="b">
        <f t="shared" si="1"/>
        <v>1</v>
      </c>
      <c r="X22" s="4" t="b">
        <f t="shared" si="1"/>
        <v>1</v>
      </c>
      <c r="Y22" s="4" t="b">
        <f t="shared" si="1"/>
        <v>1</v>
      </c>
      <c r="Z22" s="4" t="b">
        <f t="shared" si="1"/>
        <v>1</v>
      </c>
    </row>
    <row r="23" spans="1:26" s="4" customFormat="1" ht="12.75" customHeight="1">
      <c r="A23" s="34" t="s">
        <v>26</v>
      </c>
      <c r="B23" s="35">
        <f>'[1]by agency'!B68</f>
        <v>34820</v>
      </c>
      <c r="C23" s="35">
        <f>'[1]by agency'!C68</f>
        <v>0</v>
      </c>
      <c r="D23" s="35">
        <f>'[1]by agency'!D68</f>
        <v>34820</v>
      </c>
      <c r="E23" s="35">
        <f>'[1]by agency'!E68</f>
        <v>34820</v>
      </c>
      <c r="F23" s="35">
        <f>'[1]by agency'!F68</f>
        <v>0</v>
      </c>
      <c r="G23" s="35">
        <f>'[1]by agency'!G68</f>
        <v>0</v>
      </c>
      <c r="H23" s="35">
        <f>'[1]by agency'!H68</f>
        <v>0</v>
      </c>
      <c r="I23" s="35">
        <f>'[1]by agency'!I68</f>
        <v>34820</v>
      </c>
      <c r="J23" s="35">
        <f>'[1]by agency'!J68</f>
        <v>34738</v>
      </c>
      <c r="K23" s="35">
        <f>'[1]by agency'!K68</f>
        <v>0</v>
      </c>
      <c r="L23" s="35">
        <f>'[1]by agency'!L68</f>
        <v>0</v>
      </c>
      <c r="M23" s="35">
        <f>'[1]by agency'!M68</f>
        <v>0</v>
      </c>
      <c r="N23" s="35">
        <f>'[1]by agency'!N68</f>
        <v>34738</v>
      </c>
      <c r="O23" s="35">
        <f>'[1]by agency'!O68</f>
        <v>82</v>
      </c>
      <c r="P23" s="35">
        <f>'[1]by agency'!P68</f>
        <v>0</v>
      </c>
      <c r="Q23" s="35">
        <f>'[1]by agency'!Q68</f>
        <v>0</v>
      </c>
      <c r="R23" s="35">
        <f>'[1]by agency'!R68</f>
        <v>0</v>
      </c>
      <c r="S23" s="35">
        <f>'[1]by agency'!S68</f>
        <v>82</v>
      </c>
      <c r="T23" s="31"/>
      <c r="U23" s="4" t="b">
        <f>+S23='[1]by agency'!S68</f>
        <v>1</v>
      </c>
      <c r="V23" s="4" t="b">
        <f t="shared" si="1"/>
        <v>1</v>
      </c>
      <c r="W23" s="4" t="b">
        <f t="shared" si="1"/>
        <v>1</v>
      </c>
      <c r="X23" s="4" t="b">
        <f t="shared" si="1"/>
        <v>1</v>
      </c>
      <c r="Y23" s="4" t="b">
        <f t="shared" si="1"/>
        <v>1</v>
      </c>
      <c r="Z23" s="4" t="b">
        <f t="shared" si="1"/>
        <v>1</v>
      </c>
    </row>
    <row r="24" spans="1:26" s="4" customFormat="1" ht="12.75" customHeight="1">
      <c r="A24" s="34" t="s">
        <v>23</v>
      </c>
      <c r="B24" s="38">
        <f>+B25+B26</f>
        <v>0</v>
      </c>
      <c r="C24" s="38">
        <f>+C25+C26</f>
        <v>1569193</v>
      </c>
      <c r="D24" s="38">
        <f>+D25+D26</f>
        <v>1569193</v>
      </c>
      <c r="E24" s="38">
        <f t="shared" ref="E24:S24" si="6">+E25+E26</f>
        <v>0</v>
      </c>
      <c r="F24" s="38">
        <f t="shared" si="6"/>
        <v>1460673</v>
      </c>
      <c r="G24" s="38">
        <f>+G25+G26</f>
        <v>0</v>
      </c>
      <c r="H24" s="38">
        <f t="shared" si="6"/>
        <v>108520</v>
      </c>
      <c r="I24" s="38">
        <f t="shared" si="6"/>
        <v>1569193</v>
      </c>
      <c r="J24" s="38">
        <f t="shared" si="6"/>
        <v>0</v>
      </c>
      <c r="K24" s="38">
        <f t="shared" si="6"/>
        <v>1312594</v>
      </c>
      <c r="L24" s="38">
        <f>+L25+L26</f>
        <v>0</v>
      </c>
      <c r="M24" s="38">
        <f t="shared" si="6"/>
        <v>95410</v>
      </c>
      <c r="N24" s="38">
        <f t="shared" si="6"/>
        <v>1408004</v>
      </c>
      <c r="O24" s="38">
        <f t="shared" si="6"/>
        <v>0</v>
      </c>
      <c r="P24" s="38">
        <f t="shared" si="6"/>
        <v>148079</v>
      </c>
      <c r="Q24" s="38">
        <f>+Q25+Q26</f>
        <v>0</v>
      </c>
      <c r="R24" s="38">
        <f t="shared" si="6"/>
        <v>13110</v>
      </c>
      <c r="S24" s="38">
        <f t="shared" si="6"/>
        <v>161189</v>
      </c>
      <c r="T24" s="31"/>
      <c r="U24" s="4" t="b">
        <f>+S24='[1]by agency'!S69</f>
        <v>1</v>
      </c>
      <c r="V24" s="4" t="b">
        <f t="shared" si="1"/>
        <v>1</v>
      </c>
      <c r="W24" s="4" t="b">
        <f t="shared" si="1"/>
        <v>1</v>
      </c>
      <c r="X24" s="4" t="b">
        <f t="shared" si="1"/>
        <v>1</v>
      </c>
      <c r="Y24" s="4" t="b">
        <f t="shared" si="1"/>
        <v>1</v>
      </c>
      <c r="Z24" s="4" t="b">
        <f t="shared" si="1"/>
        <v>1</v>
      </c>
    </row>
    <row r="25" spans="1:26" s="4" customFormat="1" ht="12.75" customHeight="1">
      <c r="A25" s="36" t="s">
        <v>21</v>
      </c>
      <c r="B25" s="35">
        <f>'[1]by agency'!B70</f>
        <v>0</v>
      </c>
      <c r="C25" s="35">
        <f>'[1]by agency'!C70</f>
        <v>1569193</v>
      </c>
      <c r="D25" s="35">
        <f>'[1]by agency'!D70</f>
        <v>1569193</v>
      </c>
      <c r="E25" s="35">
        <f>'[1]by agency'!E70</f>
        <v>0</v>
      </c>
      <c r="F25" s="35">
        <f>'[1]by agency'!F70</f>
        <v>1460673</v>
      </c>
      <c r="G25" s="35">
        <f>'[1]by agency'!G70</f>
        <v>0</v>
      </c>
      <c r="H25" s="35">
        <f>'[1]by agency'!H70</f>
        <v>108520</v>
      </c>
      <c r="I25" s="35">
        <f>'[1]by agency'!I70</f>
        <v>1569193</v>
      </c>
      <c r="J25" s="35">
        <f>'[1]by agency'!J70</f>
        <v>0</v>
      </c>
      <c r="K25" s="35">
        <f>'[1]by agency'!K70</f>
        <v>1312594</v>
      </c>
      <c r="L25" s="35">
        <f>'[1]by agency'!L70</f>
        <v>0</v>
      </c>
      <c r="M25" s="35">
        <f>'[1]by agency'!M70</f>
        <v>95410</v>
      </c>
      <c r="N25" s="35">
        <f>'[1]by agency'!N70</f>
        <v>1408004</v>
      </c>
      <c r="O25" s="35">
        <f>'[1]by agency'!O70</f>
        <v>0</v>
      </c>
      <c r="P25" s="35">
        <f>'[1]by agency'!P70</f>
        <v>148079</v>
      </c>
      <c r="Q25" s="35">
        <f>'[1]by agency'!Q70</f>
        <v>0</v>
      </c>
      <c r="R25" s="35">
        <f>'[1]by agency'!R70</f>
        <v>13110</v>
      </c>
      <c r="S25" s="35">
        <f>'[1]by agency'!S70</f>
        <v>161189</v>
      </c>
      <c r="T25" s="31"/>
      <c r="U25" s="4" t="b">
        <f>+S25='[1]by agency'!S70</f>
        <v>1</v>
      </c>
      <c r="V25" s="4" t="b">
        <f t="shared" si="1"/>
        <v>1</v>
      </c>
      <c r="W25" s="4" t="b">
        <f t="shared" si="1"/>
        <v>1</v>
      </c>
      <c r="X25" s="4" t="b">
        <f t="shared" si="1"/>
        <v>1</v>
      </c>
      <c r="Y25" s="4" t="b">
        <f t="shared" si="1"/>
        <v>1</v>
      </c>
      <c r="Z25" s="4" t="b">
        <f t="shared" si="1"/>
        <v>1</v>
      </c>
    </row>
    <row r="26" spans="1:26" s="4" customFormat="1" ht="12.75" customHeight="1">
      <c r="A26" s="36" t="s">
        <v>22</v>
      </c>
      <c r="B26" s="35">
        <f>'[1]by agency'!B71</f>
        <v>0</v>
      </c>
      <c r="C26" s="35">
        <f>'[1]by agency'!C71</f>
        <v>0</v>
      </c>
      <c r="D26" s="35">
        <f>'[1]by agency'!D71</f>
        <v>0</v>
      </c>
      <c r="E26" s="35">
        <f>'[1]by agency'!E71</f>
        <v>0</v>
      </c>
      <c r="F26" s="35">
        <f>'[1]by agency'!F71</f>
        <v>0</v>
      </c>
      <c r="G26" s="35">
        <f>'[1]by agency'!G71</f>
        <v>0</v>
      </c>
      <c r="H26" s="35">
        <f>'[1]by agency'!H71</f>
        <v>0</v>
      </c>
      <c r="I26" s="35">
        <f>'[1]by agency'!I71</f>
        <v>0</v>
      </c>
      <c r="J26" s="35">
        <f>'[1]by agency'!J71</f>
        <v>0</v>
      </c>
      <c r="K26" s="35">
        <f>'[1]by agency'!K71</f>
        <v>0</v>
      </c>
      <c r="L26" s="35">
        <f>'[1]by agency'!L71</f>
        <v>0</v>
      </c>
      <c r="M26" s="35">
        <f>'[1]by agency'!M71</f>
        <v>0</v>
      </c>
      <c r="N26" s="35">
        <f>'[1]by agency'!N71</f>
        <v>0</v>
      </c>
      <c r="O26" s="35">
        <f>'[1]by agency'!O71</f>
        <v>0</v>
      </c>
      <c r="P26" s="35">
        <f>'[1]by agency'!P71</f>
        <v>0</v>
      </c>
      <c r="Q26" s="35">
        <f>'[1]by agency'!Q71</f>
        <v>0</v>
      </c>
      <c r="R26" s="35">
        <f>'[1]by agency'!R71</f>
        <v>0</v>
      </c>
      <c r="S26" s="35">
        <f>'[1]by agency'!S71</f>
        <v>0</v>
      </c>
      <c r="T26" s="31"/>
      <c r="U26" s="4" t="b">
        <f>+S26='[1]by agency'!S71</f>
        <v>1</v>
      </c>
      <c r="V26" s="4" t="b">
        <f t="shared" si="1"/>
        <v>1</v>
      </c>
      <c r="W26" s="4" t="b">
        <f t="shared" si="1"/>
        <v>1</v>
      </c>
      <c r="X26" s="4" t="b">
        <f t="shared" si="1"/>
        <v>1</v>
      </c>
      <c r="Y26" s="4" t="b">
        <f t="shared" si="1"/>
        <v>1</v>
      </c>
      <c r="Z26" s="4" t="b">
        <f t="shared" si="1"/>
        <v>1</v>
      </c>
    </row>
    <row r="27" spans="1:26" s="4" customFormat="1" ht="12.75" customHeight="1">
      <c r="A27" s="39"/>
      <c r="B27" s="39"/>
      <c r="C27" s="39"/>
      <c r="D27" s="39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40"/>
      <c r="T27" s="31"/>
      <c r="V27" s="4" t="b">
        <f t="shared" si="1"/>
        <v>1</v>
      </c>
      <c r="W27" s="4" t="b">
        <f t="shared" si="1"/>
        <v>1</v>
      </c>
      <c r="X27" s="4" t="b">
        <f t="shared" si="1"/>
        <v>1</v>
      </c>
      <c r="Y27" s="4" t="b">
        <f t="shared" si="1"/>
        <v>1</v>
      </c>
      <c r="Z27" s="4" t="b">
        <f t="shared" si="1"/>
        <v>1</v>
      </c>
    </row>
    <row r="28" spans="1:26" s="4" customFormat="1" ht="12.75" customHeight="1">
      <c r="A28" s="134" t="s">
        <v>27</v>
      </c>
      <c r="B28" s="30">
        <f>+B29+B33</f>
        <v>226517</v>
      </c>
      <c r="C28" s="30">
        <f>+C29+C33</f>
        <v>26372</v>
      </c>
      <c r="D28" s="30">
        <f>+D29+D33</f>
        <v>252889</v>
      </c>
      <c r="E28" s="30">
        <f t="shared" ref="E28:S28" si="7">+E29+E33</f>
        <v>59201</v>
      </c>
      <c r="F28" s="30">
        <f t="shared" si="7"/>
        <v>191004</v>
      </c>
      <c r="G28" s="30">
        <f>+G29+G33</f>
        <v>0</v>
      </c>
      <c r="H28" s="30">
        <f t="shared" si="7"/>
        <v>2684</v>
      </c>
      <c r="I28" s="30">
        <f t="shared" si="7"/>
        <v>252889</v>
      </c>
      <c r="J28" s="30">
        <f t="shared" si="7"/>
        <v>58611</v>
      </c>
      <c r="K28" s="30">
        <f t="shared" si="7"/>
        <v>170646</v>
      </c>
      <c r="L28" s="30">
        <f>+L29+L33</f>
        <v>0</v>
      </c>
      <c r="M28" s="30">
        <f t="shared" si="7"/>
        <v>0</v>
      </c>
      <c r="N28" s="30">
        <f t="shared" si="7"/>
        <v>229257</v>
      </c>
      <c r="O28" s="30">
        <f t="shared" si="7"/>
        <v>590</v>
      </c>
      <c r="P28" s="30">
        <f t="shared" si="7"/>
        <v>20358</v>
      </c>
      <c r="Q28" s="30">
        <f>+Q29+Q33</f>
        <v>0</v>
      </c>
      <c r="R28" s="30">
        <f t="shared" si="7"/>
        <v>2684</v>
      </c>
      <c r="S28" s="30">
        <f t="shared" si="7"/>
        <v>23632</v>
      </c>
      <c r="T28" s="31">
        <f>+N28/I28</f>
        <v>0.9065518864007529</v>
      </c>
      <c r="U28" s="4" t="b">
        <f>+S28='[1]by agency'!S73</f>
        <v>1</v>
      </c>
      <c r="V28" s="4" t="b">
        <f t="shared" si="1"/>
        <v>1</v>
      </c>
      <c r="W28" s="4" t="b">
        <f t="shared" si="1"/>
        <v>1</v>
      </c>
      <c r="X28" s="4" t="b">
        <f t="shared" si="1"/>
        <v>1</v>
      </c>
      <c r="Y28" s="4" t="b">
        <f t="shared" si="1"/>
        <v>1</v>
      </c>
      <c r="Z28" s="4" t="b">
        <f t="shared" si="1"/>
        <v>1</v>
      </c>
    </row>
    <row r="29" spans="1:26" s="4" customFormat="1" ht="12.75" customHeight="1">
      <c r="A29" s="32" t="s">
        <v>19</v>
      </c>
      <c r="B29" s="33">
        <f>+B30+B31+B32</f>
        <v>226517</v>
      </c>
      <c r="C29" s="33">
        <f>+C30+C31+C32</f>
        <v>5103</v>
      </c>
      <c r="D29" s="33">
        <f>+D30+D31+D32</f>
        <v>231620</v>
      </c>
      <c r="E29" s="33">
        <f t="shared" ref="E29:S29" si="8">+E30+E31+E32</f>
        <v>59201</v>
      </c>
      <c r="F29" s="33">
        <f t="shared" si="8"/>
        <v>169735</v>
      </c>
      <c r="G29" s="33">
        <f>+G30+G31+G32</f>
        <v>0</v>
      </c>
      <c r="H29" s="33">
        <f t="shared" si="8"/>
        <v>2684</v>
      </c>
      <c r="I29" s="33">
        <f t="shared" si="8"/>
        <v>231620</v>
      </c>
      <c r="J29" s="33">
        <f t="shared" si="8"/>
        <v>58611</v>
      </c>
      <c r="K29" s="33">
        <f t="shared" si="8"/>
        <v>164007</v>
      </c>
      <c r="L29" s="33">
        <f>+L30+L31+L32</f>
        <v>0</v>
      </c>
      <c r="M29" s="33">
        <f t="shared" si="8"/>
        <v>0</v>
      </c>
      <c r="N29" s="33">
        <f t="shared" si="8"/>
        <v>222618</v>
      </c>
      <c r="O29" s="33">
        <f t="shared" si="8"/>
        <v>590</v>
      </c>
      <c r="P29" s="33">
        <f t="shared" si="8"/>
        <v>5728</v>
      </c>
      <c r="Q29" s="33">
        <f>+Q30+Q31+Q32</f>
        <v>0</v>
      </c>
      <c r="R29" s="33">
        <f t="shared" si="8"/>
        <v>2684</v>
      </c>
      <c r="S29" s="33">
        <f t="shared" si="8"/>
        <v>9002</v>
      </c>
      <c r="T29" s="31"/>
      <c r="U29" s="4" t="b">
        <f>+S29='[1]by agency'!S74</f>
        <v>1</v>
      </c>
      <c r="V29" s="4" t="b">
        <f t="shared" si="1"/>
        <v>1</v>
      </c>
      <c r="W29" s="4" t="b">
        <f t="shared" si="1"/>
        <v>1</v>
      </c>
      <c r="X29" s="4" t="b">
        <f t="shared" si="1"/>
        <v>1</v>
      </c>
      <c r="Y29" s="4" t="b">
        <f t="shared" si="1"/>
        <v>1</v>
      </c>
      <c r="Z29" s="4" t="b">
        <f t="shared" si="1"/>
        <v>1</v>
      </c>
    </row>
    <row r="30" spans="1:26" s="4" customFormat="1" ht="12.75" customHeight="1">
      <c r="A30" s="34" t="s">
        <v>20</v>
      </c>
      <c r="B30" s="35">
        <f>'[1]by agency'!B75</f>
        <v>222632</v>
      </c>
      <c r="C30" s="35">
        <f>'[1]by agency'!C75</f>
        <v>0</v>
      </c>
      <c r="D30" s="35">
        <f>'[1]by agency'!D75</f>
        <v>222632</v>
      </c>
      <c r="E30" s="35">
        <f>'[1]by agency'!E75</f>
        <v>50213</v>
      </c>
      <c r="F30" s="35">
        <f>'[1]by agency'!F75</f>
        <v>169735</v>
      </c>
      <c r="G30" s="35">
        <f>'[1]by agency'!G75</f>
        <v>0</v>
      </c>
      <c r="H30" s="35">
        <f>'[1]by agency'!H75</f>
        <v>2684</v>
      </c>
      <c r="I30" s="35">
        <f>'[1]by agency'!I75</f>
        <v>222632</v>
      </c>
      <c r="J30" s="35">
        <f>'[1]by agency'!J75</f>
        <v>49702</v>
      </c>
      <c r="K30" s="35">
        <f>'[1]by agency'!K75</f>
        <v>164007</v>
      </c>
      <c r="L30" s="35">
        <f>'[1]by agency'!L75</f>
        <v>0</v>
      </c>
      <c r="M30" s="35">
        <f>'[1]by agency'!M75</f>
        <v>0</v>
      </c>
      <c r="N30" s="35">
        <f>'[1]by agency'!N75</f>
        <v>213709</v>
      </c>
      <c r="O30" s="35">
        <f>'[1]by agency'!O75</f>
        <v>511</v>
      </c>
      <c r="P30" s="35">
        <f>'[1]by agency'!P75</f>
        <v>5728</v>
      </c>
      <c r="Q30" s="35">
        <f>'[1]by agency'!Q75</f>
        <v>0</v>
      </c>
      <c r="R30" s="35">
        <f>'[1]by agency'!R75</f>
        <v>2684</v>
      </c>
      <c r="S30" s="35">
        <f>'[1]by agency'!S75</f>
        <v>8923</v>
      </c>
      <c r="T30" s="31"/>
      <c r="U30" s="4" t="b">
        <f>+S30='[1]by agency'!S75</f>
        <v>1</v>
      </c>
      <c r="V30" s="4" t="b">
        <f t="shared" si="1"/>
        <v>1</v>
      </c>
      <c r="W30" s="4" t="b">
        <f t="shared" si="1"/>
        <v>1</v>
      </c>
      <c r="X30" s="4" t="b">
        <f t="shared" si="1"/>
        <v>1</v>
      </c>
      <c r="Y30" s="4" t="b">
        <f t="shared" si="1"/>
        <v>1</v>
      </c>
      <c r="Z30" s="4" t="b">
        <f t="shared" si="1"/>
        <v>1</v>
      </c>
    </row>
    <row r="31" spans="1:26" s="4" customFormat="1" ht="12.75" customHeight="1">
      <c r="A31" s="34" t="s">
        <v>25</v>
      </c>
      <c r="B31" s="35">
        <f>'[1]by agency'!B76</f>
        <v>0</v>
      </c>
      <c r="C31" s="35">
        <f>'[1]by agency'!C76</f>
        <v>5103</v>
      </c>
      <c r="D31" s="35">
        <f>'[1]by agency'!D76</f>
        <v>5103</v>
      </c>
      <c r="E31" s="35">
        <f>'[1]by agency'!E76</f>
        <v>5103</v>
      </c>
      <c r="F31" s="35">
        <f>'[1]by agency'!F76</f>
        <v>0</v>
      </c>
      <c r="G31" s="35">
        <f>'[1]by agency'!G76</f>
        <v>0</v>
      </c>
      <c r="H31" s="35">
        <f>'[1]by agency'!H76</f>
        <v>0</v>
      </c>
      <c r="I31" s="35">
        <f>'[1]by agency'!I76</f>
        <v>5103</v>
      </c>
      <c r="J31" s="35">
        <f>'[1]by agency'!J76</f>
        <v>5072</v>
      </c>
      <c r="K31" s="35">
        <f>'[1]by agency'!K76</f>
        <v>0</v>
      </c>
      <c r="L31" s="35">
        <f>'[1]by agency'!L76</f>
        <v>0</v>
      </c>
      <c r="M31" s="35">
        <f>'[1]by agency'!M76</f>
        <v>0</v>
      </c>
      <c r="N31" s="35">
        <f>'[1]by agency'!N76</f>
        <v>5072</v>
      </c>
      <c r="O31" s="35">
        <f>'[1]by agency'!O76</f>
        <v>31</v>
      </c>
      <c r="P31" s="35">
        <f>'[1]by agency'!P76</f>
        <v>0</v>
      </c>
      <c r="Q31" s="35">
        <f>'[1]by agency'!Q76</f>
        <v>0</v>
      </c>
      <c r="R31" s="35">
        <f>'[1]by agency'!R76</f>
        <v>0</v>
      </c>
      <c r="S31" s="35">
        <f>'[1]by agency'!S76</f>
        <v>31</v>
      </c>
      <c r="T31" s="31"/>
      <c r="U31" s="4" t="b">
        <f>+S31='[1]by agency'!S76</f>
        <v>1</v>
      </c>
      <c r="V31" s="4" t="b">
        <f t="shared" si="1"/>
        <v>1</v>
      </c>
      <c r="W31" s="4" t="b">
        <f t="shared" si="1"/>
        <v>1</v>
      </c>
      <c r="X31" s="4" t="b">
        <f t="shared" si="1"/>
        <v>1</v>
      </c>
      <c r="Y31" s="4" t="b">
        <f t="shared" si="1"/>
        <v>1</v>
      </c>
      <c r="Z31" s="4" t="b">
        <f t="shared" si="1"/>
        <v>1</v>
      </c>
    </row>
    <row r="32" spans="1:26" s="4" customFormat="1" ht="12.75" customHeight="1">
      <c r="A32" s="34" t="s">
        <v>26</v>
      </c>
      <c r="B32" s="35">
        <f>'[1]by agency'!B77</f>
        <v>3885</v>
      </c>
      <c r="C32" s="35">
        <f>'[1]by agency'!C77</f>
        <v>0</v>
      </c>
      <c r="D32" s="35">
        <f>'[1]by agency'!D77</f>
        <v>3885</v>
      </c>
      <c r="E32" s="35">
        <f>'[1]by agency'!E77</f>
        <v>3885</v>
      </c>
      <c r="F32" s="35">
        <f>'[1]by agency'!F77</f>
        <v>0</v>
      </c>
      <c r="G32" s="35">
        <f>'[1]by agency'!G77</f>
        <v>0</v>
      </c>
      <c r="H32" s="35">
        <f>'[1]by agency'!H77</f>
        <v>0</v>
      </c>
      <c r="I32" s="35">
        <f>'[1]by agency'!I77</f>
        <v>3885</v>
      </c>
      <c r="J32" s="35">
        <f>'[1]by agency'!J77</f>
        <v>3837</v>
      </c>
      <c r="K32" s="35">
        <f>'[1]by agency'!K77</f>
        <v>0</v>
      </c>
      <c r="L32" s="35">
        <f>'[1]by agency'!L77</f>
        <v>0</v>
      </c>
      <c r="M32" s="35">
        <f>'[1]by agency'!M77</f>
        <v>0</v>
      </c>
      <c r="N32" s="35">
        <f>'[1]by agency'!N77</f>
        <v>3837</v>
      </c>
      <c r="O32" s="35">
        <f>'[1]by agency'!O77</f>
        <v>48</v>
      </c>
      <c r="P32" s="35">
        <f>'[1]by agency'!P77</f>
        <v>0</v>
      </c>
      <c r="Q32" s="35">
        <f>'[1]by agency'!Q77</f>
        <v>0</v>
      </c>
      <c r="R32" s="35">
        <f>'[1]by agency'!R77</f>
        <v>0</v>
      </c>
      <c r="S32" s="35">
        <f>'[1]by agency'!S77</f>
        <v>48</v>
      </c>
      <c r="T32" s="31"/>
      <c r="U32" s="4" t="b">
        <f>+S32='[1]by agency'!S77</f>
        <v>1</v>
      </c>
      <c r="V32" s="4" t="b">
        <f t="shared" si="1"/>
        <v>1</v>
      </c>
      <c r="W32" s="4" t="b">
        <f t="shared" si="1"/>
        <v>1</v>
      </c>
      <c r="X32" s="4" t="b">
        <f t="shared" si="1"/>
        <v>1</v>
      </c>
      <c r="Y32" s="4" t="b">
        <f t="shared" si="1"/>
        <v>1</v>
      </c>
      <c r="Z32" s="4" t="b">
        <f t="shared" si="1"/>
        <v>1</v>
      </c>
    </row>
    <row r="33" spans="1:26" s="4" customFormat="1" ht="12.75" customHeight="1">
      <c r="A33" s="34" t="s">
        <v>23</v>
      </c>
      <c r="B33" s="38">
        <f>+B34+B35</f>
        <v>0</v>
      </c>
      <c r="C33" s="38">
        <f>+C34+C35</f>
        <v>21269</v>
      </c>
      <c r="D33" s="38">
        <f>+D34+D35</f>
        <v>21269</v>
      </c>
      <c r="E33" s="38">
        <f t="shared" ref="E33:S33" si="9">+E34+E35</f>
        <v>0</v>
      </c>
      <c r="F33" s="38">
        <f t="shared" si="9"/>
        <v>21269</v>
      </c>
      <c r="G33" s="38">
        <f>+G34+G35</f>
        <v>0</v>
      </c>
      <c r="H33" s="38">
        <f t="shared" si="9"/>
        <v>0</v>
      </c>
      <c r="I33" s="38">
        <f t="shared" si="9"/>
        <v>21269</v>
      </c>
      <c r="J33" s="38">
        <f t="shared" si="9"/>
        <v>0</v>
      </c>
      <c r="K33" s="38">
        <f t="shared" si="9"/>
        <v>6639</v>
      </c>
      <c r="L33" s="38">
        <f>+L34+L35</f>
        <v>0</v>
      </c>
      <c r="M33" s="38">
        <f t="shared" si="9"/>
        <v>0</v>
      </c>
      <c r="N33" s="38">
        <f t="shared" si="9"/>
        <v>6639</v>
      </c>
      <c r="O33" s="38">
        <f t="shared" si="9"/>
        <v>0</v>
      </c>
      <c r="P33" s="38">
        <f t="shared" si="9"/>
        <v>14630</v>
      </c>
      <c r="Q33" s="38">
        <f>+Q34+Q35</f>
        <v>0</v>
      </c>
      <c r="R33" s="38">
        <f t="shared" si="9"/>
        <v>0</v>
      </c>
      <c r="S33" s="38">
        <f t="shared" si="9"/>
        <v>14630</v>
      </c>
      <c r="T33" s="31"/>
      <c r="U33" s="4" t="b">
        <f>+S33='[1]by agency'!S78</f>
        <v>1</v>
      </c>
      <c r="V33" s="4" t="b">
        <f t="shared" si="1"/>
        <v>1</v>
      </c>
      <c r="W33" s="4" t="b">
        <f t="shared" si="1"/>
        <v>1</v>
      </c>
      <c r="X33" s="4" t="b">
        <f t="shared" si="1"/>
        <v>1</v>
      </c>
      <c r="Y33" s="4" t="b">
        <f t="shared" si="1"/>
        <v>1</v>
      </c>
      <c r="Z33" s="4" t="b">
        <f t="shared" si="1"/>
        <v>1</v>
      </c>
    </row>
    <row r="34" spans="1:26" s="4" customFormat="1" ht="12.75" customHeight="1">
      <c r="A34" s="36" t="s">
        <v>21</v>
      </c>
      <c r="B34" s="35">
        <f>'[1]by agency'!B79</f>
        <v>0</v>
      </c>
      <c r="C34" s="35">
        <f>'[1]by agency'!C79</f>
        <v>21269</v>
      </c>
      <c r="D34" s="35">
        <f>'[1]by agency'!D79</f>
        <v>21269</v>
      </c>
      <c r="E34" s="35">
        <f>'[1]by agency'!E79</f>
        <v>0</v>
      </c>
      <c r="F34" s="35">
        <f>'[1]by agency'!F79</f>
        <v>21269</v>
      </c>
      <c r="G34" s="35">
        <f>'[1]by agency'!G79</f>
        <v>0</v>
      </c>
      <c r="H34" s="35">
        <f>'[1]by agency'!H79</f>
        <v>0</v>
      </c>
      <c r="I34" s="35">
        <f>'[1]by agency'!I79</f>
        <v>21269</v>
      </c>
      <c r="J34" s="35">
        <f>'[1]by agency'!J79</f>
        <v>0</v>
      </c>
      <c r="K34" s="35">
        <f>'[1]by agency'!K79</f>
        <v>6639</v>
      </c>
      <c r="L34" s="35">
        <f>'[1]by agency'!L79</f>
        <v>0</v>
      </c>
      <c r="M34" s="35">
        <f>'[1]by agency'!M79</f>
        <v>0</v>
      </c>
      <c r="N34" s="35">
        <f>'[1]by agency'!N79</f>
        <v>6639</v>
      </c>
      <c r="O34" s="35">
        <f>'[1]by agency'!O79</f>
        <v>0</v>
      </c>
      <c r="P34" s="35">
        <f>'[1]by agency'!P79</f>
        <v>14630</v>
      </c>
      <c r="Q34" s="35">
        <f>'[1]by agency'!Q79</f>
        <v>0</v>
      </c>
      <c r="R34" s="35">
        <f>'[1]by agency'!R79</f>
        <v>0</v>
      </c>
      <c r="S34" s="35">
        <f>'[1]by agency'!S79</f>
        <v>14630</v>
      </c>
      <c r="T34" s="31"/>
      <c r="U34" s="4" t="b">
        <f>+S34='[1]by agency'!S79</f>
        <v>1</v>
      </c>
      <c r="V34" s="4" t="b">
        <f t="shared" si="1"/>
        <v>1</v>
      </c>
      <c r="W34" s="4" t="b">
        <f t="shared" si="1"/>
        <v>1</v>
      </c>
      <c r="X34" s="4" t="b">
        <f t="shared" si="1"/>
        <v>1</v>
      </c>
      <c r="Y34" s="4" t="b">
        <f t="shared" si="1"/>
        <v>1</v>
      </c>
      <c r="Z34" s="4" t="b">
        <f t="shared" si="1"/>
        <v>1</v>
      </c>
    </row>
    <row r="35" spans="1:26" s="4" customFormat="1" ht="12.75" customHeight="1">
      <c r="A35" s="36" t="s">
        <v>22</v>
      </c>
      <c r="B35" s="35">
        <f>'[1]by agency'!B80</f>
        <v>0</v>
      </c>
      <c r="C35" s="35">
        <f>'[1]by agency'!C80</f>
        <v>0</v>
      </c>
      <c r="D35" s="35">
        <f>'[1]by agency'!D80</f>
        <v>0</v>
      </c>
      <c r="E35" s="35">
        <f>'[1]by agency'!E80</f>
        <v>0</v>
      </c>
      <c r="F35" s="35">
        <f>'[1]by agency'!F80</f>
        <v>0</v>
      </c>
      <c r="G35" s="35">
        <f>'[1]by agency'!G80</f>
        <v>0</v>
      </c>
      <c r="H35" s="35">
        <f>'[1]by agency'!H80</f>
        <v>0</v>
      </c>
      <c r="I35" s="35">
        <f>'[1]by agency'!I80</f>
        <v>0</v>
      </c>
      <c r="J35" s="35">
        <f>'[1]by agency'!J80</f>
        <v>0</v>
      </c>
      <c r="K35" s="35">
        <f>'[1]by agency'!K80</f>
        <v>0</v>
      </c>
      <c r="L35" s="35">
        <f>'[1]by agency'!L80</f>
        <v>0</v>
      </c>
      <c r="M35" s="35">
        <f>'[1]by agency'!M80</f>
        <v>0</v>
      </c>
      <c r="N35" s="35">
        <f>'[1]by agency'!N80</f>
        <v>0</v>
      </c>
      <c r="O35" s="35">
        <f>'[1]by agency'!O80</f>
        <v>0</v>
      </c>
      <c r="P35" s="35">
        <f>'[1]by agency'!P80</f>
        <v>0</v>
      </c>
      <c r="Q35" s="35">
        <f>'[1]by agency'!Q80</f>
        <v>0</v>
      </c>
      <c r="R35" s="35">
        <f>'[1]by agency'!R80</f>
        <v>0</v>
      </c>
      <c r="S35" s="35">
        <f>'[1]by agency'!S80</f>
        <v>0</v>
      </c>
      <c r="T35" s="31"/>
      <c r="U35" s="4" t="b">
        <f>+S35='[1]by agency'!S80</f>
        <v>1</v>
      </c>
      <c r="V35" s="4" t="b">
        <f t="shared" si="1"/>
        <v>1</v>
      </c>
      <c r="W35" s="4" t="b">
        <f t="shared" si="1"/>
        <v>1</v>
      </c>
      <c r="X35" s="4" t="b">
        <f t="shared" si="1"/>
        <v>1</v>
      </c>
      <c r="Y35" s="4" t="b">
        <f t="shared" si="1"/>
        <v>1</v>
      </c>
      <c r="Z35" s="4" t="b">
        <f t="shared" si="1"/>
        <v>1</v>
      </c>
    </row>
    <row r="36" spans="1:26" s="4" customFormat="1" ht="12.75" customHeight="1">
      <c r="A36" s="39"/>
      <c r="B36" s="39"/>
      <c r="C36" s="39"/>
      <c r="D36" s="39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40"/>
      <c r="T36" s="31"/>
      <c r="V36" s="4" t="b">
        <f t="shared" si="1"/>
        <v>1</v>
      </c>
      <c r="W36" s="4" t="b">
        <f t="shared" si="1"/>
        <v>1</v>
      </c>
      <c r="X36" s="4" t="b">
        <f t="shared" si="1"/>
        <v>1</v>
      </c>
      <c r="Y36" s="4" t="b">
        <f t="shared" si="1"/>
        <v>1</v>
      </c>
      <c r="Z36" s="4" t="b">
        <f t="shared" si="1"/>
        <v>1</v>
      </c>
    </row>
    <row r="37" spans="1:26" s="4" customFormat="1" ht="12.75" customHeight="1">
      <c r="A37" s="134" t="s">
        <v>28</v>
      </c>
      <c r="B37" s="30">
        <f>+B38+B42</f>
        <v>10586174</v>
      </c>
      <c r="C37" s="30">
        <f>+C38+C42</f>
        <v>9836927</v>
      </c>
      <c r="D37" s="30">
        <f>+D38+D42</f>
        <v>20423101</v>
      </c>
      <c r="E37" s="30">
        <f t="shared" ref="E37:S37" si="10">+E38+E42</f>
        <v>4224934</v>
      </c>
      <c r="F37" s="30">
        <f t="shared" si="10"/>
        <v>9368344</v>
      </c>
      <c r="G37" s="30">
        <f>+G38+G42</f>
        <v>0</v>
      </c>
      <c r="H37" s="30">
        <f t="shared" si="10"/>
        <v>1372891</v>
      </c>
      <c r="I37" s="30">
        <f t="shared" si="10"/>
        <v>14966169</v>
      </c>
      <c r="J37" s="30">
        <f t="shared" si="10"/>
        <v>3861386</v>
      </c>
      <c r="K37" s="30">
        <f t="shared" si="10"/>
        <v>4115542</v>
      </c>
      <c r="L37" s="30">
        <f>+L38+L42</f>
        <v>0</v>
      </c>
      <c r="M37" s="30">
        <f t="shared" si="10"/>
        <v>425260</v>
      </c>
      <c r="N37" s="30">
        <f t="shared" si="10"/>
        <v>8402188</v>
      </c>
      <c r="O37" s="30">
        <f t="shared" si="10"/>
        <v>363548</v>
      </c>
      <c r="P37" s="30">
        <f t="shared" si="10"/>
        <v>5252802</v>
      </c>
      <c r="Q37" s="30">
        <f>+Q38+Q42</f>
        <v>0</v>
      </c>
      <c r="R37" s="30">
        <f t="shared" si="10"/>
        <v>947631</v>
      </c>
      <c r="S37" s="30">
        <f t="shared" si="10"/>
        <v>6563981</v>
      </c>
      <c r="T37" s="31">
        <f>+N37/I37</f>
        <v>0.56141207546166294</v>
      </c>
      <c r="U37" s="4" t="b">
        <f>+S37='[1]by agency'!S82</f>
        <v>1</v>
      </c>
      <c r="V37" s="4" t="b">
        <f t="shared" si="1"/>
        <v>1</v>
      </c>
      <c r="W37" s="4" t="b">
        <f t="shared" si="1"/>
        <v>1</v>
      </c>
      <c r="X37" s="4" t="b">
        <f t="shared" si="1"/>
        <v>1</v>
      </c>
      <c r="Y37" s="4" t="b">
        <f t="shared" si="1"/>
        <v>1</v>
      </c>
      <c r="Z37" s="4" t="b">
        <f t="shared" si="1"/>
        <v>1</v>
      </c>
    </row>
    <row r="38" spans="1:26" s="4" customFormat="1" ht="12.75" customHeight="1">
      <c r="A38" s="32" t="s">
        <v>19</v>
      </c>
      <c r="B38" s="33">
        <f>+B39+B40+B41</f>
        <v>10586174</v>
      </c>
      <c r="C38" s="33">
        <f>+C39+C40+C41</f>
        <v>222058</v>
      </c>
      <c r="D38" s="33">
        <f>+D39+D40+D41</f>
        <v>10808232</v>
      </c>
      <c r="E38" s="33">
        <f t="shared" ref="E38:S38" si="11">+E39+E40+E41</f>
        <v>4224934</v>
      </c>
      <c r="F38" s="33">
        <f t="shared" si="11"/>
        <v>6477086</v>
      </c>
      <c r="G38" s="33">
        <f>+G39+G40+G41</f>
        <v>0</v>
      </c>
      <c r="H38" s="33">
        <f t="shared" si="11"/>
        <v>2715</v>
      </c>
      <c r="I38" s="33">
        <f t="shared" si="11"/>
        <v>10704735</v>
      </c>
      <c r="J38" s="33">
        <f t="shared" si="11"/>
        <v>3861386</v>
      </c>
      <c r="K38" s="33">
        <f t="shared" si="11"/>
        <v>3477091</v>
      </c>
      <c r="L38" s="33">
        <f>+L39+L40+L41</f>
        <v>0</v>
      </c>
      <c r="M38" s="33">
        <f t="shared" si="11"/>
        <v>0</v>
      </c>
      <c r="N38" s="33">
        <f t="shared" si="11"/>
        <v>7338477</v>
      </c>
      <c r="O38" s="33">
        <f t="shared" si="11"/>
        <v>363548</v>
      </c>
      <c r="P38" s="33">
        <f t="shared" si="11"/>
        <v>2999995</v>
      </c>
      <c r="Q38" s="33">
        <f>+Q39+Q40+Q41</f>
        <v>0</v>
      </c>
      <c r="R38" s="33">
        <f t="shared" si="11"/>
        <v>2715</v>
      </c>
      <c r="S38" s="33">
        <f t="shared" si="11"/>
        <v>3366258</v>
      </c>
      <c r="T38" s="31"/>
      <c r="U38" s="4" t="b">
        <f>+S38='[1]by agency'!S83</f>
        <v>1</v>
      </c>
      <c r="V38" s="4" t="b">
        <f t="shared" si="1"/>
        <v>1</v>
      </c>
      <c r="W38" s="4" t="b">
        <f t="shared" si="1"/>
        <v>1</v>
      </c>
      <c r="X38" s="4" t="b">
        <f t="shared" si="1"/>
        <v>1</v>
      </c>
      <c r="Y38" s="4" t="b">
        <f t="shared" si="1"/>
        <v>1</v>
      </c>
      <c r="Z38" s="4" t="b">
        <f t="shared" si="1"/>
        <v>1</v>
      </c>
    </row>
    <row r="39" spans="1:26" s="4" customFormat="1" ht="12.75" customHeight="1">
      <c r="A39" s="34" t="s">
        <v>20</v>
      </c>
      <c r="B39" s="35">
        <f>'[1]by agency'!B84</f>
        <v>10260106</v>
      </c>
      <c r="C39" s="35">
        <f>'[1]by agency'!C84</f>
        <v>-1421</v>
      </c>
      <c r="D39" s="35">
        <f>'[1]by agency'!D84</f>
        <v>10258685</v>
      </c>
      <c r="E39" s="35">
        <f>'[1]by agency'!E84</f>
        <v>3677883</v>
      </c>
      <c r="F39" s="35">
        <f>'[1]by agency'!F84</f>
        <v>6477086</v>
      </c>
      <c r="G39" s="35">
        <f>'[1]by agency'!G84</f>
        <v>0</v>
      </c>
      <c r="H39" s="35">
        <f>'[1]by agency'!H84</f>
        <v>2715</v>
      </c>
      <c r="I39" s="35">
        <f>'[1]by agency'!I84</f>
        <v>10157684</v>
      </c>
      <c r="J39" s="35">
        <f>'[1]by agency'!J84</f>
        <v>3377091</v>
      </c>
      <c r="K39" s="35">
        <f>'[1]by agency'!K84</f>
        <v>3477091</v>
      </c>
      <c r="L39" s="35">
        <f>'[1]by agency'!L84</f>
        <v>0</v>
      </c>
      <c r="M39" s="35">
        <f>'[1]by agency'!M84</f>
        <v>0</v>
      </c>
      <c r="N39" s="35">
        <f>'[1]by agency'!N84</f>
        <v>6854182</v>
      </c>
      <c r="O39" s="35">
        <f>'[1]by agency'!O84</f>
        <v>300792</v>
      </c>
      <c r="P39" s="35">
        <f>'[1]by agency'!P84</f>
        <v>2999995</v>
      </c>
      <c r="Q39" s="35">
        <f>'[1]by agency'!Q84</f>
        <v>0</v>
      </c>
      <c r="R39" s="35">
        <f>'[1]by agency'!R84</f>
        <v>2715</v>
      </c>
      <c r="S39" s="35">
        <f>'[1]by agency'!S84</f>
        <v>3303502</v>
      </c>
      <c r="T39" s="31"/>
      <c r="U39" s="4" t="b">
        <f>+S39='[1]by agency'!S84</f>
        <v>1</v>
      </c>
      <c r="V39" s="4" t="b">
        <f t="shared" si="1"/>
        <v>1</v>
      </c>
      <c r="W39" s="4" t="b">
        <f t="shared" si="1"/>
        <v>1</v>
      </c>
      <c r="X39" s="4" t="b">
        <f t="shared" si="1"/>
        <v>1</v>
      </c>
      <c r="Y39" s="4" t="b">
        <f t="shared" si="1"/>
        <v>1</v>
      </c>
      <c r="Z39" s="4" t="b">
        <f t="shared" si="1"/>
        <v>1</v>
      </c>
    </row>
    <row r="40" spans="1:26" s="4" customFormat="1" ht="12.75" customHeight="1">
      <c r="A40" s="34" t="s">
        <v>25</v>
      </c>
      <c r="B40" s="35">
        <f>'[1]by agency'!B85</f>
        <v>0</v>
      </c>
      <c r="C40" s="35">
        <f>'[1]by agency'!C85</f>
        <v>223479</v>
      </c>
      <c r="D40" s="35">
        <f>'[1]by agency'!D85</f>
        <v>223479</v>
      </c>
      <c r="E40" s="35">
        <f>'[1]by agency'!E85</f>
        <v>223479</v>
      </c>
      <c r="F40" s="35">
        <f>'[1]by agency'!F85</f>
        <v>0</v>
      </c>
      <c r="G40" s="35">
        <f>'[1]by agency'!G85</f>
        <v>0</v>
      </c>
      <c r="H40" s="35">
        <f>'[1]by agency'!H85</f>
        <v>0</v>
      </c>
      <c r="I40" s="35">
        <f>'[1]by agency'!I85</f>
        <v>223479</v>
      </c>
      <c r="J40" s="35">
        <f>'[1]by agency'!J85</f>
        <v>221967</v>
      </c>
      <c r="K40" s="35">
        <f>'[1]by agency'!K85</f>
        <v>0</v>
      </c>
      <c r="L40" s="35">
        <f>'[1]by agency'!L85</f>
        <v>0</v>
      </c>
      <c r="M40" s="35">
        <f>'[1]by agency'!M85</f>
        <v>0</v>
      </c>
      <c r="N40" s="35">
        <f>'[1]by agency'!N85</f>
        <v>221967</v>
      </c>
      <c r="O40" s="35">
        <f>'[1]by agency'!O85</f>
        <v>1512</v>
      </c>
      <c r="P40" s="35">
        <f>'[1]by agency'!P85</f>
        <v>0</v>
      </c>
      <c r="Q40" s="35">
        <f>'[1]by agency'!Q85</f>
        <v>0</v>
      </c>
      <c r="R40" s="35">
        <f>'[1]by agency'!R85</f>
        <v>0</v>
      </c>
      <c r="S40" s="35">
        <f>'[1]by agency'!S85</f>
        <v>1512</v>
      </c>
      <c r="T40" s="31"/>
      <c r="U40" s="4" t="b">
        <f>+S40='[1]by agency'!S85</f>
        <v>1</v>
      </c>
      <c r="V40" s="4" t="b">
        <f t="shared" si="1"/>
        <v>1</v>
      </c>
      <c r="W40" s="4" t="b">
        <f t="shared" si="1"/>
        <v>1</v>
      </c>
      <c r="X40" s="4" t="b">
        <f t="shared" si="1"/>
        <v>1</v>
      </c>
      <c r="Y40" s="4" t="b">
        <f t="shared" si="1"/>
        <v>1</v>
      </c>
      <c r="Z40" s="4" t="b">
        <f t="shared" si="1"/>
        <v>1</v>
      </c>
    </row>
    <row r="41" spans="1:26" s="4" customFormat="1" ht="12.75" customHeight="1">
      <c r="A41" s="34" t="s">
        <v>26</v>
      </c>
      <c r="B41" s="35">
        <f>'[1]by agency'!B86</f>
        <v>326068</v>
      </c>
      <c r="C41" s="35">
        <f>'[1]by agency'!C86</f>
        <v>0</v>
      </c>
      <c r="D41" s="35">
        <f>'[1]by agency'!D86</f>
        <v>326068</v>
      </c>
      <c r="E41" s="35">
        <f>'[1]by agency'!E86</f>
        <v>323572</v>
      </c>
      <c r="F41" s="35">
        <f>'[1]by agency'!F86</f>
        <v>0</v>
      </c>
      <c r="G41" s="35">
        <f>'[1]by agency'!G86</f>
        <v>0</v>
      </c>
      <c r="H41" s="35">
        <f>'[1]by agency'!H86</f>
        <v>0</v>
      </c>
      <c r="I41" s="35">
        <f>'[1]by agency'!I86</f>
        <v>323572</v>
      </c>
      <c r="J41" s="35">
        <f>'[1]by agency'!J86</f>
        <v>262328</v>
      </c>
      <c r="K41" s="35">
        <f>'[1]by agency'!K86</f>
        <v>0</v>
      </c>
      <c r="L41" s="35">
        <f>'[1]by agency'!L86</f>
        <v>0</v>
      </c>
      <c r="M41" s="35">
        <f>'[1]by agency'!M86</f>
        <v>0</v>
      </c>
      <c r="N41" s="35">
        <f>'[1]by agency'!N86</f>
        <v>262328</v>
      </c>
      <c r="O41" s="35">
        <f>'[1]by agency'!O86</f>
        <v>61244</v>
      </c>
      <c r="P41" s="35">
        <f>'[1]by agency'!P86</f>
        <v>0</v>
      </c>
      <c r="Q41" s="35">
        <f>'[1]by agency'!Q86</f>
        <v>0</v>
      </c>
      <c r="R41" s="35">
        <f>'[1]by agency'!R86</f>
        <v>0</v>
      </c>
      <c r="S41" s="35">
        <f>'[1]by agency'!S86</f>
        <v>61244</v>
      </c>
      <c r="T41" s="31"/>
      <c r="U41" s="4" t="b">
        <f>+S41='[1]by agency'!S86</f>
        <v>1</v>
      </c>
      <c r="V41" s="4" t="b">
        <f t="shared" si="1"/>
        <v>1</v>
      </c>
      <c r="W41" s="4" t="b">
        <f t="shared" si="1"/>
        <v>1</v>
      </c>
      <c r="X41" s="4" t="b">
        <f t="shared" si="1"/>
        <v>1</v>
      </c>
      <c r="Y41" s="4" t="b">
        <f t="shared" si="1"/>
        <v>1</v>
      </c>
      <c r="Z41" s="4" t="b">
        <f t="shared" si="1"/>
        <v>1</v>
      </c>
    </row>
    <row r="42" spans="1:26" s="4" customFormat="1" ht="12.75" customHeight="1">
      <c r="A42" s="34" t="s">
        <v>23</v>
      </c>
      <c r="B42" s="38">
        <f>+B43+B44</f>
        <v>0</v>
      </c>
      <c r="C42" s="38">
        <f>+C43+C44</f>
        <v>9614869</v>
      </c>
      <c r="D42" s="38">
        <f>+D43+D44</f>
        <v>9614869</v>
      </c>
      <c r="E42" s="38">
        <f t="shared" ref="E42:S42" si="12">+E43+E44</f>
        <v>0</v>
      </c>
      <c r="F42" s="38">
        <f t="shared" si="12"/>
        <v>2891258</v>
      </c>
      <c r="G42" s="38">
        <f>+G43+G44</f>
        <v>0</v>
      </c>
      <c r="H42" s="38">
        <f t="shared" si="12"/>
        <v>1370176</v>
      </c>
      <c r="I42" s="38">
        <f t="shared" si="12"/>
        <v>4261434</v>
      </c>
      <c r="J42" s="38">
        <f t="shared" si="12"/>
        <v>0</v>
      </c>
      <c r="K42" s="38">
        <f t="shared" si="12"/>
        <v>638451</v>
      </c>
      <c r="L42" s="38">
        <f>+L43+L44</f>
        <v>0</v>
      </c>
      <c r="M42" s="38">
        <f t="shared" si="12"/>
        <v>425260</v>
      </c>
      <c r="N42" s="38">
        <f t="shared" si="12"/>
        <v>1063711</v>
      </c>
      <c r="O42" s="38">
        <f t="shared" si="12"/>
        <v>0</v>
      </c>
      <c r="P42" s="38">
        <f t="shared" si="12"/>
        <v>2252807</v>
      </c>
      <c r="Q42" s="38">
        <f>+Q43+Q44</f>
        <v>0</v>
      </c>
      <c r="R42" s="38">
        <f t="shared" si="12"/>
        <v>944916</v>
      </c>
      <c r="S42" s="38">
        <f t="shared" si="12"/>
        <v>3197723</v>
      </c>
      <c r="T42" s="31"/>
      <c r="U42" s="4" t="b">
        <f>+S42='[1]by agency'!S87</f>
        <v>1</v>
      </c>
      <c r="V42" s="4" t="b">
        <f t="shared" si="1"/>
        <v>1</v>
      </c>
      <c r="W42" s="4" t="b">
        <f t="shared" si="1"/>
        <v>1</v>
      </c>
      <c r="X42" s="4" t="b">
        <f t="shared" si="1"/>
        <v>1</v>
      </c>
      <c r="Y42" s="4" t="b">
        <f t="shared" si="1"/>
        <v>1</v>
      </c>
      <c r="Z42" s="4" t="b">
        <f t="shared" si="1"/>
        <v>1</v>
      </c>
    </row>
    <row r="43" spans="1:26" s="4" customFormat="1" ht="12.75" customHeight="1">
      <c r="A43" s="36" t="s">
        <v>21</v>
      </c>
      <c r="B43" s="35">
        <f>'[1]by agency'!B88</f>
        <v>0</v>
      </c>
      <c r="C43" s="35">
        <f>'[1]by agency'!C88</f>
        <v>4261434</v>
      </c>
      <c r="D43" s="35">
        <f>'[1]by agency'!D88</f>
        <v>4261434</v>
      </c>
      <c r="E43" s="35">
        <f>'[1]by agency'!E88</f>
        <v>0</v>
      </c>
      <c r="F43" s="35">
        <f>'[1]by agency'!F88</f>
        <v>2891258</v>
      </c>
      <c r="G43" s="35">
        <f>'[1]by agency'!G88</f>
        <v>0</v>
      </c>
      <c r="H43" s="35">
        <f>'[1]by agency'!H88</f>
        <v>1370176</v>
      </c>
      <c r="I43" s="35">
        <f>'[1]by agency'!I88</f>
        <v>4261434</v>
      </c>
      <c r="J43" s="35">
        <f>'[1]by agency'!J88</f>
        <v>0</v>
      </c>
      <c r="K43" s="35">
        <f>'[1]by agency'!K88</f>
        <v>638451</v>
      </c>
      <c r="L43" s="35">
        <f>'[1]by agency'!L88</f>
        <v>0</v>
      </c>
      <c r="M43" s="35">
        <f>'[1]by agency'!M88</f>
        <v>425260</v>
      </c>
      <c r="N43" s="35">
        <f>'[1]by agency'!N88</f>
        <v>1063711</v>
      </c>
      <c r="O43" s="35">
        <f>'[1]by agency'!O88</f>
        <v>0</v>
      </c>
      <c r="P43" s="35">
        <f>'[1]by agency'!P88</f>
        <v>2252807</v>
      </c>
      <c r="Q43" s="35">
        <f>'[1]by agency'!Q88</f>
        <v>0</v>
      </c>
      <c r="R43" s="35">
        <f>'[1]by agency'!R88</f>
        <v>944916</v>
      </c>
      <c r="S43" s="35">
        <f>'[1]by agency'!S88</f>
        <v>3197723</v>
      </c>
      <c r="T43" s="31"/>
      <c r="U43" s="4" t="b">
        <f>+S43='[1]by agency'!S88</f>
        <v>1</v>
      </c>
      <c r="V43" s="4" t="b">
        <f t="shared" si="1"/>
        <v>1</v>
      </c>
      <c r="W43" s="4" t="b">
        <f t="shared" si="1"/>
        <v>1</v>
      </c>
      <c r="X43" s="4" t="b">
        <f t="shared" si="1"/>
        <v>1</v>
      </c>
      <c r="Y43" s="4" t="b">
        <f t="shared" si="1"/>
        <v>1</v>
      </c>
      <c r="Z43" s="4" t="b">
        <f t="shared" si="1"/>
        <v>1</v>
      </c>
    </row>
    <row r="44" spans="1:26" s="4" customFormat="1" ht="12.75" customHeight="1">
      <c r="A44" s="36" t="s">
        <v>22</v>
      </c>
      <c r="B44" s="35">
        <f>'[1]by agency'!B89</f>
        <v>0</v>
      </c>
      <c r="C44" s="35">
        <f>'[1]by agency'!C89</f>
        <v>5353435</v>
      </c>
      <c r="D44" s="35">
        <f>'[1]by agency'!D89</f>
        <v>5353435</v>
      </c>
      <c r="E44" s="35">
        <f>'[1]by agency'!E89</f>
        <v>0</v>
      </c>
      <c r="F44" s="35">
        <f>'[1]by agency'!F89</f>
        <v>0</v>
      </c>
      <c r="G44" s="35">
        <f>'[1]by agency'!G89</f>
        <v>0</v>
      </c>
      <c r="H44" s="35">
        <f>'[1]by agency'!H89</f>
        <v>0</v>
      </c>
      <c r="I44" s="35">
        <f>'[1]by agency'!I89</f>
        <v>0</v>
      </c>
      <c r="J44" s="35">
        <f>'[1]by agency'!J89</f>
        <v>0</v>
      </c>
      <c r="K44" s="35">
        <f>'[1]by agency'!K89</f>
        <v>0</v>
      </c>
      <c r="L44" s="35">
        <f>'[1]by agency'!L89</f>
        <v>0</v>
      </c>
      <c r="M44" s="35">
        <f>'[1]by agency'!M89</f>
        <v>0</v>
      </c>
      <c r="N44" s="35">
        <f>'[1]by agency'!N89</f>
        <v>0</v>
      </c>
      <c r="O44" s="35">
        <f>'[1]by agency'!O89</f>
        <v>0</v>
      </c>
      <c r="P44" s="35">
        <f>'[1]by agency'!P89</f>
        <v>0</v>
      </c>
      <c r="Q44" s="35">
        <f>'[1]by agency'!Q89</f>
        <v>0</v>
      </c>
      <c r="R44" s="35">
        <f>'[1]by agency'!R89</f>
        <v>0</v>
      </c>
      <c r="S44" s="35">
        <f>'[1]by agency'!S89</f>
        <v>0</v>
      </c>
      <c r="T44" s="31"/>
      <c r="U44" s="4" t="b">
        <f>+S44='[1]by agency'!S89</f>
        <v>1</v>
      </c>
      <c r="V44" s="4" t="b">
        <f t="shared" si="1"/>
        <v>1</v>
      </c>
      <c r="W44" s="4" t="b">
        <f t="shared" si="1"/>
        <v>1</v>
      </c>
      <c r="X44" s="4" t="b">
        <f t="shared" si="1"/>
        <v>1</v>
      </c>
      <c r="Y44" s="4" t="b">
        <f t="shared" si="1"/>
        <v>1</v>
      </c>
      <c r="Z44" s="4" t="b">
        <f t="shared" si="1"/>
        <v>1</v>
      </c>
    </row>
    <row r="45" spans="1:26" s="4" customFormat="1" ht="12.75" customHeight="1">
      <c r="A45" s="39"/>
      <c r="B45" s="39"/>
      <c r="C45" s="39"/>
      <c r="D45" s="39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40"/>
      <c r="T45" s="31"/>
      <c r="V45" s="4" t="b">
        <f t="shared" si="1"/>
        <v>1</v>
      </c>
      <c r="W45" s="4" t="b">
        <f t="shared" si="1"/>
        <v>1</v>
      </c>
      <c r="X45" s="4" t="b">
        <f t="shared" si="1"/>
        <v>1</v>
      </c>
      <c r="Y45" s="4" t="b">
        <f t="shared" si="1"/>
        <v>1</v>
      </c>
      <c r="Z45" s="4" t="b">
        <f t="shared" si="1"/>
        <v>1</v>
      </c>
    </row>
    <row r="46" spans="1:26" s="4" customFormat="1" ht="12.75" customHeight="1">
      <c r="A46" s="134" t="s">
        <v>29</v>
      </c>
      <c r="B46" s="30">
        <f t="shared" ref="B46:S46" si="13">+B47+B51</f>
        <v>49323327</v>
      </c>
      <c r="C46" s="30">
        <f t="shared" si="13"/>
        <v>9747892</v>
      </c>
      <c r="D46" s="30">
        <f t="shared" si="13"/>
        <v>59071219</v>
      </c>
      <c r="E46" s="30">
        <f t="shared" si="13"/>
        <v>3702423</v>
      </c>
      <c r="F46" s="30">
        <f t="shared" si="13"/>
        <v>31773174</v>
      </c>
      <c r="G46" s="30">
        <f>+G47+G51</f>
        <v>2726</v>
      </c>
      <c r="H46" s="30">
        <f t="shared" si="13"/>
        <v>20619809</v>
      </c>
      <c r="I46" s="30">
        <f t="shared" si="13"/>
        <v>56098132</v>
      </c>
      <c r="J46" s="30">
        <f t="shared" si="13"/>
        <v>3538179</v>
      </c>
      <c r="K46" s="30">
        <f t="shared" si="13"/>
        <v>26707877</v>
      </c>
      <c r="L46" s="30">
        <f t="shared" si="13"/>
        <v>740</v>
      </c>
      <c r="M46" s="30">
        <f t="shared" si="13"/>
        <v>16899454</v>
      </c>
      <c r="N46" s="30">
        <f t="shared" si="13"/>
        <v>47146250</v>
      </c>
      <c r="O46" s="30">
        <f t="shared" si="13"/>
        <v>164244</v>
      </c>
      <c r="P46" s="30">
        <f t="shared" si="13"/>
        <v>5065297</v>
      </c>
      <c r="Q46" s="30">
        <f>+Q47+Q51</f>
        <v>1986</v>
      </c>
      <c r="R46" s="30">
        <f t="shared" si="13"/>
        <v>3720355</v>
      </c>
      <c r="S46" s="30">
        <f t="shared" si="13"/>
        <v>8951882</v>
      </c>
      <c r="T46" s="31">
        <f>+N46/I46</f>
        <v>0.84042459738231567</v>
      </c>
      <c r="U46" s="4" t="b">
        <f>+S46='[1]by agency'!S91</f>
        <v>1</v>
      </c>
      <c r="V46" s="4" t="b">
        <f t="shared" si="1"/>
        <v>1</v>
      </c>
      <c r="W46" s="4" t="b">
        <f t="shared" si="1"/>
        <v>1</v>
      </c>
      <c r="X46" s="4" t="b">
        <f t="shared" si="1"/>
        <v>1</v>
      </c>
      <c r="Y46" s="4" t="b">
        <f t="shared" si="1"/>
        <v>1</v>
      </c>
      <c r="Z46" s="4" t="b">
        <f t="shared" si="1"/>
        <v>1</v>
      </c>
    </row>
    <row r="47" spans="1:26" s="4" customFormat="1" ht="12.75" customHeight="1">
      <c r="A47" s="32" t="s">
        <v>19</v>
      </c>
      <c r="B47" s="33">
        <f>+B48+B49+B50</f>
        <v>49323327</v>
      </c>
      <c r="C47" s="33">
        <f>+C48+C49+C50</f>
        <v>-5437118</v>
      </c>
      <c r="D47" s="33">
        <f>+D48+D49+D50</f>
        <v>43886209</v>
      </c>
      <c r="E47" s="33">
        <f t="shared" ref="E47:S47" si="14">+E48+E49+E50</f>
        <v>3702423</v>
      </c>
      <c r="F47" s="33">
        <f t="shared" si="14"/>
        <v>27533772</v>
      </c>
      <c r="G47" s="33">
        <f>+G48+G49+G50</f>
        <v>2726</v>
      </c>
      <c r="H47" s="33">
        <f t="shared" si="14"/>
        <v>11724594</v>
      </c>
      <c r="I47" s="33">
        <f t="shared" si="14"/>
        <v>42963515</v>
      </c>
      <c r="J47" s="33">
        <f t="shared" si="14"/>
        <v>3538179</v>
      </c>
      <c r="K47" s="33">
        <f t="shared" si="14"/>
        <v>22993359</v>
      </c>
      <c r="L47" s="33">
        <f>+L48+L49+L50</f>
        <v>740</v>
      </c>
      <c r="M47" s="33">
        <f t="shared" si="14"/>
        <v>10241735</v>
      </c>
      <c r="N47" s="33">
        <f t="shared" si="14"/>
        <v>36774013</v>
      </c>
      <c r="O47" s="33">
        <f t="shared" si="14"/>
        <v>164244</v>
      </c>
      <c r="P47" s="33">
        <f t="shared" si="14"/>
        <v>4540413</v>
      </c>
      <c r="Q47" s="33">
        <f>+Q48+Q49+Q50</f>
        <v>1986</v>
      </c>
      <c r="R47" s="33">
        <f t="shared" si="14"/>
        <v>1482859</v>
      </c>
      <c r="S47" s="33">
        <f t="shared" si="14"/>
        <v>6189502</v>
      </c>
      <c r="T47" s="31"/>
      <c r="U47" s="4" t="b">
        <f>+S47='[1]by agency'!S92</f>
        <v>1</v>
      </c>
      <c r="V47" s="4" t="b">
        <f t="shared" si="1"/>
        <v>1</v>
      </c>
      <c r="W47" s="4" t="b">
        <f t="shared" si="1"/>
        <v>1</v>
      </c>
      <c r="X47" s="4" t="b">
        <f t="shared" si="1"/>
        <v>1</v>
      </c>
      <c r="Y47" s="4" t="b">
        <f t="shared" si="1"/>
        <v>1</v>
      </c>
      <c r="Z47" s="4" t="b">
        <f t="shared" si="1"/>
        <v>1</v>
      </c>
    </row>
    <row r="48" spans="1:26" s="4" customFormat="1" ht="12.75" customHeight="1">
      <c r="A48" s="34" t="s">
        <v>20</v>
      </c>
      <c r="B48" s="35">
        <f>'[1]by agency'!B93</f>
        <v>48697540</v>
      </c>
      <c r="C48" s="35">
        <f>'[1]by agency'!C93</f>
        <v>-6759464</v>
      </c>
      <c r="D48" s="35">
        <f>'[1]by agency'!D93</f>
        <v>41938076</v>
      </c>
      <c r="E48" s="35">
        <f>'[1]by agency'!E93</f>
        <v>2672735</v>
      </c>
      <c r="F48" s="35">
        <f>'[1]by agency'!F93</f>
        <v>26778202</v>
      </c>
      <c r="G48" s="35">
        <f>'[1]by agency'!G93</f>
        <v>2726</v>
      </c>
      <c r="H48" s="35">
        <f>'[1]by agency'!H93</f>
        <v>11587914</v>
      </c>
      <c r="I48" s="35">
        <f>'[1]by agency'!I93</f>
        <v>41041577</v>
      </c>
      <c r="J48" s="35">
        <f>'[1]by agency'!J93</f>
        <v>2521096</v>
      </c>
      <c r="K48" s="35">
        <f>'[1]by agency'!K93</f>
        <v>22707562</v>
      </c>
      <c r="L48" s="35">
        <f>'[1]by agency'!L93</f>
        <v>740</v>
      </c>
      <c r="M48" s="35">
        <f>'[1]by agency'!M93</f>
        <v>10157237</v>
      </c>
      <c r="N48" s="35">
        <f>'[1]by agency'!N93</f>
        <v>35386635</v>
      </c>
      <c r="O48" s="35">
        <f>'[1]by agency'!O93</f>
        <v>151639</v>
      </c>
      <c r="P48" s="35">
        <f>'[1]by agency'!P93</f>
        <v>4070640</v>
      </c>
      <c r="Q48" s="35">
        <f>'[1]by agency'!Q93</f>
        <v>1986</v>
      </c>
      <c r="R48" s="35">
        <f>'[1]by agency'!R93</f>
        <v>1430677</v>
      </c>
      <c r="S48" s="35">
        <f>'[1]by agency'!S93</f>
        <v>5654942</v>
      </c>
      <c r="T48" s="31"/>
      <c r="U48" s="4" t="b">
        <f>+S48='[1]by agency'!S93</f>
        <v>1</v>
      </c>
      <c r="V48" s="4" t="b">
        <f t="shared" si="1"/>
        <v>1</v>
      </c>
      <c r="W48" s="4" t="b">
        <f t="shared" si="1"/>
        <v>1</v>
      </c>
      <c r="X48" s="4" t="b">
        <f t="shared" si="1"/>
        <v>1</v>
      </c>
      <c r="Y48" s="4" t="b">
        <f t="shared" si="1"/>
        <v>1</v>
      </c>
      <c r="Z48" s="4" t="b">
        <f t="shared" si="1"/>
        <v>1</v>
      </c>
    </row>
    <row r="49" spans="1:26" s="4" customFormat="1" ht="12.75" customHeight="1">
      <c r="A49" s="34" t="s">
        <v>25</v>
      </c>
      <c r="B49" s="35">
        <f>'[1]by agency'!B94</f>
        <v>0</v>
      </c>
      <c r="C49" s="35">
        <f>'[1]by agency'!C94</f>
        <v>1321350</v>
      </c>
      <c r="D49" s="35">
        <f>'[1]by agency'!D94</f>
        <v>1321350</v>
      </c>
      <c r="E49" s="35">
        <f>'[1]by agency'!E94</f>
        <v>766627</v>
      </c>
      <c r="F49" s="35">
        <f>'[1]by agency'!F94</f>
        <v>498043</v>
      </c>
      <c r="G49" s="35">
        <f>'[1]by agency'!G94</f>
        <v>0</v>
      </c>
      <c r="H49" s="35">
        <f>'[1]by agency'!H94</f>
        <v>56680</v>
      </c>
      <c r="I49" s="35">
        <f>'[1]by agency'!I94</f>
        <v>1321350</v>
      </c>
      <c r="J49" s="35">
        <f>'[1]by agency'!J94</f>
        <v>765653</v>
      </c>
      <c r="K49" s="35">
        <f>'[1]by agency'!K94</f>
        <v>61582</v>
      </c>
      <c r="L49" s="35">
        <f>'[1]by agency'!L94</f>
        <v>0</v>
      </c>
      <c r="M49" s="35">
        <f>'[1]by agency'!M94</f>
        <v>9403</v>
      </c>
      <c r="N49" s="35">
        <f>'[1]by agency'!N94</f>
        <v>836638</v>
      </c>
      <c r="O49" s="35">
        <f>'[1]by agency'!O94</f>
        <v>974</v>
      </c>
      <c r="P49" s="35">
        <f>'[1]by agency'!P94</f>
        <v>436461</v>
      </c>
      <c r="Q49" s="35">
        <f>'[1]by agency'!Q94</f>
        <v>0</v>
      </c>
      <c r="R49" s="35">
        <f>'[1]by agency'!R94</f>
        <v>47277</v>
      </c>
      <c r="S49" s="35">
        <f>'[1]by agency'!S94</f>
        <v>484712</v>
      </c>
      <c r="T49" s="31"/>
      <c r="U49" s="4" t="b">
        <f>+S49='[1]by agency'!S94</f>
        <v>1</v>
      </c>
      <c r="V49" s="4" t="b">
        <f t="shared" si="1"/>
        <v>1</v>
      </c>
      <c r="W49" s="4" t="b">
        <f t="shared" si="1"/>
        <v>1</v>
      </c>
      <c r="X49" s="4" t="b">
        <f t="shared" si="1"/>
        <v>1</v>
      </c>
      <c r="Y49" s="4" t="b">
        <f t="shared" si="1"/>
        <v>1</v>
      </c>
      <c r="Z49" s="4" t="b">
        <f t="shared" si="1"/>
        <v>1</v>
      </c>
    </row>
    <row r="50" spans="1:26" s="4" customFormat="1" ht="12.75" customHeight="1">
      <c r="A50" s="34" t="s">
        <v>26</v>
      </c>
      <c r="B50" s="35">
        <f>'[1]by agency'!B95</f>
        <v>625787</v>
      </c>
      <c r="C50" s="35">
        <f>'[1]by agency'!C95</f>
        <v>996</v>
      </c>
      <c r="D50" s="35">
        <f>'[1]by agency'!D95</f>
        <v>626783</v>
      </c>
      <c r="E50" s="35">
        <f>'[1]by agency'!E95</f>
        <v>263061</v>
      </c>
      <c r="F50" s="35">
        <f>'[1]by agency'!F95</f>
        <v>257527</v>
      </c>
      <c r="G50" s="35">
        <f>'[1]by agency'!G95</f>
        <v>0</v>
      </c>
      <c r="H50" s="35">
        <f>'[1]by agency'!H95</f>
        <v>80000</v>
      </c>
      <c r="I50" s="35">
        <f>'[1]by agency'!I95</f>
        <v>600588</v>
      </c>
      <c r="J50" s="35">
        <f>'[1]by agency'!J95</f>
        <v>251430</v>
      </c>
      <c r="K50" s="35">
        <f>'[1]by agency'!K95</f>
        <v>224215</v>
      </c>
      <c r="L50" s="35">
        <f>'[1]by agency'!L95</f>
        <v>0</v>
      </c>
      <c r="M50" s="35">
        <f>'[1]by agency'!M95</f>
        <v>75095</v>
      </c>
      <c r="N50" s="35">
        <f>'[1]by agency'!N95</f>
        <v>550740</v>
      </c>
      <c r="O50" s="35">
        <f>'[1]by agency'!O95</f>
        <v>11631</v>
      </c>
      <c r="P50" s="35">
        <f>'[1]by agency'!P95</f>
        <v>33312</v>
      </c>
      <c r="Q50" s="35">
        <f>'[1]by agency'!Q95</f>
        <v>0</v>
      </c>
      <c r="R50" s="35">
        <f>'[1]by agency'!R95</f>
        <v>4905</v>
      </c>
      <c r="S50" s="35">
        <f>'[1]by agency'!S95</f>
        <v>49848</v>
      </c>
      <c r="T50" s="31"/>
      <c r="U50" s="4" t="b">
        <f>+S50='[1]by agency'!S95</f>
        <v>1</v>
      </c>
      <c r="V50" s="4" t="b">
        <f t="shared" si="1"/>
        <v>1</v>
      </c>
      <c r="W50" s="4" t="b">
        <f t="shared" si="1"/>
        <v>1</v>
      </c>
      <c r="X50" s="4" t="b">
        <f t="shared" si="1"/>
        <v>1</v>
      </c>
      <c r="Y50" s="4" t="b">
        <f t="shared" si="1"/>
        <v>1</v>
      </c>
      <c r="Z50" s="4" t="b">
        <f t="shared" si="1"/>
        <v>1</v>
      </c>
    </row>
    <row r="51" spans="1:26" s="4" customFormat="1" ht="12.75" customHeight="1">
      <c r="A51" s="34" t="s">
        <v>23</v>
      </c>
      <c r="B51" s="38">
        <f>+B52+B53</f>
        <v>0</v>
      </c>
      <c r="C51" s="38">
        <f>+C52+C53</f>
        <v>15185010</v>
      </c>
      <c r="D51" s="38">
        <f>+D52+D53</f>
        <v>15185010</v>
      </c>
      <c r="E51" s="38">
        <f t="shared" ref="E51:S51" si="15">+E52+E53</f>
        <v>0</v>
      </c>
      <c r="F51" s="38">
        <f t="shared" si="15"/>
        <v>4239402</v>
      </c>
      <c r="G51" s="38">
        <f>+G52+G53</f>
        <v>0</v>
      </c>
      <c r="H51" s="38">
        <f t="shared" si="15"/>
        <v>8895215</v>
      </c>
      <c r="I51" s="38">
        <f t="shared" si="15"/>
        <v>13134617</v>
      </c>
      <c r="J51" s="38">
        <f t="shared" si="15"/>
        <v>0</v>
      </c>
      <c r="K51" s="38">
        <f t="shared" si="15"/>
        <v>3714518</v>
      </c>
      <c r="L51" s="38">
        <f>+L52+L53</f>
        <v>0</v>
      </c>
      <c r="M51" s="38">
        <f t="shared" si="15"/>
        <v>6657719</v>
      </c>
      <c r="N51" s="38">
        <f t="shared" si="15"/>
        <v>10372237</v>
      </c>
      <c r="O51" s="38">
        <f t="shared" si="15"/>
        <v>0</v>
      </c>
      <c r="P51" s="38">
        <f t="shared" si="15"/>
        <v>524884</v>
      </c>
      <c r="Q51" s="38">
        <f>+Q52+Q53</f>
        <v>0</v>
      </c>
      <c r="R51" s="38">
        <f t="shared" si="15"/>
        <v>2237496</v>
      </c>
      <c r="S51" s="38">
        <f t="shared" si="15"/>
        <v>2762380</v>
      </c>
      <c r="T51" s="31"/>
      <c r="U51" s="4" t="b">
        <f>+S51='[1]by agency'!S96</f>
        <v>1</v>
      </c>
      <c r="V51" s="4" t="b">
        <f t="shared" si="1"/>
        <v>1</v>
      </c>
      <c r="W51" s="4" t="b">
        <f t="shared" si="1"/>
        <v>1</v>
      </c>
      <c r="X51" s="4" t="b">
        <f t="shared" si="1"/>
        <v>1</v>
      </c>
      <c r="Y51" s="4" t="b">
        <f t="shared" si="1"/>
        <v>1</v>
      </c>
      <c r="Z51" s="4" t="b">
        <f t="shared" si="1"/>
        <v>1</v>
      </c>
    </row>
    <row r="52" spans="1:26" s="4" customFormat="1" ht="12.75" customHeight="1">
      <c r="A52" s="36" t="s">
        <v>21</v>
      </c>
      <c r="B52" s="35">
        <f>'[1]by agency'!B97</f>
        <v>0</v>
      </c>
      <c r="C52" s="35">
        <f>'[1]by agency'!C97</f>
        <v>12554617</v>
      </c>
      <c r="D52" s="35">
        <f>'[1]by agency'!D97</f>
        <v>12554617</v>
      </c>
      <c r="E52" s="35">
        <f>'[1]by agency'!E97</f>
        <v>0</v>
      </c>
      <c r="F52" s="35">
        <f>'[1]by agency'!F97</f>
        <v>4239402</v>
      </c>
      <c r="G52" s="35">
        <f>'[1]by agency'!G97</f>
        <v>0</v>
      </c>
      <c r="H52" s="35">
        <f>'[1]by agency'!H97</f>
        <v>8315215</v>
      </c>
      <c r="I52" s="35">
        <f>'[1]by agency'!I97</f>
        <v>12554617</v>
      </c>
      <c r="J52" s="35">
        <f>'[1]by agency'!J97</f>
        <v>0</v>
      </c>
      <c r="K52" s="35">
        <f>'[1]by agency'!K97</f>
        <v>3714518</v>
      </c>
      <c r="L52" s="35">
        <f>'[1]by agency'!L97</f>
        <v>0</v>
      </c>
      <c r="M52" s="35">
        <f>'[1]by agency'!M97</f>
        <v>6590972</v>
      </c>
      <c r="N52" s="35">
        <f>'[1]by agency'!N97</f>
        <v>10305490</v>
      </c>
      <c r="O52" s="35">
        <f>'[1]by agency'!O97</f>
        <v>0</v>
      </c>
      <c r="P52" s="35">
        <f>'[1]by agency'!P97</f>
        <v>524884</v>
      </c>
      <c r="Q52" s="35">
        <f>'[1]by agency'!Q97</f>
        <v>0</v>
      </c>
      <c r="R52" s="35">
        <f>'[1]by agency'!R97</f>
        <v>1724243</v>
      </c>
      <c r="S52" s="35">
        <f>'[1]by agency'!S97</f>
        <v>2249127</v>
      </c>
      <c r="T52" s="31"/>
      <c r="U52" s="4" t="b">
        <f>+S52='[1]by agency'!S97</f>
        <v>1</v>
      </c>
      <c r="V52" s="4" t="b">
        <f t="shared" si="1"/>
        <v>1</v>
      </c>
      <c r="W52" s="4" t="b">
        <f t="shared" si="1"/>
        <v>1</v>
      </c>
      <c r="X52" s="4" t="b">
        <f t="shared" si="1"/>
        <v>1</v>
      </c>
      <c r="Y52" s="4" t="b">
        <f t="shared" si="1"/>
        <v>1</v>
      </c>
      <c r="Z52" s="4" t="b">
        <f t="shared" si="1"/>
        <v>1</v>
      </c>
    </row>
    <row r="53" spans="1:26" s="4" customFormat="1" ht="12.75" customHeight="1">
      <c r="A53" s="36" t="s">
        <v>22</v>
      </c>
      <c r="B53" s="35">
        <f>'[1]by agency'!B98</f>
        <v>0</v>
      </c>
      <c r="C53" s="35">
        <f>'[1]by agency'!C98</f>
        <v>2630393</v>
      </c>
      <c r="D53" s="35">
        <f>'[1]by agency'!D98</f>
        <v>2630393</v>
      </c>
      <c r="E53" s="35">
        <f>'[1]by agency'!E98</f>
        <v>0</v>
      </c>
      <c r="F53" s="35">
        <f>'[1]by agency'!F98</f>
        <v>0</v>
      </c>
      <c r="G53" s="35">
        <f>'[1]by agency'!G98</f>
        <v>0</v>
      </c>
      <c r="H53" s="35">
        <f>'[1]by agency'!H98</f>
        <v>580000</v>
      </c>
      <c r="I53" s="35">
        <f>'[1]by agency'!I98</f>
        <v>580000</v>
      </c>
      <c r="J53" s="35">
        <f>'[1]by agency'!J98</f>
        <v>0</v>
      </c>
      <c r="K53" s="35">
        <f>'[1]by agency'!K98</f>
        <v>0</v>
      </c>
      <c r="L53" s="35">
        <f>'[1]by agency'!L98</f>
        <v>0</v>
      </c>
      <c r="M53" s="35">
        <f>'[1]by agency'!M98</f>
        <v>66747</v>
      </c>
      <c r="N53" s="35">
        <f>'[1]by agency'!N98</f>
        <v>66747</v>
      </c>
      <c r="O53" s="35">
        <f>'[1]by agency'!O98</f>
        <v>0</v>
      </c>
      <c r="P53" s="35">
        <f>'[1]by agency'!P98</f>
        <v>0</v>
      </c>
      <c r="Q53" s="35">
        <f>'[1]by agency'!Q98</f>
        <v>0</v>
      </c>
      <c r="R53" s="35">
        <f>'[1]by agency'!R98</f>
        <v>513253</v>
      </c>
      <c r="S53" s="35">
        <f>'[1]by agency'!S98</f>
        <v>513253</v>
      </c>
      <c r="T53" s="31"/>
      <c r="U53" s="4" t="b">
        <f>+S53='[1]by agency'!S98</f>
        <v>1</v>
      </c>
      <c r="V53" s="4" t="b">
        <f t="shared" si="1"/>
        <v>1</v>
      </c>
      <c r="W53" s="4" t="b">
        <f t="shared" si="1"/>
        <v>1</v>
      </c>
      <c r="X53" s="4" t="b">
        <f t="shared" si="1"/>
        <v>1</v>
      </c>
      <c r="Y53" s="4" t="b">
        <f t="shared" si="1"/>
        <v>1</v>
      </c>
      <c r="Z53" s="4" t="b">
        <f t="shared" si="1"/>
        <v>1</v>
      </c>
    </row>
    <row r="54" spans="1:26" s="4" customFormat="1" ht="12.75" customHeight="1">
      <c r="A54" s="38"/>
      <c r="B54" s="38"/>
      <c r="C54" s="38"/>
      <c r="D54" s="38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41"/>
      <c r="T54" s="42"/>
      <c r="V54" s="4" t="b">
        <f t="shared" si="1"/>
        <v>1</v>
      </c>
      <c r="W54" s="4" t="b">
        <f t="shared" si="1"/>
        <v>1</v>
      </c>
      <c r="X54" s="4" t="b">
        <f t="shared" si="1"/>
        <v>1</v>
      </c>
      <c r="Y54" s="4" t="b">
        <f t="shared" si="1"/>
        <v>1</v>
      </c>
      <c r="Z54" s="4" t="b">
        <f t="shared" si="1"/>
        <v>1</v>
      </c>
    </row>
    <row r="55" spans="1:26" s="4" customFormat="1" ht="12.75" customHeight="1">
      <c r="A55" s="134" t="s">
        <v>30</v>
      </c>
      <c r="B55" s="30">
        <f>+B56+B60</f>
        <v>1455942</v>
      </c>
      <c r="C55" s="30">
        <f>+C56+C60</f>
        <v>2628385</v>
      </c>
      <c r="D55" s="30">
        <f>+D56+D60</f>
        <v>4084327</v>
      </c>
      <c r="E55" s="30">
        <f t="shared" ref="E55:S55" si="16">+E56+E60</f>
        <v>1793490</v>
      </c>
      <c r="F55" s="30">
        <f t="shared" si="16"/>
        <v>1977517</v>
      </c>
      <c r="G55" s="30">
        <f>+G56+G60</f>
        <v>107</v>
      </c>
      <c r="H55" s="30">
        <f t="shared" si="16"/>
        <v>313214</v>
      </c>
      <c r="I55" s="30">
        <f t="shared" si="16"/>
        <v>4084328</v>
      </c>
      <c r="J55" s="30">
        <f t="shared" si="16"/>
        <v>1789134</v>
      </c>
      <c r="K55" s="30">
        <f t="shared" si="16"/>
        <v>460964</v>
      </c>
      <c r="L55" s="30">
        <f>+L56+L60</f>
        <v>11</v>
      </c>
      <c r="M55" s="30">
        <f t="shared" si="16"/>
        <v>52534</v>
      </c>
      <c r="N55" s="30">
        <f t="shared" si="16"/>
        <v>2302643</v>
      </c>
      <c r="O55" s="30">
        <f t="shared" si="16"/>
        <v>4356</v>
      </c>
      <c r="P55" s="30">
        <f t="shared" si="16"/>
        <v>1516553</v>
      </c>
      <c r="Q55" s="30">
        <f>+Q56+Q60</f>
        <v>96</v>
      </c>
      <c r="R55" s="30">
        <f t="shared" si="16"/>
        <v>260680</v>
      </c>
      <c r="S55" s="30">
        <f t="shared" si="16"/>
        <v>1781685</v>
      </c>
      <c r="T55" s="31">
        <f>+N55/I55</f>
        <v>0.56377524038226112</v>
      </c>
      <c r="U55" s="4" t="b">
        <f>+S55='[1]by agency'!S172</f>
        <v>1</v>
      </c>
      <c r="V55" s="4" t="b">
        <f t="shared" si="1"/>
        <v>1</v>
      </c>
      <c r="W55" s="4" t="b">
        <f t="shared" si="1"/>
        <v>1</v>
      </c>
      <c r="X55" s="4" t="b">
        <f t="shared" si="1"/>
        <v>1</v>
      </c>
      <c r="Y55" s="4" t="b">
        <f t="shared" si="1"/>
        <v>1</v>
      </c>
      <c r="Z55" s="4" t="b">
        <f t="shared" si="1"/>
        <v>1</v>
      </c>
    </row>
    <row r="56" spans="1:26" s="4" customFormat="1" ht="12.75" customHeight="1">
      <c r="A56" s="32" t="s">
        <v>19</v>
      </c>
      <c r="B56" s="33">
        <f>+B57+B58+B59</f>
        <v>1455942</v>
      </c>
      <c r="C56" s="33">
        <f>+C57+C58+C59</f>
        <v>1398894</v>
      </c>
      <c r="D56" s="33">
        <f>+D57+D58+D59</f>
        <v>2854836</v>
      </c>
      <c r="E56" s="33">
        <f t="shared" ref="E56:S56" si="17">+E57+E58+E59</f>
        <v>1793490</v>
      </c>
      <c r="F56" s="33">
        <f t="shared" si="17"/>
        <v>885679</v>
      </c>
      <c r="G56" s="33">
        <f>+G57+G58+G59</f>
        <v>107</v>
      </c>
      <c r="H56" s="33">
        <f t="shared" si="17"/>
        <v>175561</v>
      </c>
      <c r="I56" s="33">
        <f t="shared" si="17"/>
        <v>2854837</v>
      </c>
      <c r="J56" s="33">
        <f t="shared" si="17"/>
        <v>1789134</v>
      </c>
      <c r="K56" s="33">
        <f t="shared" si="17"/>
        <v>358120</v>
      </c>
      <c r="L56" s="33">
        <f>+L57+L58+L59</f>
        <v>11</v>
      </c>
      <c r="M56" s="33">
        <f t="shared" si="17"/>
        <v>34346</v>
      </c>
      <c r="N56" s="33">
        <f t="shared" si="17"/>
        <v>2181611</v>
      </c>
      <c r="O56" s="33">
        <f t="shared" si="17"/>
        <v>4356</v>
      </c>
      <c r="P56" s="33">
        <f t="shared" si="17"/>
        <v>527559</v>
      </c>
      <c r="Q56" s="33">
        <f>+Q57+Q58+Q59</f>
        <v>96</v>
      </c>
      <c r="R56" s="33">
        <f t="shared" si="17"/>
        <v>141215</v>
      </c>
      <c r="S56" s="33">
        <f t="shared" si="17"/>
        <v>673226</v>
      </c>
      <c r="T56" s="31"/>
      <c r="U56" s="4" t="b">
        <f>+S56='[1]by agency'!S173</f>
        <v>1</v>
      </c>
      <c r="V56" s="4" t="b">
        <f t="shared" si="1"/>
        <v>1</v>
      </c>
      <c r="W56" s="4" t="b">
        <f t="shared" si="1"/>
        <v>1</v>
      </c>
      <c r="X56" s="4" t="b">
        <f t="shared" si="1"/>
        <v>1</v>
      </c>
      <c r="Y56" s="4" t="b">
        <f t="shared" si="1"/>
        <v>1</v>
      </c>
      <c r="Z56" s="4" t="b">
        <f t="shared" si="1"/>
        <v>1</v>
      </c>
    </row>
    <row r="57" spans="1:26" s="4" customFormat="1" ht="12.75" customHeight="1">
      <c r="A57" s="34" t="s">
        <v>20</v>
      </c>
      <c r="B57" s="35">
        <f>'[1]by agency'!B174</f>
        <v>1418771</v>
      </c>
      <c r="C57" s="35">
        <f>'[1]by agency'!C174</f>
        <v>524659</v>
      </c>
      <c r="D57" s="35">
        <f>'[1]by agency'!D174</f>
        <v>1943430</v>
      </c>
      <c r="E57" s="35">
        <f>'[1]by agency'!E174</f>
        <v>993498</v>
      </c>
      <c r="F57" s="35">
        <f>'[1]by agency'!F174</f>
        <v>875565</v>
      </c>
      <c r="G57" s="35">
        <f>'[1]by agency'!G174</f>
        <v>107</v>
      </c>
      <c r="H57" s="35">
        <f>'[1]by agency'!H174</f>
        <v>74261</v>
      </c>
      <c r="I57" s="35">
        <f>'[1]by agency'!I174</f>
        <v>1943431</v>
      </c>
      <c r="J57" s="35">
        <f>'[1]by agency'!J174</f>
        <v>989720</v>
      </c>
      <c r="K57" s="35">
        <f>'[1]by agency'!K174</f>
        <v>351532</v>
      </c>
      <c r="L57" s="35">
        <f>'[1]by agency'!L174</f>
        <v>11</v>
      </c>
      <c r="M57" s="35">
        <f>'[1]by agency'!M174</f>
        <v>34346</v>
      </c>
      <c r="N57" s="35">
        <f>'[1]by agency'!N174</f>
        <v>1375609</v>
      </c>
      <c r="O57" s="35">
        <f>'[1]by agency'!O174</f>
        <v>3778</v>
      </c>
      <c r="P57" s="35">
        <f>'[1]by agency'!P174</f>
        <v>524033</v>
      </c>
      <c r="Q57" s="35">
        <f>'[1]by agency'!Q174</f>
        <v>96</v>
      </c>
      <c r="R57" s="35">
        <f>'[1]by agency'!R174</f>
        <v>39915</v>
      </c>
      <c r="S57" s="35">
        <f>'[1]by agency'!S174</f>
        <v>567822</v>
      </c>
      <c r="T57" s="31"/>
      <c r="U57" s="4" t="b">
        <f>+S57='[1]by agency'!S174</f>
        <v>1</v>
      </c>
      <c r="V57" s="4" t="b">
        <f t="shared" si="1"/>
        <v>1</v>
      </c>
      <c r="W57" s="4" t="b">
        <f t="shared" si="1"/>
        <v>1</v>
      </c>
      <c r="X57" s="4" t="b">
        <f t="shared" si="1"/>
        <v>1</v>
      </c>
      <c r="Y57" s="4" t="b">
        <f t="shared" si="1"/>
        <v>1</v>
      </c>
      <c r="Z57" s="4" t="b">
        <f t="shared" si="1"/>
        <v>1</v>
      </c>
    </row>
    <row r="58" spans="1:26" s="4" customFormat="1" ht="12.75" customHeight="1">
      <c r="A58" s="34" t="s">
        <v>25</v>
      </c>
      <c r="B58" s="35">
        <f>'[1]by agency'!B175</f>
        <v>0</v>
      </c>
      <c r="C58" s="35">
        <f>'[1]by agency'!C175</f>
        <v>161075</v>
      </c>
      <c r="D58" s="35">
        <f>'[1]by agency'!D175</f>
        <v>161075</v>
      </c>
      <c r="E58" s="35">
        <f>'[1]by agency'!E175</f>
        <v>61075</v>
      </c>
      <c r="F58" s="35">
        <f>'[1]by agency'!F175</f>
        <v>0</v>
      </c>
      <c r="G58" s="35">
        <f>'[1]by agency'!G175</f>
        <v>0</v>
      </c>
      <c r="H58" s="35">
        <f>'[1]by agency'!H175</f>
        <v>100000</v>
      </c>
      <c r="I58" s="35">
        <f>'[1]by agency'!I175</f>
        <v>161075</v>
      </c>
      <c r="J58" s="35">
        <f>'[1]by agency'!J175</f>
        <v>60941</v>
      </c>
      <c r="K58" s="35">
        <f>'[1]by agency'!K175</f>
        <v>0</v>
      </c>
      <c r="L58" s="35">
        <f>'[1]by agency'!L175</f>
        <v>0</v>
      </c>
      <c r="M58" s="35">
        <f>'[1]by agency'!M175</f>
        <v>0</v>
      </c>
      <c r="N58" s="35">
        <f>'[1]by agency'!N175</f>
        <v>60941</v>
      </c>
      <c r="O58" s="35">
        <f>'[1]by agency'!O175</f>
        <v>134</v>
      </c>
      <c r="P58" s="35">
        <f>'[1]by agency'!P175</f>
        <v>0</v>
      </c>
      <c r="Q58" s="35">
        <f>'[1]by agency'!Q175</f>
        <v>0</v>
      </c>
      <c r="R58" s="35">
        <f>'[1]by agency'!R175</f>
        <v>100000</v>
      </c>
      <c r="S58" s="35">
        <f>'[1]by agency'!S175</f>
        <v>100134</v>
      </c>
      <c r="T58" s="31"/>
      <c r="U58" s="4" t="b">
        <f>+S58='[1]by agency'!S175</f>
        <v>1</v>
      </c>
      <c r="V58" s="4" t="b">
        <f t="shared" si="1"/>
        <v>1</v>
      </c>
      <c r="W58" s="4" t="b">
        <f t="shared" si="1"/>
        <v>1</v>
      </c>
      <c r="X58" s="4" t="b">
        <f t="shared" si="1"/>
        <v>1</v>
      </c>
      <c r="Y58" s="4" t="b">
        <f t="shared" si="1"/>
        <v>1</v>
      </c>
      <c r="Z58" s="4" t="b">
        <f t="shared" si="1"/>
        <v>1</v>
      </c>
    </row>
    <row r="59" spans="1:26" s="4" customFormat="1" ht="12.75" customHeight="1">
      <c r="A59" s="34" t="s">
        <v>26</v>
      </c>
      <c r="B59" s="35">
        <f>'[1]by agency'!B176</f>
        <v>37171</v>
      </c>
      <c r="C59" s="35">
        <f>'[1]by agency'!C176</f>
        <v>713160</v>
      </c>
      <c r="D59" s="35">
        <f>'[1]by agency'!D176</f>
        <v>750331</v>
      </c>
      <c r="E59" s="35">
        <f>'[1]by agency'!E176</f>
        <v>738917</v>
      </c>
      <c r="F59" s="35">
        <f>'[1]by agency'!F176</f>
        <v>10114</v>
      </c>
      <c r="G59" s="35">
        <f>'[1]by agency'!G176</f>
        <v>0</v>
      </c>
      <c r="H59" s="35">
        <f>'[1]by agency'!H176</f>
        <v>1300</v>
      </c>
      <c r="I59" s="35">
        <f>'[1]by agency'!I176</f>
        <v>750331</v>
      </c>
      <c r="J59" s="35">
        <f>'[1]by agency'!J176</f>
        <v>738473</v>
      </c>
      <c r="K59" s="35">
        <f>'[1]by agency'!K176</f>
        <v>6588</v>
      </c>
      <c r="L59" s="35">
        <f>'[1]by agency'!L176</f>
        <v>0</v>
      </c>
      <c r="M59" s="35">
        <f>'[1]by agency'!M176</f>
        <v>0</v>
      </c>
      <c r="N59" s="35">
        <f>'[1]by agency'!N176</f>
        <v>745061</v>
      </c>
      <c r="O59" s="35">
        <f>'[1]by agency'!O176</f>
        <v>444</v>
      </c>
      <c r="P59" s="35">
        <f>'[1]by agency'!P176</f>
        <v>3526</v>
      </c>
      <c r="Q59" s="35">
        <f>'[1]by agency'!Q176</f>
        <v>0</v>
      </c>
      <c r="R59" s="35">
        <f>'[1]by agency'!R176</f>
        <v>1300</v>
      </c>
      <c r="S59" s="35">
        <f>'[1]by agency'!S176</f>
        <v>5270</v>
      </c>
      <c r="T59" s="31"/>
      <c r="U59" s="4" t="b">
        <f>+S59='[1]by agency'!S176</f>
        <v>1</v>
      </c>
      <c r="V59" s="4" t="b">
        <f t="shared" si="1"/>
        <v>1</v>
      </c>
      <c r="W59" s="4" t="b">
        <f t="shared" si="1"/>
        <v>1</v>
      </c>
      <c r="X59" s="4" t="b">
        <f t="shared" si="1"/>
        <v>1</v>
      </c>
      <c r="Y59" s="4" t="b">
        <f t="shared" si="1"/>
        <v>1</v>
      </c>
      <c r="Z59" s="4" t="b">
        <f t="shared" si="1"/>
        <v>1</v>
      </c>
    </row>
    <row r="60" spans="1:26" s="4" customFormat="1" ht="12.75" customHeight="1">
      <c r="A60" s="34" t="s">
        <v>23</v>
      </c>
      <c r="B60" s="38">
        <f>+B61+B62</f>
        <v>0</v>
      </c>
      <c r="C60" s="38">
        <f>+C61+C62</f>
        <v>1229491</v>
      </c>
      <c r="D60" s="38">
        <f>+D61+D62</f>
        <v>1229491</v>
      </c>
      <c r="E60" s="38">
        <f t="shared" ref="E60:S60" si="18">+E61+E62</f>
        <v>0</v>
      </c>
      <c r="F60" s="38">
        <f t="shared" si="18"/>
        <v>1091838</v>
      </c>
      <c r="G60" s="38">
        <f>+G61+G62</f>
        <v>0</v>
      </c>
      <c r="H60" s="38">
        <f t="shared" si="18"/>
        <v>137653</v>
      </c>
      <c r="I60" s="38">
        <f t="shared" si="18"/>
        <v>1229491</v>
      </c>
      <c r="J60" s="38">
        <f t="shared" si="18"/>
        <v>0</v>
      </c>
      <c r="K60" s="38">
        <f t="shared" si="18"/>
        <v>102844</v>
      </c>
      <c r="L60" s="38">
        <f>+L61+L62</f>
        <v>0</v>
      </c>
      <c r="M60" s="38">
        <f t="shared" si="18"/>
        <v>18188</v>
      </c>
      <c r="N60" s="38">
        <f t="shared" si="18"/>
        <v>121032</v>
      </c>
      <c r="O60" s="38">
        <f t="shared" si="18"/>
        <v>0</v>
      </c>
      <c r="P60" s="38">
        <f t="shared" si="18"/>
        <v>988994</v>
      </c>
      <c r="Q60" s="38">
        <f>+Q61+Q62</f>
        <v>0</v>
      </c>
      <c r="R60" s="38">
        <f t="shared" si="18"/>
        <v>119465</v>
      </c>
      <c r="S60" s="38">
        <f t="shared" si="18"/>
        <v>1108459</v>
      </c>
      <c r="T60" s="31"/>
      <c r="U60" s="4" t="b">
        <f>+S60='[1]by agency'!S177</f>
        <v>1</v>
      </c>
      <c r="V60" s="4" t="b">
        <f t="shared" si="1"/>
        <v>1</v>
      </c>
      <c r="W60" s="4" t="b">
        <f t="shared" si="1"/>
        <v>1</v>
      </c>
      <c r="X60" s="4" t="b">
        <f t="shared" si="1"/>
        <v>1</v>
      </c>
      <c r="Y60" s="4" t="b">
        <f t="shared" si="1"/>
        <v>1</v>
      </c>
      <c r="Z60" s="4" t="b">
        <f t="shared" si="1"/>
        <v>1</v>
      </c>
    </row>
    <row r="61" spans="1:26" s="4" customFormat="1" ht="12.75" customHeight="1">
      <c r="A61" s="36" t="s">
        <v>21</v>
      </c>
      <c r="B61" s="35">
        <f>'[1]by agency'!B178</f>
        <v>0</v>
      </c>
      <c r="C61" s="35">
        <f>'[1]by agency'!C178</f>
        <v>734417</v>
      </c>
      <c r="D61" s="35">
        <f>'[1]by agency'!D178</f>
        <v>734417</v>
      </c>
      <c r="E61" s="35">
        <f>'[1]by agency'!E178</f>
        <v>0</v>
      </c>
      <c r="F61" s="35">
        <f>'[1]by agency'!F178</f>
        <v>596764</v>
      </c>
      <c r="G61" s="35">
        <f>'[1]by agency'!G178</f>
        <v>0</v>
      </c>
      <c r="H61" s="35">
        <f>'[1]by agency'!H178</f>
        <v>137653</v>
      </c>
      <c r="I61" s="35">
        <f>'[1]by agency'!I178</f>
        <v>734417</v>
      </c>
      <c r="J61" s="35">
        <f>'[1]by agency'!J178</f>
        <v>0</v>
      </c>
      <c r="K61" s="35">
        <f>'[1]by agency'!K178</f>
        <v>102844</v>
      </c>
      <c r="L61" s="35">
        <f>'[1]by agency'!L178</f>
        <v>0</v>
      </c>
      <c r="M61" s="35">
        <f>'[1]by agency'!M178</f>
        <v>18188</v>
      </c>
      <c r="N61" s="35">
        <f>'[1]by agency'!N178</f>
        <v>121032</v>
      </c>
      <c r="O61" s="35">
        <f>'[1]by agency'!O178</f>
        <v>0</v>
      </c>
      <c r="P61" s="35">
        <f>'[1]by agency'!P178</f>
        <v>493920</v>
      </c>
      <c r="Q61" s="35">
        <f>'[1]by agency'!Q178</f>
        <v>0</v>
      </c>
      <c r="R61" s="35">
        <f>'[1]by agency'!R178</f>
        <v>119465</v>
      </c>
      <c r="S61" s="35">
        <f>'[1]by agency'!S178</f>
        <v>613385</v>
      </c>
      <c r="T61" s="31"/>
      <c r="U61" s="4" t="b">
        <f>+S61='[1]by agency'!S178</f>
        <v>1</v>
      </c>
      <c r="V61" s="4" t="b">
        <f t="shared" ref="V61:Z124" si="19">E61-J61=O61</f>
        <v>1</v>
      </c>
      <c r="W61" s="4" t="b">
        <f t="shared" si="19"/>
        <v>1</v>
      </c>
      <c r="X61" s="4" t="b">
        <f t="shared" si="19"/>
        <v>1</v>
      </c>
      <c r="Y61" s="4" t="b">
        <f t="shared" si="19"/>
        <v>1</v>
      </c>
      <c r="Z61" s="4" t="b">
        <f t="shared" si="19"/>
        <v>1</v>
      </c>
    </row>
    <row r="62" spans="1:26" s="4" customFormat="1" ht="12.75" customHeight="1">
      <c r="A62" s="36" t="s">
        <v>22</v>
      </c>
      <c r="B62" s="35">
        <f>'[1]by agency'!B179</f>
        <v>0</v>
      </c>
      <c r="C62" s="35">
        <f>'[1]by agency'!C179</f>
        <v>495074</v>
      </c>
      <c r="D62" s="35">
        <f>'[1]by agency'!D179</f>
        <v>495074</v>
      </c>
      <c r="E62" s="35">
        <f>'[1]by agency'!E179</f>
        <v>0</v>
      </c>
      <c r="F62" s="35">
        <f>'[1]by agency'!F179</f>
        <v>495074</v>
      </c>
      <c r="G62" s="35">
        <f>'[1]by agency'!G179</f>
        <v>0</v>
      </c>
      <c r="H62" s="35">
        <f>'[1]by agency'!H179</f>
        <v>0</v>
      </c>
      <c r="I62" s="35">
        <f>'[1]by agency'!I179</f>
        <v>495074</v>
      </c>
      <c r="J62" s="35">
        <f>'[1]by agency'!J179</f>
        <v>0</v>
      </c>
      <c r="K62" s="35">
        <f>'[1]by agency'!K179</f>
        <v>0</v>
      </c>
      <c r="L62" s="35">
        <f>'[1]by agency'!L179</f>
        <v>0</v>
      </c>
      <c r="M62" s="35">
        <f>'[1]by agency'!M179</f>
        <v>0</v>
      </c>
      <c r="N62" s="35">
        <f>'[1]by agency'!N179</f>
        <v>0</v>
      </c>
      <c r="O62" s="35">
        <f>'[1]by agency'!O179</f>
        <v>0</v>
      </c>
      <c r="P62" s="35">
        <f>'[1]by agency'!P179</f>
        <v>495074</v>
      </c>
      <c r="Q62" s="35">
        <f>'[1]by agency'!Q179</f>
        <v>0</v>
      </c>
      <c r="R62" s="35">
        <f>'[1]by agency'!R179</f>
        <v>0</v>
      </c>
      <c r="S62" s="35">
        <f>'[1]by agency'!S179</f>
        <v>495074</v>
      </c>
      <c r="T62" s="31"/>
      <c r="U62" s="4" t="b">
        <f>+S62='[1]by agency'!S179</f>
        <v>1</v>
      </c>
      <c r="V62" s="4" t="b">
        <f t="shared" si="19"/>
        <v>1</v>
      </c>
      <c r="W62" s="4" t="b">
        <f t="shared" si="19"/>
        <v>1</v>
      </c>
      <c r="X62" s="4" t="b">
        <f t="shared" si="19"/>
        <v>1</v>
      </c>
      <c r="Y62" s="4" t="b">
        <f t="shared" si="19"/>
        <v>1</v>
      </c>
      <c r="Z62" s="4" t="b">
        <f t="shared" si="19"/>
        <v>1</v>
      </c>
    </row>
    <row r="63" spans="1:26" s="4" customFormat="1" ht="12.75" customHeight="1">
      <c r="A63" s="39"/>
      <c r="B63" s="39"/>
      <c r="C63" s="39"/>
      <c r="D63" s="39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40"/>
      <c r="T63" s="31"/>
      <c r="V63" s="4" t="b">
        <f t="shared" si="19"/>
        <v>1</v>
      </c>
      <c r="W63" s="4" t="b">
        <f t="shared" si="19"/>
        <v>1</v>
      </c>
      <c r="X63" s="4" t="b">
        <f t="shared" si="19"/>
        <v>1</v>
      </c>
      <c r="Y63" s="4" t="b">
        <f t="shared" si="19"/>
        <v>1</v>
      </c>
      <c r="Z63" s="4" t="b">
        <f t="shared" si="19"/>
        <v>1</v>
      </c>
    </row>
    <row r="64" spans="1:26" s="4" customFormat="1" ht="12.75" customHeight="1">
      <c r="A64" s="134" t="s">
        <v>31</v>
      </c>
      <c r="B64" s="30">
        <f t="shared" ref="B64:S64" si="20">+B65+B69</f>
        <v>341451180</v>
      </c>
      <c r="C64" s="30">
        <f t="shared" si="20"/>
        <v>20271016</v>
      </c>
      <c r="D64" s="30">
        <f t="shared" si="20"/>
        <v>361722196</v>
      </c>
      <c r="E64" s="30">
        <f t="shared" si="20"/>
        <v>271202175</v>
      </c>
      <c r="F64" s="30">
        <f t="shared" si="20"/>
        <v>54563991</v>
      </c>
      <c r="G64" s="30">
        <f>+G65+G69</f>
        <v>0</v>
      </c>
      <c r="H64" s="30">
        <f t="shared" si="20"/>
        <v>34758029</v>
      </c>
      <c r="I64" s="30">
        <f t="shared" si="20"/>
        <v>360524195</v>
      </c>
      <c r="J64" s="30">
        <f t="shared" si="20"/>
        <v>265097318</v>
      </c>
      <c r="K64" s="30">
        <f t="shared" si="20"/>
        <v>32341198</v>
      </c>
      <c r="L64" s="30">
        <f t="shared" si="20"/>
        <v>0</v>
      </c>
      <c r="M64" s="30">
        <f t="shared" si="20"/>
        <v>12459948</v>
      </c>
      <c r="N64" s="30">
        <f t="shared" si="20"/>
        <v>309898464</v>
      </c>
      <c r="O64" s="30">
        <f t="shared" si="20"/>
        <v>6104857</v>
      </c>
      <c r="P64" s="30">
        <f t="shared" si="20"/>
        <v>22222793</v>
      </c>
      <c r="Q64" s="30">
        <f>+Q65+Q69</f>
        <v>0</v>
      </c>
      <c r="R64" s="30">
        <f t="shared" si="20"/>
        <v>22298081</v>
      </c>
      <c r="S64" s="30">
        <f t="shared" si="20"/>
        <v>50625731</v>
      </c>
      <c r="T64" s="31">
        <f>+N64/I64</f>
        <v>0.85957743834640554</v>
      </c>
      <c r="U64" s="4" t="b">
        <f>+S64='[1]by agency'!S199</f>
        <v>1</v>
      </c>
      <c r="V64" s="4" t="b">
        <f t="shared" si="19"/>
        <v>1</v>
      </c>
      <c r="W64" s="4" t="b">
        <f t="shared" si="19"/>
        <v>1</v>
      </c>
      <c r="X64" s="4" t="b">
        <f t="shared" si="19"/>
        <v>1</v>
      </c>
      <c r="Y64" s="4" t="b">
        <f t="shared" si="19"/>
        <v>1</v>
      </c>
      <c r="Z64" s="4" t="b">
        <f t="shared" si="19"/>
        <v>1</v>
      </c>
    </row>
    <row r="65" spans="1:26" s="4" customFormat="1" ht="12.75" customHeight="1">
      <c r="A65" s="32" t="s">
        <v>19</v>
      </c>
      <c r="B65" s="33">
        <f>+B66+B67+B68</f>
        <v>341451180</v>
      </c>
      <c r="C65" s="33">
        <f>+C66+C67+C68</f>
        <v>-6497317</v>
      </c>
      <c r="D65" s="33">
        <f>+D66+D67+D68</f>
        <v>334953863</v>
      </c>
      <c r="E65" s="33">
        <f t="shared" ref="E65:S65" si="21">+E66+E67+E68</f>
        <v>271202175</v>
      </c>
      <c r="F65" s="33">
        <f t="shared" si="21"/>
        <v>42269042</v>
      </c>
      <c r="G65" s="33">
        <f>+G66+G67+G68</f>
        <v>0</v>
      </c>
      <c r="H65" s="33">
        <f t="shared" si="21"/>
        <v>20262216</v>
      </c>
      <c r="I65" s="33">
        <f t="shared" si="21"/>
        <v>333733433</v>
      </c>
      <c r="J65" s="33">
        <f t="shared" si="21"/>
        <v>265097318</v>
      </c>
      <c r="K65" s="33">
        <f t="shared" si="21"/>
        <v>28117619</v>
      </c>
      <c r="L65" s="33">
        <f>+L66+L67+L68</f>
        <v>0</v>
      </c>
      <c r="M65" s="33">
        <f t="shared" si="21"/>
        <v>3718489</v>
      </c>
      <c r="N65" s="33">
        <f t="shared" si="21"/>
        <v>296933426</v>
      </c>
      <c r="O65" s="33">
        <f t="shared" si="21"/>
        <v>6104857</v>
      </c>
      <c r="P65" s="33">
        <f t="shared" si="21"/>
        <v>14151423</v>
      </c>
      <c r="Q65" s="33">
        <f>+Q66+Q67+Q68</f>
        <v>0</v>
      </c>
      <c r="R65" s="33">
        <f t="shared" si="21"/>
        <v>16543727</v>
      </c>
      <c r="S65" s="33">
        <f t="shared" si="21"/>
        <v>36800007</v>
      </c>
      <c r="T65" s="31"/>
      <c r="U65" s="4" t="b">
        <f>+S65='[1]by agency'!S200</f>
        <v>1</v>
      </c>
      <c r="V65" s="4" t="b">
        <f t="shared" si="19"/>
        <v>1</v>
      </c>
      <c r="W65" s="4" t="b">
        <f t="shared" si="19"/>
        <v>1</v>
      </c>
      <c r="X65" s="4" t="b">
        <f t="shared" si="19"/>
        <v>1</v>
      </c>
      <c r="Y65" s="4" t="b">
        <f t="shared" si="19"/>
        <v>1</v>
      </c>
      <c r="Z65" s="4" t="b">
        <f t="shared" si="19"/>
        <v>1</v>
      </c>
    </row>
    <row r="66" spans="1:26" s="4" customFormat="1" ht="12.75" customHeight="1">
      <c r="A66" s="34" t="s">
        <v>20</v>
      </c>
      <c r="B66" s="35">
        <f>'[1]by agency'!B201</f>
        <v>321059493</v>
      </c>
      <c r="C66" s="35">
        <f>'[1]by agency'!C201</f>
        <v>-48226581</v>
      </c>
      <c r="D66" s="35">
        <f>'[1]by agency'!D201</f>
        <v>272832912</v>
      </c>
      <c r="E66" s="35">
        <f>'[1]by agency'!E201</f>
        <v>209820971</v>
      </c>
      <c r="F66" s="35">
        <f>'[1]by agency'!F201</f>
        <v>41534470</v>
      </c>
      <c r="G66" s="35">
        <f>'[1]by agency'!G201</f>
        <v>0</v>
      </c>
      <c r="H66" s="35">
        <f>'[1]by agency'!H201</f>
        <v>20262216</v>
      </c>
      <c r="I66" s="35">
        <f>'[1]by agency'!I201</f>
        <v>271617657</v>
      </c>
      <c r="J66" s="35">
        <f>'[1]by agency'!J201</f>
        <v>206942472</v>
      </c>
      <c r="K66" s="35">
        <f>'[1]by agency'!K201</f>
        <v>27624909</v>
      </c>
      <c r="L66" s="35">
        <f>'[1]by agency'!L201</f>
        <v>0</v>
      </c>
      <c r="M66" s="35">
        <f>'[1]by agency'!M201</f>
        <v>3718489</v>
      </c>
      <c r="N66" s="35">
        <f>'[1]by agency'!N201</f>
        <v>238285870</v>
      </c>
      <c r="O66" s="35">
        <f>'[1]by agency'!O201</f>
        <v>2878499</v>
      </c>
      <c r="P66" s="35">
        <f>'[1]by agency'!P201</f>
        <v>13909561</v>
      </c>
      <c r="Q66" s="35">
        <f>'[1]by agency'!Q201</f>
        <v>0</v>
      </c>
      <c r="R66" s="35">
        <f>'[1]by agency'!R201</f>
        <v>16543727</v>
      </c>
      <c r="S66" s="35">
        <f>'[1]by agency'!S201</f>
        <v>33331787</v>
      </c>
      <c r="T66" s="31"/>
      <c r="U66" s="4" t="b">
        <f>+S66='[1]by agency'!S201</f>
        <v>1</v>
      </c>
      <c r="V66" s="4" t="b">
        <f t="shared" si="19"/>
        <v>1</v>
      </c>
      <c r="W66" s="4" t="b">
        <f t="shared" si="19"/>
        <v>1</v>
      </c>
      <c r="X66" s="4" t="b">
        <f t="shared" si="19"/>
        <v>1</v>
      </c>
      <c r="Y66" s="4" t="b">
        <f t="shared" si="19"/>
        <v>1</v>
      </c>
      <c r="Z66" s="4" t="b">
        <f t="shared" si="19"/>
        <v>1</v>
      </c>
    </row>
    <row r="67" spans="1:26" s="4" customFormat="1" ht="12.75" customHeight="1">
      <c r="A67" s="34" t="s">
        <v>25</v>
      </c>
      <c r="B67" s="35">
        <f>'[1]by agency'!B202</f>
        <v>0</v>
      </c>
      <c r="C67" s="35">
        <f>'[1]by agency'!C202</f>
        <v>40060490</v>
      </c>
      <c r="D67" s="35">
        <f>'[1]by agency'!D202</f>
        <v>40060490</v>
      </c>
      <c r="E67" s="35">
        <f>'[1]by agency'!E202</f>
        <v>40060490</v>
      </c>
      <c r="F67" s="35">
        <f>'[1]by agency'!F202</f>
        <v>0</v>
      </c>
      <c r="G67" s="35">
        <f>'[1]by agency'!G202</f>
        <v>0</v>
      </c>
      <c r="H67" s="35">
        <f>'[1]by agency'!H202</f>
        <v>0</v>
      </c>
      <c r="I67" s="35">
        <f>'[1]by agency'!I202</f>
        <v>40060490</v>
      </c>
      <c r="J67" s="35">
        <f>'[1]by agency'!J202</f>
        <v>37454135</v>
      </c>
      <c r="K67" s="35">
        <f>'[1]by agency'!K202</f>
        <v>0</v>
      </c>
      <c r="L67" s="35">
        <f>'[1]by agency'!L202</f>
        <v>0</v>
      </c>
      <c r="M67" s="35">
        <f>'[1]by agency'!M202</f>
        <v>0</v>
      </c>
      <c r="N67" s="35">
        <f>'[1]by agency'!N202</f>
        <v>37454135</v>
      </c>
      <c r="O67" s="35">
        <f>'[1]by agency'!O202</f>
        <v>2606355</v>
      </c>
      <c r="P67" s="35">
        <f>'[1]by agency'!P202</f>
        <v>0</v>
      </c>
      <c r="Q67" s="35">
        <f>'[1]by agency'!Q202</f>
        <v>0</v>
      </c>
      <c r="R67" s="35">
        <f>'[1]by agency'!R202</f>
        <v>0</v>
      </c>
      <c r="S67" s="35">
        <f>'[1]by agency'!S202</f>
        <v>2606355</v>
      </c>
      <c r="T67" s="31"/>
      <c r="U67" s="4" t="b">
        <f>+S67='[1]by agency'!S202</f>
        <v>1</v>
      </c>
      <c r="V67" s="4" t="b">
        <f t="shared" si="19"/>
        <v>1</v>
      </c>
      <c r="W67" s="4" t="b">
        <f t="shared" si="19"/>
        <v>1</v>
      </c>
      <c r="X67" s="4" t="b">
        <f t="shared" si="19"/>
        <v>1</v>
      </c>
      <c r="Y67" s="4" t="b">
        <f t="shared" si="19"/>
        <v>1</v>
      </c>
      <c r="Z67" s="4" t="b">
        <f t="shared" si="19"/>
        <v>1</v>
      </c>
    </row>
    <row r="68" spans="1:26" s="4" customFormat="1" ht="12.75" customHeight="1">
      <c r="A68" s="34" t="s">
        <v>26</v>
      </c>
      <c r="B68" s="35">
        <f>'[1]by agency'!B203</f>
        <v>20391687</v>
      </c>
      <c r="C68" s="35">
        <f>'[1]by agency'!C203</f>
        <v>1668774</v>
      </c>
      <c r="D68" s="35">
        <f>'[1]by agency'!D203</f>
        <v>22060461</v>
      </c>
      <c r="E68" s="35">
        <f>'[1]by agency'!E203</f>
        <v>21320714</v>
      </c>
      <c r="F68" s="35">
        <f>'[1]by agency'!F203</f>
        <v>734572</v>
      </c>
      <c r="G68" s="35">
        <f>'[1]by agency'!G203</f>
        <v>0</v>
      </c>
      <c r="H68" s="35">
        <f>'[1]by agency'!H203</f>
        <v>0</v>
      </c>
      <c r="I68" s="35">
        <f>'[1]by agency'!I203</f>
        <v>22055286</v>
      </c>
      <c r="J68" s="35">
        <f>'[1]by agency'!J203</f>
        <v>20700711</v>
      </c>
      <c r="K68" s="35">
        <f>'[1]by agency'!K203</f>
        <v>492710</v>
      </c>
      <c r="L68" s="35">
        <f>'[1]by agency'!L203</f>
        <v>0</v>
      </c>
      <c r="M68" s="35">
        <f>'[1]by agency'!M203</f>
        <v>0</v>
      </c>
      <c r="N68" s="35">
        <f>'[1]by agency'!N203</f>
        <v>21193421</v>
      </c>
      <c r="O68" s="35">
        <f>'[1]by agency'!O203</f>
        <v>620003</v>
      </c>
      <c r="P68" s="35">
        <f>'[1]by agency'!P203</f>
        <v>241862</v>
      </c>
      <c r="Q68" s="35">
        <f>'[1]by agency'!Q203</f>
        <v>0</v>
      </c>
      <c r="R68" s="35">
        <f>'[1]by agency'!R203</f>
        <v>0</v>
      </c>
      <c r="S68" s="35">
        <f>'[1]by agency'!S203</f>
        <v>861865</v>
      </c>
      <c r="T68" s="31"/>
      <c r="U68" s="4" t="b">
        <f>+S68='[1]by agency'!S203</f>
        <v>1</v>
      </c>
      <c r="V68" s="4" t="b">
        <f t="shared" si="19"/>
        <v>1</v>
      </c>
      <c r="W68" s="4" t="b">
        <f t="shared" si="19"/>
        <v>1</v>
      </c>
      <c r="X68" s="4" t="b">
        <f t="shared" si="19"/>
        <v>1</v>
      </c>
      <c r="Y68" s="4" t="b">
        <f t="shared" si="19"/>
        <v>1</v>
      </c>
      <c r="Z68" s="4" t="b">
        <f t="shared" si="19"/>
        <v>1</v>
      </c>
    </row>
    <row r="69" spans="1:26" s="4" customFormat="1" ht="12.75" customHeight="1">
      <c r="A69" s="34" t="s">
        <v>23</v>
      </c>
      <c r="B69" s="38">
        <f>+B70+B71</f>
        <v>0</v>
      </c>
      <c r="C69" s="38">
        <f>+C70+C71</f>
        <v>26768333</v>
      </c>
      <c r="D69" s="38">
        <f>+D70+D71</f>
        <v>26768333</v>
      </c>
      <c r="E69" s="38">
        <f t="shared" ref="E69:S69" si="22">+E70+E71</f>
        <v>0</v>
      </c>
      <c r="F69" s="38">
        <f t="shared" si="22"/>
        <v>12294949</v>
      </c>
      <c r="G69" s="38">
        <f>+G70+G71</f>
        <v>0</v>
      </c>
      <c r="H69" s="38">
        <f t="shared" si="22"/>
        <v>14495813</v>
      </c>
      <c r="I69" s="38">
        <f t="shared" si="22"/>
        <v>26790762</v>
      </c>
      <c r="J69" s="38">
        <f t="shared" si="22"/>
        <v>0</v>
      </c>
      <c r="K69" s="38">
        <f t="shared" si="22"/>
        <v>4223579</v>
      </c>
      <c r="L69" s="38">
        <f>+L70+L71</f>
        <v>0</v>
      </c>
      <c r="M69" s="38">
        <f t="shared" si="22"/>
        <v>8741459</v>
      </c>
      <c r="N69" s="38">
        <f t="shared" si="22"/>
        <v>12965038</v>
      </c>
      <c r="O69" s="38">
        <f t="shared" si="22"/>
        <v>0</v>
      </c>
      <c r="P69" s="38">
        <f t="shared" si="22"/>
        <v>8071370</v>
      </c>
      <c r="Q69" s="38">
        <f>+Q70+Q71</f>
        <v>0</v>
      </c>
      <c r="R69" s="38">
        <f t="shared" si="22"/>
        <v>5754354</v>
      </c>
      <c r="S69" s="38">
        <f t="shared" si="22"/>
        <v>13825724</v>
      </c>
      <c r="T69" s="31"/>
      <c r="U69" s="4" t="b">
        <f>+S69='[1]by agency'!S204</f>
        <v>1</v>
      </c>
      <c r="V69" s="4" t="b">
        <f t="shared" si="19"/>
        <v>1</v>
      </c>
      <c r="W69" s="4" t="b">
        <f t="shared" si="19"/>
        <v>1</v>
      </c>
      <c r="X69" s="4" t="b">
        <f t="shared" si="19"/>
        <v>1</v>
      </c>
      <c r="Y69" s="4" t="b">
        <f t="shared" si="19"/>
        <v>1</v>
      </c>
      <c r="Z69" s="4" t="b">
        <f t="shared" si="19"/>
        <v>1</v>
      </c>
    </row>
    <row r="70" spans="1:26" s="4" customFormat="1" ht="12.75" customHeight="1">
      <c r="A70" s="36" t="s">
        <v>21</v>
      </c>
      <c r="B70" s="35">
        <f>'[1]by agency'!B205</f>
        <v>0</v>
      </c>
      <c r="C70" s="35">
        <f>'[1]by agency'!C205</f>
        <v>24539183</v>
      </c>
      <c r="D70" s="35">
        <f>'[1]by agency'!D205</f>
        <v>24539183</v>
      </c>
      <c r="E70" s="35">
        <f>'[1]by agency'!E205</f>
        <v>0</v>
      </c>
      <c r="F70" s="35">
        <f>'[1]by agency'!F205</f>
        <v>12294949</v>
      </c>
      <c r="G70" s="35">
        <f>'[1]by agency'!G205</f>
        <v>0</v>
      </c>
      <c r="H70" s="35">
        <f>'[1]by agency'!H205</f>
        <v>12244234</v>
      </c>
      <c r="I70" s="35">
        <f>'[1]by agency'!I205</f>
        <v>24539183</v>
      </c>
      <c r="J70" s="35">
        <f>'[1]by agency'!J205</f>
        <v>0</v>
      </c>
      <c r="K70" s="35">
        <f>'[1]by agency'!K205</f>
        <v>4223579</v>
      </c>
      <c r="L70" s="35">
        <f>'[1]by agency'!L205</f>
        <v>0</v>
      </c>
      <c r="M70" s="35">
        <f>'[1]by agency'!M205</f>
        <v>8741459</v>
      </c>
      <c r="N70" s="35">
        <f>'[1]by agency'!N205</f>
        <v>12965038</v>
      </c>
      <c r="O70" s="35">
        <f>'[1]by agency'!O205</f>
        <v>0</v>
      </c>
      <c r="P70" s="35">
        <f>'[1]by agency'!P205</f>
        <v>8071370</v>
      </c>
      <c r="Q70" s="35">
        <f>'[1]by agency'!Q205</f>
        <v>0</v>
      </c>
      <c r="R70" s="35">
        <f>'[1]by agency'!R205</f>
        <v>3502775</v>
      </c>
      <c r="S70" s="35">
        <f>'[1]by agency'!S205</f>
        <v>11574145</v>
      </c>
      <c r="T70" s="31"/>
      <c r="U70" s="4" t="b">
        <f>+S70='[1]by agency'!S205</f>
        <v>1</v>
      </c>
      <c r="V70" s="4" t="b">
        <f t="shared" si="19"/>
        <v>1</v>
      </c>
      <c r="W70" s="4" t="b">
        <f t="shared" si="19"/>
        <v>1</v>
      </c>
      <c r="X70" s="4" t="b">
        <f t="shared" si="19"/>
        <v>1</v>
      </c>
      <c r="Y70" s="4" t="b">
        <f t="shared" si="19"/>
        <v>1</v>
      </c>
      <c r="Z70" s="4" t="b">
        <f t="shared" si="19"/>
        <v>1</v>
      </c>
    </row>
    <row r="71" spans="1:26" s="4" customFormat="1" ht="12.75" customHeight="1">
      <c r="A71" s="36" t="s">
        <v>22</v>
      </c>
      <c r="B71" s="35">
        <f>'[1]by agency'!B206</f>
        <v>0</v>
      </c>
      <c r="C71" s="35">
        <f>'[1]by agency'!C206</f>
        <v>2229150</v>
      </c>
      <c r="D71" s="35">
        <f>'[1]by agency'!D206</f>
        <v>2229150</v>
      </c>
      <c r="E71" s="35">
        <f>'[1]by agency'!E206</f>
        <v>0</v>
      </c>
      <c r="F71" s="35">
        <f>'[1]by agency'!F206</f>
        <v>0</v>
      </c>
      <c r="G71" s="35">
        <f>'[1]by agency'!G206</f>
        <v>0</v>
      </c>
      <c r="H71" s="35">
        <f>'[1]by agency'!H206</f>
        <v>2251579</v>
      </c>
      <c r="I71" s="35">
        <f>'[1]by agency'!I206</f>
        <v>2251579</v>
      </c>
      <c r="J71" s="35">
        <f>'[1]by agency'!J206</f>
        <v>0</v>
      </c>
      <c r="K71" s="35">
        <f>'[1]by agency'!K206</f>
        <v>0</v>
      </c>
      <c r="L71" s="35">
        <f>'[1]by agency'!L206</f>
        <v>0</v>
      </c>
      <c r="M71" s="35">
        <f>'[1]by agency'!M206</f>
        <v>0</v>
      </c>
      <c r="N71" s="35">
        <f>'[1]by agency'!N206</f>
        <v>0</v>
      </c>
      <c r="O71" s="35">
        <f>'[1]by agency'!O206</f>
        <v>0</v>
      </c>
      <c r="P71" s="35">
        <f>'[1]by agency'!P206</f>
        <v>0</v>
      </c>
      <c r="Q71" s="35">
        <f>'[1]by agency'!Q206</f>
        <v>0</v>
      </c>
      <c r="R71" s="35">
        <f>'[1]by agency'!R206</f>
        <v>2251579</v>
      </c>
      <c r="S71" s="35">
        <f>'[1]by agency'!S206</f>
        <v>2251579</v>
      </c>
      <c r="T71" s="31"/>
      <c r="U71" s="4" t="b">
        <f>+S71='[1]by agency'!S206</f>
        <v>1</v>
      </c>
      <c r="V71" s="4" t="b">
        <f t="shared" si="19"/>
        <v>1</v>
      </c>
      <c r="W71" s="4" t="b">
        <f t="shared" si="19"/>
        <v>1</v>
      </c>
      <c r="X71" s="4" t="b">
        <f t="shared" si="19"/>
        <v>1</v>
      </c>
      <c r="Y71" s="4" t="b">
        <f t="shared" si="19"/>
        <v>1</v>
      </c>
      <c r="Z71" s="4" t="b">
        <f t="shared" si="19"/>
        <v>1</v>
      </c>
    </row>
    <row r="72" spans="1:26" s="4" customFormat="1" ht="12.75" customHeight="1">
      <c r="A72" s="39"/>
      <c r="B72" s="39"/>
      <c r="C72" s="39"/>
      <c r="D72" s="39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40"/>
      <c r="T72" s="31"/>
      <c r="V72" s="4" t="b">
        <f t="shared" si="19"/>
        <v>1</v>
      </c>
      <c r="W72" s="4" t="b">
        <f t="shared" si="19"/>
        <v>1</v>
      </c>
      <c r="X72" s="4" t="b">
        <f t="shared" si="19"/>
        <v>1</v>
      </c>
      <c r="Y72" s="4" t="b">
        <f t="shared" si="19"/>
        <v>1</v>
      </c>
      <c r="Z72" s="4" t="b">
        <f t="shared" si="19"/>
        <v>1</v>
      </c>
    </row>
    <row r="73" spans="1:26" s="4" customFormat="1" ht="12.75" customHeight="1">
      <c r="A73" s="134" t="s">
        <v>32</v>
      </c>
      <c r="B73" s="30">
        <f>+B74+B78</f>
        <v>44397334</v>
      </c>
      <c r="C73" s="30">
        <f>+C74+C78</f>
        <v>9937607</v>
      </c>
      <c r="D73" s="30">
        <f>+D74+D78</f>
        <v>54334941</v>
      </c>
      <c r="E73" s="30">
        <f t="shared" ref="E73:S73" si="23">+E74+E78</f>
        <v>30199396</v>
      </c>
      <c r="F73" s="30">
        <f t="shared" si="23"/>
        <v>10748549</v>
      </c>
      <c r="G73" s="30">
        <f>+G74+G78</f>
        <v>0</v>
      </c>
      <c r="H73" s="30">
        <f t="shared" si="23"/>
        <v>13082680</v>
      </c>
      <c r="I73" s="30">
        <f t="shared" si="23"/>
        <v>54030625</v>
      </c>
      <c r="J73" s="30">
        <f t="shared" si="23"/>
        <v>29915868</v>
      </c>
      <c r="K73" s="30">
        <f t="shared" si="23"/>
        <v>9195927</v>
      </c>
      <c r="L73" s="30">
        <f>+L74+L78</f>
        <v>0</v>
      </c>
      <c r="M73" s="30">
        <f t="shared" si="23"/>
        <v>8060556</v>
      </c>
      <c r="N73" s="30">
        <f t="shared" si="23"/>
        <v>47172351</v>
      </c>
      <c r="O73" s="30">
        <f t="shared" si="23"/>
        <v>283528</v>
      </c>
      <c r="P73" s="30">
        <f t="shared" si="23"/>
        <v>1552622</v>
      </c>
      <c r="Q73" s="30">
        <f>+Q74+Q78</f>
        <v>0</v>
      </c>
      <c r="R73" s="30">
        <f t="shared" si="23"/>
        <v>5022124</v>
      </c>
      <c r="S73" s="30">
        <f t="shared" si="23"/>
        <v>6858274</v>
      </c>
      <c r="T73" s="31">
        <f>+N73/I73</f>
        <v>0.8730669134402943</v>
      </c>
      <c r="U73" s="4" t="b">
        <f>+S73='[1]by agency'!S262</f>
        <v>1</v>
      </c>
      <c r="V73" s="4" t="b">
        <f t="shared" si="19"/>
        <v>1</v>
      </c>
      <c r="W73" s="4" t="b">
        <f t="shared" si="19"/>
        <v>1</v>
      </c>
      <c r="X73" s="4" t="b">
        <f t="shared" si="19"/>
        <v>1</v>
      </c>
      <c r="Y73" s="4" t="b">
        <f t="shared" si="19"/>
        <v>1</v>
      </c>
      <c r="Z73" s="4" t="b">
        <f t="shared" si="19"/>
        <v>1</v>
      </c>
    </row>
    <row r="74" spans="1:26" s="4" customFormat="1" ht="12.75" customHeight="1">
      <c r="A74" s="32" t="s">
        <v>19</v>
      </c>
      <c r="B74" s="33">
        <f>+B75+B76+B77</f>
        <v>44397334</v>
      </c>
      <c r="C74" s="33">
        <f>+C75+C76+C77</f>
        <v>4912833</v>
      </c>
      <c r="D74" s="33">
        <f>+D75+D76+D77</f>
        <v>49310167</v>
      </c>
      <c r="E74" s="33">
        <f t="shared" ref="E74:S74" si="24">+E75+E76+E77</f>
        <v>30199396</v>
      </c>
      <c r="F74" s="33">
        <f t="shared" si="24"/>
        <v>10133695</v>
      </c>
      <c r="G74" s="33">
        <f>+G75+G76+G77</f>
        <v>0</v>
      </c>
      <c r="H74" s="33">
        <f t="shared" si="24"/>
        <v>8672760</v>
      </c>
      <c r="I74" s="33">
        <f t="shared" si="24"/>
        <v>49005851</v>
      </c>
      <c r="J74" s="33">
        <f t="shared" si="24"/>
        <v>29915868</v>
      </c>
      <c r="K74" s="33">
        <f t="shared" si="24"/>
        <v>8870053</v>
      </c>
      <c r="L74" s="33">
        <f>+L75+L76+L77</f>
        <v>0</v>
      </c>
      <c r="M74" s="33">
        <f t="shared" si="24"/>
        <v>5684300</v>
      </c>
      <c r="N74" s="33">
        <f t="shared" si="24"/>
        <v>44470221</v>
      </c>
      <c r="O74" s="33">
        <f t="shared" si="24"/>
        <v>283528</v>
      </c>
      <c r="P74" s="33">
        <f t="shared" si="24"/>
        <v>1263642</v>
      </c>
      <c r="Q74" s="33">
        <f>+Q75+Q76+Q77</f>
        <v>0</v>
      </c>
      <c r="R74" s="33">
        <f t="shared" si="24"/>
        <v>2988460</v>
      </c>
      <c r="S74" s="33">
        <f t="shared" si="24"/>
        <v>4535630</v>
      </c>
      <c r="T74" s="31"/>
      <c r="U74" s="4" t="b">
        <f>+S74='[1]by agency'!S263</f>
        <v>1</v>
      </c>
      <c r="V74" s="4" t="b">
        <f t="shared" si="19"/>
        <v>1</v>
      </c>
      <c r="W74" s="4" t="b">
        <f t="shared" si="19"/>
        <v>1</v>
      </c>
      <c r="X74" s="4" t="b">
        <f t="shared" si="19"/>
        <v>1</v>
      </c>
      <c r="Y74" s="4" t="b">
        <f t="shared" si="19"/>
        <v>1</v>
      </c>
      <c r="Z74" s="4" t="b">
        <f t="shared" si="19"/>
        <v>1</v>
      </c>
    </row>
    <row r="75" spans="1:26" s="4" customFormat="1" ht="12.75" customHeight="1">
      <c r="A75" s="34" t="s">
        <v>20</v>
      </c>
      <c r="B75" s="35">
        <f>+'[1]by agency'!B264</f>
        <v>42279507</v>
      </c>
      <c r="C75" s="35">
        <f>+'[1]by agency'!C264</f>
        <v>0</v>
      </c>
      <c r="D75" s="35">
        <f>+'[1]by agency'!D264</f>
        <v>42279507</v>
      </c>
      <c r="E75" s="35">
        <f>+'[1]by agency'!E264</f>
        <v>23168736</v>
      </c>
      <c r="F75" s="35">
        <f>+'[1]by agency'!F264</f>
        <v>10133695</v>
      </c>
      <c r="G75" s="35">
        <f>+'[1]by agency'!G264</f>
        <v>0</v>
      </c>
      <c r="H75" s="35">
        <f>+'[1]by agency'!H264</f>
        <v>8672760</v>
      </c>
      <c r="I75" s="35">
        <f>'[1]by agency'!I264</f>
        <v>41975191</v>
      </c>
      <c r="J75" s="35">
        <f>+'[1]by agency'!J264</f>
        <v>23053819</v>
      </c>
      <c r="K75" s="35">
        <f>+'[1]by agency'!K264</f>
        <v>8870053</v>
      </c>
      <c r="L75" s="35">
        <f>+'[1]by agency'!L264</f>
        <v>0</v>
      </c>
      <c r="M75" s="35">
        <f>+'[1]by agency'!M264</f>
        <v>5684300</v>
      </c>
      <c r="N75" s="35">
        <f>'[1]by agency'!N264</f>
        <v>37608172</v>
      </c>
      <c r="O75" s="35">
        <f>+'[1]by agency'!O264</f>
        <v>114917</v>
      </c>
      <c r="P75" s="35">
        <f>+'[1]by agency'!P264</f>
        <v>1263642</v>
      </c>
      <c r="Q75" s="35">
        <f>+'[1]by agency'!Q264</f>
        <v>0</v>
      </c>
      <c r="R75" s="35">
        <f>+'[1]by agency'!R264</f>
        <v>2988460</v>
      </c>
      <c r="S75" s="35">
        <f>'[1]by agency'!S264</f>
        <v>4367019</v>
      </c>
      <c r="T75" s="31"/>
      <c r="U75" s="4" t="b">
        <f>+S75='[1]by agency'!S264</f>
        <v>1</v>
      </c>
      <c r="V75" s="4" t="b">
        <f t="shared" si="19"/>
        <v>1</v>
      </c>
      <c r="W75" s="4" t="b">
        <f t="shared" si="19"/>
        <v>1</v>
      </c>
      <c r="X75" s="4" t="b">
        <f t="shared" si="19"/>
        <v>1</v>
      </c>
      <c r="Y75" s="4" t="b">
        <f t="shared" si="19"/>
        <v>1</v>
      </c>
      <c r="Z75" s="4" t="b">
        <f t="shared" si="19"/>
        <v>1</v>
      </c>
    </row>
    <row r="76" spans="1:26" s="4" customFormat="1" ht="12.75" customHeight="1">
      <c r="A76" s="36" t="s">
        <v>25</v>
      </c>
      <c r="B76" s="35">
        <f>+'[1]by agency'!B265</f>
        <v>0</v>
      </c>
      <c r="C76" s="35">
        <f>+'[1]by agency'!C265</f>
        <v>4750874</v>
      </c>
      <c r="D76" s="35">
        <f>+'[1]by agency'!D265</f>
        <v>4750874</v>
      </c>
      <c r="E76" s="35">
        <f>+'[1]by agency'!E265</f>
        <v>4750874</v>
      </c>
      <c r="F76" s="35">
        <f>+'[1]by agency'!F265</f>
        <v>0</v>
      </c>
      <c r="G76" s="35">
        <f>+'[1]by agency'!G265</f>
        <v>0</v>
      </c>
      <c r="H76" s="35">
        <f>+'[1]by agency'!H265</f>
        <v>0</v>
      </c>
      <c r="I76" s="35">
        <f>'[1]by agency'!I265</f>
        <v>4750874</v>
      </c>
      <c r="J76" s="35">
        <f>+'[1]by agency'!J265</f>
        <v>4655323</v>
      </c>
      <c r="K76" s="35">
        <f>+'[1]by agency'!K265</f>
        <v>0</v>
      </c>
      <c r="L76" s="35">
        <f>+'[1]by agency'!L265</f>
        <v>0</v>
      </c>
      <c r="M76" s="35">
        <f>+'[1]by agency'!M265</f>
        <v>0</v>
      </c>
      <c r="N76" s="35">
        <f>'[1]by agency'!N265</f>
        <v>4655323</v>
      </c>
      <c r="O76" s="35">
        <f>+'[1]by agency'!O265</f>
        <v>95551</v>
      </c>
      <c r="P76" s="35">
        <f>+'[1]by agency'!P265</f>
        <v>0</v>
      </c>
      <c r="Q76" s="35">
        <f>+'[1]by agency'!Q265</f>
        <v>0</v>
      </c>
      <c r="R76" s="35">
        <f>+'[1]by agency'!R265</f>
        <v>0</v>
      </c>
      <c r="S76" s="35">
        <f>'[1]by agency'!S265</f>
        <v>95551</v>
      </c>
      <c r="T76" s="31"/>
      <c r="U76" s="4" t="b">
        <f>+S76='[1]by agency'!S265</f>
        <v>1</v>
      </c>
      <c r="V76" s="4" t="b">
        <f t="shared" si="19"/>
        <v>1</v>
      </c>
      <c r="W76" s="4" t="b">
        <f t="shared" si="19"/>
        <v>1</v>
      </c>
      <c r="X76" s="4" t="b">
        <f t="shared" si="19"/>
        <v>1</v>
      </c>
      <c r="Y76" s="4" t="b">
        <f t="shared" si="19"/>
        <v>1</v>
      </c>
      <c r="Z76" s="4" t="b">
        <f t="shared" si="19"/>
        <v>1</v>
      </c>
    </row>
    <row r="77" spans="1:26" s="4" customFormat="1" ht="12.75" customHeight="1">
      <c r="A77" s="34" t="s">
        <v>26</v>
      </c>
      <c r="B77" s="35">
        <f>+'[1]by agency'!B266</f>
        <v>2117827</v>
      </c>
      <c r="C77" s="35">
        <f>+'[1]by agency'!C266</f>
        <v>161959</v>
      </c>
      <c r="D77" s="35">
        <f>+'[1]by agency'!D266</f>
        <v>2279786</v>
      </c>
      <c r="E77" s="35">
        <f>+'[1]by agency'!E266</f>
        <v>2279786</v>
      </c>
      <c r="F77" s="35">
        <f>+'[1]by agency'!F266</f>
        <v>0</v>
      </c>
      <c r="G77" s="35">
        <f>+'[1]by agency'!G266</f>
        <v>0</v>
      </c>
      <c r="H77" s="35">
        <f>+'[1]by agency'!H266</f>
        <v>0</v>
      </c>
      <c r="I77" s="35">
        <f>'[1]by agency'!I266</f>
        <v>2279786</v>
      </c>
      <c r="J77" s="35">
        <f>+'[1]by agency'!J266</f>
        <v>2206726</v>
      </c>
      <c r="K77" s="35">
        <f>+'[1]by agency'!K266</f>
        <v>0</v>
      </c>
      <c r="L77" s="35">
        <f>+'[1]by agency'!L266</f>
        <v>0</v>
      </c>
      <c r="M77" s="35">
        <f>+'[1]by agency'!M266</f>
        <v>0</v>
      </c>
      <c r="N77" s="35">
        <f>'[1]by agency'!N266</f>
        <v>2206726</v>
      </c>
      <c r="O77" s="35">
        <f>+'[1]by agency'!O266</f>
        <v>73060</v>
      </c>
      <c r="P77" s="35">
        <f>+'[1]by agency'!P266</f>
        <v>0</v>
      </c>
      <c r="Q77" s="35">
        <f>+'[1]by agency'!Q266</f>
        <v>0</v>
      </c>
      <c r="R77" s="35">
        <f>+'[1]by agency'!R266</f>
        <v>0</v>
      </c>
      <c r="S77" s="35">
        <f>'[1]by agency'!S266</f>
        <v>73060</v>
      </c>
      <c r="T77" s="31"/>
      <c r="U77" s="4" t="b">
        <f>+S77='[1]by agency'!S266</f>
        <v>1</v>
      </c>
      <c r="V77" s="4" t="b">
        <f t="shared" si="19"/>
        <v>1</v>
      </c>
      <c r="W77" s="4" t="b">
        <f t="shared" si="19"/>
        <v>1</v>
      </c>
      <c r="X77" s="4" t="b">
        <f t="shared" si="19"/>
        <v>1</v>
      </c>
      <c r="Y77" s="4" t="b">
        <f t="shared" si="19"/>
        <v>1</v>
      </c>
      <c r="Z77" s="4" t="b">
        <f t="shared" si="19"/>
        <v>1</v>
      </c>
    </row>
    <row r="78" spans="1:26" s="4" customFormat="1" ht="12.75" customHeight="1">
      <c r="A78" s="34" t="s">
        <v>23</v>
      </c>
      <c r="B78" s="38">
        <f>+B79+B80</f>
        <v>0</v>
      </c>
      <c r="C78" s="38">
        <f>+C79+C80</f>
        <v>5024774</v>
      </c>
      <c r="D78" s="38">
        <f>+D79+D80</f>
        <v>5024774</v>
      </c>
      <c r="E78" s="38">
        <f t="shared" ref="E78:S78" si="25">+E79+E80</f>
        <v>0</v>
      </c>
      <c r="F78" s="38">
        <f t="shared" si="25"/>
        <v>614854</v>
      </c>
      <c r="G78" s="38">
        <f>+G79+G80</f>
        <v>0</v>
      </c>
      <c r="H78" s="38">
        <f t="shared" si="25"/>
        <v>4409920</v>
      </c>
      <c r="I78" s="38">
        <f t="shared" si="25"/>
        <v>5024774</v>
      </c>
      <c r="J78" s="38">
        <f t="shared" si="25"/>
        <v>0</v>
      </c>
      <c r="K78" s="38">
        <f t="shared" si="25"/>
        <v>325874</v>
      </c>
      <c r="L78" s="38">
        <f>+L79+L80</f>
        <v>0</v>
      </c>
      <c r="M78" s="38">
        <f t="shared" si="25"/>
        <v>2376256</v>
      </c>
      <c r="N78" s="38">
        <f t="shared" si="25"/>
        <v>2702130</v>
      </c>
      <c r="O78" s="38">
        <f t="shared" si="25"/>
        <v>0</v>
      </c>
      <c r="P78" s="38">
        <f t="shared" si="25"/>
        <v>288980</v>
      </c>
      <c r="Q78" s="38">
        <f>+Q79+Q80</f>
        <v>0</v>
      </c>
      <c r="R78" s="38">
        <f t="shared" si="25"/>
        <v>2033664</v>
      </c>
      <c r="S78" s="38">
        <f t="shared" si="25"/>
        <v>2322644</v>
      </c>
      <c r="T78" s="31"/>
      <c r="U78" s="4" t="b">
        <f>+S78='[1]by agency'!S267</f>
        <v>1</v>
      </c>
      <c r="V78" s="4" t="b">
        <f t="shared" si="19"/>
        <v>1</v>
      </c>
      <c r="W78" s="4" t="b">
        <f t="shared" si="19"/>
        <v>1</v>
      </c>
      <c r="X78" s="4" t="b">
        <f t="shared" si="19"/>
        <v>1</v>
      </c>
      <c r="Y78" s="4" t="b">
        <f t="shared" si="19"/>
        <v>1</v>
      </c>
      <c r="Z78" s="4" t="b">
        <f t="shared" si="19"/>
        <v>1</v>
      </c>
    </row>
    <row r="79" spans="1:26" s="4" customFormat="1" ht="12.75" customHeight="1">
      <c r="A79" s="36" t="s">
        <v>21</v>
      </c>
      <c r="B79" s="35">
        <f>+'[1]by agency'!B268</f>
        <v>0</v>
      </c>
      <c r="C79" s="35">
        <f>+'[1]by agency'!C268</f>
        <v>3395893</v>
      </c>
      <c r="D79" s="35">
        <f>+'[1]by agency'!D268</f>
        <v>3395893</v>
      </c>
      <c r="E79" s="35">
        <f>+'[1]by agency'!E268</f>
        <v>0</v>
      </c>
      <c r="F79" s="35">
        <f>+'[1]by agency'!F268</f>
        <v>548300</v>
      </c>
      <c r="G79" s="35">
        <f>+'[1]by agency'!G268</f>
        <v>0</v>
      </c>
      <c r="H79" s="35">
        <f>+'[1]by agency'!H268</f>
        <v>2847593</v>
      </c>
      <c r="I79" s="35">
        <f>'[1]by agency'!I268</f>
        <v>3395893</v>
      </c>
      <c r="J79" s="35">
        <f>+'[1]by agency'!J268</f>
        <v>0</v>
      </c>
      <c r="K79" s="35">
        <f>+'[1]by agency'!K268</f>
        <v>278527</v>
      </c>
      <c r="L79" s="35">
        <f>+'[1]by agency'!L268</f>
        <v>0</v>
      </c>
      <c r="M79" s="35">
        <f>+'[1]by agency'!M268</f>
        <v>1159600</v>
      </c>
      <c r="N79" s="35">
        <f>'[1]by agency'!N268</f>
        <v>1438127</v>
      </c>
      <c r="O79" s="35">
        <f>+'[1]by agency'!O268</f>
        <v>0</v>
      </c>
      <c r="P79" s="35">
        <f>+'[1]by agency'!P268</f>
        <v>269773</v>
      </c>
      <c r="Q79" s="35">
        <f>+'[1]by agency'!Q268</f>
        <v>0</v>
      </c>
      <c r="R79" s="35">
        <f>+'[1]by agency'!R268</f>
        <v>1687993</v>
      </c>
      <c r="S79" s="35">
        <f>'[1]by agency'!S268</f>
        <v>1957766</v>
      </c>
      <c r="T79" s="31"/>
      <c r="U79" s="4" t="b">
        <f>+S79='[1]by agency'!S268</f>
        <v>1</v>
      </c>
      <c r="V79" s="4" t="b">
        <f t="shared" si="19"/>
        <v>1</v>
      </c>
      <c r="W79" s="4" t="b">
        <f t="shared" si="19"/>
        <v>1</v>
      </c>
      <c r="X79" s="4" t="b">
        <f t="shared" si="19"/>
        <v>1</v>
      </c>
      <c r="Y79" s="4" t="b">
        <f t="shared" si="19"/>
        <v>1</v>
      </c>
      <c r="Z79" s="4" t="b">
        <f t="shared" si="19"/>
        <v>1</v>
      </c>
    </row>
    <row r="80" spans="1:26" s="4" customFormat="1" ht="12.75" customHeight="1">
      <c r="A80" s="36" t="s">
        <v>22</v>
      </c>
      <c r="B80" s="35">
        <f>+'[1]by agency'!B269</f>
        <v>0</v>
      </c>
      <c r="C80" s="35">
        <f>+'[1]by agency'!C269</f>
        <v>1628881</v>
      </c>
      <c r="D80" s="35">
        <f>+'[1]by agency'!D269</f>
        <v>1628881</v>
      </c>
      <c r="E80" s="35">
        <f>+'[1]by agency'!E269</f>
        <v>0</v>
      </c>
      <c r="F80" s="35">
        <f>+'[1]by agency'!F269</f>
        <v>66554</v>
      </c>
      <c r="G80" s="35">
        <f>+'[1]by agency'!G269</f>
        <v>0</v>
      </c>
      <c r="H80" s="35">
        <f>+'[1]by agency'!H269</f>
        <v>1562327</v>
      </c>
      <c r="I80" s="35">
        <f>'[1]by agency'!I269</f>
        <v>1628881</v>
      </c>
      <c r="J80" s="35">
        <f>+'[1]by agency'!J269</f>
        <v>0</v>
      </c>
      <c r="K80" s="35">
        <f>+'[1]by agency'!K269</f>
        <v>47347</v>
      </c>
      <c r="L80" s="35">
        <f>+'[1]by agency'!L269</f>
        <v>0</v>
      </c>
      <c r="M80" s="35">
        <f>+'[1]by agency'!M269</f>
        <v>1216656</v>
      </c>
      <c r="N80" s="35">
        <f>'[1]by agency'!N269</f>
        <v>1264003</v>
      </c>
      <c r="O80" s="35">
        <f>+'[1]by agency'!O269</f>
        <v>0</v>
      </c>
      <c r="P80" s="35">
        <f>+'[1]by agency'!P269</f>
        <v>19207</v>
      </c>
      <c r="Q80" s="35">
        <f>+'[1]by agency'!Q269</f>
        <v>0</v>
      </c>
      <c r="R80" s="35">
        <f>+'[1]by agency'!R269</f>
        <v>345671</v>
      </c>
      <c r="S80" s="35">
        <f>'[1]by agency'!S269</f>
        <v>364878</v>
      </c>
      <c r="T80" s="31"/>
      <c r="U80" s="4" t="b">
        <f>+S80='[1]by agency'!S269</f>
        <v>1</v>
      </c>
      <c r="V80" s="4" t="b">
        <f t="shared" si="19"/>
        <v>1</v>
      </c>
      <c r="W80" s="4" t="b">
        <f t="shared" si="19"/>
        <v>1</v>
      </c>
      <c r="X80" s="4" t="b">
        <f t="shared" si="19"/>
        <v>1</v>
      </c>
      <c r="Y80" s="4" t="b">
        <f t="shared" si="19"/>
        <v>1</v>
      </c>
      <c r="Z80" s="4" t="b">
        <f t="shared" si="19"/>
        <v>1</v>
      </c>
    </row>
    <row r="81" spans="1:26" s="4" customFormat="1" ht="12.75" customHeight="1">
      <c r="A81" s="39"/>
      <c r="B81" s="39"/>
      <c r="C81" s="39"/>
      <c r="D81" s="39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43"/>
      <c r="T81" s="31"/>
      <c r="V81" s="4" t="b">
        <f t="shared" si="19"/>
        <v>1</v>
      </c>
      <c r="W81" s="4" t="b">
        <f t="shared" si="19"/>
        <v>1</v>
      </c>
      <c r="X81" s="4" t="b">
        <f t="shared" si="19"/>
        <v>1</v>
      </c>
      <c r="Y81" s="4" t="b">
        <f t="shared" si="19"/>
        <v>1</v>
      </c>
      <c r="Z81" s="4" t="b">
        <f t="shared" si="19"/>
        <v>1</v>
      </c>
    </row>
    <row r="82" spans="1:26" s="4" customFormat="1" ht="12.75" customHeight="1">
      <c r="A82" s="134" t="s">
        <v>33</v>
      </c>
      <c r="B82" s="30">
        <f>+B83+B87</f>
        <v>4612932</v>
      </c>
      <c r="C82" s="30">
        <f>+C83+C87</f>
        <v>2788271</v>
      </c>
      <c r="D82" s="30">
        <f>+D83+D87</f>
        <v>7401203</v>
      </c>
      <c r="E82" s="30">
        <f t="shared" ref="E82:S82" si="26">+E83+E87</f>
        <v>382782</v>
      </c>
      <c r="F82" s="30">
        <f t="shared" si="26"/>
        <v>1758218</v>
      </c>
      <c r="G82" s="30">
        <f>+G83+G87</f>
        <v>93120</v>
      </c>
      <c r="H82" s="30">
        <f t="shared" si="26"/>
        <v>5166583</v>
      </c>
      <c r="I82" s="30">
        <f t="shared" si="26"/>
        <v>7400703</v>
      </c>
      <c r="J82" s="30">
        <f t="shared" si="26"/>
        <v>382264</v>
      </c>
      <c r="K82" s="30">
        <f t="shared" si="26"/>
        <v>1099508</v>
      </c>
      <c r="L82" s="30">
        <f>+L83+L87</f>
        <v>0</v>
      </c>
      <c r="M82" s="30">
        <f t="shared" si="26"/>
        <v>1346630</v>
      </c>
      <c r="N82" s="30">
        <f t="shared" si="26"/>
        <v>2828402</v>
      </c>
      <c r="O82" s="30">
        <f t="shared" si="26"/>
        <v>518</v>
      </c>
      <c r="P82" s="30">
        <f t="shared" si="26"/>
        <v>658710</v>
      </c>
      <c r="Q82" s="30">
        <f>+Q83+Q87</f>
        <v>93120</v>
      </c>
      <c r="R82" s="30">
        <f t="shared" si="26"/>
        <v>3819953</v>
      </c>
      <c r="S82" s="30">
        <f t="shared" si="26"/>
        <v>4572301</v>
      </c>
      <c r="T82" s="31">
        <f>+N82/I82</f>
        <v>0.38218017936944637</v>
      </c>
      <c r="U82" s="4" t="b">
        <f>+S82='[1]by agency'!S271</f>
        <v>1</v>
      </c>
      <c r="V82" s="4" t="b">
        <f t="shared" si="19"/>
        <v>1</v>
      </c>
      <c r="W82" s="4" t="b">
        <f t="shared" si="19"/>
        <v>1</v>
      </c>
      <c r="X82" s="4" t="b">
        <f t="shared" si="19"/>
        <v>1</v>
      </c>
      <c r="Y82" s="4" t="b">
        <f t="shared" si="19"/>
        <v>1</v>
      </c>
      <c r="Z82" s="4" t="b">
        <f t="shared" si="19"/>
        <v>1</v>
      </c>
    </row>
    <row r="83" spans="1:26" s="4" customFormat="1" ht="12.75" customHeight="1">
      <c r="A83" s="32" t="s">
        <v>19</v>
      </c>
      <c r="B83" s="33">
        <f>+B84+B85+B86</f>
        <v>4612932</v>
      </c>
      <c r="C83" s="33">
        <f>+C84+C85+C86</f>
        <v>114227</v>
      </c>
      <c r="D83" s="33">
        <f>+D84+D85+D86</f>
        <v>4727159</v>
      </c>
      <c r="E83" s="33">
        <f t="shared" ref="E83:S83" si="27">+E84+E85+E86</f>
        <v>382782</v>
      </c>
      <c r="F83" s="33">
        <f t="shared" si="27"/>
        <v>1533365</v>
      </c>
      <c r="G83" s="33">
        <f>+G84+G85+G86</f>
        <v>93120</v>
      </c>
      <c r="H83" s="33">
        <f t="shared" si="27"/>
        <v>2717392</v>
      </c>
      <c r="I83" s="33">
        <f t="shared" si="27"/>
        <v>4726659</v>
      </c>
      <c r="J83" s="33">
        <f t="shared" si="27"/>
        <v>382264</v>
      </c>
      <c r="K83" s="33">
        <f t="shared" si="27"/>
        <v>1025319</v>
      </c>
      <c r="L83" s="33">
        <f>+L84+L85+L86</f>
        <v>0</v>
      </c>
      <c r="M83" s="33">
        <f t="shared" si="27"/>
        <v>140502</v>
      </c>
      <c r="N83" s="33">
        <f t="shared" si="27"/>
        <v>1548085</v>
      </c>
      <c r="O83" s="33">
        <f t="shared" si="27"/>
        <v>518</v>
      </c>
      <c r="P83" s="33">
        <f t="shared" si="27"/>
        <v>508046</v>
      </c>
      <c r="Q83" s="33">
        <f>+Q84+Q85+Q86</f>
        <v>93120</v>
      </c>
      <c r="R83" s="33">
        <f t="shared" si="27"/>
        <v>2576890</v>
      </c>
      <c r="S83" s="33">
        <f t="shared" si="27"/>
        <v>3178574</v>
      </c>
      <c r="T83" s="31"/>
      <c r="U83" s="4" t="b">
        <f>+S83='[1]by agency'!S272</f>
        <v>1</v>
      </c>
      <c r="V83" s="4" t="b">
        <f t="shared" si="19"/>
        <v>1</v>
      </c>
      <c r="W83" s="4" t="b">
        <f t="shared" si="19"/>
        <v>1</v>
      </c>
      <c r="X83" s="4" t="b">
        <f t="shared" si="19"/>
        <v>1</v>
      </c>
      <c r="Y83" s="4" t="b">
        <f t="shared" si="19"/>
        <v>1</v>
      </c>
      <c r="Z83" s="4" t="b">
        <f t="shared" si="19"/>
        <v>1</v>
      </c>
    </row>
    <row r="84" spans="1:26" s="4" customFormat="1" ht="12.75" customHeight="1">
      <c r="A84" s="34" t="s">
        <v>20</v>
      </c>
      <c r="B84" s="35">
        <f>'[1]by agency'!B273</f>
        <v>3469772</v>
      </c>
      <c r="C84" s="35">
        <f>'[1]by agency'!C273</f>
        <v>40000</v>
      </c>
      <c r="D84" s="35">
        <f>'[1]by agency'!D273</f>
        <v>3509772</v>
      </c>
      <c r="E84" s="35">
        <f>'[1]by agency'!E273</f>
        <v>314264</v>
      </c>
      <c r="F84" s="35">
        <f>'[1]by agency'!F273</f>
        <v>631496</v>
      </c>
      <c r="G84" s="35">
        <f>'[1]by agency'!G273</f>
        <v>93120</v>
      </c>
      <c r="H84" s="35">
        <f>'[1]by agency'!H273</f>
        <v>2470392</v>
      </c>
      <c r="I84" s="35">
        <f>'[1]by agency'!I273</f>
        <v>3509272</v>
      </c>
      <c r="J84" s="35">
        <f>'[1]by agency'!J273</f>
        <v>314264</v>
      </c>
      <c r="K84" s="35">
        <f>'[1]by agency'!K273</f>
        <v>468165</v>
      </c>
      <c r="L84" s="35">
        <f>'[1]by agency'!L273</f>
        <v>0</v>
      </c>
      <c r="M84" s="35">
        <f>'[1]by agency'!M273</f>
        <v>25775</v>
      </c>
      <c r="N84" s="35">
        <f>'[1]by agency'!N273</f>
        <v>808204</v>
      </c>
      <c r="O84" s="35">
        <f>'[1]by agency'!O273</f>
        <v>0</v>
      </c>
      <c r="P84" s="35">
        <f>'[1]by agency'!P273</f>
        <v>163331</v>
      </c>
      <c r="Q84" s="35">
        <f>'[1]by agency'!Q273</f>
        <v>93120</v>
      </c>
      <c r="R84" s="35">
        <f>'[1]by agency'!R273</f>
        <v>2444617</v>
      </c>
      <c r="S84" s="35">
        <f>'[1]by agency'!S273</f>
        <v>2701068</v>
      </c>
      <c r="T84" s="44"/>
      <c r="U84" s="4" t="b">
        <f>+S84='[1]by agency'!S273</f>
        <v>1</v>
      </c>
      <c r="V84" s="4" t="b">
        <f t="shared" si="19"/>
        <v>1</v>
      </c>
      <c r="W84" s="4" t="b">
        <f t="shared" si="19"/>
        <v>1</v>
      </c>
      <c r="X84" s="4" t="b">
        <f t="shared" si="19"/>
        <v>1</v>
      </c>
      <c r="Y84" s="4" t="b">
        <f t="shared" si="19"/>
        <v>1</v>
      </c>
      <c r="Z84" s="4" t="b">
        <f t="shared" si="19"/>
        <v>1</v>
      </c>
    </row>
    <row r="85" spans="1:26" s="4" customFormat="1" ht="12.75" customHeight="1">
      <c r="A85" s="34" t="s">
        <v>25</v>
      </c>
      <c r="B85" s="35">
        <f>'[1]by agency'!B274</f>
        <v>0</v>
      </c>
      <c r="C85" s="35">
        <f>'[1]by agency'!C274</f>
        <v>39495</v>
      </c>
      <c r="D85" s="35">
        <f>'[1]by agency'!D274</f>
        <v>39495</v>
      </c>
      <c r="E85" s="35">
        <f>'[1]by agency'!E274</f>
        <v>39495</v>
      </c>
      <c r="F85" s="35">
        <f>'[1]by agency'!F274</f>
        <v>0</v>
      </c>
      <c r="G85" s="35">
        <f>'[1]by agency'!G274</f>
        <v>0</v>
      </c>
      <c r="H85" s="35">
        <f>'[1]by agency'!H274</f>
        <v>0</v>
      </c>
      <c r="I85" s="35">
        <f>'[1]by agency'!I274</f>
        <v>39495</v>
      </c>
      <c r="J85" s="35">
        <f>'[1]by agency'!J274</f>
        <v>39447</v>
      </c>
      <c r="K85" s="35">
        <f>'[1]by agency'!K274</f>
        <v>0</v>
      </c>
      <c r="L85" s="35">
        <f>'[1]by agency'!L274</f>
        <v>0</v>
      </c>
      <c r="M85" s="35">
        <f>'[1]by agency'!M274</f>
        <v>0</v>
      </c>
      <c r="N85" s="35">
        <f>'[1]by agency'!N274</f>
        <v>39447</v>
      </c>
      <c r="O85" s="35">
        <f>'[1]by agency'!O274</f>
        <v>48</v>
      </c>
      <c r="P85" s="35">
        <f>'[1]by agency'!P274</f>
        <v>0</v>
      </c>
      <c r="Q85" s="35">
        <f>'[1]by agency'!Q274</f>
        <v>0</v>
      </c>
      <c r="R85" s="35">
        <f>'[1]by agency'!R274</f>
        <v>0</v>
      </c>
      <c r="S85" s="35">
        <f>'[1]by agency'!S274</f>
        <v>48</v>
      </c>
      <c r="T85" s="31"/>
      <c r="U85" s="4" t="b">
        <f>+S85='[1]by agency'!S274</f>
        <v>1</v>
      </c>
      <c r="V85" s="4" t="b">
        <f t="shared" si="19"/>
        <v>1</v>
      </c>
      <c r="W85" s="4" t="b">
        <f t="shared" si="19"/>
        <v>1</v>
      </c>
      <c r="X85" s="4" t="b">
        <f t="shared" si="19"/>
        <v>1</v>
      </c>
      <c r="Y85" s="4" t="b">
        <f t="shared" si="19"/>
        <v>1</v>
      </c>
      <c r="Z85" s="4" t="b">
        <f t="shared" si="19"/>
        <v>1</v>
      </c>
    </row>
    <row r="86" spans="1:26" s="4" customFormat="1" ht="12.75" customHeight="1">
      <c r="A86" s="34" t="s">
        <v>26</v>
      </c>
      <c r="B86" s="35">
        <f>'[1]by agency'!B275</f>
        <v>1143160</v>
      </c>
      <c r="C86" s="35">
        <f>'[1]by agency'!C275</f>
        <v>34732</v>
      </c>
      <c r="D86" s="35">
        <f>'[1]by agency'!D275</f>
        <v>1177892</v>
      </c>
      <c r="E86" s="35">
        <f>'[1]by agency'!E275</f>
        <v>29023</v>
      </c>
      <c r="F86" s="35">
        <f>'[1]by agency'!F275</f>
        <v>901869</v>
      </c>
      <c r="G86" s="35">
        <f>'[1]by agency'!G275</f>
        <v>0</v>
      </c>
      <c r="H86" s="35">
        <f>'[1]by agency'!H275</f>
        <v>247000</v>
      </c>
      <c r="I86" s="35">
        <f>'[1]by agency'!I275</f>
        <v>1177892</v>
      </c>
      <c r="J86" s="35">
        <f>'[1]by agency'!J275</f>
        <v>28553</v>
      </c>
      <c r="K86" s="35">
        <f>'[1]by agency'!K275</f>
        <v>557154</v>
      </c>
      <c r="L86" s="35">
        <f>'[1]by agency'!L275</f>
        <v>0</v>
      </c>
      <c r="M86" s="35">
        <f>'[1]by agency'!M275</f>
        <v>114727</v>
      </c>
      <c r="N86" s="35">
        <f>'[1]by agency'!N275</f>
        <v>700434</v>
      </c>
      <c r="O86" s="35">
        <f>'[1]by agency'!O275</f>
        <v>470</v>
      </c>
      <c r="P86" s="35">
        <f>'[1]by agency'!P275</f>
        <v>344715</v>
      </c>
      <c r="Q86" s="35">
        <f>'[1]by agency'!Q275</f>
        <v>0</v>
      </c>
      <c r="R86" s="35">
        <f>'[1]by agency'!R275</f>
        <v>132273</v>
      </c>
      <c r="S86" s="35">
        <f>'[1]by agency'!S275</f>
        <v>477458</v>
      </c>
      <c r="T86" s="31"/>
      <c r="U86" s="4" t="b">
        <f>+S86='[1]by agency'!S275</f>
        <v>1</v>
      </c>
      <c r="V86" s="4" t="b">
        <f t="shared" si="19"/>
        <v>1</v>
      </c>
      <c r="W86" s="4" t="b">
        <f t="shared" si="19"/>
        <v>1</v>
      </c>
      <c r="X86" s="4" t="b">
        <f t="shared" si="19"/>
        <v>1</v>
      </c>
      <c r="Y86" s="4" t="b">
        <f t="shared" si="19"/>
        <v>1</v>
      </c>
      <c r="Z86" s="4" t="b">
        <f t="shared" si="19"/>
        <v>1</v>
      </c>
    </row>
    <row r="87" spans="1:26" s="4" customFormat="1" ht="12.75" customHeight="1">
      <c r="A87" s="34" t="s">
        <v>23</v>
      </c>
      <c r="B87" s="38">
        <f>+B88+B89</f>
        <v>0</v>
      </c>
      <c r="C87" s="38">
        <f>+C88+C89</f>
        <v>2674044</v>
      </c>
      <c r="D87" s="38">
        <f>+D88+D89</f>
        <v>2674044</v>
      </c>
      <c r="E87" s="38">
        <f t="shared" ref="E87:S87" si="28">+E88+E89</f>
        <v>0</v>
      </c>
      <c r="F87" s="38">
        <f t="shared" si="28"/>
        <v>224853</v>
      </c>
      <c r="G87" s="38">
        <f>+G88+G89</f>
        <v>0</v>
      </c>
      <c r="H87" s="38">
        <f t="shared" si="28"/>
        <v>2449191</v>
      </c>
      <c r="I87" s="38">
        <f t="shared" si="28"/>
        <v>2674044</v>
      </c>
      <c r="J87" s="38">
        <f t="shared" si="28"/>
        <v>0</v>
      </c>
      <c r="K87" s="38">
        <f t="shared" si="28"/>
        <v>74189</v>
      </c>
      <c r="L87" s="38">
        <f>+L88+L89</f>
        <v>0</v>
      </c>
      <c r="M87" s="38">
        <f t="shared" si="28"/>
        <v>1206128</v>
      </c>
      <c r="N87" s="38">
        <f t="shared" si="28"/>
        <v>1280317</v>
      </c>
      <c r="O87" s="38">
        <f t="shared" si="28"/>
        <v>0</v>
      </c>
      <c r="P87" s="38">
        <f t="shared" si="28"/>
        <v>150664</v>
      </c>
      <c r="Q87" s="38">
        <f>+Q88+Q89</f>
        <v>0</v>
      </c>
      <c r="R87" s="38">
        <f t="shared" si="28"/>
        <v>1243063</v>
      </c>
      <c r="S87" s="38">
        <f t="shared" si="28"/>
        <v>1393727</v>
      </c>
      <c r="T87" s="31"/>
      <c r="U87" s="4" t="b">
        <f>+S87='[1]by agency'!S276</f>
        <v>1</v>
      </c>
      <c r="V87" s="4" t="b">
        <f t="shared" si="19"/>
        <v>1</v>
      </c>
      <c r="W87" s="4" t="b">
        <f t="shared" si="19"/>
        <v>1</v>
      </c>
      <c r="X87" s="4" t="b">
        <f t="shared" si="19"/>
        <v>1</v>
      </c>
      <c r="Y87" s="4" t="b">
        <f t="shared" si="19"/>
        <v>1</v>
      </c>
      <c r="Z87" s="4" t="b">
        <f t="shared" si="19"/>
        <v>1</v>
      </c>
    </row>
    <row r="88" spans="1:26" s="4" customFormat="1" ht="12.75" customHeight="1">
      <c r="A88" s="36" t="s">
        <v>21</v>
      </c>
      <c r="B88" s="35">
        <f>'[1]by agency'!B277</f>
        <v>0</v>
      </c>
      <c r="C88" s="35">
        <f>'[1]by agency'!C277</f>
        <v>2674044</v>
      </c>
      <c r="D88" s="35">
        <f>'[1]by agency'!D277</f>
        <v>2674044</v>
      </c>
      <c r="E88" s="35">
        <f>'[1]by agency'!E277</f>
        <v>0</v>
      </c>
      <c r="F88" s="35">
        <f>'[1]by agency'!F277</f>
        <v>224853</v>
      </c>
      <c r="G88" s="35">
        <f>'[1]by agency'!G277</f>
        <v>0</v>
      </c>
      <c r="H88" s="35">
        <f>'[1]by agency'!H277</f>
        <v>2449191</v>
      </c>
      <c r="I88" s="35">
        <f>'[1]by agency'!I277</f>
        <v>2674044</v>
      </c>
      <c r="J88" s="35">
        <f>'[1]by agency'!J277</f>
        <v>0</v>
      </c>
      <c r="K88" s="35">
        <f>'[1]by agency'!K277</f>
        <v>74189</v>
      </c>
      <c r="L88" s="35">
        <f>'[1]by agency'!L277</f>
        <v>0</v>
      </c>
      <c r="M88" s="35">
        <f>'[1]by agency'!M277</f>
        <v>1206128</v>
      </c>
      <c r="N88" s="35">
        <f>'[1]by agency'!N277</f>
        <v>1280317</v>
      </c>
      <c r="O88" s="35">
        <f>'[1]by agency'!O277</f>
        <v>0</v>
      </c>
      <c r="P88" s="35">
        <f>'[1]by agency'!P277</f>
        <v>150664</v>
      </c>
      <c r="Q88" s="35">
        <f>'[1]by agency'!Q277</f>
        <v>0</v>
      </c>
      <c r="R88" s="35">
        <f>'[1]by agency'!R277</f>
        <v>1243063</v>
      </c>
      <c r="S88" s="35">
        <f>'[1]by agency'!S277</f>
        <v>1393727</v>
      </c>
      <c r="T88" s="31"/>
      <c r="U88" s="4" t="b">
        <f>+S88='[1]by agency'!S277</f>
        <v>1</v>
      </c>
      <c r="V88" s="4" t="b">
        <f t="shared" si="19"/>
        <v>1</v>
      </c>
      <c r="W88" s="4" t="b">
        <f t="shared" si="19"/>
        <v>1</v>
      </c>
      <c r="X88" s="4" t="b">
        <f t="shared" si="19"/>
        <v>1</v>
      </c>
      <c r="Y88" s="4" t="b">
        <f t="shared" si="19"/>
        <v>1</v>
      </c>
      <c r="Z88" s="4" t="b">
        <f t="shared" si="19"/>
        <v>1</v>
      </c>
    </row>
    <row r="89" spans="1:26" s="4" customFormat="1" ht="12.75" customHeight="1">
      <c r="A89" s="36" t="s">
        <v>22</v>
      </c>
      <c r="B89" s="35">
        <f>'[1]by agency'!B278</f>
        <v>0</v>
      </c>
      <c r="C89" s="35">
        <f>'[1]by agency'!C278</f>
        <v>0</v>
      </c>
      <c r="D89" s="35">
        <f>'[1]by agency'!D278</f>
        <v>0</v>
      </c>
      <c r="E89" s="35">
        <f>'[1]by agency'!E278</f>
        <v>0</v>
      </c>
      <c r="F89" s="35">
        <f>'[1]by agency'!F278</f>
        <v>0</v>
      </c>
      <c r="G89" s="35">
        <f>'[1]by agency'!G278</f>
        <v>0</v>
      </c>
      <c r="H89" s="35">
        <f>'[1]by agency'!H278</f>
        <v>0</v>
      </c>
      <c r="I89" s="35">
        <f>'[1]by agency'!I278</f>
        <v>0</v>
      </c>
      <c r="J89" s="35">
        <f>'[1]by agency'!J278</f>
        <v>0</v>
      </c>
      <c r="K89" s="35">
        <f>'[1]by agency'!K278</f>
        <v>0</v>
      </c>
      <c r="L89" s="35">
        <f>'[1]by agency'!L278</f>
        <v>0</v>
      </c>
      <c r="M89" s="35">
        <f>'[1]by agency'!M278</f>
        <v>0</v>
      </c>
      <c r="N89" s="35">
        <f>'[1]by agency'!N278</f>
        <v>0</v>
      </c>
      <c r="O89" s="35">
        <f>'[1]by agency'!O278</f>
        <v>0</v>
      </c>
      <c r="P89" s="35">
        <f>'[1]by agency'!P278</f>
        <v>0</v>
      </c>
      <c r="Q89" s="35">
        <f>'[1]by agency'!Q278</f>
        <v>0</v>
      </c>
      <c r="R89" s="35">
        <f>'[1]by agency'!R278</f>
        <v>0</v>
      </c>
      <c r="S89" s="35">
        <f>'[1]by agency'!S278</f>
        <v>0</v>
      </c>
      <c r="T89" s="31"/>
      <c r="U89" s="4" t="b">
        <f>+S89='[1]by agency'!S278</f>
        <v>1</v>
      </c>
      <c r="V89" s="4" t="b">
        <f t="shared" si="19"/>
        <v>1</v>
      </c>
      <c r="W89" s="4" t="b">
        <f t="shared" si="19"/>
        <v>1</v>
      </c>
      <c r="X89" s="4" t="b">
        <f t="shared" si="19"/>
        <v>1</v>
      </c>
      <c r="Y89" s="4" t="b">
        <f t="shared" si="19"/>
        <v>1</v>
      </c>
      <c r="Z89" s="4" t="b">
        <f t="shared" si="19"/>
        <v>1</v>
      </c>
    </row>
    <row r="90" spans="1:26" s="4" customFormat="1" ht="12.75" customHeight="1">
      <c r="A90" s="39"/>
      <c r="B90" s="39"/>
      <c r="C90" s="39"/>
      <c r="D90" s="39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40"/>
      <c r="T90" s="31"/>
      <c r="V90" s="4" t="b">
        <f t="shared" si="19"/>
        <v>1</v>
      </c>
      <c r="W90" s="4" t="b">
        <f t="shared" si="19"/>
        <v>1</v>
      </c>
      <c r="X90" s="4" t="b">
        <f t="shared" si="19"/>
        <v>1</v>
      </c>
      <c r="Y90" s="4" t="b">
        <f t="shared" si="19"/>
        <v>1</v>
      </c>
      <c r="Z90" s="4" t="b">
        <f t="shared" si="19"/>
        <v>1</v>
      </c>
    </row>
    <row r="91" spans="1:26" s="4" customFormat="1" ht="12.75" customHeight="1">
      <c r="A91" s="135" t="s">
        <v>34</v>
      </c>
      <c r="B91" s="30">
        <f>+B92+B96</f>
        <v>21442993</v>
      </c>
      <c r="C91" s="30">
        <f>+C92+C96</f>
        <v>5719572</v>
      </c>
      <c r="D91" s="30">
        <f>+D92+D96</f>
        <v>27162565</v>
      </c>
      <c r="E91" s="30">
        <f t="shared" ref="E91:S91" si="29">+E92+E96</f>
        <v>5702392</v>
      </c>
      <c r="F91" s="30">
        <f t="shared" si="29"/>
        <v>11462783</v>
      </c>
      <c r="G91" s="30">
        <f>+G92+G96</f>
        <v>0</v>
      </c>
      <c r="H91" s="30">
        <f t="shared" si="29"/>
        <v>9686843</v>
      </c>
      <c r="I91" s="30">
        <f t="shared" si="29"/>
        <v>26852018</v>
      </c>
      <c r="J91" s="30">
        <f t="shared" si="29"/>
        <v>5688714</v>
      </c>
      <c r="K91" s="30">
        <f t="shared" si="29"/>
        <v>9295404</v>
      </c>
      <c r="L91" s="30">
        <f>+L92+L96</f>
        <v>0</v>
      </c>
      <c r="M91" s="30">
        <f t="shared" si="29"/>
        <v>8865860</v>
      </c>
      <c r="N91" s="30">
        <f t="shared" si="29"/>
        <v>23849978</v>
      </c>
      <c r="O91" s="30">
        <f t="shared" si="29"/>
        <v>13678</v>
      </c>
      <c r="P91" s="30">
        <f t="shared" si="29"/>
        <v>2167379</v>
      </c>
      <c r="Q91" s="30">
        <f>+Q92+Q96</f>
        <v>0</v>
      </c>
      <c r="R91" s="30">
        <f t="shared" si="29"/>
        <v>820983</v>
      </c>
      <c r="S91" s="30">
        <f t="shared" si="29"/>
        <v>3002040</v>
      </c>
      <c r="T91" s="31">
        <f>+N91/I91</f>
        <v>0.88820058142371272</v>
      </c>
      <c r="U91" s="4" t="b">
        <f>+S91='[1]by agency'!S280</f>
        <v>1</v>
      </c>
      <c r="V91" s="4" t="b">
        <f t="shared" si="19"/>
        <v>1</v>
      </c>
      <c r="W91" s="4" t="b">
        <f t="shared" si="19"/>
        <v>1</v>
      </c>
      <c r="X91" s="4" t="b">
        <f t="shared" si="19"/>
        <v>1</v>
      </c>
      <c r="Y91" s="4" t="b">
        <f t="shared" si="19"/>
        <v>1</v>
      </c>
      <c r="Z91" s="4" t="b">
        <f t="shared" si="19"/>
        <v>1</v>
      </c>
    </row>
    <row r="92" spans="1:26" s="4" customFormat="1" ht="12.75" customHeight="1">
      <c r="A92" s="32" t="s">
        <v>19</v>
      </c>
      <c r="B92" s="33">
        <f>+B93+B94+B95</f>
        <v>21442993</v>
      </c>
      <c r="C92" s="33">
        <f>+C93+C94+C95</f>
        <v>1758169</v>
      </c>
      <c r="D92" s="33">
        <f>+D93+D94+D95</f>
        <v>23201162</v>
      </c>
      <c r="E92" s="33">
        <f t="shared" ref="E92:S92" si="30">+E93+E94+E95</f>
        <v>5702392</v>
      </c>
      <c r="F92" s="33">
        <f t="shared" si="30"/>
        <v>9866778</v>
      </c>
      <c r="G92" s="33">
        <f>+G93+G94+G95</f>
        <v>0</v>
      </c>
      <c r="H92" s="33">
        <f t="shared" si="30"/>
        <v>7561305</v>
      </c>
      <c r="I92" s="33">
        <f t="shared" si="30"/>
        <v>23130475</v>
      </c>
      <c r="J92" s="33">
        <f t="shared" si="30"/>
        <v>5688714</v>
      </c>
      <c r="K92" s="33">
        <f t="shared" si="30"/>
        <v>8094606</v>
      </c>
      <c r="L92" s="33">
        <f>+L93+L94+L95</f>
        <v>0</v>
      </c>
      <c r="M92" s="33">
        <f t="shared" si="30"/>
        <v>6802892</v>
      </c>
      <c r="N92" s="33">
        <f t="shared" si="30"/>
        <v>20586212</v>
      </c>
      <c r="O92" s="33">
        <f t="shared" si="30"/>
        <v>13678</v>
      </c>
      <c r="P92" s="33">
        <f t="shared" si="30"/>
        <v>1772172</v>
      </c>
      <c r="Q92" s="33">
        <f>+Q93+Q94+Q95</f>
        <v>0</v>
      </c>
      <c r="R92" s="33">
        <f t="shared" si="30"/>
        <v>758413</v>
      </c>
      <c r="S92" s="33">
        <f t="shared" si="30"/>
        <v>2544263</v>
      </c>
      <c r="T92" s="31"/>
      <c r="U92" s="4" t="b">
        <f>+S92='[1]by agency'!S281</f>
        <v>1</v>
      </c>
      <c r="V92" s="4" t="b">
        <f t="shared" si="19"/>
        <v>1</v>
      </c>
      <c r="W92" s="4" t="b">
        <f t="shared" si="19"/>
        <v>1</v>
      </c>
      <c r="X92" s="4" t="b">
        <f t="shared" si="19"/>
        <v>1</v>
      </c>
      <c r="Y92" s="4" t="b">
        <f t="shared" si="19"/>
        <v>1</v>
      </c>
      <c r="Z92" s="4" t="b">
        <f t="shared" si="19"/>
        <v>1</v>
      </c>
    </row>
    <row r="93" spans="1:26" s="4" customFormat="1" ht="12.75" customHeight="1">
      <c r="A93" s="34" t="s">
        <v>20</v>
      </c>
      <c r="B93" s="35">
        <f>'[1]by agency'!B282</f>
        <v>21017958</v>
      </c>
      <c r="C93" s="35">
        <f>'[1]by agency'!C282</f>
        <v>197665</v>
      </c>
      <c r="D93" s="35">
        <f>'[1]by agency'!D282</f>
        <v>21215623</v>
      </c>
      <c r="E93" s="35">
        <f>'[1]by agency'!E282</f>
        <v>3967169</v>
      </c>
      <c r="F93" s="35">
        <f>'[1]by agency'!F282</f>
        <v>9700402</v>
      </c>
      <c r="G93" s="35">
        <f>'[1]by agency'!G282</f>
        <v>0</v>
      </c>
      <c r="H93" s="35">
        <f>'[1]by agency'!H282</f>
        <v>7477365</v>
      </c>
      <c r="I93" s="35">
        <f>'[1]by agency'!I282</f>
        <v>21144936</v>
      </c>
      <c r="J93" s="35">
        <f>'[1]by agency'!J282</f>
        <v>3966094</v>
      </c>
      <c r="K93" s="35">
        <f>'[1]by agency'!K282</f>
        <v>7969636</v>
      </c>
      <c r="L93" s="35">
        <f>'[1]by agency'!L282</f>
        <v>0</v>
      </c>
      <c r="M93" s="35">
        <f>'[1]by agency'!M282</f>
        <v>6731236</v>
      </c>
      <c r="N93" s="35">
        <f>'[1]by agency'!N282</f>
        <v>18666966</v>
      </c>
      <c r="O93" s="35">
        <f>'[1]by agency'!O282</f>
        <v>1075</v>
      </c>
      <c r="P93" s="35">
        <f>'[1]by agency'!P282</f>
        <v>1730766</v>
      </c>
      <c r="Q93" s="35">
        <f>'[1]by agency'!Q282</f>
        <v>0</v>
      </c>
      <c r="R93" s="35">
        <f>'[1]by agency'!R282</f>
        <v>746129</v>
      </c>
      <c r="S93" s="35">
        <f>'[1]by agency'!S282</f>
        <v>2477970</v>
      </c>
      <c r="T93" s="31"/>
      <c r="U93" s="4" t="b">
        <f>+S93='[1]by agency'!S282</f>
        <v>1</v>
      </c>
      <c r="V93" s="4" t="b">
        <f t="shared" si="19"/>
        <v>1</v>
      </c>
      <c r="W93" s="4" t="b">
        <f t="shared" si="19"/>
        <v>1</v>
      </c>
      <c r="X93" s="4" t="b">
        <f t="shared" si="19"/>
        <v>1</v>
      </c>
      <c r="Y93" s="4" t="b">
        <f t="shared" si="19"/>
        <v>1</v>
      </c>
      <c r="Z93" s="4" t="b">
        <f t="shared" si="19"/>
        <v>1</v>
      </c>
    </row>
    <row r="94" spans="1:26" s="4" customFormat="1" ht="12.75" customHeight="1">
      <c r="A94" s="34" t="s">
        <v>25</v>
      </c>
      <c r="B94" s="35">
        <f>'[1]by agency'!B283</f>
        <v>0</v>
      </c>
      <c r="C94" s="35">
        <f>'[1]by agency'!C283</f>
        <v>1365904</v>
      </c>
      <c r="D94" s="35">
        <f>'[1]by agency'!D283</f>
        <v>1365904</v>
      </c>
      <c r="E94" s="35">
        <f>'[1]by agency'!E283</f>
        <v>1329751</v>
      </c>
      <c r="F94" s="35">
        <f>'[1]by agency'!F283</f>
        <v>1153</v>
      </c>
      <c r="G94" s="35">
        <f>'[1]by agency'!G283</f>
        <v>0</v>
      </c>
      <c r="H94" s="35">
        <f>'[1]by agency'!H283</f>
        <v>35000</v>
      </c>
      <c r="I94" s="35">
        <f>'[1]by agency'!I283</f>
        <v>1365904</v>
      </c>
      <c r="J94" s="35">
        <f>'[1]by agency'!J283</f>
        <v>1321540</v>
      </c>
      <c r="K94" s="35">
        <f>'[1]by agency'!K283</f>
        <v>1063</v>
      </c>
      <c r="L94" s="35">
        <f>'[1]by agency'!L283</f>
        <v>0</v>
      </c>
      <c r="M94" s="35">
        <f>'[1]by agency'!M283</f>
        <v>27594</v>
      </c>
      <c r="N94" s="35">
        <f>'[1]by agency'!N283</f>
        <v>1350197</v>
      </c>
      <c r="O94" s="35">
        <f>'[1]by agency'!O283</f>
        <v>8211</v>
      </c>
      <c r="P94" s="35">
        <f>'[1]by agency'!P283</f>
        <v>90</v>
      </c>
      <c r="Q94" s="35">
        <f>'[1]by agency'!Q283</f>
        <v>0</v>
      </c>
      <c r="R94" s="35">
        <f>'[1]by agency'!R283</f>
        <v>7406</v>
      </c>
      <c r="S94" s="35">
        <f>'[1]by agency'!S283</f>
        <v>15707</v>
      </c>
      <c r="T94" s="31"/>
      <c r="U94" s="4" t="b">
        <f>+S94='[1]by agency'!S283</f>
        <v>1</v>
      </c>
      <c r="V94" s="4" t="b">
        <f t="shared" si="19"/>
        <v>1</v>
      </c>
      <c r="W94" s="4" t="b">
        <f t="shared" si="19"/>
        <v>1</v>
      </c>
      <c r="X94" s="4" t="b">
        <f t="shared" si="19"/>
        <v>1</v>
      </c>
      <c r="Y94" s="4" t="b">
        <f t="shared" si="19"/>
        <v>1</v>
      </c>
      <c r="Z94" s="4" t="b">
        <f t="shared" si="19"/>
        <v>1</v>
      </c>
    </row>
    <row r="95" spans="1:26" s="4" customFormat="1" ht="12.75" customHeight="1">
      <c r="A95" s="34" t="s">
        <v>26</v>
      </c>
      <c r="B95" s="35">
        <f>'[1]by agency'!B284</f>
        <v>425035</v>
      </c>
      <c r="C95" s="35">
        <f>'[1]by agency'!C284</f>
        <v>194600</v>
      </c>
      <c r="D95" s="35">
        <f>'[1]by agency'!D284</f>
        <v>619635</v>
      </c>
      <c r="E95" s="35">
        <f>'[1]by agency'!E284</f>
        <v>405472</v>
      </c>
      <c r="F95" s="35">
        <f>'[1]by agency'!F284</f>
        <v>165223</v>
      </c>
      <c r="G95" s="35">
        <f>'[1]by agency'!G284</f>
        <v>0</v>
      </c>
      <c r="H95" s="35">
        <f>'[1]by agency'!H284</f>
        <v>48940</v>
      </c>
      <c r="I95" s="35">
        <f>'[1]by agency'!I284</f>
        <v>619635</v>
      </c>
      <c r="J95" s="35">
        <f>'[1]by agency'!J284</f>
        <v>401080</v>
      </c>
      <c r="K95" s="35">
        <f>'[1]by agency'!K284</f>
        <v>123907</v>
      </c>
      <c r="L95" s="35">
        <f>'[1]by agency'!L284</f>
        <v>0</v>
      </c>
      <c r="M95" s="35">
        <f>'[1]by agency'!M284</f>
        <v>44062</v>
      </c>
      <c r="N95" s="35">
        <f>'[1]by agency'!N284</f>
        <v>569049</v>
      </c>
      <c r="O95" s="35">
        <f>'[1]by agency'!O284</f>
        <v>4392</v>
      </c>
      <c r="P95" s="35">
        <f>'[1]by agency'!P284</f>
        <v>41316</v>
      </c>
      <c r="Q95" s="35">
        <f>'[1]by agency'!Q284</f>
        <v>0</v>
      </c>
      <c r="R95" s="35">
        <f>'[1]by agency'!R284</f>
        <v>4878</v>
      </c>
      <c r="S95" s="35">
        <f>'[1]by agency'!S284</f>
        <v>50586</v>
      </c>
      <c r="T95" s="31"/>
      <c r="U95" s="4" t="b">
        <f>+S95='[1]by agency'!S284</f>
        <v>1</v>
      </c>
      <c r="V95" s="4" t="b">
        <f t="shared" si="19"/>
        <v>1</v>
      </c>
      <c r="W95" s="4" t="b">
        <f t="shared" si="19"/>
        <v>1</v>
      </c>
      <c r="X95" s="4" t="b">
        <f t="shared" si="19"/>
        <v>1</v>
      </c>
      <c r="Y95" s="4" t="b">
        <f t="shared" si="19"/>
        <v>1</v>
      </c>
      <c r="Z95" s="4" t="b">
        <f t="shared" si="19"/>
        <v>1</v>
      </c>
    </row>
    <row r="96" spans="1:26" s="4" customFormat="1" ht="12.75" customHeight="1">
      <c r="A96" s="34" t="s">
        <v>23</v>
      </c>
      <c r="B96" s="38">
        <f>+B97+B98</f>
        <v>0</v>
      </c>
      <c r="C96" s="38">
        <f>+C97+C98</f>
        <v>3961403</v>
      </c>
      <c r="D96" s="38">
        <f>+D97+D98</f>
        <v>3961403</v>
      </c>
      <c r="E96" s="38">
        <f t="shared" ref="E96:S96" si="31">+E97+E98</f>
        <v>0</v>
      </c>
      <c r="F96" s="38">
        <f t="shared" si="31"/>
        <v>1596005</v>
      </c>
      <c r="G96" s="38">
        <f>+G97+G98</f>
        <v>0</v>
      </c>
      <c r="H96" s="38">
        <f t="shared" si="31"/>
        <v>2125538</v>
      </c>
      <c r="I96" s="38">
        <f t="shared" si="31"/>
        <v>3721543</v>
      </c>
      <c r="J96" s="38">
        <f t="shared" si="31"/>
        <v>0</v>
      </c>
      <c r="K96" s="38">
        <f t="shared" si="31"/>
        <v>1200798</v>
      </c>
      <c r="L96" s="38">
        <f>+L97+L98</f>
        <v>0</v>
      </c>
      <c r="M96" s="38">
        <f t="shared" si="31"/>
        <v>2062968</v>
      </c>
      <c r="N96" s="38">
        <f t="shared" si="31"/>
        <v>3263766</v>
      </c>
      <c r="O96" s="38">
        <f t="shared" si="31"/>
        <v>0</v>
      </c>
      <c r="P96" s="38">
        <f t="shared" si="31"/>
        <v>395207</v>
      </c>
      <c r="Q96" s="38">
        <f>+Q97+Q98</f>
        <v>0</v>
      </c>
      <c r="R96" s="38">
        <f t="shared" si="31"/>
        <v>62570</v>
      </c>
      <c r="S96" s="38">
        <f t="shared" si="31"/>
        <v>457777</v>
      </c>
      <c r="T96" s="31"/>
      <c r="U96" s="4" t="b">
        <f>+S96='[1]by agency'!S285</f>
        <v>1</v>
      </c>
      <c r="V96" s="4" t="b">
        <f t="shared" si="19"/>
        <v>1</v>
      </c>
      <c r="W96" s="4" t="b">
        <f t="shared" si="19"/>
        <v>1</v>
      </c>
      <c r="X96" s="4" t="b">
        <f t="shared" si="19"/>
        <v>1</v>
      </c>
      <c r="Y96" s="4" t="b">
        <f t="shared" si="19"/>
        <v>1</v>
      </c>
      <c r="Z96" s="4" t="b">
        <f t="shared" si="19"/>
        <v>1</v>
      </c>
    </row>
    <row r="97" spans="1:26" s="4" customFormat="1" ht="12.75" customHeight="1">
      <c r="A97" s="36" t="s">
        <v>21</v>
      </c>
      <c r="B97" s="35">
        <f>'[1]by agency'!B286</f>
        <v>0</v>
      </c>
      <c r="C97" s="35">
        <f>'[1]by agency'!C286</f>
        <v>2508538</v>
      </c>
      <c r="D97" s="35">
        <f>'[1]by agency'!D286</f>
        <v>2508538</v>
      </c>
      <c r="E97" s="35">
        <f>'[1]by agency'!E286</f>
        <v>0</v>
      </c>
      <c r="F97" s="35">
        <f>'[1]by agency'!F286</f>
        <v>1561005</v>
      </c>
      <c r="G97" s="35">
        <f>'[1]by agency'!G286</f>
        <v>0</v>
      </c>
      <c r="H97" s="35">
        <f>'[1]by agency'!H286</f>
        <v>947533</v>
      </c>
      <c r="I97" s="35">
        <f>'[1]by agency'!I286</f>
        <v>2508538</v>
      </c>
      <c r="J97" s="35">
        <f>'[1]by agency'!J286</f>
        <v>0</v>
      </c>
      <c r="K97" s="35">
        <f>'[1]by agency'!K286</f>
        <v>1165798</v>
      </c>
      <c r="L97" s="35">
        <f>'[1]by agency'!L286</f>
        <v>0</v>
      </c>
      <c r="M97" s="35">
        <f>'[1]by agency'!M286</f>
        <v>947199</v>
      </c>
      <c r="N97" s="35">
        <f>'[1]by agency'!N286</f>
        <v>2112997</v>
      </c>
      <c r="O97" s="35">
        <f>'[1]by agency'!O286</f>
        <v>0</v>
      </c>
      <c r="P97" s="35">
        <f>'[1]by agency'!P286</f>
        <v>395207</v>
      </c>
      <c r="Q97" s="35">
        <f>'[1]by agency'!Q286</f>
        <v>0</v>
      </c>
      <c r="R97" s="35">
        <f>'[1]by agency'!R286</f>
        <v>334</v>
      </c>
      <c r="S97" s="35">
        <f>'[1]by agency'!S286</f>
        <v>395541</v>
      </c>
      <c r="T97" s="31"/>
      <c r="U97" s="4" t="b">
        <f>+S97='[1]by agency'!S286</f>
        <v>1</v>
      </c>
      <c r="V97" s="4" t="b">
        <f t="shared" si="19"/>
        <v>1</v>
      </c>
      <c r="W97" s="4" t="b">
        <f t="shared" si="19"/>
        <v>1</v>
      </c>
      <c r="X97" s="4" t="b">
        <f t="shared" si="19"/>
        <v>1</v>
      </c>
      <c r="Y97" s="4" t="b">
        <f t="shared" si="19"/>
        <v>1</v>
      </c>
      <c r="Z97" s="4" t="b">
        <f t="shared" si="19"/>
        <v>1</v>
      </c>
    </row>
    <row r="98" spans="1:26" s="4" customFormat="1" ht="12.75" customHeight="1">
      <c r="A98" s="36" t="s">
        <v>22</v>
      </c>
      <c r="B98" s="35">
        <f>'[1]by agency'!B287</f>
        <v>0</v>
      </c>
      <c r="C98" s="35">
        <f>'[1]by agency'!C287</f>
        <v>1452865</v>
      </c>
      <c r="D98" s="35">
        <f>'[1]by agency'!D287</f>
        <v>1452865</v>
      </c>
      <c r="E98" s="35">
        <f>'[1]by agency'!E287</f>
        <v>0</v>
      </c>
      <c r="F98" s="35">
        <f>'[1]by agency'!F287</f>
        <v>35000</v>
      </c>
      <c r="G98" s="35">
        <f>'[1]by agency'!G287</f>
        <v>0</v>
      </c>
      <c r="H98" s="35">
        <f>'[1]by agency'!H287</f>
        <v>1178005</v>
      </c>
      <c r="I98" s="35">
        <f>'[1]by agency'!I287</f>
        <v>1213005</v>
      </c>
      <c r="J98" s="35">
        <f>'[1]by agency'!J287</f>
        <v>0</v>
      </c>
      <c r="K98" s="35">
        <f>'[1]by agency'!K287</f>
        <v>35000</v>
      </c>
      <c r="L98" s="35">
        <f>'[1]by agency'!L287</f>
        <v>0</v>
      </c>
      <c r="M98" s="35">
        <f>'[1]by agency'!M287</f>
        <v>1115769</v>
      </c>
      <c r="N98" s="35">
        <f>'[1]by agency'!N287</f>
        <v>1150769</v>
      </c>
      <c r="O98" s="35">
        <f>'[1]by agency'!O287</f>
        <v>0</v>
      </c>
      <c r="P98" s="35">
        <f>'[1]by agency'!P287</f>
        <v>0</v>
      </c>
      <c r="Q98" s="35">
        <f>'[1]by agency'!Q287</f>
        <v>0</v>
      </c>
      <c r="R98" s="35">
        <f>'[1]by agency'!R287</f>
        <v>62236</v>
      </c>
      <c r="S98" s="35">
        <f>'[1]by agency'!S287</f>
        <v>62236</v>
      </c>
      <c r="T98" s="31"/>
      <c r="V98" s="4" t="b">
        <f t="shared" si="19"/>
        <v>1</v>
      </c>
      <c r="W98" s="4" t="b">
        <f t="shared" si="19"/>
        <v>1</v>
      </c>
      <c r="X98" s="4" t="b">
        <f t="shared" si="19"/>
        <v>1</v>
      </c>
      <c r="Y98" s="4" t="b">
        <f t="shared" si="19"/>
        <v>1</v>
      </c>
      <c r="Z98" s="4" t="b">
        <f t="shared" si="19"/>
        <v>1</v>
      </c>
    </row>
    <row r="99" spans="1:26" s="4" customFormat="1" ht="12.75" customHeight="1">
      <c r="A99" s="45"/>
      <c r="B99" s="45"/>
      <c r="C99" s="45"/>
      <c r="D99" s="38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41"/>
      <c r="T99" s="42"/>
      <c r="U99" s="4" t="b">
        <f>+S100='[1]by agency'!S343</f>
        <v>1</v>
      </c>
      <c r="V99" s="4" t="b">
        <f t="shared" si="19"/>
        <v>1</v>
      </c>
      <c r="W99" s="4" t="b">
        <f t="shared" si="19"/>
        <v>1</v>
      </c>
      <c r="X99" s="4" t="b">
        <f t="shared" si="19"/>
        <v>1</v>
      </c>
      <c r="Y99" s="4" t="b">
        <f t="shared" si="19"/>
        <v>1</v>
      </c>
      <c r="Z99" s="4" t="b">
        <f t="shared" si="19"/>
        <v>1</v>
      </c>
    </row>
    <row r="100" spans="1:26" s="4" customFormat="1" ht="12.75" customHeight="1">
      <c r="A100" s="134" t="s">
        <v>35</v>
      </c>
      <c r="B100" s="30">
        <f>+B101+B105</f>
        <v>15330907</v>
      </c>
      <c r="C100" s="30">
        <f>+C101+C105</f>
        <v>8896362</v>
      </c>
      <c r="D100" s="30">
        <f>+D101+D105</f>
        <v>24227269</v>
      </c>
      <c r="E100" s="30">
        <f t="shared" ref="E100:S100" si="32">+E101+E105</f>
        <v>7596581</v>
      </c>
      <c r="F100" s="30">
        <f t="shared" si="32"/>
        <v>12041063</v>
      </c>
      <c r="G100" s="30">
        <f>+G101+G105</f>
        <v>979825</v>
      </c>
      <c r="H100" s="30">
        <f t="shared" si="32"/>
        <v>2495617</v>
      </c>
      <c r="I100" s="30">
        <f t="shared" si="32"/>
        <v>23113086</v>
      </c>
      <c r="J100" s="30">
        <f t="shared" si="32"/>
        <v>7302013</v>
      </c>
      <c r="K100" s="30">
        <f t="shared" si="32"/>
        <v>8491680</v>
      </c>
      <c r="L100" s="30">
        <f>+L101+L105</f>
        <v>884720</v>
      </c>
      <c r="M100" s="30">
        <f t="shared" si="32"/>
        <v>1945406</v>
      </c>
      <c r="N100" s="30">
        <f t="shared" si="32"/>
        <v>18623819</v>
      </c>
      <c r="O100" s="30">
        <f t="shared" si="32"/>
        <v>294568</v>
      </c>
      <c r="P100" s="30">
        <f t="shared" si="32"/>
        <v>3549383</v>
      </c>
      <c r="Q100" s="30">
        <f>+Q101+Q105</f>
        <v>95105</v>
      </c>
      <c r="R100" s="30">
        <f t="shared" si="32"/>
        <v>550211</v>
      </c>
      <c r="S100" s="30">
        <f t="shared" si="32"/>
        <v>4489267</v>
      </c>
      <c r="T100" s="31">
        <f>+N100/I100</f>
        <v>0.80576946756482448</v>
      </c>
      <c r="U100" s="4" t="b">
        <f>+S101='[1]by agency'!S344</f>
        <v>1</v>
      </c>
      <c r="V100" s="4" t="b">
        <f t="shared" si="19"/>
        <v>1</v>
      </c>
      <c r="W100" s="4" t="b">
        <f t="shared" si="19"/>
        <v>1</v>
      </c>
      <c r="X100" s="4" t="b">
        <f t="shared" si="19"/>
        <v>1</v>
      </c>
      <c r="Y100" s="4" t="b">
        <f t="shared" si="19"/>
        <v>1</v>
      </c>
      <c r="Z100" s="4" t="b">
        <f t="shared" si="19"/>
        <v>1</v>
      </c>
    </row>
    <row r="101" spans="1:26" s="4" customFormat="1" ht="12.75" customHeight="1">
      <c r="A101" s="32" t="s">
        <v>19</v>
      </c>
      <c r="B101" s="33">
        <f>+B102+B103+B104</f>
        <v>15330907</v>
      </c>
      <c r="C101" s="33">
        <f>+C102+C103+C104</f>
        <v>5533502</v>
      </c>
      <c r="D101" s="33">
        <f>+D102+D103+D104</f>
        <v>20864409</v>
      </c>
      <c r="E101" s="33">
        <f t="shared" ref="E101:S101" si="33">+E102+E103+E104</f>
        <v>7596581</v>
      </c>
      <c r="F101" s="33">
        <f t="shared" si="33"/>
        <v>10058446</v>
      </c>
      <c r="G101" s="33">
        <f>+G102+G103+G104</f>
        <v>857796</v>
      </c>
      <c r="H101" s="33">
        <f t="shared" si="33"/>
        <v>1206472</v>
      </c>
      <c r="I101" s="33">
        <f t="shared" si="33"/>
        <v>19719295</v>
      </c>
      <c r="J101" s="33">
        <f t="shared" si="33"/>
        <v>7302013</v>
      </c>
      <c r="K101" s="33">
        <f t="shared" si="33"/>
        <v>7944647</v>
      </c>
      <c r="L101" s="33">
        <f>+L102+L103+L104</f>
        <v>781709</v>
      </c>
      <c r="M101" s="33">
        <f t="shared" si="33"/>
        <v>956130</v>
      </c>
      <c r="N101" s="33">
        <f t="shared" si="33"/>
        <v>16984499</v>
      </c>
      <c r="O101" s="33">
        <f t="shared" si="33"/>
        <v>294568</v>
      </c>
      <c r="P101" s="33">
        <f t="shared" si="33"/>
        <v>2113799</v>
      </c>
      <c r="Q101" s="33">
        <f>+Q102+Q103+Q104</f>
        <v>76087</v>
      </c>
      <c r="R101" s="33">
        <f t="shared" si="33"/>
        <v>250342</v>
      </c>
      <c r="S101" s="33">
        <f t="shared" si="33"/>
        <v>2734796</v>
      </c>
      <c r="T101" s="31"/>
      <c r="U101" s="4" t="b">
        <f>+S102='[1]by agency'!S345</f>
        <v>1</v>
      </c>
      <c r="V101" s="4" t="b">
        <f t="shared" si="19"/>
        <v>1</v>
      </c>
      <c r="W101" s="4" t="b">
        <f t="shared" si="19"/>
        <v>1</v>
      </c>
      <c r="X101" s="4" t="b">
        <f t="shared" si="19"/>
        <v>1</v>
      </c>
      <c r="Y101" s="4" t="b">
        <f t="shared" si="19"/>
        <v>1</v>
      </c>
      <c r="Z101" s="4" t="b">
        <f t="shared" si="19"/>
        <v>1</v>
      </c>
    </row>
    <row r="102" spans="1:26" s="4" customFormat="1" ht="12.75" customHeight="1">
      <c r="A102" s="34" t="s">
        <v>20</v>
      </c>
      <c r="B102" s="35">
        <f>'[1]by agency'!B345</f>
        <v>13863384</v>
      </c>
      <c r="C102" s="35">
        <f>'[1]by agency'!C345</f>
        <v>0</v>
      </c>
      <c r="D102" s="35">
        <f>'[1]by agency'!D345</f>
        <v>13863384</v>
      </c>
      <c r="E102" s="35">
        <f>'[1]by agency'!E345</f>
        <v>5789015</v>
      </c>
      <c r="F102" s="35">
        <f>'[1]by agency'!F345</f>
        <v>5530688</v>
      </c>
      <c r="G102" s="35">
        <f>'[1]by agency'!G345</f>
        <v>857796</v>
      </c>
      <c r="H102" s="35">
        <f>'[1]by agency'!H345</f>
        <v>1143724</v>
      </c>
      <c r="I102" s="35">
        <f>'[1]by agency'!I345</f>
        <v>13321223</v>
      </c>
      <c r="J102" s="35">
        <f>'[1]by agency'!J345</f>
        <v>5549200</v>
      </c>
      <c r="K102" s="35">
        <f>'[1]by agency'!K345</f>
        <v>3470025</v>
      </c>
      <c r="L102" s="35">
        <f>'[1]by agency'!L345</f>
        <v>781709</v>
      </c>
      <c r="M102" s="35">
        <f>'[1]by agency'!M345</f>
        <v>905027</v>
      </c>
      <c r="N102" s="35">
        <f>'[1]by agency'!N345</f>
        <v>10705961</v>
      </c>
      <c r="O102" s="35">
        <f>'[1]by agency'!O345</f>
        <v>239815</v>
      </c>
      <c r="P102" s="35">
        <f>'[1]by agency'!P345</f>
        <v>2060663</v>
      </c>
      <c r="Q102" s="35">
        <f>'[1]by agency'!Q345</f>
        <v>76087</v>
      </c>
      <c r="R102" s="35">
        <f>'[1]by agency'!R345</f>
        <v>238697</v>
      </c>
      <c r="S102" s="35">
        <f>'[1]by agency'!S345</f>
        <v>2615262</v>
      </c>
      <c r="T102" s="31"/>
      <c r="U102" s="4" t="b">
        <f>+S103='[1]by agency'!S346</f>
        <v>1</v>
      </c>
      <c r="V102" s="4" t="b">
        <f t="shared" si="19"/>
        <v>1</v>
      </c>
      <c r="W102" s="4" t="b">
        <f t="shared" si="19"/>
        <v>1</v>
      </c>
      <c r="X102" s="4" t="b">
        <f t="shared" si="19"/>
        <v>1</v>
      </c>
      <c r="Y102" s="4" t="b">
        <f t="shared" si="19"/>
        <v>1</v>
      </c>
      <c r="Z102" s="4" t="b">
        <f t="shared" si="19"/>
        <v>1</v>
      </c>
    </row>
    <row r="103" spans="1:26" s="4" customFormat="1" ht="12.75" customHeight="1">
      <c r="A103" s="34" t="s">
        <v>25</v>
      </c>
      <c r="B103" s="35">
        <f>'[1]by agency'!B346</f>
        <v>0</v>
      </c>
      <c r="C103" s="35">
        <f>'[1]by agency'!C346</f>
        <v>1127834</v>
      </c>
      <c r="D103" s="35">
        <f>'[1]by agency'!D346</f>
        <v>1127834</v>
      </c>
      <c r="E103" s="35">
        <f>'[1]by agency'!E346</f>
        <v>1107782</v>
      </c>
      <c r="F103" s="35">
        <f>'[1]by agency'!F346</f>
        <v>20052</v>
      </c>
      <c r="G103" s="35">
        <f>'[1]by agency'!G346</f>
        <v>0</v>
      </c>
      <c r="H103" s="35">
        <f>'[1]by agency'!H346</f>
        <v>0</v>
      </c>
      <c r="I103" s="35">
        <f>'[1]by agency'!I346</f>
        <v>1127834</v>
      </c>
      <c r="J103" s="35">
        <f>'[1]by agency'!J346</f>
        <v>1087514</v>
      </c>
      <c r="K103" s="35">
        <f>'[1]by agency'!K346</f>
        <v>16312</v>
      </c>
      <c r="L103" s="35">
        <f>'[1]by agency'!L346</f>
        <v>0</v>
      </c>
      <c r="M103" s="35">
        <f>'[1]by agency'!M346</f>
        <v>0</v>
      </c>
      <c r="N103" s="35">
        <f>'[1]by agency'!N346</f>
        <v>1103826</v>
      </c>
      <c r="O103" s="35">
        <f>'[1]by agency'!O346</f>
        <v>20268</v>
      </c>
      <c r="P103" s="35">
        <f>'[1]by agency'!P346</f>
        <v>3740</v>
      </c>
      <c r="Q103" s="35">
        <f>'[1]by agency'!Q346</f>
        <v>0</v>
      </c>
      <c r="R103" s="35">
        <f>'[1]by agency'!R346</f>
        <v>0</v>
      </c>
      <c r="S103" s="35">
        <f>'[1]by agency'!S346</f>
        <v>24008</v>
      </c>
      <c r="T103" s="31"/>
      <c r="U103" s="4" t="b">
        <f>+S104='[1]by agency'!S347</f>
        <v>1</v>
      </c>
      <c r="V103" s="4" t="b">
        <f t="shared" si="19"/>
        <v>1</v>
      </c>
      <c r="W103" s="4" t="b">
        <f t="shared" si="19"/>
        <v>1</v>
      </c>
      <c r="X103" s="4" t="b">
        <f t="shared" si="19"/>
        <v>1</v>
      </c>
      <c r="Y103" s="4" t="b">
        <f t="shared" si="19"/>
        <v>1</v>
      </c>
      <c r="Z103" s="4" t="b">
        <f t="shared" si="19"/>
        <v>1</v>
      </c>
    </row>
    <row r="104" spans="1:26" s="4" customFormat="1" ht="12.75" customHeight="1">
      <c r="A104" s="34" t="s">
        <v>26</v>
      </c>
      <c r="B104" s="35">
        <f>'[1]by agency'!B347</f>
        <v>1467523</v>
      </c>
      <c r="C104" s="35">
        <f>'[1]by agency'!C347</f>
        <v>4405668</v>
      </c>
      <c r="D104" s="35">
        <f>'[1]by agency'!D347</f>
        <v>5873191</v>
      </c>
      <c r="E104" s="35">
        <f>'[1]by agency'!E347</f>
        <v>699784</v>
      </c>
      <c r="F104" s="35">
        <f>'[1]by agency'!F347</f>
        <v>4507706</v>
      </c>
      <c r="G104" s="35">
        <f>'[1]by agency'!G347</f>
        <v>0</v>
      </c>
      <c r="H104" s="35">
        <f>'[1]by agency'!H347</f>
        <v>62748</v>
      </c>
      <c r="I104" s="35">
        <f>'[1]by agency'!I347</f>
        <v>5270238</v>
      </c>
      <c r="J104" s="35">
        <f>'[1]by agency'!J347</f>
        <v>665299</v>
      </c>
      <c r="K104" s="35">
        <f>'[1]by agency'!K347</f>
        <v>4458310</v>
      </c>
      <c r="L104" s="35">
        <f>'[1]by agency'!L347</f>
        <v>0</v>
      </c>
      <c r="M104" s="35">
        <f>'[1]by agency'!M347</f>
        <v>51103</v>
      </c>
      <c r="N104" s="35">
        <f>'[1]by agency'!N347</f>
        <v>5174712</v>
      </c>
      <c r="O104" s="35">
        <f>'[1]by agency'!O347</f>
        <v>34485</v>
      </c>
      <c r="P104" s="35">
        <f>'[1]by agency'!P347</f>
        <v>49396</v>
      </c>
      <c r="Q104" s="35">
        <f>'[1]by agency'!Q347</f>
        <v>0</v>
      </c>
      <c r="R104" s="35">
        <f>'[1]by agency'!R347</f>
        <v>11645</v>
      </c>
      <c r="S104" s="35">
        <f>'[1]by agency'!S347</f>
        <v>95526</v>
      </c>
      <c r="T104" s="31"/>
      <c r="U104" s="4" t="b">
        <f>+S105='[1]by agency'!S348</f>
        <v>1</v>
      </c>
      <c r="V104" s="4" t="b">
        <f t="shared" si="19"/>
        <v>1</v>
      </c>
      <c r="W104" s="4" t="b">
        <f t="shared" si="19"/>
        <v>1</v>
      </c>
      <c r="X104" s="4" t="b">
        <f t="shared" si="19"/>
        <v>1</v>
      </c>
      <c r="Y104" s="4" t="b">
        <f t="shared" si="19"/>
        <v>1</v>
      </c>
      <c r="Z104" s="4" t="b">
        <f t="shared" si="19"/>
        <v>1</v>
      </c>
    </row>
    <row r="105" spans="1:26" s="4" customFormat="1" ht="12.75" customHeight="1">
      <c r="A105" s="34" t="s">
        <v>23</v>
      </c>
      <c r="B105" s="38">
        <f>+B106+B107</f>
        <v>0</v>
      </c>
      <c r="C105" s="38">
        <f>+C106+C107</f>
        <v>3362860</v>
      </c>
      <c r="D105" s="38">
        <f>+D106+D107</f>
        <v>3362860</v>
      </c>
      <c r="E105" s="38">
        <f t="shared" ref="E105:S105" si="34">+E106+E107</f>
        <v>0</v>
      </c>
      <c r="F105" s="38">
        <f t="shared" si="34"/>
        <v>1982617</v>
      </c>
      <c r="G105" s="38">
        <f>+G106+G107</f>
        <v>122029</v>
      </c>
      <c r="H105" s="38">
        <f t="shared" si="34"/>
        <v>1289145</v>
      </c>
      <c r="I105" s="38">
        <f t="shared" si="34"/>
        <v>3393791</v>
      </c>
      <c r="J105" s="38">
        <f t="shared" si="34"/>
        <v>0</v>
      </c>
      <c r="K105" s="38">
        <f t="shared" si="34"/>
        <v>547033</v>
      </c>
      <c r="L105" s="38">
        <f>+L106+L107</f>
        <v>103011</v>
      </c>
      <c r="M105" s="38">
        <f t="shared" si="34"/>
        <v>989276</v>
      </c>
      <c r="N105" s="38">
        <f t="shared" si="34"/>
        <v>1639320</v>
      </c>
      <c r="O105" s="38">
        <f t="shared" si="34"/>
        <v>0</v>
      </c>
      <c r="P105" s="38">
        <f t="shared" si="34"/>
        <v>1435584</v>
      </c>
      <c r="Q105" s="38">
        <f>+Q106+Q107</f>
        <v>19018</v>
      </c>
      <c r="R105" s="38">
        <f t="shared" si="34"/>
        <v>299869</v>
      </c>
      <c r="S105" s="38">
        <f t="shared" si="34"/>
        <v>1754471</v>
      </c>
      <c r="T105" s="31"/>
      <c r="U105" s="4" t="b">
        <f>+S106='[1]by agency'!S349</f>
        <v>1</v>
      </c>
      <c r="V105" s="4" t="b">
        <f t="shared" si="19"/>
        <v>1</v>
      </c>
      <c r="W105" s="4" t="b">
        <f t="shared" si="19"/>
        <v>1</v>
      </c>
      <c r="X105" s="4" t="b">
        <f t="shared" si="19"/>
        <v>1</v>
      </c>
      <c r="Y105" s="4" t="b">
        <f t="shared" si="19"/>
        <v>1</v>
      </c>
      <c r="Z105" s="4" t="b">
        <f t="shared" si="19"/>
        <v>1</v>
      </c>
    </row>
    <row r="106" spans="1:26" s="4" customFormat="1" ht="12.75" customHeight="1">
      <c r="A106" s="36" t="s">
        <v>21</v>
      </c>
      <c r="B106" s="35">
        <f>'[1]by agency'!B349</f>
        <v>0</v>
      </c>
      <c r="C106" s="35">
        <f>'[1]by agency'!C349</f>
        <v>1830981</v>
      </c>
      <c r="D106" s="35">
        <f>'[1]by agency'!D349</f>
        <v>1830981</v>
      </c>
      <c r="E106" s="35">
        <f>'[1]by agency'!E349</f>
        <v>0</v>
      </c>
      <c r="F106" s="35">
        <f>'[1]by agency'!F349</f>
        <v>1736845</v>
      </c>
      <c r="G106" s="35">
        <f>'[1]by agency'!G349</f>
        <v>21622</v>
      </c>
      <c r="H106" s="35">
        <f>'[1]by agency'!H349</f>
        <v>72514</v>
      </c>
      <c r="I106" s="35">
        <f>'[1]by agency'!I349</f>
        <v>1830981</v>
      </c>
      <c r="J106" s="35">
        <f>'[1]by agency'!J349</f>
        <v>0</v>
      </c>
      <c r="K106" s="35">
        <f>'[1]by agency'!K349</f>
        <v>426555</v>
      </c>
      <c r="L106" s="35">
        <f>'[1]by agency'!L349</f>
        <v>2604</v>
      </c>
      <c r="M106" s="35">
        <f>'[1]by agency'!M349</f>
        <v>19866</v>
      </c>
      <c r="N106" s="35">
        <f>'[1]by agency'!N349</f>
        <v>449025</v>
      </c>
      <c r="O106" s="35">
        <f>'[1]by agency'!O349</f>
        <v>0</v>
      </c>
      <c r="P106" s="35">
        <f>'[1]by agency'!P349</f>
        <v>1310290</v>
      </c>
      <c r="Q106" s="35">
        <f>'[1]by agency'!Q349</f>
        <v>19018</v>
      </c>
      <c r="R106" s="35">
        <f>'[1]by agency'!R349</f>
        <v>52648</v>
      </c>
      <c r="S106" s="35">
        <f>'[1]by agency'!S349</f>
        <v>1381956</v>
      </c>
      <c r="T106" s="31"/>
      <c r="U106" s="4" t="b">
        <f>+S107='[1]by agency'!S350</f>
        <v>1</v>
      </c>
      <c r="V106" s="4" t="b">
        <f t="shared" si="19"/>
        <v>1</v>
      </c>
      <c r="W106" s="4" t="b">
        <f t="shared" si="19"/>
        <v>1</v>
      </c>
      <c r="X106" s="4" t="b">
        <f t="shared" si="19"/>
        <v>1</v>
      </c>
      <c r="Y106" s="4" t="b">
        <f t="shared" si="19"/>
        <v>1</v>
      </c>
      <c r="Z106" s="4" t="b">
        <f t="shared" si="19"/>
        <v>1</v>
      </c>
    </row>
    <row r="107" spans="1:26" s="4" customFormat="1" ht="12.75" customHeight="1">
      <c r="A107" s="36" t="s">
        <v>22</v>
      </c>
      <c r="B107" s="35">
        <f>'[1]by agency'!B350</f>
        <v>0</v>
      </c>
      <c r="C107" s="35">
        <f>'[1]by agency'!C350</f>
        <v>1531879</v>
      </c>
      <c r="D107" s="35">
        <f>'[1]by agency'!D350</f>
        <v>1531879</v>
      </c>
      <c r="E107" s="35">
        <f>'[1]by agency'!E350</f>
        <v>0</v>
      </c>
      <c r="F107" s="35">
        <f>'[1]by agency'!F350</f>
        <v>245772</v>
      </c>
      <c r="G107" s="35">
        <f>'[1]by agency'!G350</f>
        <v>100407</v>
      </c>
      <c r="H107" s="35">
        <f>'[1]by agency'!H350</f>
        <v>1216631</v>
      </c>
      <c r="I107" s="35">
        <f>'[1]by agency'!I350</f>
        <v>1562810</v>
      </c>
      <c r="J107" s="35">
        <f>'[1]by agency'!J350</f>
        <v>0</v>
      </c>
      <c r="K107" s="35">
        <f>'[1]by agency'!K350</f>
        <v>120478</v>
      </c>
      <c r="L107" s="35">
        <f>'[1]by agency'!L350</f>
        <v>100407</v>
      </c>
      <c r="M107" s="35">
        <f>'[1]by agency'!M350</f>
        <v>969410</v>
      </c>
      <c r="N107" s="35">
        <f>'[1]by agency'!N350</f>
        <v>1190295</v>
      </c>
      <c r="O107" s="35">
        <f>'[1]by agency'!O350</f>
        <v>0</v>
      </c>
      <c r="P107" s="35">
        <f>'[1]by agency'!P350</f>
        <v>125294</v>
      </c>
      <c r="Q107" s="35">
        <f>'[1]by agency'!Q350</f>
        <v>0</v>
      </c>
      <c r="R107" s="35">
        <f>'[1]by agency'!R350</f>
        <v>247221</v>
      </c>
      <c r="S107" s="35">
        <f>'[1]by agency'!S350</f>
        <v>372515</v>
      </c>
      <c r="T107" s="31"/>
      <c r="U107" s="4" t="b">
        <f>+S108='[1]by agency'!S351</f>
        <v>1</v>
      </c>
      <c r="V107" s="4" t="b">
        <f t="shared" si="19"/>
        <v>1</v>
      </c>
      <c r="W107" s="4" t="b">
        <f t="shared" si="19"/>
        <v>1</v>
      </c>
      <c r="X107" s="4" t="b">
        <f t="shared" si="19"/>
        <v>1</v>
      </c>
      <c r="Y107" s="4" t="b">
        <f t="shared" si="19"/>
        <v>1</v>
      </c>
      <c r="Z107" s="4" t="b">
        <f t="shared" si="19"/>
        <v>1</v>
      </c>
    </row>
    <row r="108" spans="1:26" s="4" customFormat="1" ht="12.75" customHeight="1">
      <c r="A108" s="39"/>
      <c r="B108" s="39"/>
      <c r="C108" s="39"/>
      <c r="D108" s="39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40"/>
      <c r="T108" s="31"/>
      <c r="V108" s="4" t="b">
        <f t="shared" si="19"/>
        <v>1</v>
      </c>
      <c r="W108" s="4" t="b">
        <f t="shared" si="19"/>
        <v>1</v>
      </c>
      <c r="X108" s="4" t="b">
        <f t="shared" si="19"/>
        <v>1</v>
      </c>
      <c r="Y108" s="4" t="b">
        <f t="shared" si="19"/>
        <v>1</v>
      </c>
      <c r="Z108" s="4" t="b">
        <f t="shared" si="19"/>
        <v>1</v>
      </c>
    </row>
    <row r="109" spans="1:26" s="4" customFormat="1" ht="12.75" customHeight="1">
      <c r="A109" s="134" t="s">
        <v>36</v>
      </c>
      <c r="B109" s="30">
        <f>+B110+B114</f>
        <v>13054177</v>
      </c>
      <c r="C109" s="30">
        <f>+C110+C114</f>
        <v>3274638</v>
      </c>
      <c r="D109" s="30">
        <f>+D110+D114</f>
        <v>16328815</v>
      </c>
      <c r="E109" s="30">
        <f t="shared" ref="E109:S109" si="35">+E110+E114</f>
        <v>6623789</v>
      </c>
      <c r="F109" s="30">
        <f t="shared" si="35"/>
        <v>7837173</v>
      </c>
      <c r="G109" s="30">
        <f>+G110+G114</f>
        <v>17884</v>
      </c>
      <c r="H109" s="30">
        <f t="shared" si="35"/>
        <v>1614488</v>
      </c>
      <c r="I109" s="30">
        <f t="shared" si="35"/>
        <v>16093334</v>
      </c>
      <c r="J109" s="30">
        <f t="shared" si="35"/>
        <v>6619076</v>
      </c>
      <c r="K109" s="30">
        <f t="shared" si="35"/>
        <v>6590835</v>
      </c>
      <c r="L109" s="30">
        <f>+L110+L114</f>
        <v>17759</v>
      </c>
      <c r="M109" s="30">
        <f t="shared" si="35"/>
        <v>1366757</v>
      </c>
      <c r="N109" s="30">
        <f t="shared" si="35"/>
        <v>14594427</v>
      </c>
      <c r="O109" s="30">
        <f t="shared" si="35"/>
        <v>4713</v>
      </c>
      <c r="P109" s="30">
        <f t="shared" si="35"/>
        <v>1246338</v>
      </c>
      <c r="Q109" s="30">
        <f>+Q110+Q114</f>
        <v>125</v>
      </c>
      <c r="R109" s="30">
        <f t="shared" si="35"/>
        <v>247731</v>
      </c>
      <c r="S109" s="30">
        <f t="shared" si="35"/>
        <v>1498907</v>
      </c>
      <c r="T109" s="31">
        <f>+N109/I109</f>
        <v>0.90686162357656908</v>
      </c>
      <c r="U109" s="4" t="b">
        <f>+S109='[1]by agency'!S451</f>
        <v>1</v>
      </c>
      <c r="V109" s="4" t="b">
        <f t="shared" si="19"/>
        <v>1</v>
      </c>
      <c r="W109" s="4" t="b">
        <f t="shared" si="19"/>
        <v>1</v>
      </c>
      <c r="X109" s="4" t="b">
        <f t="shared" si="19"/>
        <v>1</v>
      </c>
      <c r="Y109" s="4" t="b">
        <f t="shared" si="19"/>
        <v>1</v>
      </c>
      <c r="Z109" s="4" t="b">
        <f t="shared" si="19"/>
        <v>1</v>
      </c>
    </row>
    <row r="110" spans="1:26" s="4" customFormat="1" ht="12.75" customHeight="1">
      <c r="A110" s="32" t="s">
        <v>19</v>
      </c>
      <c r="B110" s="33">
        <f>+B111+B112+B113</f>
        <v>13054177</v>
      </c>
      <c r="C110" s="33">
        <f>+C111+C112+C113</f>
        <v>1612694</v>
      </c>
      <c r="D110" s="33">
        <f>+D111+D112+D113</f>
        <v>14666871</v>
      </c>
      <c r="E110" s="33">
        <f t="shared" ref="E110:S110" si="36">+E111+E112+E113</f>
        <v>6623789</v>
      </c>
      <c r="F110" s="33">
        <f t="shared" si="36"/>
        <v>6846598</v>
      </c>
      <c r="G110" s="33">
        <f>+G111+G112+G113</f>
        <v>17884</v>
      </c>
      <c r="H110" s="33">
        <f t="shared" si="36"/>
        <v>888547</v>
      </c>
      <c r="I110" s="33">
        <f t="shared" si="36"/>
        <v>14376818</v>
      </c>
      <c r="J110" s="33">
        <f t="shared" si="36"/>
        <v>6619076</v>
      </c>
      <c r="K110" s="33">
        <f t="shared" si="36"/>
        <v>5654857</v>
      </c>
      <c r="L110" s="33">
        <f>+L111+L112+L113</f>
        <v>17759</v>
      </c>
      <c r="M110" s="33">
        <f t="shared" si="36"/>
        <v>640817</v>
      </c>
      <c r="N110" s="33">
        <f t="shared" si="36"/>
        <v>12932509</v>
      </c>
      <c r="O110" s="33">
        <f t="shared" si="36"/>
        <v>4713</v>
      </c>
      <c r="P110" s="33">
        <f t="shared" si="36"/>
        <v>1191741</v>
      </c>
      <c r="Q110" s="33">
        <f>+Q111+Q112+Q113</f>
        <v>125</v>
      </c>
      <c r="R110" s="33">
        <f t="shared" si="36"/>
        <v>247730</v>
      </c>
      <c r="S110" s="33">
        <f t="shared" si="36"/>
        <v>1444309</v>
      </c>
      <c r="T110" s="31"/>
      <c r="U110" s="4" t="b">
        <f>+S110='[1]by agency'!S452</f>
        <v>1</v>
      </c>
      <c r="V110" s="4" t="b">
        <f t="shared" si="19"/>
        <v>1</v>
      </c>
      <c r="W110" s="4" t="b">
        <f t="shared" si="19"/>
        <v>1</v>
      </c>
      <c r="X110" s="4" t="b">
        <f t="shared" si="19"/>
        <v>1</v>
      </c>
      <c r="Y110" s="4" t="b">
        <f t="shared" si="19"/>
        <v>1</v>
      </c>
      <c r="Z110" s="4" t="b">
        <f t="shared" si="19"/>
        <v>1</v>
      </c>
    </row>
    <row r="111" spans="1:26" s="4" customFormat="1" ht="12.75" customHeight="1">
      <c r="A111" s="34" t="s">
        <v>20</v>
      </c>
      <c r="B111" s="35">
        <f>'[1]by agency'!B453</f>
        <v>12954894</v>
      </c>
      <c r="C111" s="35">
        <f>'[1]by agency'!C453</f>
        <v>0</v>
      </c>
      <c r="D111" s="35">
        <f>'[1]by agency'!D453</f>
        <v>12954894</v>
      </c>
      <c r="E111" s="35">
        <f>'[1]by agency'!E453</f>
        <v>6315413</v>
      </c>
      <c r="F111" s="35">
        <f>'[1]by agency'!F453</f>
        <v>5442997</v>
      </c>
      <c r="G111" s="35">
        <f>'[1]by agency'!G453</f>
        <v>17884</v>
      </c>
      <c r="H111" s="35">
        <f>'[1]by agency'!H453</f>
        <v>888547</v>
      </c>
      <c r="I111" s="35">
        <f>'[1]by agency'!I453</f>
        <v>12664841</v>
      </c>
      <c r="J111" s="35">
        <f>'[1]by agency'!J453</f>
        <v>6311817</v>
      </c>
      <c r="K111" s="35">
        <f>'[1]by agency'!K453</f>
        <v>4254296</v>
      </c>
      <c r="L111" s="35">
        <f>'[1]by agency'!L453</f>
        <v>17759</v>
      </c>
      <c r="M111" s="35">
        <f>'[1]by agency'!M453</f>
        <v>640817</v>
      </c>
      <c r="N111" s="35">
        <f>'[1]by agency'!N453</f>
        <v>11224689</v>
      </c>
      <c r="O111" s="35">
        <f>'[1]by agency'!O453</f>
        <v>3596</v>
      </c>
      <c r="P111" s="35">
        <f>'[1]by agency'!P453</f>
        <v>1188701</v>
      </c>
      <c r="Q111" s="35">
        <f>'[1]by agency'!Q453</f>
        <v>125</v>
      </c>
      <c r="R111" s="35">
        <f>'[1]by agency'!R453</f>
        <v>247730</v>
      </c>
      <c r="S111" s="35">
        <f>'[1]by agency'!S453</f>
        <v>1440152</v>
      </c>
      <c r="T111" s="31"/>
      <c r="U111" s="4" t="b">
        <f>+S111='[1]by agency'!S453</f>
        <v>1</v>
      </c>
      <c r="V111" s="4" t="b">
        <f t="shared" si="19"/>
        <v>1</v>
      </c>
      <c r="W111" s="4" t="b">
        <f t="shared" si="19"/>
        <v>1</v>
      </c>
      <c r="X111" s="4" t="b">
        <f t="shared" si="19"/>
        <v>1</v>
      </c>
      <c r="Y111" s="4" t="b">
        <f t="shared" si="19"/>
        <v>1</v>
      </c>
      <c r="Z111" s="4" t="b">
        <f t="shared" si="19"/>
        <v>1</v>
      </c>
    </row>
    <row r="112" spans="1:26" s="4" customFormat="1" ht="12.75" customHeight="1">
      <c r="A112" s="34" t="s">
        <v>25</v>
      </c>
      <c r="B112" s="35">
        <f>'[1]by agency'!B454</f>
        <v>0</v>
      </c>
      <c r="C112" s="35">
        <f>'[1]by agency'!C454</f>
        <v>1612535</v>
      </c>
      <c r="D112" s="35">
        <f>'[1]by agency'!D454</f>
        <v>1612535</v>
      </c>
      <c r="E112" s="35">
        <f>'[1]by agency'!E454</f>
        <v>208934</v>
      </c>
      <c r="F112" s="35">
        <f>'[1]by agency'!F454</f>
        <v>1403601</v>
      </c>
      <c r="G112" s="35">
        <f>'[1]by agency'!G454</f>
        <v>0</v>
      </c>
      <c r="H112" s="35">
        <f>'[1]by agency'!H454</f>
        <v>0</v>
      </c>
      <c r="I112" s="35">
        <f>'[1]by agency'!I454</f>
        <v>1612535</v>
      </c>
      <c r="J112" s="35">
        <f>'[1]by agency'!J454</f>
        <v>207881</v>
      </c>
      <c r="K112" s="35">
        <f>'[1]by agency'!K454</f>
        <v>1400561</v>
      </c>
      <c r="L112" s="35">
        <f>'[1]by agency'!L454</f>
        <v>0</v>
      </c>
      <c r="M112" s="35">
        <f>'[1]by agency'!M454</f>
        <v>0</v>
      </c>
      <c r="N112" s="35">
        <f>'[1]by agency'!N454</f>
        <v>1608442</v>
      </c>
      <c r="O112" s="35">
        <f>'[1]by agency'!O454</f>
        <v>1053</v>
      </c>
      <c r="P112" s="35">
        <f>'[1]by agency'!P454</f>
        <v>3040</v>
      </c>
      <c r="Q112" s="35">
        <f>'[1]by agency'!Q454</f>
        <v>0</v>
      </c>
      <c r="R112" s="35">
        <f>'[1]by agency'!R454</f>
        <v>0</v>
      </c>
      <c r="S112" s="35">
        <f>'[1]by agency'!S454</f>
        <v>4093</v>
      </c>
      <c r="T112" s="31"/>
      <c r="U112" s="4" t="b">
        <f>+S112='[1]by agency'!S454</f>
        <v>1</v>
      </c>
      <c r="V112" s="4" t="b">
        <f t="shared" ref="V112:Z175" si="37">E112-J112=O112</f>
        <v>1</v>
      </c>
      <c r="W112" s="4" t="b">
        <f t="shared" si="37"/>
        <v>1</v>
      </c>
      <c r="X112" s="4" t="b">
        <f t="shared" si="37"/>
        <v>1</v>
      </c>
      <c r="Y112" s="4" t="b">
        <f t="shared" si="37"/>
        <v>1</v>
      </c>
      <c r="Z112" s="4" t="b">
        <f t="shared" si="37"/>
        <v>1</v>
      </c>
    </row>
    <row r="113" spans="1:26" s="4" customFormat="1" ht="12.75" customHeight="1">
      <c r="A113" s="34" t="s">
        <v>26</v>
      </c>
      <c r="B113" s="35">
        <f>'[1]by agency'!B455</f>
        <v>99283</v>
      </c>
      <c r="C113" s="35">
        <f>'[1]by agency'!C455</f>
        <v>159</v>
      </c>
      <c r="D113" s="35">
        <f>'[1]by agency'!D455</f>
        <v>99442</v>
      </c>
      <c r="E113" s="35">
        <f>'[1]by agency'!E455</f>
        <v>99442</v>
      </c>
      <c r="F113" s="35">
        <f>'[1]by agency'!F455</f>
        <v>0</v>
      </c>
      <c r="G113" s="35">
        <f>'[1]by agency'!G455</f>
        <v>0</v>
      </c>
      <c r="H113" s="35">
        <f>'[1]by agency'!H455</f>
        <v>0</v>
      </c>
      <c r="I113" s="35">
        <f>'[1]by agency'!I455</f>
        <v>99442</v>
      </c>
      <c r="J113" s="35">
        <f>'[1]by agency'!J455</f>
        <v>99378</v>
      </c>
      <c r="K113" s="35">
        <f>'[1]by agency'!K455</f>
        <v>0</v>
      </c>
      <c r="L113" s="35">
        <f>'[1]by agency'!L455</f>
        <v>0</v>
      </c>
      <c r="M113" s="35">
        <f>'[1]by agency'!M455</f>
        <v>0</v>
      </c>
      <c r="N113" s="35">
        <f>'[1]by agency'!N455</f>
        <v>99378</v>
      </c>
      <c r="O113" s="35">
        <f>'[1]by agency'!O455</f>
        <v>64</v>
      </c>
      <c r="P113" s="35">
        <f>'[1]by agency'!P455</f>
        <v>0</v>
      </c>
      <c r="Q113" s="35">
        <f>'[1]by agency'!Q455</f>
        <v>0</v>
      </c>
      <c r="R113" s="35">
        <f>'[1]by agency'!R455</f>
        <v>0</v>
      </c>
      <c r="S113" s="35">
        <f>'[1]by agency'!S455</f>
        <v>64</v>
      </c>
      <c r="T113" s="31"/>
      <c r="U113" s="4" t="b">
        <f>+S113='[1]by agency'!S455</f>
        <v>1</v>
      </c>
      <c r="V113" s="4" t="b">
        <f t="shared" si="37"/>
        <v>1</v>
      </c>
      <c r="W113" s="4" t="b">
        <f t="shared" si="37"/>
        <v>1</v>
      </c>
      <c r="X113" s="4" t="b">
        <f t="shared" si="37"/>
        <v>1</v>
      </c>
      <c r="Y113" s="4" t="b">
        <f t="shared" si="37"/>
        <v>1</v>
      </c>
      <c r="Z113" s="4" t="b">
        <f t="shared" si="37"/>
        <v>1</v>
      </c>
    </row>
    <row r="114" spans="1:26" s="4" customFormat="1" ht="12.75" customHeight="1">
      <c r="A114" s="34" t="s">
        <v>23</v>
      </c>
      <c r="B114" s="38">
        <f>+B115+B116</f>
        <v>0</v>
      </c>
      <c r="C114" s="38">
        <f>+C115+C116</f>
        <v>1661944</v>
      </c>
      <c r="D114" s="38">
        <f>+D115+D116</f>
        <v>1661944</v>
      </c>
      <c r="E114" s="38">
        <f t="shared" ref="E114:S114" si="38">+E115+E116</f>
        <v>0</v>
      </c>
      <c r="F114" s="38">
        <f t="shared" si="38"/>
        <v>990575</v>
      </c>
      <c r="G114" s="38">
        <f>+G115+G116</f>
        <v>0</v>
      </c>
      <c r="H114" s="38">
        <f t="shared" si="38"/>
        <v>725941</v>
      </c>
      <c r="I114" s="38">
        <f t="shared" si="38"/>
        <v>1716516</v>
      </c>
      <c r="J114" s="38">
        <f t="shared" si="38"/>
        <v>0</v>
      </c>
      <c r="K114" s="38">
        <f t="shared" si="38"/>
        <v>935978</v>
      </c>
      <c r="L114" s="38">
        <f>+L115+L116</f>
        <v>0</v>
      </c>
      <c r="M114" s="38">
        <f t="shared" si="38"/>
        <v>725940</v>
      </c>
      <c r="N114" s="38">
        <f t="shared" si="38"/>
        <v>1661918</v>
      </c>
      <c r="O114" s="38">
        <f t="shared" si="38"/>
        <v>0</v>
      </c>
      <c r="P114" s="38">
        <f t="shared" si="38"/>
        <v>54597</v>
      </c>
      <c r="Q114" s="38">
        <f>+Q115+Q116</f>
        <v>0</v>
      </c>
      <c r="R114" s="38">
        <f t="shared" si="38"/>
        <v>1</v>
      </c>
      <c r="S114" s="38">
        <f t="shared" si="38"/>
        <v>54598</v>
      </c>
      <c r="T114" s="31"/>
      <c r="U114" s="4" t="b">
        <f>+S114='[1]by agency'!S456</f>
        <v>1</v>
      </c>
      <c r="V114" s="4" t="b">
        <f t="shared" si="37"/>
        <v>1</v>
      </c>
      <c r="W114" s="4" t="b">
        <f t="shared" si="37"/>
        <v>1</v>
      </c>
      <c r="X114" s="4" t="b">
        <f t="shared" si="37"/>
        <v>1</v>
      </c>
      <c r="Y114" s="4" t="b">
        <f t="shared" si="37"/>
        <v>1</v>
      </c>
      <c r="Z114" s="4" t="b">
        <f t="shared" si="37"/>
        <v>1</v>
      </c>
    </row>
    <row r="115" spans="1:26" s="4" customFormat="1" ht="12.75" customHeight="1">
      <c r="A115" s="36" t="s">
        <v>21</v>
      </c>
      <c r="B115" s="35">
        <f>'[1]by agency'!B457</f>
        <v>0</v>
      </c>
      <c r="C115" s="35">
        <f>'[1]by agency'!C457</f>
        <v>1183242</v>
      </c>
      <c r="D115" s="35">
        <f>'[1]by agency'!D457</f>
        <v>1183242</v>
      </c>
      <c r="E115" s="35">
        <f>'[1]by agency'!E457</f>
        <v>0</v>
      </c>
      <c r="F115" s="35">
        <f>'[1]by agency'!F457</f>
        <v>936003</v>
      </c>
      <c r="G115" s="35">
        <f>'[1]by agency'!G457</f>
        <v>0</v>
      </c>
      <c r="H115" s="35">
        <f>'[1]by agency'!H457</f>
        <v>247239</v>
      </c>
      <c r="I115" s="35">
        <f>'[1]by agency'!I457</f>
        <v>1183242</v>
      </c>
      <c r="J115" s="35">
        <f>'[1]by agency'!J457</f>
        <v>0</v>
      </c>
      <c r="K115" s="35">
        <f>'[1]by agency'!K457</f>
        <v>935978</v>
      </c>
      <c r="L115" s="35">
        <f>'[1]by agency'!L457</f>
        <v>0</v>
      </c>
      <c r="M115" s="35">
        <f>'[1]by agency'!M457</f>
        <v>247238</v>
      </c>
      <c r="N115" s="35">
        <f>'[1]by agency'!N457</f>
        <v>1183216</v>
      </c>
      <c r="O115" s="35">
        <f>'[1]by agency'!O457</f>
        <v>0</v>
      </c>
      <c r="P115" s="35">
        <f>'[1]by agency'!P457</f>
        <v>25</v>
      </c>
      <c r="Q115" s="35">
        <f>'[1]by agency'!Q457</f>
        <v>0</v>
      </c>
      <c r="R115" s="35">
        <f>'[1]by agency'!R457</f>
        <v>1</v>
      </c>
      <c r="S115" s="35">
        <f>'[1]by agency'!S457</f>
        <v>26</v>
      </c>
      <c r="T115" s="31"/>
      <c r="U115" s="4" t="b">
        <f>+S115='[1]by agency'!S457</f>
        <v>1</v>
      </c>
      <c r="V115" s="4" t="b">
        <f t="shared" si="37"/>
        <v>1</v>
      </c>
      <c r="W115" s="4" t="b">
        <f t="shared" si="37"/>
        <v>1</v>
      </c>
      <c r="X115" s="4" t="b">
        <f t="shared" si="37"/>
        <v>1</v>
      </c>
      <c r="Y115" s="4" t="b">
        <f t="shared" si="37"/>
        <v>1</v>
      </c>
      <c r="Z115" s="4" t="b">
        <f t="shared" si="37"/>
        <v>1</v>
      </c>
    </row>
    <row r="116" spans="1:26" s="4" customFormat="1" ht="12.75" customHeight="1">
      <c r="A116" s="36" t="s">
        <v>22</v>
      </c>
      <c r="B116" s="35">
        <f>'[1]by agency'!B458</f>
        <v>0</v>
      </c>
      <c r="C116" s="35">
        <f>'[1]by agency'!C458</f>
        <v>478702</v>
      </c>
      <c r="D116" s="35">
        <f>'[1]by agency'!D458</f>
        <v>478702</v>
      </c>
      <c r="E116" s="35">
        <f>'[1]by agency'!E458</f>
        <v>0</v>
      </c>
      <c r="F116" s="35">
        <f>'[1]by agency'!F458</f>
        <v>54572</v>
      </c>
      <c r="G116" s="35">
        <f>'[1]by agency'!G458</f>
        <v>0</v>
      </c>
      <c r="H116" s="35">
        <f>'[1]by agency'!H458</f>
        <v>478702</v>
      </c>
      <c r="I116" s="35">
        <f>'[1]by agency'!I458</f>
        <v>533274</v>
      </c>
      <c r="J116" s="35">
        <f>'[1]by agency'!J458</f>
        <v>0</v>
      </c>
      <c r="K116" s="35">
        <f>'[1]by agency'!K458</f>
        <v>0</v>
      </c>
      <c r="L116" s="35">
        <f>'[1]by agency'!L458</f>
        <v>0</v>
      </c>
      <c r="M116" s="35">
        <f>'[1]by agency'!M458</f>
        <v>478702</v>
      </c>
      <c r="N116" s="35">
        <f>'[1]by agency'!N458</f>
        <v>478702</v>
      </c>
      <c r="O116" s="35">
        <f>'[1]by agency'!O458</f>
        <v>0</v>
      </c>
      <c r="P116" s="35">
        <f>'[1]by agency'!P458</f>
        <v>54572</v>
      </c>
      <c r="Q116" s="35">
        <f>'[1]by agency'!Q458</f>
        <v>0</v>
      </c>
      <c r="R116" s="35">
        <f>'[1]by agency'!R458</f>
        <v>0</v>
      </c>
      <c r="S116" s="35">
        <f>'[1]by agency'!S458</f>
        <v>54572</v>
      </c>
      <c r="T116" s="31"/>
      <c r="U116" s="4" t="b">
        <f>+S116='[1]by agency'!S458</f>
        <v>1</v>
      </c>
      <c r="V116" s="4" t="b">
        <f t="shared" si="37"/>
        <v>1</v>
      </c>
      <c r="W116" s="4" t="b">
        <f t="shared" si="37"/>
        <v>1</v>
      </c>
      <c r="X116" s="4" t="b">
        <f t="shared" si="37"/>
        <v>1</v>
      </c>
      <c r="Y116" s="4" t="b">
        <f t="shared" si="37"/>
        <v>1</v>
      </c>
      <c r="Z116" s="4" t="b">
        <f t="shared" si="37"/>
        <v>1</v>
      </c>
    </row>
    <row r="117" spans="1:26" s="4" customFormat="1" ht="12.75" customHeight="1">
      <c r="A117" s="39"/>
      <c r="B117" s="39"/>
      <c r="C117" s="39"/>
      <c r="D117" s="39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40"/>
      <c r="T117" s="31"/>
      <c r="V117" s="4" t="b">
        <f t="shared" si="37"/>
        <v>1</v>
      </c>
      <c r="W117" s="4" t="b">
        <f t="shared" si="37"/>
        <v>1</v>
      </c>
      <c r="X117" s="4" t="b">
        <f t="shared" si="37"/>
        <v>1</v>
      </c>
      <c r="Y117" s="4" t="b">
        <f t="shared" si="37"/>
        <v>1</v>
      </c>
      <c r="Z117" s="4" t="b">
        <f t="shared" si="37"/>
        <v>1</v>
      </c>
    </row>
    <row r="118" spans="1:26" s="4" customFormat="1" ht="12.75" customHeight="1">
      <c r="A118" s="134" t="s">
        <v>37</v>
      </c>
      <c r="B118" s="30">
        <f t="shared" ref="B118:S118" si="39">+B119+B123</f>
        <v>88408310</v>
      </c>
      <c r="C118" s="30">
        <f t="shared" si="39"/>
        <v>-11165739</v>
      </c>
      <c r="D118" s="30">
        <f t="shared" si="39"/>
        <v>77242571</v>
      </c>
      <c r="E118" s="30">
        <f t="shared" si="39"/>
        <v>18682990</v>
      </c>
      <c r="F118" s="30">
        <f t="shared" si="39"/>
        <v>33136836</v>
      </c>
      <c r="G118" s="30">
        <f>+G119+G123</f>
        <v>0</v>
      </c>
      <c r="H118" s="30">
        <f t="shared" si="39"/>
        <v>21929856</v>
      </c>
      <c r="I118" s="30">
        <f t="shared" si="39"/>
        <v>73749682</v>
      </c>
      <c r="J118" s="30">
        <f t="shared" si="39"/>
        <v>18254651</v>
      </c>
      <c r="K118" s="30">
        <f t="shared" si="39"/>
        <v>28911570</v>
      </c>
      <c r="L118" s="30">
        <f t="shared" si="39"/>
        <v>0</v>
      </c>
      <c r="M118" s="30">
        <f t="shared" si="39"/>
        <v>17344489</v>
      </c>
      <c r="N118" s="30">
        <f t="shared" si="39"/>
        <v>64510710</v>
      </c>
      <c r="O118" s="30">
        <f t="shared" si="39"/>
        <v>428339</v>
      </c>
      <c r="P118" s="30">
        <f t="shared" si="39"/>
        <v>4225266</v>
      </c>
      <c r="Q118" s="30">
        <f>+Q119+Q123</f>
        <v>0</v>
      </c>
      <c r="R118" s="30">
        <f t="shared" si="39"/>
        <v>4585367</v>
      </c>
      <c r="S118" s="30">
        <f t="shared" si="39"/>
        <v>9238972</v>
      </c>
      <c r="T118" s="31">
        <f>+N118/I118</f>
        <v>0.87472526322215194</v>
      </c>
      <c r="U118" s="4" t="b">
        <f>+S118='[1]by agency'!S496</f>
        <v>1</v>
      </c>
      <c r="V118" s="4" t="b">
        <f t="shared" si="37"/>
        <v>1</v>
      </c>
      <c r="W118" s="4" t="b">
        <f t="shared" si="37"/>
        <v>1</v>
      </c>
      <c r="X118" s="4" t="b">
        <f t="shared" si="37"/>
        <v>1</v>
      </c>
      <c r="Y118" s="4" t="b">
        <f t="shared" si="37"/>
        <v>1</v>
      </c>
      <c r="Z118" s="4" t="b">
        <f t="shared" si="37"/>
        <v>1</v>
      </c>
    </row>
    <row r="119" spans="1:26" s="4" customFormat="1" ht="12.75" customHeight="1">
      <c r="A119" s="32" t="s">
        <v>19</v>
      </c>
      <c r="B119" s="33">
        <f>+B120+B121+B122</f>
        <v>88408310</v>
      </c>
      <c r="C119" s="33">
        <f>+C120+C121+C122</f>
        <v>-19678323</v>
      </c>
      <c r="D119" s="33">
        <f>+D120+D121+D122</f>
        <v>68729987</v>
      </c>
      <c r="E119" s="33">
        <f t="shared" ref="E119:S119" si="40">+E120+E121+E122</f>
        <v>18682990</v>
      </c>
      <c r="F119" s="33">
        <f t="shared" si="40"/>
        <v>29226516</v>
      </c>
      <c r="G119" s="33">
        <f>+G120+G121+G122</f>
        <v>0</v>
      </c>
      <c r="H119" s="33">
        <f t="shared" si="40"/>
        <v>17327592</v>
      </c>
      <c r="I119" s="33">
        <f t="shared" si="40"/>
        <v>65237098</v>
      </c>
      <c r="J119" s="33">
        <f t="shared" si="40"/>
        <v>18254651</v>
      </c>
      <c r="K119" s="33">
        <f t="shared" si="40"/>
        <v>25238430</v>
      </c>
      <c r="L119" s="33">
        <f>+L120+L121+L122</f>
        <v>0</v>
      </c>
      <c r="M119" s="33">
        <f t="shared" si="40"/>
        <v>13087210</v>
      </c>
      <c r="N119" s="33">
        <f t="shared" si="40"/>
        <v>56580291</v>
      </c>
      <c r="O119" s="33">
        <f t="shared" si="40"/>
        <v>428339</v>
      </c>
      <c r="P119" s="33">
        <f t="shared" si="40"/>
        <v>3988086</v>
      </c>
      <c r="Q119" s="33">
        <f>+Q120+Q121+Q122</f>
        <v>0</v>
      </c>
      <c r="R119" s="33">
        <f t="shared" si="40"/>
        <v>4240382</v>
      </c>
      <c r="S119" s="33">
        <f t="shared" si="40"/>
        <v>8656807</v>
      </c>
      <c r="T119" s="31"/>
      <c r="U119" s="4" t="b">
        <f>+S119='[1]by agency'!S497</f>
        <v>1</v>
      </c>
      <c r="V119" s="4" t="b">
        <f t="shared" si="37"/>
        <v>1</v>
      </c>
      <c r="W119" s="4" t="b">
        <f t="shared" si="37"/>
        <v>1</v>
      </c>
      <c r="X119" s="4" t="b">
        <f t="shared" si="37"/>
        <v>1</v>
      </c>
      <c r="Y119" s="4" t="b">
        <f t="shared" si="37"/>
        <v>1</v>
      </c>
      <c r="Z119" s="4" t="b">
        <f t="shared" si="37"/>
        <v>1</v>
      </c>
    </row>
    <row r="120" spans="1:26" s="4" customFormat="1" ht="12.75" customHeight="1">
      <c r="A120" s="34" t="s">
        <v>20</v>
      </c>
      <c r="B120" s="35">
        <f>'[1]by agency'!B498</f>
        <v>87596927</v>
      </c>
      <c r="C120" s="35">
        <f>'[1]by agency'!C498</f>
        <v>-27618410</v>
      </c>
      <c r="D120" s="35">
        <f>'[1]by agency'!D498</f>
        <v>59978517</v>
      </c>
      <c r="E120" s="35">
        <f>'[1]by agency'!E498</f>
        <v>11183050</v>
      </c>
      <c r="F120" s="35">
        <f>'[1]by agency'!F498</f>
        <v>28958341</v>
      </c>
      <c r="G120" s="35">
        <f>'[1]by agency'!G498</f>
        <v>0</v>
      </c>
      <c r="H120" s="35">
        <f>'[1]by agency'!H498</f>
        <v>16344237</v>
      </c>
      <c r="I120" s="35">
        <f>'[1]by agency'!I498</f>
        <v>56485628</v>
      </c>
      <c r="J120" s="35">
        <f>'[1]by agency'!J498</f>
        <v>11095808</v>
      </c>
      <c r="K120" s="35">
        <f>'[1]by agency'!K498</f>
        <v>25097911</v>
      </c>
      <c r="L120" s="35">
        <f>'[1]by agency'!L498</f>
        <v>0</v>
      </c>
      <c r="M120" s="35">
        <f>'[1]by agency'!M498</f>
        <v>12216002</v>
      </c>
      <c r="N120" s="35">
        <f>'[1]by agency'!N498</f>
        <v>48409721</v>
      </c>
      <c r="O120" s="35">
        <f>'[1]by agency'!O498</f>
        <v>87242</v>
      </c>
      <c r="P120" s="35">
        <f>'[1]by agency'!P498</f>
        <v>3860430</v>
      </c>
      <c r="Q120" s="35">
        <f>'[1]by agency'!Q498</f>
        <v>0</v>
      </c>
      <c r="R120" s="35">
        <f>'[1]by agency'!R498</f>
        <v>4128235</v>
      </c>
      <c r="S120" s="35">
        <f>'[1]by agency'!S498</f>
        <v>8075907</v>
      </c>
      <c r="T120" s="31"/>
      <c r="U120" s="4" t="b">
        <f>+S120='[1]by agency'!S498</f>
        <v>1</v>
      </c>
      <c r="V120" s="4" t="b">
        <f t="shared" si="37"/>
        <v>1</v>
      </c>
      <c r="W120" s="4" t="b">
        <f t="shared" si="37"/>
        <v>1</v>
      </c>
      <c r="X120" s="4" t="b">
        <f t="shared" si="37"/>
        <v>1</v>
      </c>
      <c r="Y120" s="4" t="b">
        <f t="shared" si="37"/>
        <v>1</v>
      </c>
      <c r="Z120" s="4" t="b">
        <f t="shared" si="37"/>
        <v>1</v>
      </c>
    </row>
    <row r="121" spans="1:26" s="4" customFormat="1" ht="12.75" customHeight="1">
      <c r="A121" s="34" t="s">
        <v>25</v>
      </c>
      <c r="B121" s="35">
        <f>'[1]by agency'!B499</f>
        <v>0</v>
      </c>
      <c r="C121" s="35">
        <f>'[1]by agency'!C499</f>
        <v>6370948</v>
      </c>
      <c r="D121" s="35">
        <f>'[1]by agency'!D499</f>
        <v>6370948</v>
      </c>
      <c r="E121" s="35">
        <f>'[1]by agency'!E499</f>
        <v>6300947</v>
      </c>
      <c r="F121" s="35">
        <f>'[1]by agency'!F499</f>
        <v>1487</v>
      </c>
      <c r="G121" s="35">
        <f>'[1]by agency'!G499</f>
        <v>0</v>
      </c>
      <c r="H121" s="35">
        <f>'[1]by agency'!H499</f>
        <v>68514</v>
      </c>
      <c r="I121" s="35">
        <f>'[1]by agency'!I499</f>
        <v>6370948</v>
      </c>
      <c r="J121" s="35">
        <f>'[1]by agency'!J499</f>
        <v>5990574</v>
      </c>
      <c r="K121" s="35">
        <f>'[1]by agency'!K499</f>
        <v>673</v>
      </c>
      <c r="L121" s="35">
        <f>'[1]by agency'!L499</f>
        <v>0</v>
      </c>
      <c r="M121" s="35">
        <f>'[1]by agency'!M499</f>
        <v>0</v>
      </c>
      <c r="N121" s="35">
        <f>'[1]by agency'!N499</f>
        <v>5991247</v>
      </c>
      <c r="O121" s="35">
        <f>'[1]by agency'!O499</f>
        <v>310373</v>
      </c>
      <c r="P121" s="35">
        <f>'[1]by agency'!P499</f>
        <v>814</v>
      </c>
      <c r="Q121" s="35">
        <f>'[1]by agency'!Q499</f>
        <v>0</v>
      </c>
      <c r="R121" s="35">
        <f>'[1]by agency'!R499</f>
        <v>68514</v>
      </c>
      <c r="S121" s="35">
        <f>'[1]by agency'!S499</f>
        <v>379701</v>
      </c>
      <c r="T121" s="31"/>
      <c r="U121" s="4" t="b">
        <f>+S121='[1]by agency'!S499</f>
        <v>1</v>
      </c>
      <c r="V121" s="4" t="b">
        <f t="shared" si="37"/>
        <v>1</v>
      </c>
      <c r="W121" s="4" t="b">
        <f t="shared" si="37"/>
        <v>1</v>
      </c>
      <c r="X121" s="4" t="b">
        <f t="shared" si="37"/>
        <v>1</v>
      </c>
      <c r="Y121" s="4" t="b">
        <f t="shared" si="37"/>
        <v>1</v>
      </c>
      <c r="Z121" s="4" t="b">
        <f t="shared" si="37"/>
        <v>1</v>
      </c>
    </row>
    <row r="122" spans="1:26" s="4" customFormat="1" ht="12.75" customHeight="1">
      <c r="A122" s="34" t="s">
        <v>26</v>
      </c>
      <c r="B122" s="35">
        <f>'[1]by agency'!B500</f>
        <v>811383</v>
      </c>
      <c r="C122" s="35">
        <f>'[1]by agency'!C500</f>
        <v>1569139</v>
      </c>
      <c r="D122" s="35">
        <f>'[1]by agency'!D500</f>
        <v>2380522</v>
      </c>
      <c r="E122" s="35">
        <f>'[1]by agency'!E500</f>
        <v>1198993</v>
      </c>
      <c r="F122" s="35">
        <f>'[1]by agency'!F500</f>
        <v>266688</v>
      </c>
      <c r="G122" s="35">
        <f>'[1]by agency'!G500</f>
        <v>0</v>
      </c>
      <c r="H122" s="35">
        <f>'[1]by agency'!H500</f>
        <v>914841</v>
      </c>
      <c r="I122" s="35">
        <f>'[1]by agency'!I500</f>
        <v>2380522</v>
      </c>
      <c r="J122" s="35">
        <f>'[1]by agency'!J500</f>
        <v>1168269</v>
      </c>
      <c r="K122" s="35">
        <f>'[1]by agency'!K500</f>
        <v>139846</v>
      </c>
      <c r="L122" s="35">
        <f>'[1]by agency'!L500</f>
        <v>0</v>
      </c>
      <c r="M122" s="35">
        <f>'[1]by agency'!M500</f>
        <v>871208</v>
      </c>
      <c r="N122" s="35">
        <f>'[1]by agency'!N500</f>
        <v>2179323</v>
      </c>
      <c r="O122" s="35">
        <f>'[1]by agency'!O500</f>
        <v>30724</v>
      </c>
      <c r="P122" s="35">
        <f>'[1]by agency'!P500</f>
        <v>126842</v>
      </c>
      <c r="Q122" s="35">
        <f>'[1]by agency'!Q500</f>
        <v>0</v>
      </c>
      <c r="R122" s="35">
        <f>'[1]by agency'!R500</f>
        <v>43633</v>
      </c>
      <c r="S122" s="35">
        <f>'[1]by agency'!S500</f>
        <v>201199</v>
      </c>
      <c r="T122" s="31"/>
      <c r="U122" s="4" t="b">
        <f>+S122='[1]by agency'!S500</f>
        <v>1</v>
      </c>
      <c r="V122" s="4" t="b">
        <f t="shared" si="37"/>
        <v>1</v>
      </c>
      <c r="W122" s="4" t="b">
        <f t="shared" si="37"/>
        <v>1</v>
      </c>
      <c r="X122" s="4" t="b">
        <f t="shared" si="37"/>
        <v>1</v>
      </c>
      <c r="Y122" s="4" t="b">
        <f t="shared" si="37"/>
        <v>1</v>
      </c>
      <c r="Z122" s="4" t="b">
        <f t="shared" si="37"/>
        <v>1</v>
      </c>
    </row>
    <row r="123" spans="1:26" s="4" customFormat="1" ht="12.75" customHeight="1">
      <c r="A123" s="34" t="s">
        <v>23</v>
      </c>
      <c r="B123" s="38">
        <f>+B124+B125</f>
        <v>0</v>
      </c>
      <c r="C123" s="38">
        <f>+C124+C125</f>
        <v>8512584</v>
      </c>
      <c r="D123" s="38">
        <f>+D124+D125</f>
        <v>8512584</v>
      </c>
      <c r="E123" s="38">
        <f t="shared" ref="E123:S123" si="41">+E124+E125</f>
        <v>0</v>
      </c>
      <c r="F123" s="38">
        <f t="shared" si="41"/>
        <v>3910320</v>
      </c>
      <c r="G123" s="38">
        <f>+G124+G125</f>
        <v>0</v>
      </c>
      <c r="H123" s="38">
        <f t="shared" si="41"/>
        <v>4602264</v>
      </c>
      <c r="I123" s="38">
        <f t="shared" si="41"/>
        <v>8512584</v>
      </c>
      <c r="J123" s="38">
        <f t="shared" si="41"/>
        <v>0</v>
      </c>
      <c r="K123" s="38">
        <f t="shared" si="41"/>
        <v>3673140</v>
      </c>
      <c r="L123" s="38">
        <f>+L124+L125</f>
        <v>0</v>
      </c>
      <c r="M123" s="38">
        <f t="shared" si="41"/>
        <v>4257279</v>
      </c>
      <c r="N123" s="38">
        <f t="shared" si="41"/>
        <v>7930419</v>
      </c>
      <c r="O123" s="38">
        <f t="shared" si="41"/>
        <v>0</v>
      </c>
      <c r="P123" s="38">
        <f t="shared" si="41"/>
        <v>237180</v>
      </c>
      <c r="Q123" s="38">
        <f>+Q124+Q125</f>
        <v>0</v>
      </c>
      <c r="R123" s="38">
        <f t="shared" si="41"/>
        <v>344985</v>
      </c>
      <c r="S123" s="38">
        <f t="shared" si="41"/>
        <v>582165</v>
      </c>
      <c r="T123" s="31"/>
      <c r="U123" s="4" t="b">
        <f>+S123='[1]by agency'!S501</f>
        <v>1</v>
      </c>
      <c r="V123" s="4" t="b">
        <f t="shared" si="37"/>
        <v>1</v>
      </c>
      <c r="W123" s="4" t="b">
        <f t="shared" si="37"/>
        <v>1</v>
      </c>
      <c r="X123" s="4" t="b">
        <f t="shared" si="37"/>
        <v>1</v>
      </c>
      <c r="Y123" s="4" t="b">
        <f t="shared" si="37"/>
        <v>1</v>
      </c>
      <c r="Z123" s="4" t="b">
        <f t="shared" si="37"/>
        <v>1</v>
      </c>
    </row>
    <row r="124" spans="1:26" s="4" customFormat="1" ht="12.75" customHeight="1">
      <c r="A124" s="36" t="s">
        <v>21</v>
      </c>
      <c r="B124" s="35">
        <f>'[1]by agency'!B502</f>
        <v>0</v>
      </c>
      <c r="C124" s="35">
        <f>'[1]by agency'!C502</f>
        <v>8423165</v>
      </c>
      <c r="D124" s="35">
        <f>'[1]by agency'!D502</f>
        <v>8423165</v>
      </c>
      <c r="E124" s="35">
        <f>'[1]by agency'!E502</f>
        <v>0</v>
      </c>
      <c r="F124" s="35">
        <f>'[1]by agency'!F502</f>
        <v>3820901</v>
      </c>
      <c r="G124" s="35">
        <f>'[1]by agency'!G502</f>
        <v>0</v>
      </c>
      <c r="H124" s="35">
        <f>'[1]by agency'!H502</f>
        <v>4602264</v>
      </c>
      <c r="I124" s="35">
        <f>'[1]by agency'!I502</f>
        <v>8423165</v>
      </c>
      <c r="J124" s="35">
        <f>'[1]by agency'!J502</f>
        <v>0</v>
      </c>
      <c r="K124" s="35">
        <f>'[1]by agency'!K502</f>
        <v>3673140</v>
      </c>
      <c r="L124" s="35">
        <f>'[1]by agency'!L502</f>
        <v>0</v>
      </c>
      <c r="M124" s="35">
        <f>'[1]by agency'!M502</f>
        <v>4257279</v>
      </c>
      <c r="N124" s="35">
        <f>'[1]by agency'!N502</f>
        <v>7930419</v>
      </c>
      <c r="O124" s="35">
        <f>'[1]by agency'!O502</f>
        <v>0</v>
      </c>
      <c r="P124" s="35">
        <f>'[1]by agency'!P502</f>
        <v>147761</v>
      </c>
      <c r="Q124" s="35">
        <f>'[1]by agency'!Q502</f>
        <v>0</v>
      </c>
      <c r="R124" s="35">
        <f>'[1]by agency'!R502</f>
        <v>344985</v>
      </c>
      <c r="S124" s="35">
        <f>'[1]by agency'!S502</f>
        <v>492746</v>
      </c>
      <c r="T124" s="31"/>
      <c r="U124" s="4" t="b">
        <f>+S124='[1]by agency'!S502</f>
        <v>1</v>
      </c>
      <c r="V124" s="4" t="b">
        <f t="shared" si="37"/>
        <v>1</v>
      </c>
      <c r="W124" s="4" t="b">
        <f t="shared" si="37"/>
        <v>1</v>
      </c>
      <c r="X124" s="4" t="b">
        <f t="shared" si="37"/>
        <v>1</v>
      </c>
      <c r="Y124" s="4" t="b">
        <f t="shared" si="37"/>
        <v>1</v>
      </c>
      <c r="Z124" s="4" t="b">
        <f t="shared" si="37"/>
        <v>1</v>
      </c>
    </row>
    <row r="125" spans="1:26" s="4" customFormat="1" ht="12.75" customHeight="1">
      <c r="A125" s="36" t="s">
        <v>22</v>
      </c>
      <c r="B125" s="35">
        <f>'[1]by agency'!B503</f>
        <v>0</v>
      </c>
      <c r="C125" s="35">
        <f>'[1]by agency'!C503</f>
        <v>89419</v>
      </c>
      <c r="D125" s="35">
        <f>'[1]by agency'!D503</f>
        <v>89419</v>
      </c>
      <c r="E125" s="35">
        <f>'[1]by agency'!E503</f>
        <v>0</v>
      </c>
      <c r="F125" s="35">
        <f>'[1]by agency'!F503</f>
        <v>89419</v>
      </c>
      <c r="G125" s="35">
        <f>'[1]by agency'!G503</f>
        <v>0</v>
      </c>
      <c r="H125" s="35">
        <f>'[1]by agency'!H503</f>
        <v>0</v>
      </c>
      <c r="I125" s="35">
        <f>'[1]by agency'!I503</f>
        <v>89419</v>
      </c>
      <c r="J125" s="35">
        <f>'[1]by agency'!J503</f>
        <v>0</v>
      </c>
      <c r="K125" s="35">
        <f>'[1]by agency'!K503</f>
        <v>0</v>
      </c>
      <c r="L125" s="35">
        <f>'[1]by agency'!L503</f>
        <v>0</v>
      </c>
      <c r="M125" s="35">
        <f>'[1]by agency'!M503</f>
        <v>0</v>
      </c>
      <c r="N125" s="35">
        <f>'[1]by agency'!N503</f>
        <v>0</v>
      </c>
      <c r="O125" s="35">
        <f>'[1]by agency'!O503</f>
        <v>0</v>
      </c>
      <c r="P125" s="35">
        <f>'[1]by agency'!P503</f>
        <v>89419</v>
      </c>
      <c r="Q125" s="35">
        <f>'[1]by agency'!Q503</f>
        <v>0</v>
      </c>
      <c r="R125" s="35">
        <f>'[1]by agency'!R503</f>
        <v>0</v>
      </c>
      <c r="S125" s="35">
        <f>'[1]by agency'!S503</f>
        <v>89419</v>
      </c>
      <c r="T125" s="31"/>
      <c r="U125" s="4" t="b">
        <f>+S125='[1]by agency'!S503</f>
        <v>1</v>
      </c>
      <c r="V125" s="4" t="b">
        <f t="shared" si="37"/>
        <v>1</v>
      </c>
      <c r="W125" s="4" t="b">
        <f t="shared" si="37"/>
        <v>1</v>
      </c>
      <c r="X125" s="4" t="b">
        <f t="shared" si="37"/>
        <v>1</v>
      </c>
      <c r="Y125" s="4" t="b">
        <f t="shared" si="37"/>
        <v>1</v>
      </c>
      <c r="Z125" s="4" t="b">
        <f t="shared" si="37"/>
        <v>1</v>
      </c>
    </row>
    <row r="126" spans="1:26" s="4" customFormat="1" ht="12.75" customHeight="1">
      <c r="A126" s="39"/>
      <c r="B126" s="39"/>
      <c r="C126" s="39"/>
      <c r="D126" s="39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40"/>
      <c r="T126" s="31"/>
      <c r="V126" s="4" t="b">
        <f t="shared" si="37"/>
        <v>1</v>
      </c>
      <c r="W126" s="4" t="b">
        <f t="shared" si="37"/>
        <v>1</v>
      </c>
      <c r="X126" s="4" t="b">
        <f t="shared" si="37"/>
        <v>1</v>
      </c>
      <c r="Y126" s="4" t="b">
        <f t="shared" si="37"/>
        <v>1</v>
      </c>
      <c r="Z126" s="4" t="b">
        <f t="shared" si="37"/>
        <v>1</v>
      </c>
    </row>
    <row r="127" spans="1:26" s="4" customFormat="1" ht="12.75" customHeight="1">
      <c r="A127" s="135" t="s">
        <v>38</v>
      </c>
      <c r="B127" s="30">
        <f t="shared" ref="B127:S127" si="42">+B128+B132</f>
        <v>105730633</v>
      </c>
      <c r="C127" s="30">
        <f t="shared" si="42"/>
        <v>70959917</v>
      </c>
      <c r="D127" s="30">
        <f t="shared" si="42"/>
        <v>176690550</v>
      </c>
      <c r="E127" s="30">
        <f t="shared" si="42"/>
        <v>129460760</v>
      </c>
      <c r="F127" s="30">
        <f t="shared" si="42"/>
        <v>31289626</v>
      </c>
      <c r="G127" s="30">
        <f>+G128+G132</f>
        <v>0</v>
      </c>
      <c r="H127" s="30">
        <f t="shared" si="42"/>
        <v>14940925</v>
      </c>
      <c r="I127" s="30">
        <f t="shared" si="42"/>
        <v>175691311</v>
      </c>
      <c r="J127" s="30">
        <f t="shared" si="42"/>
        <v>128983706</v>
      </c>
      <c r="K127" s="30">
        <f t="shared" si="42"/>
        <v>26727454</v>
      </c>
      <c r="L127" s="30">
        <f t="shared" si="42"/>
        <v>0</v>
      </c>
      <c r="M127" s="30">
        <f t="shared" si="42"/>
        <v>12150748</v>
      </c>
      <c r="N127" s="30">
        <f t="shared" si="42"/>
        <v>167861908</v>
      </c>
      <c r="O127" s="30">
        <f t="shared" si="42"/>
        <v>477054</v>
      </c>
      <c r="P127" s="30">
        <f t="shared" si="42"/>
        <v>4562172</v>
      </c>
      <c r="Q127" s="30">
        <f>+Q128+Q132</f>
        <v>0</v>
      </c>
      <c r="R127" s="30">
        <f t="shared" si="42"/>
        <v>2790177</v>
      </c>
      <c r="S127" s="30">
        <f t="shared" si="42"/>
        <v>7829403</v>
      </c>
      <c r="T127" s="31">
        <f>+N127/I127</f>
        <v>0.95543659526793556</v>
      </c>
      <c r="U127" s="4" t="b">
        <f>+S127='[1]by agency'!S532</f>
        <v>1</v>
      </c>
      <c r="V127" s="4" t="b">
        <f t="shared" si="37"/>
        <v>1</v>
      </c>
      <c r="W127" s="4" t="b">
        <f t="shared" si="37"/>
        <v>1</v>
      </c>
      <c r="X127" s="4" t="b">
        <f t="shared" si="37"/>
        <v>1</v>
      </c>
      <c r="Y127" s="4" t="b">
        <f t="shared" si="37"/>
        <v>1</v>
      </c>
      <c r="Z127" s="4" t="b">
        <f t="shared" si="37"/>
        <v>1</v>
      </c>
    </row>
    <row r="128" spans="1:26" s="4" customFormat="1" ht="12.75" customHeight="1">
      <c r="A128" s="32" t="s">
        <v>19</v>
      </c>
      <c r="B128" s="33">
        <f>+B129+B130+B131</f>
        <v>105730633</v>
      </c>
      <c r="C128" s="33">
        <f>+C129+C130+C131</f>
        <v>54770855</v>
      </c>
      <c r="D128" s="33">
        <f>+D129+D130+D131</f>
        <v>160501488</v>
      </c>
      <c r="E128" s="33">
        <f t="shared" ref="E128:S128" si="43">+E129+E130+E131</f>
        <v>129460760</v>
      </c>
      <c r="F128" s="33">
        <f t="shared" si="43"/>
        <v>26310765</v>
      </c>
      <c r="G128" s="33">
        <f>+G129+G130+G131</f>
        <v>0</v>
      </c>
      <c r="H128" s="33">
        <f t="shared" si="43"/>
        <v>3026486</v>
      </c>
      <c r="I128" s="33">
        <f t="shared" si="43"/>
        <v>158798011</v>
      </c>
      <c r="J128" s="33">
        <f t="shared" si="43"/>
        <v>128983706</v>
      </c>
      <c r="K128" s="33">
        <f t="shared" si="43"/>
        <v>22629750</v>
      </c>
      <c r="L128" s="33">
        <f>+L129+L130+L131</f>
        <v>0</v>
      </c>
      <c r="M128" s="33">
        <f t="shared" si="43"/>
        <v>939700</v>
      </c>
      <c r="N128" s="33">
        <f t="shared" si="43"/>
        <v>152553156</v>
      </c>
      <c r="O128" s="33">
        <f t="shared" si="43"/>
        <v>477054</v>
      </c>
      <c r="P128" s="33">
        <f t="shared" si="43"/>
        <v>3681015</v>
      </c>
      <c r="Q128" s="33">
        <f>+Q129+Q130+Q131</f>
        <v>0</v>
      </c>
      <c r="R128" s="33">
        <f t="shared" si="43"/>
        <v>2086786</v>
      </c>
      <c r="S128" s="33">
        <f t="shared" si="43"/>
        <v>6244855</v>
      </c>
      <c r="T128" s="31"/>
      <c r="U128" s="4" t="b">
        <f>+S128='[1]by agency'!S533</f>
        <v>1</v>
      </c>
      <c r="V128" s="4" t="b">
        <f t="shared" si="37"/>
        <v>1</v>
      </c>
      <c r="W128" s="4" t="b">
        <f t="shared" si="37"/>
        <v>1</v>
      </c>
      <c r="X128" s="4" t="b">
        <f t="shared" si="37"/>
        <v>1</v>
      </c>
      <c r="Y128" s="4" t="b">
        <f t="shared" si="37"/>
        <v>1</v>
      </c>
      <c r="Z128" s="4" t="b">
        <f t="shared" si="37"/>
        <v>1</v>
      </c>
    </row>
    <row r="129" spans="1:26" s="4" customFormat="1" ht="12.75" customHeight="1">
      <c r="A129" s="34" t="s">
        <v>20</v>
      </c>
      <c r="B129" s="35">
        <f>'[1]by agency'!B534</f>
        <v>104566889</v>
      </c>
      <c r="C129" s="35">
        <f>'[1]by agency'!C534</f>
        <v>105467</v>
      </c>
      <c r="D129" s="35">
        <f>'[1]by agency'!D534</f>
        <v>104672356</v>
      </c>
      <c r="E129" s="35">
        <f>'[1]by agency'!E534</f>
        <v>74597238</v>
      </c>
      <c r="F129" s="35">
        <f>'[1]by agency'!F534</f>
        <v>26144157</v>
      </c>
      <c r="G129" s="35">
        <f>'[1]by agency'!G534</f>
        <v>0</v>
      </c>
      <c r="H129" s="35">
        <f>'[1]by agency'!H534</f>
        <v>2948612</v>
      </c>
      <c r="I129" s="35">
        <f>'[1]by agency'!I534</f>
        <v>103690007</v>
      </c>
      <c r="J129" s="35">
        <f>'[1]by agency'!J534</f>
        <v>74155628</v>
      </c>
      <c r="K129" s="35">
        <f>'[1]by agency'!K534</f>
        <v>22463248</v>
      </c>
      <c r="L129" s="35">
        <f>'[1]by agency'!L534</f>
        <v>0</v>
      </c>
      <c r="M129" s="35">
        <f>'[1]by agency'!M534</f>
        <v>903070</v>
      </c>
      <c r="N129" s="35">
        <f>'[1]by agency'!N534</f>
        <v>97521946</v>
      </c>
      <c r="O129" s="35">
        <f>'[1]by agency'!O534</f>
        <v>441610</v>
      </c>
      <c r="P129" s="35">
        <f>'[1]by agency'!P534</f>
        <v>3680909</v>
      </c>
      <c r="Q129" s="35">
        <f>'[1]by agency'!Q534</f>
        <v>0</v>
      </c>
      <c r="R129" s="35">
        <f>'[1]by agency'!R534</f>
        <v>2045542</v>
      </c>
      <c r="S129" s="35">
        <f>'[1]by agency'!S534</f>
        <v>6168061</v>
      </c>
      <c r="T129" s="31"/>
      <c r="U129" s="4" t="b">
        <f>+S129='[1]by agency'!S534</f>
        <v>1</v>
      </c>
      <c r="V129" s="4" t="b">
        <f t="shared" si="37"/>
        <v>1</v>
      </c>
      <c r="W129" s="4" t="b">
        <f t="shared" si="37"/>
        <v>1</v>
      </c>
      <c r="X129" s="4" t="b">
        <f t="shared" si="37"/>
        <v>1</v>
      </c>
      <c r="Y129" s="4" t="b">
        <f t="shared" si="37"/>
        <v>1</v>
      </c>
      <c r="Z129" s="4" t="b">
        <f t="shared" si="37"/>
        <v>1</v>
      </c>
    </row>
    <row r="130" spans="1:26" s="4" customFormat="1" ht="12.75" customHeight="1">
      <c r="A130" s="34" t="s">
        <v>25</v>
      </c>
      <c r="B130" s="35">
        <f>'[1]by agency'!B535</f>
        <v>0</v>
      </c>
      <c r="C130" s="35">
        <f>'[1]by agency'!C535</f>
        <v>54552733</v>
      </c>
      <c r="D130" s="35">
        <f>'[1]by agency'!D535</f>
        <v>54552733</v>
      </c>
      <c r="E130" s="35">
        <f>'[1]by agency'!E535</f>
        <v>54387123</v>
      </c>
      <c r="F130" s="35">
        <f>'[1]by agency'!F535</f>
        <v>165610</v>
      </c>
      <c r="G130" s="35">
        <f>'[1]by agency'!G535</f>
        <v>0</v>
      </c>
      <c r="H130" s="35">
        <f>'[1]by agency'!H535</f>
        <v>0</v>
      </c>
      <c r="I130" s="35">
        <f>'[1]by agency'!I535</f>
        <v>54552733</v>
      </c>
      <c r="J130" s="35">
        <f>'[1]by agency'!J535</f>
        <v>54361035</v>
      </c>
      <c r="K130" s="35">
        <f>'[1]by agency'!K535</f>
        <v>165504</v>
      </c>
      <c r="L130" s="35">
        <f>'[1]by agency'!L535</f>
        <v>0</v>
      </c>
      <c r="M130" s="35">
        <f>'[1]by agency'!M535</f>
        <v>0</v>
      </c>
      <c r="N130" s="35">
        <f>'[1]by agency'!N535</f>
        <v>54526539</v>
      </c>
      <c r="O130" s="35">
        <f>'[1]by agency'!O535</f>
        <v>26088</v>
      </c>
      <c r="P130" s="35">
        <f>'[1]by agency'!P535</f>
        <v>106</v>
      </c>
      <c r="Q130" s="35">
        <f>'[1]by agency'!Q535</f>
        <v>0</v>
      </c>
      <c r="R130" s="35">
        <f>'[1]by agency'!R535</f>
        <v>0</v>
      </c>
      <c r="S130" s="35">
        <f>'[1]by agency'!S535</f>
        <v>26194</v>
      </c>
      <c r="T130" s="31"/>
      <c r="U130" s="4" t="b">
        <f>+S130='[1]by agency'!S535</f>
        <v>1</v>
      </c>
      <c r="V130" s="4" t="b">
        <f t="shared" si="37"/>
        <v>1</v>
      </c>
      <c r="W130" s="4" t="b">
        <f t="shared" si="37"/>
        <v>1</v>
      </c>
      <c r="X130" s="4" t="b">
        <f t="shared" si="37"/>
        <v>1</v>
      </c>
      <c r="Y130" s="4" t="b">
        <f t="shared" si="37"/>
        <v>1</v>
      </c>
      <c r="Z130" s="4" t="b">
        <f t="shared" si="37"/>
        <v>1</v>
      </c>
    </row>
    <row r="131" spans="1:26" s="4" customFormat="1" ht="12.75" customHeight="1">
      <c r="A131" s="34" t="s">
        <v>26</v>
      </c>
      <c r="B131" s="35">
        <f>'[1]by agency'!B536</f>
        <v>1163744</v>
      </c>
      <c r="C131" s="35">
        <f>'[1]by agency'!C536</f>
        <v>112655</v>
      </c>
      <c r="D131" s="35">
        <f>'[1]by agency'!D536</f>
        <v>1276399</v>
      </c>
      <c r="E131" s="35">
        <f>'[1]by agency'!E536</f>
        <v>476399</v>
      </c>
      <c r="F131" s="35">
        <f>'[1]by agency'!F536</f>
        <v>998</v>
      </c>
      <c r="G131" s="35">
        <f>'[1]by agency'!G536</f>
        <v>0</v>
      </c>
      <c r="H131" s="35">
        <f>'[1]by agency'!H536</f>
        <v>77874</v>
      </c>
      <c r="I131" s="35">
        <f>'[1]by agency'!I536</f>
        <v>555271</v>
      </c>
      <c r="J131" s="35">
        <f>'[1]by agency'!J536</f>
        <v>467043</v>
      </c>
      <c r="K131" s="35">
        <f>'[1]by agency'!K536</f>
        <v>998</v>
      </c>
      <c r="L131" s="35">
        <f>'[1]by agency'!L536</f>
        <v>0</v>
      </c>
      <c r="M131" s="35">
        <f>'[1]by agency'!M536</f>
        <v>36630</v>
      </c>
      <c r="N131" s="35">
        <f>'[1]by agency'!N536</f>
        <v>504671</v>
      </c>
      <c r="O131" s="35">
        <f>'[1]by agency'!O536</f>
        <v>9356</v>
      </c>
      <c r="P131" s="35">
        <f>'[1]by agency'!P536</f>
        <v>0</v>
      </c>
      <c r="Q131" s="35">
        <f>'[1]by agency'!Q536</f>
        <v>0</v>
      </c>
      <c r="R131" s="35">
        <f>'[1]by agency'!R536</f>
        <v>41244</v>
      </c>
      <c r="S131" s="35">
        <f>'[1]by agency'!S536</f>
        <v>50600</v>
      </c>
      <c r="T131" s="31"/>
      <c r="U131" s="4" t="b">
        <f>+S131='[1]by agency'!S536</f>
        <v>1</v>
      </c>
      <c r="V131" s="4" t="b">
        <f t="shared" si="37"/>
        <v>1</v>
      </c>
      <c r="W131" s="4" t="b">
        <f t="shared" si="37"/>
        <v>1</v>
      </c>
      <c r="X131" s="4" t="b">
        <f t="shared" si="37"/>
        <v>1</v>
      </c>
      <c r="Y131" s="4" t="b">
        <f t="shared" si="37"/>
        <v>1</v>
      </c>
      <c r="Z131" s="4" t="b">
        <f t="shared" si="37"/>
        <v>1</v>
      </c>
    </row>
    <row r="132" spans="1:26" s="4" customFormat="1" ht="12.75" customHeight="1">
      <c r="A132" s="34" t="s">
        <v>23</v>
      </c>
      <c r="B132" s="38">
        <f>+B133+B134</f>
        <v>0</v>
      </c>
      <c r="C132" s="38">
        <f>+C133+C134</f>
        <v>16189062</v>
      </c>
      <c r="D132" s="38">
        <f>+D133+D134</f>
        <v>16189062</v>
      </c>
      <c r="E132" s="38">
        <f t="shared" ref="E132:S132" si="44">+E133+E134</f>
        <v>0</v>
      </c>
      <c r="F132" s="38">
        <f t="shared" si="44"/>
        <v>4978861</v>
      </c>
      <c r="G132" s="38">
        <f>+G133+G134</f>
        <v>0</v>
      </c>
      <c r="H132" s="38">
        <f t="shared" si="44"/>
        <v>11914439</v>
      </c>
      <c r="I132" s="38">
        <f t="shared" si="44"/>
        <v>16893300</v>
      </c>
      <c r="J132" s="38">
        <f t="shared" si="44"/>
        <v>0</v>
      </c>
      <c r="K132" s="38">
        <f t="shared" si="44"/>
        <v>4097704</v>
      </c>
      <c r="L132" s="38">
        <f>+L133+L134</f>
        <v>0</v>
      </c>
      <c r="M132" s="38">
        <f t="shared" si="44"/>
        <v>11211048</v>
      </c>
      <c r="N132" s="38">
        <f t="shared" si="44"/>
        <v>15308752</v>
      </c>
      <c r="O132" s="38">
        <f t="shared" si="44"/>
        <v>0</v>
      </c>
      <c r="P132" s="38">
        <f t="shared" si="44"/>
        <v>881157</v>
      </c>
      <c r="Q132" s="38">
        <f>+Q133+Q134</f>
        <v>0</v>
      </c>
      <c r="R132" s="38">
        <f t="shared" si="44"/>
        <v>703391</v>
      </c>
      <c r="S132" s="38">
        <f t="shared" si="44"/>
        <v>1584548</v>
      </c>
      <c r="T132" s="31"/>
      <c r="U132" s="4" t="b">
        <f>+S132='[1]by agency'!S537</f>
        <v>1</v>
      </c>
      <c r="V132" s="4" t="b">
        <f t="shared" si="37"/>
        <v>1</v>
      </c>
      <c r="W132" s="4" t="b">
        <f t="shared" si="37"/>
        <v>1</v>
      </c>
      <c r="X132" s="4" t="b">
        <f t="shared" si="37"/>
        <v>1</v>
      </c>
      <c r="Y132" s="4" t="b">
        <f t="shared" si="37"/>
        <v>1</v>
      </c>
      <c r="Z132" s="4" t="b">
        <f t="shared" si="37"/>
        <v>1</v>
      </c>
    </row>
    <row r="133" spans="1:26" s="4" customFormat="1" ht="12.75" customHeight="1">
      <c r="A133" s="36" t="s">
        <v>21</v>
      </c>
      <c r="B133" s="35">
        <f>'[1]by agency'!B538</f>
        <v>0</v>
      </c>
      <c r="C133" s="35">
        <f>'[1]by agency'!C538</f>
        <v>12652913</v>
      </c>
      <c r="D133" s="35">
        <f>'[1]by agency'!D538</f>
        <v>12652913</v>
      </c>
      <c r="E133" s="35">
        <f>'[1]by agency'!E538</f>
        <v>0</v>
      </c>
      <c r="F133" s="35">
        <f>'[1]by agency'!F538</f>
        <v>3628348</v>
      </c>
      <c r="G133" s="35">
        <f>'[1]by agency'!G538</f>
        <v>0</v>
      </c>
      <c r="H133" s="35">
        <f>'[1]by agency'!H538</f>
        <v>9024565</v>
      </c>
      <c r="I133" s="35">
        <f>'[1]by agency'!I538</f>
        <v>12652913</v>
      </c>
      <c r="J133" s="35">
        <f>'[1]by agency'!J538</f>
        <v>0</v>
      </c>
      <c r="K133" s="35">
        <f>'[1]by agency'!K538</f>
        <v>3538961</v>
      </c>
      <c r="L133" s="35">
        <f>'[1]by agency'!L538</f>
        <v>0</v>
      </c>
      <c r="M133" s="35">
        <f>'[1]by agency'!M538</f>
        <v>8693424</v>
      </c>
      <c r="N133" s="35">
        <f>'[1]by agency'!N538</f>
        <v>12232385</v>
      </c>
      <c r="O133" s="35">
        <f>'[1]by agency'!O538</f>
        <v>0</v>
      </c>
      <c r="P133" s="35">
        <f>'[1]by agency'!P538</f>
        <v>89387</v>
      </c>
      <c r="Q133" s="35">
        <f>'[1]by agency'!Q538</f>
        <v>0</v>
      </c>
      <c r="R133" s="35">
        <f>'[1]by agency'!R538</f>
        <v>331141</v>
      </c>
      <c r="S133" s="35">
        <f>'[1]by agency'!S538</f>
        <v>420528</v>
      </c>
      <c r="T133" s="31"/>
      <c r="U133" s="4" t="b">
        <f>+S133='[1]by agency'!S538</f>
        <v>1</v>
      </c>
      <c r="V133" s="4" t="b">
        <f t="shared" si="37"/>
        <v>1</v>
      </c>
      <c r="W133" s="4" t="b">
        <f t="shared" si="37"/>
        <v>1</v>
      </c>
      <c r="X133" s="4" t="b">
        <f t="shared" si="37"/>
        <v>1</v>
      </c>
      <c r="Y133" s="4" t="b">
        <f t="shared" si="37"/>
        <v>1</v>
      </c>
      <c r="Z133" s="4" t="b">
        <f t="shared" si="37"/>
        <v>1</v>
      </c>
    </row>
    <row r="134" spans="1:26" s="4" customFormat="1" ht="12.75" customHeight="1">
      <c r="A134" s="36" t="s">
        <v>22</v>
      </c>
      <c r="B134" s="35">
        <f>'[1]by agency'!B539</f>
        <v>0</v>
      </c>
      <c r="C134" s="35">
        <f>'[1]by agency'!C539</f>
        <v>3536149</v>
      </c>
      <c r="D134" s="35">
        <f>'[1]by agency'!D539</f>
        <v>3536149</v>
      </c>
      <c r="E134" s="35">
        <f>'[1]by agency'!E539</f>
        <v>0</v>
      </c>
      <c r="F134" s="35">
        <f>'[1]by agency'!F539</f>
        <v>1350513</v>
      </c>
      <c r="G134" s="35">
        <f>'[1]by agency'!G539</f>
        <v>0</v>
      </c>
      <c r="H134" s="35">
        <f>'[1]by agency'!H539</f>
        <v>2889874</v>
      </c>
      <c r="I134" s="35">
        <f>'[1]by agency'!I539</f>
        <v>4240387</v>
      </c>
      <c r="J134" s="35">
        <f>'[1]by agency'!J539</f>
        <v>0</v>
      </c>
      <c r="K134" s="35">
        <f>'[1]by agency'!K539</f>
        <v>558743</v>
      </c>
      <c r="L134" s="35">
        <f>'[1]by agency'!L539</f>
        <v>0</v>
      </c>
      <c r="M134" s="35">
        <f>'[1]by agency'!M539</f>
        <v>2517624</v>
      </c>
      <c r="N134" s="35">
        <f>'[1]by agency'!N539</f>
        <v>3076367</v>
      </c>
      <c r="O134" s="35">
        <f>'[1]by agency'!O539</f>
        <v>0</v>
      </c>
      <c r="P134" s="35">
        <f>'[1]by agency'!P539</f>
        <v>791770</v>
      </c>
      <c r="Q134" s="35">
        <f>'[1]by agency'!Q539</f>
        <v>0</v>
      </c>
      <c r="R134" s="35">
        <f>'[1]by agency'!R539</f>
        <v>372250</v>
      </c>
      <c r="S134" s="35">
        <f>'[1]by agency'!S539</f>
        <v>1164020</v>
      </c>
      <c r="T134" s="31"/>
      <c r="U134" s="4" t="b">
        <f>+S134='[1]by agency'!S539</f>
        <v>1</v>
      </c>
      <c r="V134" s="4" t="b">
        <f t="shared" si="37"/>
        <v>1</v>
      </c>
      <c r="W134" s="4" t="b">
        <f t="shared" si="37"/>
        <v>1</v>
      </c>
      <c r="X134" s="4" t="b">
        <f t="shared" si="37"/>
        <v>1</v>
      </c>
      <c r="Y134" s="4" t="b">
        <f t="shared" si="37"/>
        <v>1</v>
      </c>
      <c r="Z134" s="4" t="b">
        <f t="shared" si="37"/>
        <v>1</v>
      </c>
    </row>
    <row r="135" spans="1:26" s="4" customFormat="1" ht="12.75" customHeight="1">
      <c r="A135" s="39"/>
      <c r="B135" s="39"/>
      <c r="C135" s="39"/>
      <c r="D135" s="39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40"/>
      <c r="T135" s="31"/>
      <c r="V135" s="4" t="b">
        <f t="shared" si="37"/>
        <v>1</v>
      </c>
      <c r="W135" s="4" t="b">
        <f t="shared" si="37"/>
        <v>1</v>
      </c>
      <c r="X135" s="4" t="b">
        <f t="shared" si="37"/>
        <v>1</v>
      </c>
      <c r="Y135" s="4" t="b">
        <f t="shared" si="37"/>
        <v>1</v>
      </c>
      <c r="Z135" s="4" t="b">
        <f t="shared" si="37"/>
        <v>1</v>
      </c>
    </row>
    <row r="136" spans="1:26" s="4" customFormat="1" ht="12.75" customHeight="1">
      <c r="A136" s="134" t="s">
        <v>39</v>
      </c>
      <c r="B136" s="30">
        <f t="shared" ref="B136:S136" si="45">+B137+B141</f>
        <v>12089694</v>
      </c>
      <c r="C136" s="30">
        <f t="shared" si="45"/>
        <v>2770601</v>
      </c>
      <c r="D136" s="30">
        <f t="shared" si="45"/>
        <v>14860295</v>
      </c>
      <c r="E136" s="30">
        <f t="shared" si="45"/>
        <v>10239503</v>
      </c>
      <c r="F136" s="30">
        <f t="shared" si="45"/>
        <v>4017911</v>
      </c>
      <c r="G136" s="30">
        <f>+G137+G141</f>
        <v>0</v>
      </c>
      <c r="H136" s="30">
        <f t="shared" si="45"/>
        <v>558407</v>
      </c>
      <c r="I136" s="30">
        <f t="shared" si="45"/>
        <v>14815821</v>
      </c>
      <c r="J136" s="30">
        <f t="shared" si="45"/>
        <v>10162387</v>
      </c>
      <c r="K136" s="30">
        <f t="shared" si="45"/>
        <v>3390881</v>
      </c>
      <c r="L136" s="30">
        <f t="shared" si="45"/>
        <v>0</v>
      </c>
      <c r="M136" s="30">
        <f t="shared" si="45"/>
        <v>305359</v>
      </c>
      <c r="N136" s="30">
        <f t="shared" si="45"/>
        <v>13858627</v>
      </c>
      <c r="O136" s="30">
        <f t="shared" si="45"/>
        <v>77116</v>
      </c>
      <c r="P136" s="30">
        <f t="shared" si="45"/>
        <v>627030</v>
      </c>
      <c r="Q136" s="30">
        <f>+Q137+Q141</f>
        <v>0</v>
      </c>
      <c r="R136" s="30">
        <f t="shared" si="45"/>
        <v>253048</v>
      </c>
      <c r="S136" s="30">
        <f t="shared" si="45"/>
        <v>957194</v>
      </c>
      <c r="T136" s="31">
        <f>+N136/I136</f>
        <v>0.93539379289207125</v>
      </c>
      <c r="U136" s="4" t="b">
        <f>+S136='[1]by agency'!S604</f>
        <v>1</v>
      </c>
      <c r="V136" s="4" t="b">
        <f t="shared" si="37"/>
        <v>1</v>
      </c>
      <c r="W136" s="4" t="b">
        <f t="shared" si="37"/>
        <v>1</v>
      </c>
      <c r="X136" s="4" t="b">
        <f t="shared" si="37"/>
        <v>1</v>
      </c>
      <c r="Y136" s="4" t="b">
        <f t="shared" si="37"/>
        <v>1</v>
      </c>
      <c r="Z136" s="4" t="b">
        <f t="shared" si="37"/>
        <v>1</v>
      </c>
    </row>
    <row r="137" spans="1:26" s="4" customFormat="1" ht="12.75" customHeight="1">
      <c r="A137" s="32" t="s">
        <v>19</v>
      </c>
      <c r="B137" s="33">
        <f>+B138+B139+B140</f>
        <v>12089694</v>
      </c>
      <c r="C137" s="33">
        <f>+C138+C139+C140</f>
        <v>2221912</v>
      </c>
      <c r="D137" s="33">
        <f>+D138+D139+D140</f>
        <v>14311606</v>
      </c>
      <c r="E137" s="33">
        <f t="shared" ref="E137:S137" si="46">+E138+E139+E140</f>
        <v>10239503</v>
      </c>
      <c r="F137" s="33">
        <f t="shared" si="46"/>
        <v>3580998</v>
      </c>
      <c r="G137" s="33">
        <f>+G138+G139+G140</f>
        <v>0</v>
      </c>
      <c r="H137" s="33">
        <f t="shared" si="46"/>
        <v>399523</v>
      </c>
      <c r="I137" s="33">
        <f t="shared" si="46"/>
        <v>14220024</v>
      </c>
      <c r="J137" s="33">
        <f t="shared" si="46"/>
        <v>10162387</v>
      </c>
      <c r="K137" s="33">
        <f t="shared" si="46"/>
        <v>3142495</v>
      </c>
      <c r="L137" s="33">
        <f>+L138+L139+L140</f>
        <v>0</v>
      </c>
      <c r="M137" s="33">
        <f t="shared" si="46"/>
        <v>162059</v>
      </c>
      <c r="N137" s="33">
        <f t="shared" si="46"/>
        <v>13466941</v>
      </c>
      <c r="O137" s="33">
        <f t="shared" si="46"/>
        <v>77116</v>
      </c>
      <c r="P137" s="33">
        <f t="shared" si="46"/>
        <v>438503</v>
      </c>
      <c r="Q137" s="33">
        <f>+Q138+Q139+Q140</f>
        <v>0</v>
      </c>
      <c r="R137" s="33">
        <f t="shared" si="46"/>
        <v>237464</v>
      </c>
      <c r="S137" s="33">
        <f t="shared" si="46"/>
        <v>753083</v>
      </c>
      <c r="T137" s="31"/>
      <c r="U137" s="4" t="b">
        <f>+S137='[1]by agency'!S605</f>
        <v>1</v>
      </c>
      <c r="V137" s="4" t="b">
        <f t="shared" si="37"/>
        <v>1</v>
      </c>
      <c r="W137" s="4" t="b">
        <f t="shared" si="37"/>
        <v>1</v>
      </c>
      <c r="X137" s="4" t="b">
        <f t="shared" si="37"/>
        <v>1</v>
      </c>
      <c r="Y137" s="4" t="b">
        <f t="shared" si="37"/>
        <v>1</v>
      </c>
      <c r="Z137" s="4" t="b">
        <f t="shared" si="37"/>
        <v>1</v>
      </c>
    </row>
    <row r="138" spans="1:26" s="4" customFormat="1" ht="12.75" customHeight="1">
      <c r="A138" s="34" t="s">
        <v>20</v>
      </c>
      <c r="B138" s="35">
        <f>'[1]by agency'!B606</f>
        <v>11325550</v>
      </c>
      <c r="C138" s="35">
        <f>'[1]by agency'!C606</f>
        <v>371</v>
      </c>
      <c r="D138" s="35">
        <f>'[1]by agency'!D606</f>
        <v>11325921</v>
      </c>
      <c r="E138" s="35">
        <f>'[1]by agency'!E606</f>
        <v>7834751</v>
      </c>
      <c r="F138" s="35">
        <f>'[1]by agency'!F606</f>
        <v>3041207</v>
      </c>
      <c r="G138" s="35">
        <f>'[1]by agency'!G606</f>
        <v>0</v>
      </c>
      <c r="H138" s="35">
        <f>'[1]by agency'!H606</f>
        <v>358381</v>
      </c>
      <c r="I138" s="35">
        <f>'[1]by agency'!I606</f>
        <v>11234339</v>
      </c>
      <c r="J138" s="35">
        <f>'[1]by agency'!J606</f>
        <v>7793123</v>
      </c>
      <c r="K138" s="35">
        <f>'[1]by agency'!K606</f>
        <v>2632847</v>
      </c>
      <c r="L138" s="35">
        <f>'[1]by agency'!L606</f>
        <v>0</v>
      </c>
      <c r="M138" s="35">
        <f>'[1]by agency'!M606</f>
        <v>137172</v>
      </c>
      <c r="N138" s="35">
        <f>'[1]by agency'!N606</f>
        <v>10563142</v>
      </c>
      <c r="O138" s="35">
        <f>'[1]by agency'!O606</f>
        <v>41628</v>
      </c>
      <c r="P138" s="35">
        <f>'[1]by agency'!P606</f>
        <v>408360</v>
      </c>
      <c r="Q138" s="35">
        <f>'[1]by agency'!Q606</f>
        <v>0</v>
      </c>
      <c r="R138" s="35">
        <f>'[1]by agency'!R606</f>
        <v>221209</v>
      </c>
      <c r="S138" s="35">
        <f>'[1]by agency'!S606</f>
        <v>671197</v>
      </c>
      <c r="T138" s="31"/>
      <c r="U138" s="4" t="b">
        <f>+S138='[1]by agency'!S606</f>
        <v>1</v>
      </c>
      <c r="V138" s="4" t="b">
        <f t="shared" si="37"/>
        <v>1</v>
      </c>
      <c r="W138" s="4" t="b">
        <f t="shared" si="37"/>
        <v>1</v>
      </c>
      <c r="X138" s="4" t="b">
        <f t="shared" si="37"/>
        <v>1</v>
      </c>
      <c r="Y138" s="4" t="b">
        <f t="shared" si="37"/>
        <v>1</v>
      </c>
      <c r="Z138" s="4" t="b">
        <f t="shared" si="37"/>
        <v>1</v>
      </c>
    </row>
    <row r="139" spans="1:26" s="4" customFormat="1" ht="12.75" customHeight="1">
      <c r="A139" s="34" t="s">
        <v>25</v>
      </c>
      <c r="B139" s="35">
        <f>'[1]by agency'!B607</f>
        <v>0</v>
      </c>
      <c r="C139" s="35">
        <f>'[1]by agency'!C607</f>
        <v>2157348</v>
      </c>
      <c r="D139" s="35">
        <f>'[1]by agency'!D607</f>
        <v>2157348</v>
      </c>
      <c r="E139" s="35">
        <f>'[1]by agency'!E607</f>
        <v>1922948</v>
      </c>
      <c r="F139" s="35">
        <f>'[1]by agency'!F607</f>
        <v>211359</v>
      </c>
      <c r="G139" s="35">
        <f>'[1]by agency'!G607</f>
        <v>0</v>
      </c>
      <c r="H139" s="35">
        <f>'[1]by agency'!H607</f>
        <v>23041</v>
      </c>
      <c r="I139" s="35">
        <f>'[1]by agency'!I607</f>
        <v>2157348</v>
      </c>
      <c r="J139" s="35">
        <f>'[1]by agency'!J607</f>
        <v>1896109</v>
      </c>
      <c r="K139" s="35">
        <f>'[1]by agency'!K607</f>
        <v>190244</v>
      </c>
      <c r="L139" s="35">
        <f>'[1]by agency'!L607</f>
        <v>0</v>
      </c>
      <c r="M139" s="35">
        <f>'[1]by agency'!M607</f>
        <v>16820</v>
      </c>
      <c r="N139" s="35">
        <f>'[1]by agency'!N607</f>
        <v>2103173</v>
      </c>
      <c r="O139" s="35">
        <f>'[1]by agency'!O607</f>
        <v>26839</v>
      </c>
      <c r="P139" s="35">
        <f>'[1]by agency'!P607</f>
        <v>21115</v>
      </c>
      <c r="Q139" s="35">
        <f>'[1]by agency'!Q607</f>
        <v>0</v>
      </c>
      <c r="R139" s="35">
        <f>'[1]by agency'!R607</f>
        <v>6221</v>
      </c>
      <c r="S139" s="35">
        <f>'[1]by agency'!S607</f>
        <v>54175</v>
      </c>
      <c r="T139" s="31"/>
      <c r="U139" s="4" t="b">
        <f>+S139='[1]by agency'!S607</f>
        <v>1</v>
      </c>
      <c r="V139" s="4" t="b">
        <f t="shared" si="37"/>
        <v>1</v>
      </c>
      <c r="W139" s="4" t="b">
        <f t="shared" si="37"/>
        <v>1</v>
      </c>
      <c r="X139" s="4" t="b">
        <f t="shared" si="37"/>
        <v>1</v>
      </c>
      <c r="Y139" s="4" t="b">
        <f t="shared" si="37"/>
        <v>1</v>
      </c>
      <c r="Z139" s="4" t="b">
        <f t="shared" si="37"/>
        <v>1</v>
      </c>
    </row>
    <row r="140" spans="1:26" s="4" customFormat="1" ht="12.75" customHeight="1">
      <c r="A140" s="34" t="s">
        <v>26</v>
      </c>
      <c r="B140" s="35">
        <f>'[1]by agency'!B608</f>
        <v>764144</v>
      </c>
      <c r="C140" s="35">
        <f>'[1]by agency'!C608</f>
        <v>64193</v>
      </c>
      <c r="D140" s="35">
        <f>'[1]by agency'!D608</f>
        <v>828337</v>
      </c>
      <c r="E140" s="35">
        <f>'[1]by agency'!E608</f>
        <v>481804</v>
      </c>
      <c r="F140" s="35">
        <f>'[1]by agency'!F608</f>
        <v>328432</v>
      </c>
      <c r="G140" s="35">
        <f>'[1]by agency'!G608</f>
        <v>0</v>
      </c>
      <c r="H140" s="35">
        <f>'[1]by agency'!H608</f>
        <v>18101</v>
      </c>
      <c r="I140" s="35">
        <f>'[1]by agency'!I608</f>
        <v>828337</v>
      </c>
      <c r="J140" s="35">
        <f>'[1]by agency'!J608</f>
        <v>473155</v>
      </c>
      <c r="K140" s="35">
        <f>'[1]by agency'!K608</f>
        <v>319404</v>
      </c>
      <c r="L140" s="35">
        <f>'[1]by agency'!L608</f>
        <v>0</v>
      </c>
      <c r="M140" s="35">
        <f>'[1]by agency'!M608</f>
        <v>8067</v>
      </c>
      <c r="N140" s="35">
        <f>'[1]by agency'!N608</f>
        <v>800626</v>
      </c>
      <c r="O140" s="35">
        <f>'[1]by agency'!O608</f>
        <v>8649</v>
      </c>
      <c r="P140" s="35">
        <f>'[1]by agency'!P608</f>
        <v>9028</v>
      </c>
      <c r="Q140" s="35">
        <f>'[1]by agency'!Q608</f>
        <v>0</v>
      </c>
      <c r="R140" s="35">
        <f>'[1]by agency'!R608</f>
        <v>10034</v>
      </c>
      <c r="S140" s="35">
        <f>'[1]by agency'!S608</f>
        <v>27711</v>
      </c>
      <c r="T140" s="31"/>
      <c r="U140" s="4" t="b">
        <f>+S140='[1]by agency'!S608</f>
        <v>1</v>
      </c>
      <c r="V140" s="4" t="b">
        <f t="shared" si="37"/>
        <v>1</v>
      </c>
      <c r="W140" s="4" t="b">
        <f t="shared" si="37"/>
        <v>1</v>
      </c>
      <c r="X140" s="4" t="b">
        <f t="shared" si="37"/>
        <v>1</v>
      </c>
      <c r="Y140" s="4" t="b">
        <f t="shared" si="37"/>
        <v>1</v>
      </c>
      <c r="Z140" s="4" t="b">
        <f t="shared" si="37"/>
        <v>1</v>
      </c>
    </row>
    <row r="141" spans="1:26" s="4" customFormat="1" ht="12.75" customHeight="1">
      <c r="A141" s="34" t="s">
        <v>23</v>
      </c>
      <c r="B141" s="38">
        <f>+B142+B143</f>
        <v>0</v>
      </c>
      <c r="C141" s="38">
        <f>+C142+C143</f>
        <v>548689</v>
      </c>
      <c r="D141" s="38">
        <f>+D142+D143</f>
        <v>548689</v>
      </c>
      <c r="E141" s="38">
        <f t="shared" ref="E141:S141" si="47">+E142+E143</f>
        <v>0</v>
      </c>
      <c r="F141" s="38">
        <f t="shared" si="47"/>
        <v>436913</v>
      </c>
      <c r="G141" s="38">
        <f>+G142+G143</f>
        <v>0</v>
      </c>
      <c r="H141" s="38">
        <f t="shared" si="47"/>
        <v>158884</v>
      </c>
      <c r="I141" s="38">
        <f t="shared" si="47"/>
        <v>595797</v>
      </c>
      <c r="J141" s="38">
        <f t="shared" si="47"/>
        <v>0</v>
      </c>
      <c r="K141" s="38">
        <f t="shared" si="47"/>
        <v>248386</v>
      </c>
      <c r="L141" s="38">
        <f>+L142+L143</f>
        <v>0</v>
      </c>
      <c r="M141" s="38">
        <f t="shared" si="47"/>
        <v>143300</v>
      </c>
      <c r="N141" s="38">
        <f t="shared" si="47"/>
        <v>391686</v>
      </c>
      <c r="O141" s="38">
        <f t="shared" si="47"/>
        <v>0</v>
      </c>
      <c r="P141" s="38">
        <f t="shared" si="47"/>
        <v>188527</v>
      </c>
      <c r="Q141" s="38">
        <f>+Q142+Q143</f>
        <v>0</v>
      </c>
      <c r="R141" s="38">
        <f t="shared" si="47"/>
        <v>15584</v>
      </c>
      <c r="S141" s="38">
        <f t="shared" si="47"/>
        <v>204111</v>
      </c>
      <c r="T141" s="31"/>
      <c r="U141" s="4" t="b">
        <f>+S141='[1]by agency'!S609</f>
        <v>1</v>
      </c>
      <c r="V141" s="4" t="b">
        <f t="shared" si="37"/>
        <v>1</v>
      </c>
      <c r="W141" s="4" t="b">
        <f t="shared" si="37"/>
        <v>1</v>
      </c>
      <c r="X141" s="4" t="b">
        <f t="shared" si="37"/>
        <v>1</v>
      </c>
      <c r="Y141" s="4" t="b">
        <f t="shared" si="37"/>
        <v>1</v>
      </c>
      <c r="Z141" s="4" t="b">
        <f t="shared" si="37"/>
        <v>1</v>
      </c>
    </row>
    <row r="142" spans="1:26" s="4" customFormat="1" ht="12.75" customHeight="1">
      <c r="A142" s="36" t="s">
        <v>21</v>
      </c>
      <c r="B142" s="35">
        <f>'[1]by agency'!B610</f>
        <v>0</v>
      </c>
      <c r="C142" s="35">
        <f>'[1]by agency'!C610</f>
        <v>538189</v>
      </c>
      <c r="D142" s="35">
        <f>'[1]by agency'!D610</f>
        <v>538189</v>
      </c>
      <c r="E142" s="35">
        <f>'[1]by agency'!E610</f>
        <v>0</v>
      </c>
      <c r="F142" s="35">
        <f>'[1]by agency'!F610</f>
        <v>384520</v>
      </c>
      <c r="G142" s="35">
        <f>'[1]by agency'!G610</f>
        <v>0</v>
      </c>
      <c r="H142" s="35">
        <f>'[1]by agency'!H610</f>
        <v>153669</v>
      </c>
      <c r="I142" s="35">
        <f>'[1]by agency'!I610</f>
        <v>538189</v>
      </c>
      <c r="J142" s="35">
        <f>'[1]by agency'!J610</f>
        <v>0</v>
      </c>
      <c r="K142" s="35">
        <f>'[1]by agency'!K610</f>
        <v>199368</v>
      </c>
      <c r="L142" s="35">
        <f>'[1]by agency'!L610</f>
        <v>0</v>
      </c>
      <c r="M142" s="35">
        <f>'[1]by agency'!M610</f>
        <v>143192</v>
      </c>
      <c r="N142" s="35">
        <f>'[1]by agency'!N610</f>
        <v>342560</v>
      </c>
      <c r="O142" s="35">
        <f>'[1]by agency'!O610</f>
        <v>0</v>
      </c>
      <c r="P142" s="35">
        <f>'[1]by agency'!P610</f>
        <v>185152</v>
      </c>
      <c r="Q142" s="35">
        <f>'[1]by agency'!Q610</f>
        <v>0</v>
      </c>
      <c r="R142" s="35">
        <f>'[1]by agency'!R610</f>
        <v>10477</v>
      </c>
      <c r="S142" s="35">
        <f>'[1]by agency'!S610</f>
        <v>195629</v>
      </c>
      <c r="T142" s="31"/>
      <c r="U142" s="4" t="b">
        <f>+S142='[1]by agency'!S610</f>
        <v>1</v>
      </c>
      <c r="V142" s="4" t="b">
        <f t="shared" si="37"/>
        <v>1</v>
      </c>
      <c r="W142" s="4" t="b">
        <f t="shared" si="37"/>
        <v>1</v>
      </c>
      <c r="X142" s="4" t="b">
        <f t="shared" si="37"/>
        <v>1</v>
      </c>
      <c r="Y142" s="4" t="b">
        <f t="shared" si="37"/>
        <v>1</v>
      </c>
      <c r="Z142" s="4" t="b">
        <f t="shared" si="37"/>
        <v>1</v>
      </c>
    </row>
    <row r="143" spans="1:26" s="4" customFormat="1" ht="12.75" customHeight="1">
      <c r="A143" s="36" t="s">
        <v>22</v>
      </c>
      <c r="B143" s="35">
        <f>'[1]by agency'!B611</f>
        <v>0</v>
      </c>
      <c r="C143" s="35">
        <f>'[1]by agency'!C611</f>
        <v>10500</v>
      </c>
      <c r="D143" s="35">
        <f>'[1]by agency'!D611</f>
        <v>10500</v>
      </c>
      <c r="E143" s="35">
        <f>'[1]by agency'!E611</f>
        <v>0</v>
      </c>
      <c r="F143" s="35">
        <f>'[1]by agency'!F611</f>
        <v>52393</v>
      </c>
      <c r="G143" s="35">
        <f>'[1]by agency'!G611</f>
        <v>0</v>
      </c>
      <c r="H143" s="35">
        <f>'[1]by agency'!H611</f>
        <v>5215</v>
      </c>
      <c r="I143" s="35">
        <f>'[1]by agency'!I611</f>
        <v>57608</v>
      </c>
      <c r="J143" s="35">
        <f>'[1]by agency'!J611</f>
        <v>0</v>
      </c>
      <c r="K143" s="35">
        <f>'[1]by agency'!K611</f>
        <v>49018</v>
      </c>
      <c r="L143" s="35">
        <f>'[1]by agency'!L611</f>
        <v>0</v>
      </c>
      <c r="M143" s="35">
        <f>'[1]by agency'!M611</f>
        <v>108</v>
      </c>
      <c r="N143" s="35">
        <f>'[1]by agency'!N611</f>
        <v>49126</v>
      </c>
      <c r="O143" s="35">
        <f>'[1]by agency'!O611</f>
        <v>0</v>
      </c>
      <c r="P143" s="35">
        <f>'[1]by agency'!P611</f>
        <v>3375</v>
      </c>
      <c r="Q143" s="35">
        <f>'[1]by agency'!Q611</f>
        <v>0</v>
      </c>
      <c r="R143" s="35">
        <f>'[1]by agency'!R611</f>
        <v>5107</v>
      </c>
      <c r="S143" s="35">
        <f>'[1]by agency'!S611</f>
        <v>8482</v>
      </c>
      <c r="T143" s="31"/>
      <c r="U143" s="4" t="b">
        <f>+S143='[1]by agency'!S611</f>
        <v>1</v>
      </c>
      <c r="V143" s="4" t="b">
        <f t="shared" si="37"/>
        <v>1</v>
      </c>
      <c r="W143" s="4" t="b">
        <f t="shared" si="37"/>
        <v>1</v>
      </c>
      <c r="X143" s="4" t="b">
        <f t="shared" si="37"/>
        <v>1</v>
      </c>
      <c r="Y143" s="4" t="b">
        <f t="shared" si="37"/>
        <v>1</v>
      </c>
      <c r="Z143" s="4" t="b">
        <f t="shared" si="37"/>
        <v>1</v>
      </c>
    </row>
    <row r="144" spans="1:26" s="4" customFormat="1" ht="12.75" customHeight="1">
      <c r="A144" s="46"/>
      <c r="B144" s="46"/>
      <c r="C144" s="46"/>
      <c r="D144" s="4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41"/>
      <c r="T144" s="42"/>
      <c r="V144" s="4" t="b">
        <f t="shared" si="37"/>
        <v>1</v>
      </c>
      <c r="W144" s="4" t="b">
        <f t="shared" si="37"/>
        <v>1</v>
      </c>
      <c r="X144" s="4" t="b">
        <f t="shared" si="37"/>
        <v>1</v>
      </c>
      <c r="Y144" s="4" t="b">
        <f t="shared" si="37"/>
        <v>1</v>
      </c>
      <c r="Z144" s="4" t="b">
        <f t="shared" si="37"/>
        <v>1</v>
      </c>
    </row>
    <row r="145" spans="1:26" s="4" customFormat="1" ht="12.75" customHeight="1">
      <c r="A145" s="134" t="s">
        <v>40</v>
      </c>
      <c r="B145" s="30">
        <f t="shared" ref="B145:S145" si="48">+B146+B150</f>
        <v>12048235</v>
      </c>
      <c r="C145" s="30">
        <f t="shared" si="48"/>
        <v>2313963</v>
      </c>
      <c r="D145" s="30">
        <f t="shared" si="48"/>
        <v>14362198</v>
      </c>
      <c r="E145" s="30">
        <f t="shared" si="48"/>
        <v>5202455</v>
      </c>
      <c r="F145" s="30">
        <f t="shared" si="48"/>
        <v>8485202</v>
      </c>
      <c r="G145" s="30">
        <f>+G146+G150</f>
        <v>120</v>
      </c>
      <c r="H145" s="30">
        <f t="shared" si="48"/>
        <v>668140</v>
      </c>
      <c r="I145" s="30">
        <f t="shared" si="48"/>
        <v>14355917</v>
      </c>
      <c r="J145" s="30">
        <f t="shared" si="48"/>
        <v>5083400</v>
      </c>
      <c r="K145" s="30">
        <f t="shared" si="48"/>
        <v>7638763</v>
      </c>
      <c r="L145" s="30">
        <f t="shared" si="48"/>
        <v>0</v>
      </c>
      <c r="M145" s="30">
        <f t="shared" si="48"/>
        <v>598462</v>
      </c>
      <c r="N145" s="30">
        <f t="shared" si="48"/>
        <v>13320625</v>
      </c>
      <c r="O145" s="30">
        <f t="shared" si="48"/>
        <v>119055</v>
      </c>
      <c r="P145" s="30">
        <f t="shared" si="48"/>
        <v>846439</v>
      </c>
      <c r="Q145" s="30">
        <f>+Q146+Q150</f>
        <v>120</v>
      </c>
      <c r="R145" s="30">
        <f t="shared" si="48"/>
        <v>69678</v>
      </c>
      <c r="S145" s="30">
        <f t="shared" si="48"/>
        <v>1035292</v>
      </c>
      <c r="T145" s="31">
        <f>+N145/I145</f>
        <v>0.92788395196210738</v>
      </c>
      <c r="U145" s="4" t="b">
        <f>+S145='[1]by agency'!S703</f>
        <v>1</v>
      </c>
      <c r="V145" s="4" t="b">
        <f t="shared" si="37"/>
        <v>1</v>
      </c>
      <c r="W145" s="4" t="b">
        <f t="shared" si="37"/>
        <v>1</v>
      </c>
      <c r="X145" s="4" t="b">
        <f t="shared" si="37"/>
        <v>1</v>
      </c>
      <c r="Y145" s="4" t="b">
        <f t="shared" si="37"/>
        <v>1</v>
      </c>
      <c r="Z145" s="4" t="b">
        <f t="shared" si="37"/>
        <v>1</v>
      </c>
    </row>
    <row r="146" spans="1:26" s="4" customFormat="1" ht="12.75" customHeight="1">
      <c r="A146" s="32" t="s">
        <v>19</v>
      </c>
      <c r="B146" s="33">
        <f>+B147+B148+B149</f>
        <v>12048235</v>
      </c>
      <c r="C146" s="33">
        <f>+C147+C148+C149</f>
        <v>1072352</v>
      </c>
      <c r="D146" s="33">
        <f>+D147+D148+D149</f>
        <v>13120587</v>
      </c>
      <c r="E146" s="33">
        <f t="shared" ref="E146:S146" si="49">+E147+E148+E149</f>
        <v>5202455</v>
      </c>
      <c r="F146" s="33">
        <f t="shared" si="49"/>
        <v>7814612</v>
      </c>
      <c r="G146" s="33">
        <f>+G147+G148+G149</f>
        <v>120</v>
      </c>
      <c r="H146" s="33">
        <f t="shared" si="49"/>
        <v>99119</v>
      </c>
      <c r="I146" s="33">
        <f t="shared" si="49"/>
        <v>13116306</v>
      </c>
      <c r="J146" s="33">
        <f t="shared" si="49"/>
        <v>5083400</v>
      </c>
      <c r="K146" s="33">
        <f t="shared" si="49"/>
        <v>7198529</v>
      </c>
      <c r="L146" s="33">
        <f>+L147+L148+L149</f>
        <v>0</v>
      </c>
      <c r="M146" s="33">
        <f t="shared" si="49"/>
        <v>64644</v>
      </c>
      <c r="N146" s="33">
        <f t="shared" si="49"/>
        <v>12346573</v>
      </c>
      <c r="O146" s="33">
        <f t="shared" si="49"/>
        <v>119055</v>
      </c>
      <c r="P146" s="33">
        <f t="shared" si="49"/>
        <v>616083</v>
      </c>
      <c r="Q146" s="33">
        <f>+Q147+Q148+Q149</f>
        <v>120</v>
      </c>
      <c r="R146" s="33">
        <f t="shared" si="49"/>
        <v>34475</v>
      </c>
      <c r="S146" s="33">
        <f t="shared" si="49"/>
        <v>769733</v>
      </c>
      <c r="T146" s="31"/>
      <c r="U146" s="4" t="b">
        <f>+S146='[1]by agency'!S704</f>
        <v>1</v>
      </c>
      <c r="V146" s="4" t="b">
        <f t="shared" si="37"/>
        <v>1</v>
      </c>
      <c r="W146" s="4" t="b">
        <f t="shared" si="37"/>
        <v>1</v>
      </c>
      <c r="X146" s="4" t="b">
        <f t="shared" si="37"/>
        <v>1</v>
      </c>
      <c r="Y146" s="4" t="b">
        <f t="shared" si="37"/>
        <v>1</v>
      </c>
      <c r="Z146" s="4" t="b">
        <f t="shared" si="37"/>
        <v>1</v>
      </c>
    </row>
    <row r="147" spans="1:26" s="4" customFormat="1" ht="12.75" customHeight="1">
      <c r="A147" s="34" t="s">
        <v>20</v>
      </c>
      <c r="B147" s="35">
        <f>'[1]by agency'!B705</f>
        <v>11550153</v>
      </c>
      <c r="C147" s="35">
        <f>'[1]by agency'!C705</f>
        <v>0</v>
      </c>
      <c r="D147" s="35">
        <f>'[1]by agency'!D705</f>
        <v>11550153</v>
      </c>
      <c r="E147" s="35">
        <f>'[1]by agency'!E705</f>
        <v>3728082</v>
      </c>
      <c r="F147" s="35">
        <f>'[1]by agency'!F705</f>
        <v>7718551</v>
      </c>
      <c r="G147" s="35">
        <f>'[1]by agency'!G705</f>
        <v>120</v>
      </c>
      <c r="H147" s="35">
        <f>'[1]by agency'!H705</f>
        <v>99119</v>
      </c>
      <c r="I147" s="35">
        <f>'[1]by agency'!I705</f>
        <v>11545872</v>
      </c>
      <c r="J147" s="35">
        <f>'[1]by agency'!J705</f>
        <v>3689479</v>
      </c>
      <c r="K147" s="35">
        <f>'[1]by agency'!K705</f>
        <v>7198168</v>
      </c>
      <c r="L147" s="35">
        <f>'[1]by agency'!L705</f>
        <v>0</v>
      </c>
      <c r="M147" s="35">
        <f>'[1]by agency'!M705</f>
        <v>64644</v>
      </c>
      <c r="N147" s="35">
        <f>'[1]by agency'!N705</f>
        <v>10952291</v>
      </c>
      <c r="O147" s="35">
        <f>'[1]by agency'!O705</f>
        <v>38603</v>
      </c>
      <c r="P147" s="35">
        <f>'[1]by agency'!P705</f>
        <v>520383</v>
      </c>
      <c r="Q147" s="35">
        <f>'[1]by agency'!Q705</f>
        <v>120</v>
      </c>
      <c r="R147" s="35">
        <f>'[1]by agency'!R705</f>
        <v>34475</v>
      </c>
      <c r="S147" s="35">
        <f>'[1]by agency'!S705</f>
        <v>593581</v>
      </c>
      <c r="T147" s="31"/>
      <c r="U147" s="4" t="b">
        <f>+S147='[1]by agency'!S705</f>
        <v>1</v>
      </c>
      <c r="V147" s="4" t="b">
        <f t="shared" si="37"/>
        <v>1</v>
      </c>
      <c r="W147" s="4" t="b">
        <f t="shared" si="37"/>
        <v>1</v>
      </c>
      <c r="X147" s="4" t="b">
        <f t="shared" si="37"/>
        <v>1</v>
      </c>
      <c r="Y147" s="4" t="b">
        <f t="shared" si="37"/>
        <v>1</v>
      </c>
      <c r="Z147" s="4" t="b">
        <f t="shared" si="37"/>
        <v>1</v>
      </c>
    </row>
    <row r="148" spans="1:26" s="4" customFormat="1" ht="12.75" customHeight="1">
      <c r="A148" s="36" t="s">
        <v>25</v>
      </c>
      <c r="B148" s="35">
        <f>'[1]by agency'!B706</f>
        <v>0</v>
      </c>
      <c r="C148" s="35">
        <f>'[1]by agency'!C706</f>
        <v>768635</v>
      </c>
      <c r="D148" s="35">
        <f>'[1]by agency'!D706</f>
        <v>768635</v>
      </c>
      <c r="E148" s="35">
        <f>'[1]by agency'!E706</f>
        <v>736721</v>
      </c>
      <c r="F148" s="35">
        <f>'[1]by agency'!F706</f>
        <v>31914</v>
      </c>
      <c r="G148" s="35">
        <f>'[1]by agency'!G706</f>
        <v>0</v>
      </c>
      <c r="H148" s="35">
        <f>'[1]by agency'!H706</f>
        <v>0</v>
      </c>
      <c r="I148" s="35">
        <f>'[1]by agency'!I706</f>
        <v>768635</v>
      </c>
      <c r="J148" s="35">
        <f>'[1]by agency'!J706</f>
        <v>673562</v>
      </c>
      <c r="K148" s="35">
        <f>'[1]by agency'!K706</f>
        <v>0</v>
      </c>
      <c r="L148" s="35">
        <f>'[1]by agency'!L706</f>
        <v>0</v>
      </c>
      <c r="M148" s="35">
        <f>'[1]by agency'!M706</f>
        <v>0</v>
      </c>
      <c r="N148" s="35">
        <f>'[1]by agency'!N706</f>
        <v>673562</v>
      </c>
      <c r="O148" s="35">
        <f>'[1]by agency'!O706</f>
        <v>63159</v>
      </c>
      <c r="P148" s="35">
        <f>'[1]by agency'!P706</f>
        <v>31914</v>
      </c>
      <c r="Q148" s="35">
        <f>'[1]by agency'!Q706</f>
        <v>0</v>
      </c>
      <c r="R148" s="35">
        <f>'[1]by agency'!R706</f>
        <v>0</v>
      </c>
      <c r="S148" s="35">
        <f>'[1]by agency'!S706</f>
        <v>95073</v>
      </c>
      <c r="T148" s="31"/>
      <c r="U148" s="4" t="b">
        <f>+S148='[1]by agency'!S706</f>
        <v>1</v>
      </c>
      <c r="V148" s="4" t="b">
        <f t="shared" si="37"/>
        <v>1</v>
      </c>
      <c r="W148" s="4" t="b">
        <f t="shared" si="37"/>
        <v>1</v>
      </c>
      <c r="X148" s="4" t="b">
        <f t="shared" si="37"/>
        <v>1</v>
      </c>
      <c r="Y148" s="4" t="b">
        <f t="shared" si="37"/>
        <v>1</v>
      </c>
      <c r="Z148" s="4" t="b">
        <f t="shared" si="37"/>
        <v>1</v>
      </c>
    </row>
    <row r="149" spans="1:26" s="4" customFormat="1" ht="12.75" customHeight="1">
      <c r="A149" s="34" t="s">
        <v>26</v>
      </c>
      <c r="B149" s="35">
        <f>'[1]by agency'!B707</f>
        <v>498082</v>
      </c>
      <c r="C149" s="35">
        <f>'[1]by agency'!C707</f>
        <v>303717</v>
      </c>
      <c r="D149" s="35">
        <f>'[1]by agency'!D707</f>
        <v>801799</v>
      </c>
      <c r="E149" s="35">
        <f>'[1]by agency'!E707</f>
        <v>737652</v>
      </c>
      <c r="F149" s="35">
        <f>'[1]by agency'!F707</f>
        <v>64147</v>
      </c>
      <c r="G149" s="35">
        <f>'[1]by agency'!G707</f>
        <v>0</v>
      </c>
      <c r="H149" s="35">
        <f>'[1]by agency'!H707</f>
        <v>0</v>
      </c>
      <c r="I149" s="35">
        <f>'[1]by agency'!I707</f>
        <v>801799</v>
      </c>
      <c r="J149" s="35">
        <f>'[1]by agency'!J707</f>
        <v>720359</v>
      </c>
      <c r="K149" s="35">
        <f>'[1]by agency'!K707</f>
        <v>361</v>
      </c>
      <c r="L149" s="35">
        <f>'[1]by agency'!L707</f>
        <v>0</v>
      </c>
      <c r="M149" s="35">
        <f>'[1]by agency'!M707</f>
        <v>0</v>
      </c>
      <c r="N149" s="35">
        <f>'[1]by agency'!N707</f>
        <v>720720</v>
      </c>
      <c r="O149" s="35">
        <f>'[1]by agency'!O707</f>
        <v>17293</v>
      </c>
      <c r="P149" s="35">
        <f>'[1]by agency'!P707</f>
        <v>63786</v>
      </c>
      <c r="Q149" s="35">
        <f>'[1]by agency'!Q707</f>
        <v>0</v>
      </c>
      <c r="R149" s="35">
        <f>'[1]by agency'!R707</f>
        <v>0</v>
      </c>
      <c r="S149" s="35">
        <f>'[1]by agency'!S707</f>
        <v>81079</v>
      </c>
      <c r="T149" s="31"/>
      <c r="U149" s="4" t="b">
        <f>+S149='[1]by agency'!S707</f>
        <v>1</v>
      </c>
      <c r="V149" s="4" t="b">
        <f t="shared" si="37"/>
        <v>1</v>
      </c>
      <c r="W149" s="4" t="b">
        <f t="shared" si="37"/>
        <v>1</v>
      </c>
      <c r="X149" s="4" t="b">
        <f t="shared" si="37"/>
        <v>1</v>
      </c>
      <c r="Y149" s="4" t="b">
        <f t="shared" si="37"/>
        <v>1</v>
      </c>
      <c r="Z149" s="4" t="b">
        <f t="shared" si="37"/>
        <v>1</v>
      </c>
    </row>
    <row r="150" spans="1:26" s="4" customFormat="1" ht="12.75" customHeight="1">
      <c r="A150" s="34" t="s">
        <v>23</v>
      </c>
      <c r="B150" s="38">
        <f>+B151+B152</f>
        <v>0</v>
      </c>
      <c r="C150" s="38">
        <f>+C151+C152</f>
        <v>1241611</v>
      </c>
      <c r="D150" s="38">
        <f>+D151+D152</f>
        <v>1241611</v>
      </c>
      <c r="E150" s="38">
        <f t="shared" ref="E150:S150" si="50">+E151+E152</f>
        <v>0</v>
      </c>
      <c r="F150" s="38">
        <f t="shared" si="50"/>
        <v>670590</v>
      </c>
      <c r="G150" s="38">
        <f>+G151+G152</f>
        <v>0</v>
      </c>
      <c r="H150" s="38">
        <f t="shared" si="50"/>
        <v>569021</v>
      </c>
      <c r="I150" s="38">
        <f t="shared" si="50"/>
        <v>1239611</v>
      </c>
      <c r="J150" s="38">
        <f t="shared" si="50"/>
        <v>0</v>
      </c>
      <c r="K150" s="38">
        <f t="shared" si="50"/>
        <v>440234</v>
      </c>
      <c r="L150" s="38">
        <f>+L151+L152</f>
        <v>0</v>
      </c>
      <c r="M150" s="38">
        <f t="shared" si="50"/>
        <v>533818</v>
      </c>
      <c r="N150" s="38">
        <f t="shared" si="50"/>
        <v>974052</v>
      </c>
      <c r="O150" s="38">
        <f t="shared" si="50"/>
        <v>0</v>
      </c>
      <c r="P150" s="38">
        <f t="shared" si="50"/>
        <v>230356</v>
      </c>
      <c r="Q150" s="38">
        <f>+Q151+Q152</f>
        <v>0</v>
      </c>
      <c r="R150" s="38">
        <f t="shared" si="50"/>
        <v>35203</v>
      </c>
      <c r="S150" s="38">
        <f t="shared" si="50"/>
        <v>265559</v>
      </c>
      <c r="T150" s="31"/>
      <c r="U150" s="4" t="b">
        <f>+S150='[1]by agency'!S708</f>
        <v>1</v>
      </c>
      <c r="V150" s="4" t="b">
        <f t="shared" si="37"/>
        <v>1</v>
      </c>
      <c r="W150" s="4" t="b">
        <f t="shared" si="37"/>
        <v>1</v>
      </c>
      <c r="X150" s="4" t="b">
        <f t="shared" si="37"/>
        <v>1</v>
      </c>
      <c r="Y150" s="4" t="b">
        <f t="shared" si="37"/>
        <v>1</v>
      </c>
      <c r="Z150" s="4" t="b">
        <f t="shared" si="37"/>
        <v>1</v>
      </c>
    </row>
    <row r="151" spans="1:26" s="4" customFormat="1" ht="12.75" customHeight="1">
      <c r="A151" s="36" t="s">
        <v>21</v>
      </c>
      <c r="B151" s="35">
        <f>'[1]by agency'!B709</f>
        <v>0</v>
      </c>
      <c r="C151" s="35">
        <f>'[1]by agency'!C709</f>
        <v>1239611</v>
      </c>
      <c r="D151" s="35">
        <f>'[1]by agency'!D709</f>
        <v>1239611</v>
      </c>
      <c r="E151" s="35">
        <f>'[1]by agency'!E709</f>
        <v>0</v>
      </c>
      <c r="F151" s="35">
        <f>'[1]by agency'!F709</f>
        <v>670590</v>
      </c>
      <c r="G151" s="35">
        <f>'[1]by agency'!G709</f>
        <v>0</v>
      </c>
      <c r="H151" s="35">
        <f>'[1]by agency'!H709</f>
        <v>569021</v>
      </c>
      <c r="I151" s="35">
        <f>'[1]by agency'!I709</f>
        <v>1239611</v>
      </c>
      <c r="J151" s="35">
        <f>'[1]by agency'!J709</f>
        <v>0</v>
      </c>
      <c r="K151" s="35">
        <f>'[1]by agency'!K709</f>
        <v>440234</v>
      </c>
      <c r="L151" s="35">
        <f>'[1]by agency'!L709</f>
        <v>0</v>
      </c>
      <c r="M151" s="35">
        <f>'[1]by agency'!M709</f>
        <v>533818</v>
      </c>
      <c r="N151" s="35">
        <f>'[1]by agency'!N709</f>
        <v>974052</v>
      </c>
      <c r="O151" s="35">
        <f>'[1]by agency'!O709</f>
        <v>0</v>
      </c>
      <c r="P151" s="35">
        <f>'[1]by agency'!P709</f>
        <v>230356</v>
      </c>
      <c r="Q151" s="35">
        <f>'[1]by agency'!Q709</f>
        <v>0</v>
      </c>
      <c r="R151" s="35">
        <f>'[1]by agency'!R709</f>
        <v>35203</v>
      </c>
      <c r="S151" s="35">
        <f>'[1]by agency'!S709</f>
        <v>265559</v>
      </c>
      <c r="T151" s="31"/>
      <c r="U151" s="4" t="b">
        <f>+S151='[1]by agency'!S709</f>
        <v>1</v>
      </c>
      <c r="V151" s="4" t="b">
        <f t="shared" si="37"/>
        <v>1</v>
      </c>
      <c r="W151" s="4" t="b">
        <f t="shared" si="37"/>
        <v>1</v>
      </c>
      <c r="X151" s="4" t="b">
        <f t="shared" si="37"/>
        <v>1</v>
      </c>
      <c r="Y151" s="4" t="b">
        <f t="shared" si="37"/>
        <v>1</v>
      </c>
      <c r="Z151" s="4" t="b">
        <f t="shared" si="37"/>
        <v>1</v>
      </c>
    </row>
    <row r="152" spans="1:26" s="4" customFormat="1" ht="12.75" customHeight="1">
      <c r="A152" s="36" t="s">
        <v>22</v>
      </c>
      <c r="B152" s="35">
        <f>'[1]by agency'!B710</f>
        <v>0</v>
      </c>
      <c r="C152" s="35">
        <f>'[1]by agency'!C710</f>
        <v>2000</v>
      </c>
      <c r="D152" s="35">
        <f>'[1]by agency'!D710</f>
        <v>2000</v>
      </c>
      <c r="E152" s="35">
        <f>'[1]by agency'!E710</f>
        <v>0</v>
      </c>
      <c r="F152" s="35">
        <f>'[1]by agency'!F710</f>
        <v>0</v>
      </c>
      <c r="G152" s="35">
        <f>'[1]by agency'!G710</f>
        <v>0</v>
      </c>
      <c r="H152" s="35">
        <f>'[1]by agency'!H710</f>
        <v>0</v>
      </c>
      <c r="I152" s="35">
        <f>'[1]by agency'!I710</f>
        <v>0</v>
      </c>
      <c r="J152" s="35">
        <f>'[1]by agency'!J710</f>
        <v>0</v>
      </c>
      <c r="K152" s="35">
        <f>'[1]by agency'!K710</f>
        <v>0</v>
      </c>
      <c r="L152" s="35">
        <f>'[1]by agency'!L710</f>
        <v>0</v>
      </c>
      <c r="M152" s="35">
        <f>'[1]by agency'!M710</f>
        <v>0</v>
      </c>
      <c r="N152" s="35">
        <f>'[1]by agency'!N710</f>
        <v>0</v>
      </c>
      <c r="O152" s="35">
        <f>'[1]by agency'!O710</f>
        <v>0</v>
      </c>
      <c r="P152" s="35">
        <f>'[1]by agency'!P710</f>
        <v>0</v>
      </c>
      <c r="Q152" s="35">
        <f>'[1]by agency'!Q710</f>
        <v>0</v>
      </c>
      <c r="R152" s="35">
        <f>'[1]by agency'!R710</f>
        <v>0</v>
      </c>
      <c r="S152" s="35">
        <f>'[1]by agency'!S710</f>
        <v>0</v>
      </c>
      <c r="T152" s="31"/>
      <c r="U152" s="4" t="b">
        <f>+S152='[1]by agency'!S710</f>
        <v>1</v>
      </c>
      <c r="V152" s="4" t="b">
        <f t="shared" si="37"/>
        <v>1</v>
      </c>
      <c r="W152" s="4" t="b">
        <f t="shared" si="37"/>
        <v>1</v>
      </c>
      <c r="X152" s="4" t="b">
        <f t="shared" si="37"/>
        <v>1</v>
      </c>
      <c r="Y152" s="4" t="b">
        <f t="shared" si="37"/>
        <v>1</v>
      </c>
      <c r="Z152" s="4" t="b">
        <f t="shared" si="37"/>
        <v>1</v>
      </c>
    </row>
    <row r="153" spans="1:26" s="4" customFormat="1" ht="12.75" customHeight="1">
      <c r="A153" s="39"/>
      <c r="B153" s="39"/>
      <c r="C153" s="39"/>
      <c r="D153" s="39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43"/>
      <c r="T153" s="31"/>
      <c r="V153" s="4" t="b">
        <f t="shared" si="37"/>
        <v>1</v>
      </c>
      <c r="W153" s="4" t="b">
        <f t="shared" si="37"/>
        <v>1</v>
      </c>
      <c r="X153" s="4" t="b">
        <f t="shared" si="37"/>
        <v>1</v>
      </c>
      <c r="Y153" s="4" t="b">
        <f t="shared" si="37"/>
        <v>1</v>
      </c>
      <c r="Z153" s="4" t="b">
        <f t="shared" si="37"/>
        <v>1</v>
      </c>
    </row>
    <row r="154" spans="1:26" s="4" customFormat="1" ht="12.75" customHeight="1">
      <c r="A154" s="134" t="s">
        <v>41</v>
      </c>
      <c r="B154" s="30">
        <f>+B155+B159</f>
        <v>100094808</v>
      </c>
      <c r="C154" s="30">
        <f>+C155+C159</f>
        <v>66192998</v>
      </c>
      <c r="D154" s="30">
        <f>+D155+D159</f>
        <v>166287806</v>
      </c>
      <c r="E154" s="30">
        <f t="shared" ref="E154:S154" si="51">+E155+E159</f>
        <v>115113804</v>
      </c>
      <c r="F154" s="30">
        <f t="shared" si="51"/>
        <v>27121507</v>
      </c>
      <c r="G154" s="30">
        <f>+G155+G159</f>
        <v>19</v>
      </c>
      <c r="H154" s="30">
        <f t="shared" si="51"/>
        <v>19976417</v>
      </c>
      <c r="I154" s="30">
        <f t="shared" si="51"/>
        <v>162211747</v>
      </c>
      <c r="J154" s="30">
        <f t="shared" si="51"/>
        <v>115020145</v>
      </c>
      <c r="K154" s="30">
        <f t="shared" si="51"/>
        <v>22729653</v>
      </c>
      <c r="L154" s="30">
        <f>+L155+L159</f>
        <v>0</v>
      </c>
      <c r="M154" s="30">
        <f t="shared" si="51"/>
        <v>14027473</v>
      </c>
      <c r="N154" s="30">
        <f t="shared" si="51"/>
        <v>151777271</v>
      </c>
      <c r="O154" s="30">
        <f t="shared" si="51"/>
        <v>93659</v>
      </c>
      <c r="P154" s="30">
        <f t="shared" si="51"/>
        <v>4391854</v>
      </c>
      <c r="Q154" s="30">
        <f>+Q155+Q159</f>
        <v>19</v>
      </c>
      <c r="R154" s="30">
        <f t="shared" si="51"/>
        <v>5948944</v>
      </c>
      <c r="S154" s="30">
        <f t="shared" si="51"/>
        <v>10434476</v>
      </c>
      <c r="T154" s="31">
        <f>+N154/I154</f>
        <v>0.935673733912748</v>
      </c>
      <c r="U154" s="4" t="b">
        <f>+S154='[1]by agency'!S793</f>
        <v>1</v>
      </c>
      <c r="V154" s="4" t="b">
        <f t="shared" si="37"/>
        <v>1</v>
      </c>
      <c r="W154" s="4" t="b">
        <f t="shared" si="37"/>
        <v>1</v>
      </c>
      <c r="X154" s="4" t="b">
        <f t="shared" si="37"/>
        <v>1</v>
      </c>
      <c r="Y154" s="4" t="b">
        <f t="shared" si="37"/>
        <v>1</v>
      </c>
      <c r="Z154" s="4" t="b">
        <f t="shared" si="37"/>
        <v>1</v>
      </c>
    </row>
    <row r="155" spans="1:26" s="4" customFormat="1" ht="12.75" customHeight="1">
      <c r="A155" s="32" t="s">
        <v>19</v>
      </c>
      <c r="B155" s="33">
        <f>+B156+B157+B158</f>
        <v>100094808</v>
      </c>
      <c r="C155" s="33">
        <f>+C156+C157+C158</f>
        <v>63455908</v>
      </c>
      <c r="D155" s="33">
        <f>+D156+D157+D158</f>
        <v>163550716</v>
      </c>
      <c r="E155" s="33">
        <f t="shared" ref="E155:S155" si="52">+E156+E157+E158</f>
        <v>115113804</v>
      </c>
      <c r="F155" s="33">
        <f t="shared" si="52"/>
        <v>25176105</v>
      </c>
      <c r="G155" s="33">
        <f>+G156+G157+G158</f>
        <v>19</v>
      </c>
      <c r="H155" s="33">
        <f t="shared" si="52"/>
        <v>19384729</v>
      </c>
      <c r="I155" s="33">
        <f t="shared" si="52"/>
        <v>159674657</v>
      </c>
      <c r="J155" s="33">
        <f t="shared" si="52"/>
        <v>115020145</v>
      </c>
      <c r="K155" s="33">
        <f t="shared" si="52"/>
        <v>20824086</v>
      </c>
      <c r="L155" s="33">
        <f>+L156+L157+L158</f>
        <v>0</v>
      </c>
      <c r="M155" s="33">
        <f t="shared" si="52"/>
        <v>13496455</v>
      </c>
      <c r="N155" s="33">
        <f t="shared" si="52"/>
        <v>149340686</v>
      </c>
      <c r="O155" s="33">
        <f t="shared" si="52"/>
        <v>93659</v>
      </c>
      <c r="P155" s="33">
        <f t="shared" si="52"/>
        <v>4352019</v>
      </c>
      <c r="Q155" s="33">
        <f>+Q156+Q157+Q158</f>
        <v>19</v>
      </c>
      <c r="R155" s="33">
        <f t="shared" si="52"/>
        <v>5888274</v>
      </c>
      <c r="S155" s="33">
        <f t="shared" si="52"/>
        <v>10333971</v>
      </c>
      <c r="T155" s="31"/>
      <c r="U155" s="4" t="b">
        <f>+S155='[1]by agency'!S794</f>
        <v>1</v>
      </c>
      <c r="V155" s="4" t="b">
        <f t="shared" si="37"/>
        <v>1</v>
      </c>
      <c r="W155" s="4" t="b">
        <f t="shared" si="37"/>
        <v>1</v>
      </c>
      <c r="X155" s="4" t="b">
        <f t="shared" si="37"/>
        <v>1</v>
      </c>
      <c r="Y155" s="4" t="b">
        <f t="shared" si="37"/>
        <v>1</v>
      </c>
      <c r="Z155" s="4" t="b">
        <f t="shared" si="37"/>
        <v>1</v>
      </c>
    </row>
    <row r="156" spans="1:26" s="4" customFormat="1" ht="12.75" customHeight="1">
      <c r="A156" s="34" t="s">
        <v>20</v>
      </c>
      <c r="B156" s="35">
        <f>'[1]by agency'!B795</f>
        <v>99924639</v>
      </c>
      <c r="C156" s="35">
        <f>'[1]by agency'!C795</f>
        <v>0</v>
      </c>
      <c r="D156" s="35">
        <f>'[1]by agency'!D795</f>
        <v>99924639</v>
      </c>
      <c r="E156" s="35">
        <f>'[1]by agency'!E795</f>
        <v>53545784</v>
      </c>
      <c r="F156" s="35">
        <f>'[1]by agency'!F795</f>
        <v>24237930</v>
      </c>
      <c r="G156" s="35">
        <f>'[1]by agency'!G795</f>
        <v>19</v>
      </c>
      <c r="H156" s="35">
        <f>'[1]by agency'!H795</f>
        <v>18264847</v>
      </c>
      <c r="I156" s="35">
        <f>'[1]by agency'!I795</f>
        <v>96048580</v>
      </c>
      <c r="J156" s="35">
        <f>'[1]by agency'!J795</f>
        <v>53533670</v>
      </c>
      <c r="K156" s="35">
        <f>'[1]by agency'!K795</f>
        <v>19901048</v>
      </c>
      <c r="L156" s="35">
        <f>'[1]by agency'!L795</f>
        <v>0</v>
      </c>
      <c r="M156" s="35">
        <f>'[1]by agency'!M795</f>
        <v>13308758</v>
      </c>
      <c r="N156" s="35">
        <f>'[1]by agency'!N795</f>
        <v>86743476</v>
      </c>
      <c r="O156" s="35">
        <f>'[1]by agency'!O795</f>
        <v>12114</v>
      </c>
      <c r="P156" s="35">
        <f>'[1]by agency'!P795</f>
        <v>4336882</v>
      </c>
      <c r="Q156" s="35">
        <f>'[1]by agency'!Q795</f>
        <v>19</v>
      </c>
      <c r="R156" s="35">
        <f>'[1]by agency'!R795</f>
        <v>4956089</v>
      </c>
      <c r="S156" s="35">
        <f>'[1]by agency'!S795</f>
        <v>9305104</v>
      </c>
      <c r="T156" s="44"/>
      <c r="U156" s="4" t="b">
        <f>+S156='[1]by agency'!S795</f>
        <v>1</v>
      </c>
      <c r="V156" s="4" t="b">
        <f t="shared" si="37"/>
        <v>1</v>
      </c>
      <c r="W156" s="4" t="b">
        <f t="shared" si="37"/>
        <v>1</v>
      </c>
      <c r="X156" s="4" t="b">
        <f t="shared" si="37"/>
        <v>1</v>
      </c>
      <c r="Y156" s="4" t="b">
        <f t="shared" si="37"/>
        <v>1</v>
      </c>
      <c r="Z156" s="4" t="b">
        <f t="shared" si="37"/>
        <v>1</v>
      </c>
    </row>
    <row r="157" spans="1:26" s="4" customFormat="1" ht="12.75" customHeight="1">
      <c r="A157" s="34" t="s">
        <v>25</v>
      </c>
      <c r="B157" s="35">
        <f>'[1]by agency'!B796</f>
        <v>0</v>
      </c>
      <c r="C157" s="35">
        <f>'[1]by agency'!C796</f>
        <v>61832066</v>
      </c>
      <c r="D157" s="35">
        <f>'[1]by agency'!D796</f>
        <v>61832066</v>
      </c>
      <c r="E157" s="35">
        <f>'[1]by agency'!E796</f>
        <v>61378032</v>
      </c>
      <c r="F157" s="35">
        <f>'[1]by agency'!F796</f>
        <v>139040</v>
      </c>
      <c r="G157" s="35">
        <f>'[1]by agency'!G796</f>
        <v>0</v>
      </c>
      <c r="H157" s="35">
        <f>'[1]by agency'!H796</f>
        <v>314994</v>
      </c>
      <c r="I157" s="35">
        <f>'[1]by agency'!I796</f>
        <v>61832066</v>
      </c>
      <c r="J157" s="35">
        <f>'[1]by agency'!J796</f>
        <v>61301900</v>
      </c>
      <c r="K157" s="35">
        <f>'[1]by agency'!K796</f>
        <v>123903</v>
      </c>
      <c r="L157" s="35">
        <f>'[1]by agency'!L796</f>
        <v>0</v>
      </c>
      <c r="M157" s="35">
        <f>'[1]by agency'!M796</f>
        <v>131188</v>
      </c>
      <c r="N157" s="35">
        <f>'[1]by agency'!N796</f>
        <v>61556991</v>
      </c>
      <c r="O157" s="35">
        <f>'[1]by agency'!O796</f>
        <v>76132</v>
      </c>
      <c r="P157" s="35">
        <f>'[1]by agency'!P796</f>
        <v>15137</v>
      </c>
      <c r="Q157" s="35">
        <f>'[1]by agency'!Q796</f>
        <v>0</v>
      </c>
      <c r="R157" s="35">
        <f>'[1]by agency'!R796</f>
        <v>183806</v>
      </c>
      <c r="S157" s="35">
        <f>'[1]by agency'!S796</f>
        <v>275075</v>
      </c>
      <c r="T157" s="31"/>
      <c r="U157" s="4" t="b">
        <f>+S157='[1]by agency'!S796</f>
        <v>1</v>
      </c>
      <c r="V157" s="4" t="b">
        <f t="shared" si="37"/>
        <v>1</v>
      </c>
      <c r="W157" s="4" t="b">
        <f t="shared" si="37"/>
        <v>1</v>
      </c>
      <c r="X157" s="4" t="b">
        <f t="shared" si="37"/>
        <v>1</v>
      </c>
      <c r="Y157" s="4" t="b">
        <f t="shared" si="37"/>
        <v>1</v>
      </c>
      <c r="Z157" s="4" t="b">
        <f t="shared" si="37"/>
        <v>1</v>
      </c>
    </row>
    <row r="158" spans="1:26" s="4" customFormat="1" ht="12.75" customHeight="1">
      <c r="A158" s="34" t="s">
        <v>26</v>
      </c>
      <c r="B158" s="35">
        <f>'[1]by agency'!B797</f>
        <v>170169</v>
      </c>
      <c r="C158" s="35">
        <f>'[1]by agency'!C797</f>
        <v>1623842</v>
      </c>
      <c r="D158" s="35">
        <f>'[1]by agency'!D797</f>
        <v>1794011</v>
      </c>
      <c r="E158" s="35">
        <f>'[1]by agency'!E797</f>
        <v>189988</v>
      </c>
      <c r="F158" s="35">
        <f>'[1]by agency'!F797</f>
        <v>799135</v>
      </c>
      <c r="G158" s="35">
        <f>'[1]by agency'!G797</f>
        <v>0</v>
      </c>
      <c r="H158" s="35">
        <f>'[1]by agency'!H797</f>
        <v>804888</v>
      </c>
      <c r="I158" s="35">
        <f>'[1]by agency'!I797</f>
        <v>1794011</v>
      </c>
      <c r="J158" s="35">
        <f>'[1]by agency'!J797</f>
        <v>184575</v>
      </c>
      <c r="K158" s="35">
        <f>'[1]by agency'!K797</f>
        <v>799135</v>
      </c>
      <c r="L158" s="35">
        <f>'[1]by agency'!L797</f>
        <v>0</v>
      </c>
      <c r="M158" s="35">
        <f>'[1]by agency'!M797</f>
        <v>56509</v>
      </c>
      <c r="N158" s="35">
        <f>'[1]by agency'!N797</f>
        <v>1040219</v>
      </c>
      <c r="O158" s="35">
        <f>'[1]by agency'!O797</f>
        <v>5413</v>
      </c>
      <c r="P158" s="35">
        <f>'[1]by agency'!P797</f>
        <v>0</v>
      </c>
      <c r="Q158" s="35">
        <f>'[1]by agency'!Q797</f>
        <v>0</v>
      </c>
      <c r="R158" s="35">
        <f>'[1]by agency'!R797</f>
        <v>748379</v>
      </c>
      <c r="S158" s="35">
        <f>'[1]by agency'!S797</f>
        <v>753792</v>
      </c>
      <c r="T158" s="31"/>
      <c r="U158" s="4" t="b">
        <f>+S158='[1]by agency'!S797</f>
        <v>1</v>
      </c>
      <c r="V158" s="4" t="b">
        <f t="shared" si="37"/>
        <v>1</v>
      </c>
      <c r="W158" s="4" t="b">
        <f t="shared" si="37"/>
        <v>1</v>
      </c>
      <c r="X158" s="4" t="b">
        <f t="shared" si="37"/>
        <v>1</v>
      </c>
      <c r="Y158" s="4" t="b">
        <f t="shared" si="37"/>
        <v>1</v>
      </c>
      <c r="Z158" s="4" t="b">
        <f t="shared" si="37"/>
        <v>1</v>
      </c>
    </row>
    <row r="159" spans="1:26" s="4" customFormat="1" ht="12.75" customHeight="1">
      <c r="A159" s="34" t="s">
        <v>23</v>
      </c>
      <c r="B159" s="38">
        <f>+B160+B161</f>
        <v>0</v>
      </c>
      <c r="C159" s="38">
        <f>+C160+C161</f>
        <v>2737090</v>
      </c>
      <c r="D159" s="38">
        <f>+D160+D161</f>
        <v>2737090</v>
      </c>
      <c r="E159" s="38">
        <f t="shared" ref="E159:S159" si="53">+E160+E161</f>
        <v>0</v>
      </c>
      <c r="F159" s="38">
        <f t="shared" si="53"/>
        <v>1945402</v>
      </c>
      <c r="G159" s="38">
        <f>+G160+G161</f>
        <v>0</v>
      </c>
      <c r="H159" s="38">
        <f t="shared" si="53"/>
        <v>591688</v>
      </c>
      <c r="I159" s="38">
        <f t="shared" si="53"/>
        <v>2537090</v>
      </c>
      <c r="J159" s="38">
        <f t="shared" si="53"/>
        <v>0</v>
      </c>
      <c r="K159" s="38">
        <f t="shared" si="53"/>
        <v>1905567</v>
      </c>
      <c r="L159" s="38">
        <f>+L160+L161</f>
        <v>0</v>
      </c>
      <c r="M159" s="38">
        <f t="shared" si="53"/>
        <v>531018</v>
      </c>
      <c r="N159" s="38">
        <f t="shared" si="53"/>
        <v>2436585</v>
      </c>
      <c r="O159" s="38">
        <f t="shared" si="53"/>
        <v>0</v>
      </c>
      <c r="P159" s="38">
        <f t="shared" si="53"/>
        <v>39835</v>
      </c>
      <c r="Q159" s="38">
        <f>+Q160+Q161</f>
        <v>0</v>
      </c>
      <c r="R159" s="38">
        <f t="shared" si="53"/>
        <v>60670</v>
      </c>
      <c r="S159" s="38">
        <f t="shared" si="53"/>
        <v>100505</v>
      </c>
      <c r="T159" s="31"/>
      <c r="U159" s="4" t="b">
        <f>+S159='[1]by agency'!S798</f>
        <v>1</v>
      </c>
      <c r="V159" s="4" t="b">
        <f t="shared" si="37"/>
        <v>1</v>
      </c>
      <c r="W159" s="4" t="b">
        <f t="shared" si="37"/>
        <v>1</v>
      </c>
      <c r="X159" s="4" t="b">
        <f t="shared" si="37"/>
        <v>1</v>
      </c>
      <c r="Y159" s="4" t="b">
        <f t="shared" si="37"/>
        <v>1</v>
      </c>
      <c r="Z159" s="4" t="b">
        <f t="shared" si="37"/>
        <v>1</v>
      </c>
    </row>
    <row r="160" spans="1:26" s="4" customFormat="1" ht="12.75" customHeight="1">
      <c r="A160" s="36" t="s">
        <v>21</v>
      </c>
      <c r="B160" s="35">
        <f>'[1]by agency'!B799</f>
        <v>0</v>
      </c>
      <c r="C160" s="35">
        <f>'[1]by agency'!C799</f>
        <v>2537090</v>
      </c>
      <c r="D160" s="35">
        <f>'[1]by agency'!D799</f>
        <v>2537090</v>
      </c>
      <c r="E160" s="35">
        <f>'[1]by agency'!E799</f>
        <v>0</v>
      </c>
      <c r="F160" s="35">
        <f>'[1]by agency'!F799</f>
        <v>1945402</v>
      </c>
      <c r="G160" s="35">
        <f>'[1]by agency'!G799</f>
        <v>0</v>
      </c>
      <c r="H160" s="35">
        <f>'[1]by agency'!H799</f>
        <v>591688</v>
      </c>
      <c r="I160" s="35">
        <f>'[1]by agency'!I799</f>
        <v>2537090</v>
      </c>
      <c r="J160" s="35">
        <f>'[1]by agency'!J799</f>
        <v>0</v>
      </c>
      <c r="K160" s="35">
        <f>'[1]by agency'!K799</f>
        <v>1905567</v>
      </c>
      <c r="L160" s="35">
        <f>'[1]by agency'!L799</f>
        <v>0</v>
      </c>
      <c r="M160" s="35">
        <f>'[1]by agency'!M799</f>
        <v>531018</v>
      </c>
      <c r="N160" s="35">
        <f>'[1]by agency'!N799</f>
        <v>2436585</v>
      </c>
      <c r="O160" s="35">
        <f>'[1]by agency'!O799</f>
        <v>0</v>
      </c>
      <c r="P160" s="35">
        <f>'[1]by agency'!P799</f>
        <v>39835</v>
      </c>
      <c r="Q160" s="35">
        <f>'[1]by agency'!Q799</f>
        <v>0</v>
      </c>
      <c r="R160" s="35">
        <f>'[1]by agency'!R799</f>
        <v>60670</v>
      </c>
      <c r="S160" s="35">
        <f>'[1]by agency'!S799</f>
        <v>100505</v>
      </c>
      <c r="T160" s="31"/>
      <c r="U160" s="4" t="b">
        <f>+S160='[1]by agency'!S799</f>
        <v>1</v>
      </c>
      <c r="V160" s="4" t="b">
        <f t="shared" si="37"/>
        <v>1</v>
      </c>
      <c r="W160" s="4" t="b">
        <f t="shared" si="37"/>
        <v>1</v>
      </c>
      <c r="X160" s="4" t="b">
        <f t="shared" si="37"/>
        <v>1</v>
      </c>
      <c r="Y160" s="4" t="b">
        <f t="shared" si="37"/>
        <v>1</v>
      </c>
      <c r="Z160" s="4" t="b">
        <f t="shared" si="37"/>
        <v>1</v>
      </c>
    </row>
    <row r="161" spans="1:26" s="4" customFormat="1" ht="12.75" customHeight="1">
      <c r="A161" s="36" t="s">
        <v>22</v>
      </c>
      <c r="B161" s="35">
        <f>'[1]by agency'!B800</f>
        <v>0</v>
      </c>
      <c r="C161" s="35">
        <f>'[1]by agency'!C800</f>
        <v>200000</v>
      </c>
      <c r="D161" s="35">
        <f>'[1]by agency'!D800</f>
        <v>200000</v>
      </c>
      <c r="E161" s="35">
        <f>'[1]by agency'!E800</f>
        <v>0</v>
      </c>
      <c r="F161" s="35">
        <f>'[1]by agency'!F800</f>
        <v>0</v>
      </c>
      <c r="G161" s="35">
        <f>'[1]by agency'!G800</f>
        <v>0</v>
      </c>
      <c r="H161" s="35">
        <f>'[1]by agency'!H800</f>
        <v>0</v>
      </c>
      <c r="I161" s="35">
        <f>'[1]by agency'!I800</f>
        <v>0</v>
      </c>
      <c r="J161" s="35">
        <f>'[1]by agency'!J800</f>
        <v>0</v>
      </c>
      <c r="K161" s="35">
        <f>'[1]by agency'!K800</f>
        <v>0</v>
      </c>
      <c r="L161" s="35">
        <f>'[1]by agency'!L800</f>
        <v>0</v>
      </c>
      <c r="M161" s="35">
        <f>'[1]by agency'!M800</f>
        <v>0</v>
      </c>
      <c r="N161" s="35">
        <f>'[1]by agency'!N800</f>
        <v>0</v>
      </c>
      <c r="O161" s="35">
        <f>'[1]by agency'!O800</f>
        <v>0</v>
      </c>
      <c r="P161" s="35">
        <f>'[1]by agency'!P800</f>
        <v>0</v>
      </c>
      <c r="Q161" s="35">
        <f>'[1]by agency'!Q800</f>
        <v>0</v>
      </c>
      <c r="R161" s="35">
        <f>'[1]by agency'!R800</f>
        <v>0</v>
      </c>
      <c r="S161" s="35">
        <f>'[1]by agency'!S800</f>
        <v>0</v>
      </c>
      <c r="T161" s="31"/>
      <c r="U161" s="4" t="b">
        <f>+S161='[1]by agency'!S800</f>
        <v>1</v>
      </c>
      <c r="V161" s="4" t="b">
        <f t="shared" si="37"/>
        <v>1</v>
      </c>
      <c r="W161" s="4" t="b">
        <f t="shared" si="37"/>
        <v>1</v>
      </c>
      <c r="X161" s="4" t="b">
        <f t="shared" si="37"/>
        <v>1</v>
      </c>
      <c r="Y161" s="4" t="b">
        <f t="shared" si="37"/>
        <v>1</v>
      </c>
      <c r="Z161" s="4" t="b">
        <f t="shared" si="37"/>
        <v>1</v>
      </c>
    </row>
    <row r="162" spans="1:26" s="4" customFormat="1" ht="12.75" customHeight="1">
      <c r="A162" s="39"/>
      <c r="B162" s="39"/>
      <c r="C162" s="39"/>
      <c r="D162" s="39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40"/>
      <c r="T162" s="31"/>
      <c r="V162" s="4" t="b">
        <f t="shared" si="37"/>
        <v>1</v>
      </c>
      <c r="W162" s="4" t="b">
        <f t="shared" si="37"/>
        <v>1</v>
      </c>
      <c r="X162" s="4" t="b">
        <f t="shared" si="37"/>
        <v>1</v>
      </c>
      <c r="Y162" s="4" t="b">
        <f t="shared" si="37"/>
        <v>1</v>
      </c>
      <c r="Z162" s="4" t="b">
        <f t="shared" si="37"/>
        <v>1</v>
      </c>
    </row>
    <row r="163" spans="1:26" s="4" customFormat="1" ht="12.75" customHeight="1">
      <c r="A163" s="134" t="s">
        <v>42</v>
      </c>
      <c r="B163" s="30">
        <f t="shared" ref="B163:R163" si="54">+B164+B168</f>
        <v>303164052</v>
      </c>
      <c r="C163" s="30">
        <f t="shared" si="54"/>
        <v>163220173</v>
      </c>
      <c r="D163" s="30">
        <f t="shared" si="54"/>
        <v>466384225</v>
      </c>
      <c r="E163" s="30">
        <f t="shared" si="54"/>
        <v>7370353</v>
      </c>
      <c r="F163" s="30">
        <f t="shared" si="54"/>
        <v>14342702</v>
      </c>
      <c r="G163" s="30">
        <f>+G164+G168</f>
        <v>0</v>
      </c>
      <c r="H163" s="30">
        <f t="shared" si="54"/>
        <v>430306244</v>
      </c>
      <c r="I163" s="30">
        <f t="shared" si="54"/>
        <v>452019299</v>
      </c>
      <c r="J163" s="30">
        <f t="shared" si="54"/>
        <v>7275120</v>
      </c>
      <c r="K163" s="30">
        <f t="shared" si="54"/>
        <v>12299728</v>
      </c>
      <c r="L163" s="30">
        <f t="shared" si="54"/>
        <v>0</v>
      </c>
      <c r="M163" s="30">
        <f t="shared" si="54"/>
        <v>331685225</v>
      </c>
      <c r="N163" s="30">
        <f t="shared" si="54"/>
        <v>351260073</v>
      </c>
      <c r="O163" s="30">
        <f t="shared" si="54"/>
        <v>95233</v>
      </c>
      <c r="P163" s="30">
        <f t="shared" si="54"/>
        <v>2042974</v>
      </c>
      <c r="Q163" s="30">
        <f>+Q164+Q168</f>
        <v>0</v>
      </c>
      <c r="R163" s="30">
        <f t="shared" si="54"/>
        <v>98621019</v>
      </c>
      <c r="S163" s="30">
        <f>+S164+S168</f>
        <v>100759226</v>
      </c>
      <c r="T163" s="31">
        <f>+N163/I163</f>
        <v>0.7770908759362507</v>
      </c>
      <c r="U163" s="4" t="b">
        <f>+S163='[1]by agency'!S892</f>
        <v>1</v>
      </c>
      <c r="V163" s="4" t="b">
        <f t="shared" ref="V163:Z226" si="55">E163-J163=O163</f>
        <v>1</v>
      </c>
      <c r="W163" s="4" t="b">
        <f t="shared" si="55"/>
        <v>1</v>
      </c>
      <c r="X163" s="4" t="b">
        <f t="shared" si="55"/>
        <v>1</v>
      </c>
      <c r="Y163" s="4" t="b">
        <f t="shared" si="55"/>
        <v>1</v>
      </c>
      <c r="Z163" s="4" t="b">
        <f t="shared" si="55"/>
        <v>1</v>
      </c>
    </row>
    <row r="164" spans="1:26" s="4" customFormat="1" ht="12.75" customHeight="1">
      <c r="A164" s="32" t="s">
        <v>19</v>
      </c>
      <c r="B164" s="33">
        <f>+B165+B166+B167</f>
        <v>303164052</v>
      </c>
      <c r="C164" s="33">
        <f>+C165+C166+C167</f>
        <v>63812698</v>
      </c>
      <c r="D164" s="33">
        <f>+D165+D166+D167</f>
        <v>366976750</v>
      </c>
      <c r="E164" s="33">
        <f t="shared" ref="E164:S164" si="56">+E165+E166+E167</f>
        <v>7370353</v>
      </c>
      <c r="F164" s="33">
        <f t="shared" si="56"/>
        <v>12637476</v>
      </c>
      <c r="G164" s="33">
        <f>+G165+G166+G167</f>
        <v>0</v>
      </c>
      <c r="H164" s="33">
        <f t="shared" si="56"/>
        <v>331081346</v>
      </c>
      <c r="I164" s="33">
        <f t="shared" si="56"/>
        <v>351089175</v>
      </c>
      <c r="J164" s="33">
        <f t="shared" si="56"/>
        <v>7275120</v>
      </c>
      <c r="K164" s="33">
        <f t="shared" si="56"/>
        <v>11036210</v>
      </c>
      <c r="L164" s="33">
        <f>+L165+L166+L167</f>
        <v>0</v>
      </c>
      <c r="M164" s="33">
        <f t="shared" si="56"/>
        <v>263647143</v>
      </c>
      <c r="N164" s="33">
        <f t="shared" si="56"/>
        <v>281958473</v>
      </c>
      <c r="O164" s="33">
        <f t="shared" si="56"/>
        <v>95233</v>
      </c>
      <c r="P164" s="33">
        <f t="shared" si="56"/>
        <v>1601266</v>
      </c>
      <c r="Q164" s="33">
        <f>+Q165+Q166+Q167</f>
        <v>0</v>
      </c>
      <c r="R164" s="33">
        <f t="shared" si="56"/>
        <v>67434203</v>
      </c>
      <c r="S164" s="33">
        <f t="shared" si="56"/>
        <v>69130702</v>
      </c>
      <c r="T164" s="31"/>
      <c r="U164" s="4" t="b">
        <f>+S164='[1]by agency'!S893</f>
        <v>1</v>
      </c>
      <c r="V164" s="4" t="b">
        <f t="shared" si="55"/>
        <v>1</v>
      </c>
      <c r="W164" s="4" t="b">
        <f t="shared" si="55"/>
        <v>1</v>
      </c>
      <c r="X164" s="4" t="b">
        <f t="shared" si="55"/>
        <v>1</v>
      </c>
      <c r="Y164" s="4" t="b">
        <f t="shared" si="55"/>
        <v>1</v>
      </c>
      <c r="Z164" s="4" t="b">
        <f t="shared" si="55"/>
        <v>1</v>
      </c>
    </row>
    <row r="165" spans="1:26" s="4" customFormat="1" ht="12.75" customHeight="1">
      <c r="A165" s="34" t="s">
        <v>20</v>
      </c>
      <c r="B165" s="35">
        <f>'[1]by agency'!B894</f>
        <v>290470888</v>
      </c>
      <c r="C165" s="35">
        <f>'[1]by agency'!C894</f>
        <v>56394564</v>
      </c>
      <c r="D165" s="35">
        <f>'[1]by agency'!D894</f>
        <v>346865452</v>
      </c>
      <c r="E165" s="35">
        <f>'[1]by agency'!E894</f>
        <v>5607732</v>
      </c>
      <c r="F165" s="35">
        <f>'[1]by agency'!F894</f>
        <v>10105757</v>
      </c>
      <c r="G165" s="35">
        <f>'[1]by agency'!G894</f>
        <v>0</v>
      </c>
      <c r="H165" s="35">
        <f>'[1]by agency'!H894</f>
        <v>315264388</v>
      </c>
      <c r="I165" s="35">
        <f>'[1]by agency'!I894</f>
        <v>330977877</v>
      </c>
      <c r="J165" s="35">
        <f>'[1]by agency'!J894</f>
        <v>5546113</v>
      </c>
      <c r="K165" s="35">
        <f>'[1]by agency'!K894</f>
        <v>8504491</v>
      </c>
      <c r="L165" s="35">
        <f>'[1]by agency'!L894</f>
        <v>0</v>
      </c>
      <c r="M165" s="35">
        <f>'[1]by agency'!M894</f>
        <v>254059958</v>
      </c>
      <c r="N165" s="35">
        <f>'[1]by agency'!N894</f>
        <v>268110562</v>
      </c>
      <c r="O165" s="35">
        <f>'[1]by agency'!O894</f>
        <v>61619</v>
      </c>
      <c r="P165" s="35">
        <f>'[1]by agency'!P894</f>
        <v>1601266</v>
      </c>
      <c r="Q165" s="35">
        <f>'[1]by agency'!Q894</f>
        <v>0</v>
      </c>
      <c r="R165" s="35">
        <f>'[1]by agency'!R894</f>
        <v>61204430</v>
      </c>
      <c r="S165" s="35">
        <f>'[1]by agency'!S894</f>
        <v>62867315</v>
      </c>
      <c r="T165" s="31"/>
      <c r="U165" s="4" t="b">
        <f>+S165='[1]by agency'!S894</f>
        <v>1</v>
      </c>
      <c r="V165" s="4" t="b">
        <f t="shared" si="55"/>
        <v>1</v>
      </c>
      <c r="W165" s="4" t="b">
        <f t="shared" si="55"/>
        <v>1</v>
      </c>
      <c r="X165" s="4" t="b">
        <f t="shared" si="55"/>
        <v>1</v>
      </c>
      <c r="Y165" s="4" t="b">
        <f t="shared" si="55"/>
        <v>1</v>
      </c>
      <c r="Z165" s="4" t="b">
        <f t="shared" si="55"/>
        <v>1</v>
      </c>
    </row>
    <row r="166" spans="1:26" s="4" customFormat="1" ht="12.75" customHeight="1">
      <c r="A166" s="34" t="s">
        <v>25</v>
      </c>
      <c r="B166" s="35">
        <f>'[1]by agency'!B895</f>
        <v>0</v>
      </c>
      <c r="C166" s="35">
        <f>'[1]by agency'!C895</f>
        <v>5475111</v>
      </c>
      <c r="D166" s="35">
        <f>'[1]by agency'!D895</f>
        <v>5475111</v>
      </c>
      <c r="E166" s="35">
        <f>'[1]by agency'!E895</f>
        <v>1203576</v>
      </c>
      <c r="F166" s="35">
        <f>'[1]by agency'!F895</f>
        <v>0</v>
      </c>
      <c r="G166" s="35">
        <f>'[1]by agency'!G895</f>
        <v>0</v>
      </c>
      <c r="H166" s="35">
        <f>'[1]by agency'!H895</f>
        <v>4271535</v>
      </c>
      <c r="I166" s="35">
        <f>'[1]by agency'!I895</f>
        <v>5475111</v>
      </c>
      <c r="J166" s="35">
        <f>'[1]by agency'!J895</f>
        <v>1181595</v>
      </c>
      <c r="K166" s="35">
        <f>'[1]by agency'!K895</f>
        <v>0</v>
      </c>
      <c r="L166" s="35">
        <f>'[1]by agency'!L895</f>
        <v>0</v>
      </c>
      <c r="M166" s="35">
        <f>'[1]by agency'!M895</f>
        <v>1256903</v>
      </c>
      <c r="N166" s="35">
        <f>'[1]by agency'!N895</f>
        <v>2438498</v>
      </c>
      <c r="O166" s="35">
        <f>'[1]by agency'!O895</f>
        <v>21981</v>
      </c>
      <c r="P166" s="35">
        <f>'[1]by agency'!P895</f>
        <v>0</v>
      </c>
      <c r="Q166" s="35">
        <f>'[1]by agency'!Q895</f>
        <v>0</v>
      </c>
      <c r="R166" s="35">
        <f>'[1]by agency'!R895</f>
        <v>3014632</v>
      </c>
      <c r="S166" s="35">
        <f>'[1]by agency'!S895</f>
        <v>3036613</v>
      </c>
      <c r="T166" s="31"/>
      <c r="U166" s="4" t="b">
        <f>+S166='[1]by agency'!S895</f>
        <v>1</v>
      </c>
      <c r="V166" s="4" t="b">
        <f t="shared" si="55"/>
        <v>1</v>
      </c>
      <c r="W166" s="4" t="b">
        <f t="shared" si="55"/>
        <v>1</v>
      </c>
      <c r="X166" s="4" t="b">
        <f t="shared" si="55"/>
        <v>1</v>
      </c>
      <c r="Y166" s="4" t="b">
        <f t="shared" si="55"/>
        <v>1</v>
      </c>
      <c r="Z166" s="4" t="b">
        <f t="shared" si="55"/>
        <v>1</v>
      </c>
    </row>
    <row r="167" spans="1:26" s="4" customFormat="1" ht="12.75" customHeight="1">
      <c r="A167" s="34" t="s">
        <v>26</v>
      </c>
      <c r="B167" s="35">
        <f>'[1]by agency'!B896</f>
        <v>12693164</v>
      </c>
      <c r="C167" s="35">
        <f>'[1]by agency'!C896</f>
        <v>1943023</v>
      </c>
      <c r="D167" s="35">
        <f>'[1]by agency'!D896</f>
        <v>14636187</v>
      </c>
      <c r="E167" s="35">
        <f>'[1]by agency'!E896</f>
        <v>559045</v>
      </c>
      <c r="F167" s="35">
        <f>'[1]by agency'!F896</f>
        <v>2531719</v>
      </c>
      <c r="G167" s="35">
        <f>'[1]by agency'!G896</f>
        <v>0</v>
      </c>
      <c r="H167" s="35">
        <f>'[1]by agency'!H896</f>
        <v>11545423</v>
      </c>
      <c r="I167" s="35">
        <f>'[1]by agency'!I896</f>
        <v>14636187</v>
      </c>
      <c r="J167" s="35">
        <f>'[1]by agency'!J896</f>
        <v>547412</v>
      </c>
      <c r="K167" s="35">
        <f>'[1]by agency'!K896</f>
        <v>2531719</v>
      </c>
      <c r="L167" s="35">
        <f>'[1]by agency'!L896</f>
        <v>0</v>
      </c>
      <c r="M167" s="35">
        <f>'[1]by agency'!M896</f>
        <v>8330282</v>
      </c>
      <c r="N167" s="35">
        <f>'[1]by agency'!N896</f>
        <v>11409413</v>
      </c>
      <c r="O167" s="35">
        <f>'[1]by agency'!O896</f>
        <v>11633</v>
      </c>
      <c r="P167" s="35">
        <f>'[1]by agency'!P896</f>
        <v>0</v>
      </c>
      <c r="Q167" s="35">
        <f>'[1]by agency'!Q896</f>
        <v>0</v>
      </c>
      <c r="R167" s="35">
        <f>'[1]by agency'!R896</f>
        <v>3215141</v>
      </c>
      <c r="S167" s="35">
        <f>'[1]by agency'!S896</f>
        <v>3226774</v>
      </c>
      <c r="T167" s="31"/>
      <c r="U167" s="4" t="b">
        <f>+S167='[1]by agency'!S896</f>
        <v>1</v>
      </c>
      <c r="V167" s="4" t="b">
        <f t="shared" si="55"/>
        <v>1</v>
      </c>
      <c r="W167" s="4" t="b">
        <f t="shared" si="55"/>
        <v>1</v>
      </c>
      <c r="X167" s="4" t="b">
        <f t="shared" si="55"/>
        <v>1</v>
      </c>
      <c r="Y167" s="4" t="b">
        <f t="shared" si="55"/>
        <v>1</v>
      </c>
      <c r="Z167" s="4" t="b">
        <f t="shared" si="55"/>
        <v>1</v>
      </c>
    </row>
    <row r="168" spans="1:26" s="4" customFormat="1" ht="12.75" customHeight="1">
      <c r="A168" s="34" t="s">
        <v>23</v>
      </c>
      <c r="B168" s="38">
        <f>+B169+B170</f>
        <v>0</v>
      </c>
      <c r="C168" s="38">
        <f>+C169+C170</f>
        <v>99407475</v>
      </c>
      <c r="D168" s="38">
        <f>+D169+D170</f>
        <v>99407475</v>
      </c>
      <c r="E168" s="38">
        <f t="shared" ref="E168:S168" si="57">+E169+E170</f>
        <v>0</v>
      </c>
      <c r="F168" s="38">
        <f t="shared" si="57"/>
        <v>1705226</v>
      </c>
      <c r="G168" s="38">
        <f>+G169+G170</f>
        <v>0</v>
      </c>
      <c r="H168" s="38">
        <f t="shared" si="57"/>
        <v>99224898</v>
      </c>
      <c r="I168" s="38">
        <f t="shared" si="57"/>
        <v>100930124</v>
      </c>
      <c r="J168" s="38">
        <f t="shared" si="57"/>
        <v>0</v>
      </c>
      <c r="K168" s="38">
        <f t="shared" si="57"/>
        <v>1263518</v>
      </c>
      <c r="L168" s="38">
        <f>+L169+L170</f>
        <v>0</v>
      </c>
      <c r="M168" s="38">
        <f t="shared" si="57"/>
        <v>68038082</v>
      </c>
      <c r="N168" s="38">
        <f t="shared" si="57"/>
        <v>69301600</v>
      </c>
      <c r="O168" s="38">
        <f t="shared" si="57"/>
        <v>0</v>
      </c>
      <c r="P168" s="38">
        <f t="shared" si="57"/>
        <v>441708</v>
      </c>
      <c r="Q168" s="38">
        <f>+Q169+Q170</f>
        <v>0</v>
      </c>
      <c r="R168" s="38">
        <f t="shared" si="57"/>
        <v>31186816</v>
      </c>
      <c r="S168" s="38">
        <f t="shared" si="57"/>
        <v>31628524</v>
      </c>
      <c r="T168" s="31"/>
      <c r="U168" s="4" t="b">
        <f>+S168='[1]by agency'!S897</f>
        <v>1</v>
      </c>
      <c r="V168" s="4" t="b">
        <f t="shared" si="55"/>
        <v>1</v>
      </c>
      <c r="W168" s="4" t="b">
        <f t="shared" si="55"/>
        <v>1</v>
      </c>
      <c r="X168" s="4" t="b">
        <f t="shared" si="55"/>
        <v>1</v>
      </c>
      <c r="Y168" s="4" t="b">
        <f t="shared" si="55"/>
        <v>1</v>
      </c>
      <c r="Z168" s="4" t="b">
        <f t="shared" si="55"/>
        <v>1</v>
      </c>
    </row>
    <row r="169" spans="1:26" s="4" customFormat="1" ht="12.75" customHeight="1">
      <c r="A169" s="36" t="s">
        <v>21</v>
      </c>
      <c r="B169" s="35">
        <f>'[1]by agency'!B898</f>
        <v>0</v>
      </c>
      <c r="C169" s="35">
        <f>'[1]by agency'!C898</f>
        <v>70428636</v>
      </c>
      <c r="D169" s="35">
        <f>'[1]by agency'!D898</f>
        <v>70428636</v>
      </c>
      <c r="E169" s="35">
        <f>'[1]by agency'!E898</f>
        <v>0</v>
      </c>
      <c r="F169" s="35">
        <f>'[1]by agency'!F898</f>
        <v>1705226</v>
      </c>
      <c r="G169" s="35">
        <f>'[1]by agency'!G898</f>
        <v>0</v>
      </c>
      <c r="H169" s="35">
        <f>'[1]by agency'!H898</f>
        <v>68723410</v>
      </c>
      <c r="I169" s="35">
        <f>'[1]by agency'!I898</f>
        <v>70428636</v>
      </c>
      <c r="J169" s="35">
        <f>'[1]by agency'!J898</f>
        <v>0</v>
      </c>
      <c r="K169" s="35">
        <f>'[1]by agency'!K898</f>
        <v>1263518</v>
      </c>
      <c r="L169" s="35">
        <f>'[1]by agency'!L898</f>
        <v>0</v>
      </c>
      <c r="M169" s="35">
        <f>'[1]by agency'!M898</f>
        <v>68038082</v>
      </c>
      <c r="N169" s="35">
        <f>'[1]by agency'!N898</f>
        <v>69301600</v>
      </c>
      <c r="O169" s="35">
        <f>'[1]by agency'!O898</f>
        <v>0</v>
      </c>
      <c r="P169" s="35">
        <f>'[1]by agency'!P898</f>
        <v>441708</v>
      </c>
      <c r="Q169" s="35">
        <f>'[1]by agency'!Q898</f>
        <v>0</v>
      </c>
      <c r="R169" s="35">
        <f>'[1]by agency'!R898</f>
        <v>685328</v>
      </c>
      <c r="S169" s="35">
        <f>'[1]by agency'!S898</f>
        <v>1127036</v>
      </c>
      <c r="T169" s="31"/>
      <c r="U169" s="4" t="b">
        <f>+S169='[1]by agency'!S898</f>
        <v>1</v>
      </c>
      <c r="V169" s="4" t="b">
        <f t="shared" si="55"/>
        <v>1</v>
      </c>
      <c r="W169" s="4" t="b">
        <f t="shared" si="55"/>
        <v>1</v>
      </c>
      <c r="X169" s="4" t="b">
        <f t="shared" si="55"/>
        <v>1</v>
      </c>
      <c r="Y169" s="4" t="b">
        <f t="shared" si="55"/>
        <v>1</v>
      </c>
      <c r="Z169" s="4" t="b">
        <f t="shared" si="55"/>
        <v>1</v>
      </c>
    </row>
    <row r="170" spans="1:26" s="4" customFormat="1" ht="12.75" customHeight="1">
      <c r="A170" s="36" t="s">
        <v>22</v>
      </c>
      <c r="B170" s="35">
        <f>'[1]by agency'!B899</f>
        <v>0</v>
      </c>
      <c r="C170" s="35">
        <f>'[1]by agency'!C899</f>
        <v>28978839</v>
      </c>
      <c r="D170" s="35">
        <f>'[1]by agency'!D899</f>
        <v>28978839</v>
      </c>
      <c r="E170" s="35">
        <f>'[1]by agency'!E899</f>
        <v>0</v>
      </c>
      <c r="F170" s="35">
        <f>'[1]by agency'!F899</f>
        <v>0</v>
      </c>
      <c r="G170" s="35">
        <f>'[1]by agency'!G899</f>
        <v>0</v>
      </c>
      <c r="H170" s="35">
        <f>'[1]by agency'!H899</f>
        <v>30501488</v>
      </c>
      <c r="I170" s="35">
        <f>'[1]by agency'!I899</f>
        <v>30501488</v>
      </c>
      <c r="J170" s="35">
        <f>'[1]by agency'!J899</f>
        <v>0</v>
      </c>
      <c r="K170" s="35">
        <f>'[1]by agency'!K899</f>
        <v>0</v>
      </c>
      <c r="L170" s="35">
        <f>'[1]by agency'!L899</f>
        <v>0</v>
      </c>
      <c r="M170" s="35">
        <f>'[1]by agency'!M899</f>
        <v>0</v>
      </c>
      <c r="N170" s="35">
        <f>'[1]by agency'!N899</f>
        <v>0</v>
      </c>
      <c r="O170" s="35">
        <f>'[1]by agency'!O899</f>
        <v>0</v>
      </c>
      <c r="P170" s="35">
        <f>'[1]by agency'!P899</f>
        <v>0</v>
      </c>
      <c r="Q170" s="35">
        <f>'[1]by agency'!Q899</f>
        <v>0</v>
      </c>
      <c r="R170" s="35">
        <f>'[1]by agency'!R899</f>
        <v>30501488</v>
      </c>
      <c r="S170" s="35">
        <f>'[1]by agency'!S899</f>
        <v>30501488</v>
      </c>
      <c r="T170" s="31"/>
      <c r="U170" s="4" t="b">
        <f>+S170='[1]by agency'!S899</f>
        <v>1</v>
      </c>
      <c r="V170" s="4" t="b">
        <f t="shared" si="55"/>
        <v>1</v>
      </c>
      <c r="W170" s="4" t="b">
        <f t="shared" si="55"/>
        <v>1</v>
      </c>
      <c r="X170" s="4" t="b">
        <f t="shared" si="55"/>
        <v>1</v>
      </c>
      <c r="Y170" s="4" t="b">
        <f t="shared" si="55"/>
        <v>1</v>
      </c>
      <c r="Z170" s="4" t="b">
        <f t="shared" si="55"/>
        <v>1</v>
      </c>
    </row>
    <row r="171" spans="1:26" s="4" customFormat="1" ht="12.75" customHeight="1">
      <c r="A171" s="39"/>
      <c r="B171" s="39"/>
      <c r="C171" s="39"/>
      <c r="D171" s="39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40"/>
      <c r="T171" s="31"/>
      <c r="V171" s="4" t="b">
        <f t="shared" si="55"/>
        <v>1</v>
      </c>
      <c r="W171" s="4" t="b">
        <f t="shared" si="55"/>
        <v>1</v>
      </c>
      <c r="X171" s="4" t="b">
        <f t="shared" si="55"/>
        <v>1</v>
      </c>
      <c r="Y171" s="4" t="b">
        <f t="shared" si="55"/>
        <v>1</v>
      </c>
      <c r="Z171" s="4" t="b">
        <f t="shared" si="55"/>
        <v>1</v>
      </c>
    </row>
    <row r="172" spans="1:26" s="4" customFormat="1" ht="12.75" customHeight="1">
      <c r="A172" s="134" t="s">
        <v>43</v>
      </c>
      <c r="B172" s="30">
        <f t="shared" ref="B172:S172" si="58">+B173+B177</f>
        <v>17756916</v>
      </c>
      <c r="C172" s="30">
        <f t="shared" si="58"/>
        <v>2649927</v>
      </c>
      <c r="D172" s="30">
        <f t="shared" si="58"/>
        <v>20406843</v>
      </c>
      <c r="E172" s="30">
        <f t="shared" si="58"/>
        <v>3267228</v>
      </c>
      <c r="F172" s="30">
        <f t="shared" si="58"/>
        <v>11611506</v>
      </c>
      <c r="G172" s="30">
        <f>+G173+G177</f>
        <v>0</v>
      </c>
      <c r="H172" s="30">
        <f t="shared" si="58"/>
        <v>5528105</v>
      </c>
      <c r="I172" s="30">
        <f t="shared" si="58"/>
        <v>20406839</v>
      </c>
      <c r="J172" s="30">
        <f t="shared" si="58"/>
        <v>3243437</v>
      </c>
      <c r="K172" s="30">
        <f t="shared" si="58"/>
        <v>9147820</v>
      </c>
      <c r="L172" s="30">
        <f t="shared" si="58"/>
        <v>0</v>
      </c>
      <c r="M172" s="30">
        <f t="shared" si="58"/>
        <v>4563511</v>
      </c>
      <c r="N172" s="30">
        <f t="shared" si="58"/>
        <v>16954768</v>
      </c>
      <c r="O172" s="30">
        <f t="shared" si="58"/>
        <v>23791</v>
      </c>
      <c r="P172" s="30">
        <f t="shared" si="58"/>
        <v>2463686</v>
      </c>
      <c r="Q172" s="30">
        <f>+Q173+Q177</f>
        <v>0</v>
      </c>
      <c r="R172" s="30">
        <f t="shared" si="58"/>
        <v>964594</v>
      </c>
      <c r="S172" s="30">
        <f t="shared" si="58"/>
        <v>3452071</v>
      </c>
      <c r="T172" s="31">
        <f>+N172/I172</f>
        <v>0.83083754421740674</v>
      </c>
      <c r="U172" s="4" t="b">
        <f>+S172='[1]by agency'!S901</f>
        <v>1</v>
      </c>
      <c r="V172" s="4" t="b">
        <f t="shared" si="55"/>
        <v>1</v>
      </c>
      <c r="W172" s="4" t="b">
        <f t="shared" si="55"/>
        <v>1</v>
      </c>
      <c r="X172" s="4" t="b">
        <f t="shared" si="55"/>
        <v>1</v>
      </c>
      <c r="Y172" s="4" t="b">
        <f t="shared" si="55"/>
        <v>1</v>
      </c>
      <c r="Z172" s="4" t="b">
        <f t="shared" si="55"/>
        <v>1</v>
      </c>
    </row>
    <row r="173" spans="1:26" s="4" customFormat="1" ht="12.75" customHeight="1">
      <c r="A173" s="32" t="s">
        <v>19</v>
      </c>
      <c r="B173" s="33">
        <f>+B174+B175+B176</f>
        <v>17756916</v>
      </c>
      <c r="C173" s="33">
        <f>+C174+C175+C176</f>
        <v>499657</v>
      </c>
      <c r="D173" s="33">
        <f>+D174+D175+D176</f>
        <v>18256573</v>
      </c>
      <c r="E173" s="33">
        <f t="shared" ref="E173:S173" si="59">+E174+E175+E176</f>
        <v>3267228</v>
      </c>
      <c r="F173" s="33">
        <f t="shared" si="59"/>
        <v>10920451</v>
      </c>
      <c r="G173" s="33">
        <f>+G174+G175+G176</f>
        <v>0</v>
      </c>
      <c r="H173" s="33">
        <f t="shared" si="59"/>
        <v>4068890</v>
      </c>
      <c r="I173" s="33">
        <f t="shared" si="59"/>
        <v>18256569</v>
      </c>
      <c r="J173" s="33">
        <f t="shared" si="59"/>
        <v>3243437</v>
      </c>
      <c r="K173" s="33">
        <f t="shared" si="59"/>
        <v>8476397</v>
      </c>
      <c r="L173" s="33">
        <f>+L174+L175+L176</f>
        <v>0</v>
      </c>
      <c r="M173" s="33">
        <f t="shared" si="59"/>
        <v>3119488</v>
      </c>
      <c r="N173" s="33">
        <f t="shared" si="59"/>
        <v>14839322</v>
      </c>
      <c r="O173" s="33">
        <f t="shared" si="59"/>
        <v>23791</v>
      </c>
      <c r="P173" s="33">
        <f t="shared" si="59"/>
        <v>2444054</v>
      </c>
      <c r="Q173" s="33">
        <f>+Q174+Q175+Q176</f>
        <v>0</v>
      </c>
      <c r="R173" s="33">
        <f t="shared" si="59"/>
        <v>949402</v>
      </c>
      <c r="S173" s="33">
        <f t="shared" si="59"/>
        <v>3417247</v>
      </c>
      <c r="T173" s="31"/>
      <c r="U173" s="4" t="b">
        <f>+S173='[1]by agency'!S902</f>
        <v>1</v>
      </c>
      <c r="V173" s="4" t="b">
        <f t="shared" si="55"/>
        <v>1</v>
      </c>
      <c r="W173" s="4" t="b">
        <f t="shared" si="55"/>
        <v>1</v>
      </c>
      <c r="X173" s="4" t="b">
        <f t="shared" si="55"/>
        <v>1</v>
      </c>
      <c r="Y173" s="4" t="b">
        <f t="shared" si="55"/>
        <v>1</v>
      </c>
      <c r="Z173" s="4" t="b">
        <f t="shared" si="55"/>
        <v>1</v>
      </c>
    </row>
    <row r="174" spans="1:26" s="4" customFormat="1">
      <c r="A174" s="34" t="s">
        <v>20</v>
      </c>
      <c r="B174" s="35">
        <f>'[1]by agency'!B903</f>
        <v>17577814</v>
      </c>
      <c r="C174" s="35">
        <f>'[1]by agency'!C903</f>
        <v>0</v>
      </c>
      <c r="D174" s="35">
        <f>'[1]by agency'!D903</f>
        <v>17577814</v>
      </c>
      <c r="E174" s="35">
        <f>'[1]by agency'!E903</f>
        <v>2711332</v>
      </c>
      <c r="F174" s="35">
        <f>'[1]by agency'!F903</f>
        <v>10810733</v>
      </c>
      <c r="G174" s="35">
        <f>'[1]by agency'!G903</f>
        <v>0</v>
      </c>
      <c r="H174" s="35">
        <f>'[1]by agency'!H903</f>
        <v>4055745</v>
      </c>
      <c r="I174" s="35">
        <f>'[1]by agency'!I903</f>
        <v>17577810</v>
      </c>
      <c r="J174" s="35">
        <f>'[1]by agency'!J903</f>
        <v>2693075</v>
      </c>
      <c r="K174" s="35">
        <f>'[1]by agency'!K903</f>
        <v>8432932</v>
      </c>
      <c r="L174" s="35">
        <f>'[1]by agency'!L903</f>
        <v>0</v>
      </c>
      <c r="M174" s="35">
        <f>'[1]by agency'!M903</f>
        <v>3119011</v>
      </c>
      <c r="N174" s="35">
        <f>'[1]by agency'!N903</f>
        <v>14245018</v>
      </c>
      <c r="O174" s="35">
        <f>'[1]by agency'!O903</f>
        <v>18257</v>
      </c>
      <c r="P174" s="35">
        <f>'[1]by agency'!P903</f>
        <v>2377801</v>
      </c>
      <c r="Q174" s="35">
        <f>'[1]by agency'!Q903</f>
        <v>0</v>
      </c>
      <c r="R174" s="35">
        <f>'[1]by agency'!R903</f>
        <v>936734</v>
      </c>
      <c r="S174" s="35">
        <f>'[1]by agency'!S903</f>
        <v>3332792</v>
      </c>
      <c r="T174" s="31"/>
      <c r="U174" s="4" t="b">
        <f>+S174='[1]by agency'!S903</f>
        <v>1</v>
      </c>
      <c r="V174" s="4" t="b">
        <f t="shared" si="55"/>
        <v>1</v>
      </c>
      <c r="W174" s="4" t="b">
        <f t="shared" si="55"/>
        <v>1</v>
      </c>
      <c r="X174" s="4" t="b">
        <f t="shared" si="55"/>
        <v>1</v>
      </c>
      <c r="Y174" s="4" t="b">
        <f t="shared" si="55"/>
        <v>1</v>
      </c>
      <c r="Z174" s="4" t="b">
        <f t="shared" si="55"/>
        <v>1</v>
      </c>
    </row>
    <row r="175" spans="1:26" s="4" customFormat="1">
      <c r="A175" s="34" t="s">
        <v>25</v>
      </c>
      <c r="B175" s="35">
        <f>'[1]by agency'!B904</f>
        <v>0</v>
      </c>
      <c r="C175" s="35">
        <f>'[1]by agency'!C904</f>
        <v>453652</v>
      </c>
      <c r="D175" s="35">
        <f>'[1]by agency'!D904</f>
        <v>453652</v>
      </c>
      <c r="E175" s="35">
        <f>'[1]by agency'!E904</f>
        <v>367816</v>
      </c>
      <c r="F175" s="35">
        <f>'[1]by agency'!F904</f>
        <v>72827</v>
      </c>
      <c r="G175" s="35">
        <f>'[1]by agency'!G904</f>
        <v>0</v>
      </c>
      <c r="H175" s="35">
        <f>'[1]by agency'!H904</f>
        <v>13009</v>
      </c>
      <c r="I175" s="35">
        <f>'[1]by agency'!I904</f>
        <v>453652</v>
      </c>
      <c r="J175" s="35">
        <f>'[1]by agency'!J904</f>
        <v>364171</v>
      </c>
      <c r="K175" s="35">
        <f>'[1]by agency'!K904</f>
        <v>6618</v>
      </c>
      <c r="L175" s="35">
        <f>'[1]by agency'!L904</f>
        <v>0</v>
      </c>
      <c r="M175" s="35">
        <f>'[1]by agency'!M904</f>
        <v>350</v>
      </c>
      <c r="N175" s="35">
        <f>'[1]by agency'!N904</f>
        <v>371139</v>
      </c>
      <c r="O175" s="35">
        <f>'[1]by agency'!O904</f>
        <v>3645</v>
      </c>
      <c r="P175" s="35">
        <f>'[1]by agency'!P904</f>
        <v>66209</v>
      </c>
      <c r="Q175" s="35">
        <f>'[1]by agency'!Q904</f>
        <v>0</v>
      </c>
      <c r="R175" s="35">
        <f>'[1]by agency'!R904</f>
        <v>12659</v>
      </c>
      <c r="S175" s="35">
        <f>'[1]by agency'!S904</f>
        <v>82513</v>
      </c>
      <c r="T175" s="31"/>
      <c r="U175" s="4" t="b">
        <f>+S175='[1]by agency'!S904</f>
        <v>1</v>
      </c>
      <c r="V175" s="4" t="b">
        <f t="shared" si="55"/>
        <v>1</v>
      </c>
      <c r="W175" s="4" t="b">
        <f t="shared" si="55"/>
        <v>1</v>
      </c>
      <c r="X175" s="4" t="b">
        <f t="shared" si="55"/>
        <v>1</v>
      </c>
      <c r="Y175" s="4" t="b">
        <f t="shared" si="55"/>
        <v>1</v>
      </c>
      <c r="Z175" s="4" t="b">
        <f t="shared" si="55"/>
        <v>1</v>
      </c>
    </row>
    <row r="176" spans="1:26" s="4" customFormat="1">
      <c r="A176" s="34" t="s">
        <v>26</v>
      </c>
      <c r="B176" s="35">
        <f>'[1]by agency'!B905</f>
        <v>179102</v>
      </c>
      <c r="C176" s="35">
        <f>'[1]by agency'!C905</f>
        <v>46005</v>
      </c>
      <c r="D176" s="35">
        <f>'[1]by agency'!D905</f>
        <v>225107</v>
      </c>
      <c r="E176" s="35">
        <f>'[1]by agency'!E905</f>
        <v>188080</v>
      </c>
      <c r="F176" s="35">
        <f>'[1]by agency'!F905</f>
        <v>36891</v>
      </c>
      <c r="G176" s="35">
        <f>'[1]by agency'!G905</f>
        <v>0</v>
      </c>
      <c r="H176" s="35">
        <f>'[1]by agency'!H905</f>
        <v>136</v>
      </c>
      <c r="I176" s="35">
        <f>'[1]by agency'!I905</f>
        <v>225107</v>
      </c>
      <c r="J176" s="35">
        <f>'[1]by agency'!J905</f>
        <v>186191</v>
      </c>
      <c r="K176" s="35">
        <f>'[1]by agency'!K905</f>
        <v>36847</v>
      </c>
      <c r="L176" s="35">
        <f>'[1]by agency'!L905</f>
        <v>0</v>
      </c>
      <c r="M176" s="35">
        <f>'[1]by agency'!M905</f>
        <v>127</v>
      </c>
      <c r="N176" s="35">
        <f>'[1]by agency'!N905</f>
        <v>223165</v>
      </c>
      <c r="O176" s="35">
        <f>'[1]by agency'!O905</f>
        <v>1889</v>
      </c>
      <c r="P176" s="35">
        <f>'[1]by agency'!P905</f>
        <v>44</v>
      </c>
      <c r="Q176" s="35">
        <f>'[1]by agency'!Q905</f>
        <v>0</v>
      </c>
      <c r="R176" s="35">
        <f>'[1]by agency'!R905</f>
        <v>9</v>
      </c>
      <c r="S176" s="35">
        <f>'[1]by agency'!S905</f>
        <v>1942</v>
      </c>
      <c r="T176" s="31"/>
      <c r="U176" s="4" t="b">
        <f>+S176='[1]by agency'!S905</f>
        <v>1</v>
      </c>
      <c r="V176" s="4" t="b">
        <f t="shared" si="55"/>
        <v>1</v>
      </c>
      <c r="W176" s="4" t="b">
        <f t="shared" si="55"/>
        <v>1</v>
      </c>
      <c r="X176" s="4" t="b">
        <f t="shared" si="55"/>
        <v>1</v>
      </c>
      <c r="Y176" s="4" t="b">
        <f t="shared" si="55"/>
        <v>1</v>
      </c>
      <c r="Z176" s="4" t="b">
        <f t="shared" si="55"/>
        <v>1</v>
      </c>
    </row>
    <row r="177" spans="1:26" s="4" customFormat="1">
      <c r="A177" s="34" t="s">
        <v>23</v>
      </c>
      <c r="B177" s="38">
        <f>+B178+B179</f>
        <v>0</v>
      </c>
      <c r="C177" s="38">
        <f>+C178+C179</f>
        <v>2150270</v>
      </c>
      <c r="D177" s="38">
        <f>+D178+D179</f>
        <v>2150270</v>
      </c>
      <c r="E177" s="38">
        <f t="shared" ref="E177:S177" si="60">+E178+E179</f>
        <v>0</v>
      </c>
      <c r="F177" s="38">
        <f t="shared" si="60"/>
        <v>691055</v>
      </c>
      <c r="G177" s="38">
        <f>+G178+G179</f>
        <v>0</v>
      </c>
      <c r="H177" s="38">
        <f t="shared" si="60"/>
        <v>1459215</v>
      </c>
      <c r="I177" s="38">
        <f t="shared" si="60"/>
        <v>2150270</v>
      </c>
      <c r="J177" s="38">
        <f t="shared" si="60"/>
        <v>0</v>
      </c>
      <c r="K177" s="38">
        <f t="shared" si="60"/>
        <v>671423</v>
      </c>
      <c r="L177" s="38">
        <f>+L178+L179</f>
        <v>0</v>
      </c>
      <c r="M177" s="38">
        <f t="shared" si="60"/>
        <v>1444023</v>
      </c>
      <c r="N177" s="38">
        <f t="shared" si="60"/>
        <v>2115446</v>
      </c>
      <c r="O177" s="38">
        <f t="shared" si="60"/>
        <v>0</v>
      </c>
      <c r="P177" s="38">
        <f t="shared" si="60"/>
        <v>19632</v>
      </c>
      <c r="Q177" s="38">
        <f>+Q178+Q179</f>
        <v>0</v>
      </c>
      <c r="R177" s="38">
        <f t="shared" si="60"/>
        <v>15192</v>
      </c>
      <c r="S177" s="38">
        <f t="shared" si="60"/>
        <v>34824</v>
      </c>
      <c r="T177" s="31"/>
      <c r="U177" s="4" t="b">
        <f>+S177='[1]by agency'!S906</f>
        <v>1</v>
      </c>
      <c r="V177" s="4" t="b">
        <f t="shared" si="55"/>
        <v>1</v>
      </c>
      <c r="W177" s="4" t="b">
        <f t="shared" si="55"/>
        <v>1</v>
      </c>
      <c r="X177" s="4" t="b">
        <f t="shared" si="55"/>
        <v>1</v>
      </c>
      <c r="Y177" s="4" t="b">
        <f t="shared" si="55"/>
        <v>1</v>
      </c>
      <c r="Z177" s="4" t="b">
        <f t="shared" si="55"/>
        <v>1</v>
      </c>
    </row>
    <row r="178" spans="1:26" s="4" customFormat="1" ht="15.75" customHeight="1">
      <c r="A178" s="36" t="s">
        <v>21</v>
      </c>
      <c r="B178" s="35">
        <f>'[1]by agency'!B907</f>
        <v>0</v>
      </c>
      <c r="C178" s="35">
        <f>'[1]by agency'!C907</f>
        <v>1829988</v>
      </c>
      <c r="D178" s="35">
        <f>'[1]by agency'!D907</f>
        <v>1829988</v>
      </c>
      <c r="E178" s="35">
        <f>'[1]by agency'!E907</f>
        <v>0</v>
      </c>
      <c r="F178" s="35">
        <f>'[1]by agency'!F907</f>
        <v>670773</v>
      </c>
      <c r="G178" s="35">
        <f>'[1]by agency'!G907</f>
        <v>0</v>
      </c>
      <c r="H178" s="35">
        <f>'[1]by agency'!H907</f>
        <v>1159215</v>
      </c>
      <c r="I178" s="35">
        <f>'[1]by agency'!I907</f>
        <v>1829988</v>
      </c>
      <c r="J178" s="35">
        <f>'[1]by agency'!J907</f>
        <v>0</v>
      </c>
      <c r="K178" s="35">
        <f>'[1]by agency'!K907</f>
        <v>651981</v>
      </c>
      <c r="L178" s="35">
        <f>'[1]by agency'!L907</f>
        <v>0</v>
      </c>
      <c r="M178" s="35">
        <f>'[1]by agency'!M907</f>
        <v>1144023</v>
      </c>
      <c r="N178" s="35">
        <f>'[1]by agency'!N907</f>
        <v>1796004</v>
      </c>
      <c r="O178" s="35">
        <f>'[1]by agency'!O907</f>
        <v>0</v>
      </c>
      <c r="P178" s="35">
        <f>'[1]by agency'!P907</f>
        <v>18792</v>
      </c>
      <c r="Q178" s="35">
        <f>'[1]by agency'!Q907</f>
        <v>0</v>
      </c>
      <c r="R178" s="35">
        <f>'[1]by agency'!R907</f>
        <v>15192</v>
      </c>
      <c r="S178" s="35">
        <f>'[1]by agency'!S907</f>
        <v>33984</v>
      </c>
      <c r="T178" s="31"/>
      <c r="U178" s="4" t="b">
        <f>+S178='[1]by agency'!S907</f>
        <v>1</v>
      </c>
      <c r="V178" s="4" t="b">
        <f t="shared" si="55"/>
        <v>1</v>
      </c>
      <c r="W178" s="4" t="b">
        <f t="shared" si="55"/>
        <v>1</v>
      </c>
      <c r="X178" s="4" t="b">
        <f t="shared" si="55"/>
        <v>1</v>
      </c>
      <c r="Y178" s="4" t="b">
        <f t="shared" si="55"/>
        <v>1</v>
      </c>
      <c r="Z178" s="4" t="b">
        <f t="shared" si="55"/>
        <v>1</v>
      </c>
    </row>
    <row r="179" spans="1:26" s="4" customFormat="1">
      <c r="A179" s="36" t="s">
        <v>22</v>
      </c>
      <c r="B179" s="35">
        <f>'[1]by agency'!B908</f>
        <v>0</v>
      </c>
      <c r="C179" s="35">
        <f>'[1]by agency'!C908</f>
        <v>320282</v>
      </c>
      <c r="D179" s="35">
        <f>'[1]by agency'!D908</f>
        <v>320282</v>
      </c>
      <c r="E179" s="35">
        <f>'[1]by agency'!E908</f>
        <v>0</v>
      </c>
      <c r="F179" s="35">
        <f>'[1]by agency'!F908</f>
        <v>20282</v>
      </c>
      <c r="G179" s="35">
        <f>'[1]by agency'!G908</f>
        <v>0</v>
      </c>
      <c r="H179" s="35">
        <f>'[1]by agency'!H908</f>
        <v>300000</v>
      </c>
      <c r="I179" s="35">
        <f>'[1]by agency'!I908</f>
        <v>320282</v>
      </c>
      <c r="J179" s="35">
        <f>'[1]by agency'!J908</f>
        <v>0</v>
      </c>
      <c r="K179" s="35">
        <f>'[1]by agency'!K908</f>
        <v>19442</v>
      </c>
      <c r="L179" s="35">
        <f>'[1]by agency'!L908</f>
        <v>0</v>
      </c>
      <c r="M179" s="35">
        <f>'[1]by agency'!M908</f>
        <v>300000</v>
      </c>
      <c r="N179" s="35">
        <f>'[1]by agency'!N908</f>
        <v>319442</v>
      </c>
      <c r="O179" s="35">
        <f>'[1]by agency'!O908</f>
        <v>0</v>
      </c>
      <c r="P179" s="35">
        <f>'[1]by agency'!P908</f>
        <v>840</v>
      </c>
      <c r="Q179" s="35">
        <f>'[1]by agency'!Q908</f>
        <v>0</v>
      </c>
      <c r="R179" s="35">
        <f>'[1]by agency'!R908</f>
        <v>0</v>
      </c>
      <c r="S179" s="35">
        <f>'[1]by agency'!S908</f>
        <v>840</v>
      </c>
      <c r="T179" s="31"/>
      <c r="U179" s="4" t="b">
        <f>+S179='[1]by agency'!S908</f>
        <v>1</v>
      </c>
      <c r="V179" s="4" t="b">
        <f t="shared" si="55"/>
        <v>1</v>
      </c>
      <c r="W179" s="4" t="b">
        <f t="shared" si="55"/>
        <v>1</v>
      </c>
      <c r="X179" s="4" t="b">
        <f t="shared" si="55"/>
        <v>1</v>
      </c>
      <c r="Y179" s="4" t="b">
        <f t="shared" si="55"/>
        <v>1</v>
      </c>
      <c r="Z179" s="4" t="b">
        <f t="shared" si="55"/>
        <v>1</v>
      </c>
    </row>
    <row r="180" spans="1:26" s="4" customFormat="1">
      <c r="A180" s="39"/>
      <c r="B180" s="39"/>
      <c r="C180" s="39"/>
      <c r="D180" s="39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43"/>
      <c r="T180" s="31"/>
      <c r="V180" s="4" t="b">
        <f t="shared" si="55"/>
        <v>1</v>
      </c>
      <c r="W180" s="4" t="b">
        <f t="shared" si="55"/>
        <v>1</v>
      </c>
      <c r="X180" s="4" t="b">
        <f t="shared" si="55"/>
        <v>1</v>
      </c>
      <c r="Y180" s="4" t="b">
        <f t="shared" si="55"/>
        <v>1</v>
      </c>
      <c r="Z180" s="4" t="b">
        <f t="shared" si="55"/>
        <v>1</v>
      </c>
    </row>
    <row r="181" spans="1:26" s="4" customFormat="1">
      <c r="A181" s="135" t="s">
        <v>44</v>
      </c>
      <c r="B181" s="30">
        <f t="shared" ref="B181:S181" si="61">+B182+B186</f>
        <v>108166531</v>
      </c>
      <c r="C181" s="30">
        <f t="shared" si="61"/>
        <v>34676303</v>
      </c>
      <c r="D181" s="30">
        <f t="shared" si="61"/>
        <v>142842834</v>
      </c>
      <c r="E181" s="30">
        <f t="shared" si="61"/>
        <v>5498281</v>
      </c>
      <c r="F181" s="30">
        <f t="shared" si="61"/>
        <v>135491315</v>
      </c>
      <c r="G181" s="30">
        <f>+G182+G186</f>
        <v>700000</v>
      </c>
      <c r="H181" s="30">
        <f t="shared" si="61"/>
        <v>1153239</v>
      </c>
      <c r="I181" s="30">
        <f t="shared" si="61"/>
        <v>142842835</v>
      </c>
      <c r="J181" s="30">
        <f t="shared" si="61"/>
        <v>5224054</v>
      </c>
      <c r="K181" s="30">
        <f t="shared" si="61"/>
        <v>117556694</v>
      </c>
      <c r="L181" s="30">
        <f t="shared" si="61"/>
        <v>695276</v>
      </c>
      <c r="M181" s="30">
        <f t="shared" si="61"/>
        <v>870696</v>
      </c>
      <c r="N181" s="30">
        <f t="shared" si="61"/>
        <v>124346720</v>
      </c>
      <c r="O181" s="30">
        <f t="shared" si="61"/>
        <v>274227</v>
      </c>
      <c r="P181" s="30">
        <f t="shared" si="61"/>
        <v>17934621</v>
      </c>
      <c r="Q181" s="30">
        <f>+Q182+Q186</f>
        <v>4724</v>
      </c>
      <c r="R181" s="30">
        <f t="shared" si="61"/>
        <v>282543</v>
      </c>
      <c r="S181" s="30">
        <f t="shared" si="61"/>
        <v>18496115</v>
      </c>
      <c r="T181" s="31">
        <f>+N181/I181</f>
        <v>0.87051422635234033</v>
      </c>
      <c r="U181" s="4" t="b">
        <f>+S181='[1]by agency'!S1090</f>
        <v>1</v>
      </c>
      <c r="V181" s="4" t="b">
        <f t="shared" si="55"/>
        <v>1</v>
      </c>
      <c r="W181" s="4" t="b">
        <f t="shared" si="55"/>
        <v>1</v>
      </c>
      <c r="X181" s="4" t="b">
        <f t="shared" si="55"/>
        <v>1</v>
      </c>
      <c r="Y181" s="4" t="b">
        <f t="shared" si="55"/>
        <v>1</v>
      </c>
      <c r="Z181" s="4" t="b">
        <f t="shared" si="55"/>
        <v>1</v>
      </c>
    </row>
    <row r="182" spans="1:26" s="4" customFormat="1">
      <c r="A182" s="32" t="s">
        <v>19</v>
      </c>
      <c r="B182" s="33">
        <f>+B183+B184+B185</f>
        <v>108166531</v>
      </c>
      <c r="C182" s="33">
        <f>+C183+C184+C185</f>
        <v>14951009</v>
      </c>
      <c r="D182" s="33">
        <f>+D183+D184+D185</f>
        <v>123117540</v>
      </c>
      <c r="E182" s="33">
        <f t="shared" ref="E182:S182" si="62">+E183+E184+E185</f>
        <v>5498281</v>
      </c>
      <c r="F182" s="33">
        <f t="shared" si="62"/>
        <v>116355201</v>
      </c>
      <c r="G182" s="33">
        <f>+G183+G184+G185</f>
        <v>700000</v>
      </c>
      <c r="H182" s="33">
        <f t="shared" si="62"/>
        <v>564059</v>
      </c>
      <c r="I182" s="33">
        <f t="shared" si="62"/>
        <v>123117541</v>
      </c>
      <c r="J182" s="33">
        <f t="shared" si="62"/>
        <v>5224054</v>
      </c>
      <c r="K182" s="33">
        <f t="shared" si="62"/>
        <v>100959858</v>
      </c>
      <c r="L182" s="33">
        <f>+L183+L184+L185</f>
        <v>695276</v>
      </c>
      <c r="M182" s="33">
        <f t="shared" si="62"/>
        <v>340057</v>
      </c>
      <c r="N182" s="33">
        <f t="shared" si="62"/>
        <v>107219245</v>
      </c>
      <c r="O182" s="33">
        <f t="shared" si="62"/>
        <v>274227</v>
      </c>
      <c r="P182" s="33">
        <f t="shared" si="62"/>
        <v>15395343</v>
      </c>
      <c r="Q182" s="33">
        <f>+Q183+Q184+Q185</f>
        <v>4724</v>
      </c>
      <c r="R182" s="33">
        <f t="shared" si="62"/>
        <v>224002</v>
      </c>
      <c r="S182" s="33">
        <f t="shared" si="62"/>
        <v>15898296</v>
      </c>
      <c r="T182" s="31"/>
      <c r="U182" s="4" t="b">
        <f>+S182='[1]by agency'!S1091</f>
        <v>1</v>
      </c>
      <c r="V182" s="4" t="b">
        <f t="shared" si="55"/>
        <v>1</v>
      </c>
      <c r="W182" s="4" t="b">
        <f t="shared" si="55"/>
        <v>1</v>
      </c>
      <c r="X182" s="4" t="b">
        <f t="shared" si="55"/>
        <v>1</v>
      </c>
      <c r="Y182" s="4" t="b">
        <f t="shared" si="55"/>
        <v>1</v>
      </c>
      <c r="Z182" s="4" t="b">
        <f t="shared" si="55"/>
        <v>1</v>
      </c>
    </row>
    <row r="183" spans="1:26" s="4" customFormat="1">
      <c r="A183" s="34" t="s">
        <v>20</v>
      </c>
      <c r="B183" s="35">
        <f>'[1]by agency'!B1092</f>
        <v>108077730</v>
      </c>
      <c r="C183" s="35">
        <f>'[1]by agency'!C1092</f>
        <v>-376478</v>
      </c>
      <c r="D183" s="35">
        <f>'[1]by agency'!D1092</f>
        <v>107701252</v>
      </c>
      <c r="E183" s="35">
        <f>'[1]by agency'!E1092</f>
        <v>4985556</v>
      </c>
      <c r="F183" s="35">
        <f>'[1]by agency'!F1092</f>
        <v>101469271</v>
      </c>
      <c r="G183" s="35">
        <f>'[1]by agency'!G1092</f>
        <v>700000</v>
      </c>
      <c r="H183" s="35">
        <f>'[1]by agency'!H1092</f>
        <v>546426</v>
      </c>
      <c r="I183" s="35">
        <f>'[1]by agency'!I1092</f>
        <v>107701253</v>
      </c>
      <c r="J183" s="35">
        <f>'[1]by agency'!J1092</f>
        <v>4730165</v>
      </c>
      <c r="K183" s="35">
        <f>'[1]by agency'!K1092</f>
        <v>87473758</v>
      </c>
      <c r="L183" s="35">
        <f>'[1]by agency'!L1092</f>
        <v>695276</v>
      </c>
      <c r="M183" s="35">
        <f>'[1]by agency'!M1092</f>
        <v>326497</v>
      </c>
      <c r="N183" s="35">
        <f>'[1]by agency'!N1092</f>
        <v>93225696</v>
      </c>
      <c r="O183" s="35">
        <f>'[1]by agency'!O1092</f>
        <v>255391</v>
      </c>
      <c r="P183" s="35">
        <f>'[1]by agency'!P1092</f>
        <v>13995513</v>
      </c>
      <c r="Q183" s="35">
        <f>'[1]by agency'!Q1092</f>
        <v>4724</v>
      </c>
      <c r="R183" s="35">
        <f>'[1]by agency'!R1092</f>
        <v>219929</v>
      </c>
      <c r="S183" s="35">
        <f>'[1]by agency'!S1092</f>
        <v>14475557</v>
      </c>
      <c r="T183" s="31"/>
      <c r="U183" s="4" t="b">
        <f>+S183='[1]by agency'!S1092</f>
        <v>1</v>
      </c>
      <c r="V183" s="4" t="b">
        <f t="shared" si="55"/>
        <v>1</v>
      </c>
      <c r="W183" s="4" t="b">
        <f t="shared" si="55"/>
        <v>1</v>
      </c>
      <c r="X183" s="4" t="b">
        <f t="shared" si="55"/>
        <v>1</v>
      </c>
      <c r="Y183" s="4" t="b">
        <f t="shared" si="55"/>
        <v>1</v>
      </c>
      <c r="Z183" s="4" t="b">
        <f t="shared" si="55"/>
        <v>1</v>
      </c>
    </row>
    <row r="184" spans="1:26" s="4" customFormat="1">
      <c r="A184" s="34" t="s">
        <v>25</v>
      </c>
      <c r="B184" s="35">
        <f>'[1]by agency'!B1093</f>
        <v>0</v>
      </c>
      <c r="C184" s="35">
        <f>'[1]by agency'!C1093</f>
        <v>14948893</v>
      </c>
      <c r="D184" s="35">
        <f>'[1]by agency'!D1093</f>
        <v>14948893</v>
      </c>
      <c r="E184" s="35">
        <f>'[1]by agency'!E1093</f>
        <v>421679</v>
      </c>
      <c r="F184" s="35">
        <f>'[1]by agency'!F1093</f>
        <v>14510301</v>
      </c>
      <c r="G184" s="35">
        <f>'[1]by agency'!G1093</f>
        <v>0</v>
      </c>
      <c r="H184" s="35">
        <f>'[1]by agency'!H1093</f>
        <v>16913</v>
      </c>
      <c r="I184" s="35">
        <f>'[1]by agency'!I1093</f>
        <v>14948893</v>
      </c>
      <c r="J184" s="35">
        <f>'[1]by agency'!J1093</f>
        <v>405774</v>
      </c>
      <c r="K184" s="35">
        <f>'[1]by agency'!K1093</f>
        <v>13121556</v>
      </c>
      <c r="L184" s="35">
        <f>'[1]by agency'!L1093</f>
        <v>0</v>
      </c>
      <c r="M184" s="35">
        <f>'[1]by agency'!M1093</f>
        <v>13000</v>
      </c>
      <c r="N184" s="35">
        <f>'[1]by agency'!N1093</f>
        <v>13540330</v>
      </c>
      <c r="O184" s="35">
        <f>'[1]by agency'!O1093</f>
        <v>15905</v>
      </c>
      <c r="P184" s="35">
        <f>'[1]by agency'!P1093</f>
        <v>1388745</v>
      </c>
      <c r="Q184" s="35">
        <f>'[1]by agency'!Q1093</f>
        <v>0</v>
      </c>
      <c r="R184" s="35">
        <f>'[1]by agency'!R1093</f>
        <v>3913</v>
      </c>
      <c r="S184" s="35">
        <f>'[1]by agency'!S1093</f>
        <v>1408563</v>
      </c>
      <c r="T184" s="31"/>
      <c r="U184" s="4" t="b">
        <f>+S184='[1]by agency'!S1093</f>
        <v>1</v>
      </c>
      <c r="V184" s="4" t="b">
        <f t="shared" si="55"/>
        <v>1</v>
      </c>
      <c r="W184" s="4" t="b">
        <f t="shared" si="55"/>
        <v>1</v>
      </c>
      <c r="X184" s="4" t="b">
        <f t="shared" si="55"/>
        <v>1</v>
      </c>
      <c r="Y184" s="4" t="b">
        <f t="shared" si="55"/>
        <v>1</v>
      </c>
      <c r="Z184" s="4" t="b">
        <f t="shared" si="55"/>
        <v>1</v>
      </c>
    </row>
    <row r="185" spans="1:26" s="4" customFormat="1">
      <c r="A185" s="34" t="s">
        <v>26</v>
      </c>
      <c r="B185" s="35">
        <f>'[1]by agency'!B1094</f>
        <v>88801</v>
      </c>
      <c r="C185" s="35">
        <f>'[1]by agency'!C1094</f>
        <v>378594</v>
      </c>
      <c r="D185" s="35">
        <f>'[1]by agency'!D1094</f>
        <v>467395</v>
      </c>
      <c r="E185" s="35">
        <f>'[1]by agency'!E1094</f>
        <v>91046</v>
      </c>
      <c r="F185" s="35">
        <f>'[1]by agency'!F1094</f>
        <v>375629</v>
      </c>
      <c r="G185" s="35">
        <f>'[1]by agency'!G1094</f>
        <v>0</v>
      </c>
      <c r="H185" s="35">
        <f>'[1]by agency'!H1094</f>
        <v>720</v>
      </c>
      <c r="I185" s="35">
        <f>'[1]by agency'!I1094</f>
        <v>467395</v>
      </c>
      <c r="J185" s="35">
        <f>'[1]by agency'!J1094</f>
        <v>88115</v>
      </c>
      <c r="K185" s="35">
        <f>'[1]by agency'!K1094</f>
        <v>364544</v>
      </c>
      <c r="L185" s="35">
        <f>'[1]by agency'!L1094</f>
        <v>0</v>
      </c>
      <c r="M185" s="35">
        <f>'[1]by agency'!M1094</f>
        <v>560</v>
      </c>
      <c r="N185" s="35">
        <f>'[1]by agency'!N1094</f>
        <v>453219</v>
      </c>
      <c r="O185" s="35">
        <f>'[1]by agency'!O1094</f>
        <v>2931</v>
      </c>
      <c r="P185" s="35">
        <f>'[1]by agency'!P1094</f>
        <v>11085</v>
      </c>
      <c r="Q185" s="35">
        <f>'[1]by agency'!Q1094</f>
        <v>0</v>
      </c>
      <c r="R185" s="35">
        <f>'[1]by agency'!R1094</f>
        <v>160</v>
      </c>
      <c r="S185" s="35">
        <f>'[1]by agency'!S1094</f>
        <v>14176</v>
      </c>
      <c r="T185" s="31"/>
      <c r="U185" s="4" t="b">
        <f>+S185='[1]by agency'!S1094</f>
        <v>1</v>
      </c>
      <c r="V185" s="4" t="b">
        <f t="shared" si="55"/>
        <v>1</v>
      </c>
      <c r="W185" s="4" t="b">
        <f t="shared" si="55"/>
        <v>1</v>
      </c>
      <c r="X185" s="4" t="b">
        <f t="shared" si="55"/>
        <v>1</v>
      </c>
      <c r="Y185" s="4" t="b">
        <f t="shared" si="55"/>
        <v>1</v>
      </c>
      <c r="Z185" s="4" t="b">
        <f t="shared" si="55"/>
        <v>1</v>
      </c>
    </row>
    <row r="186" spans="1:26" s="4" customFormat="1">
      <c r="A186" s="34" t="s">
        <v>23</v>
      </c>
      <c r="B186" s="38">
        <f>+B187+B188</f>
        <v>0</v>
      </c>
      <c r="C186" s="38">
        <f>+C187+C188</f>
        <v>19725294</v>
      </c>
      <c r="D186" s="38">
        <f>+D187+D188</f>
        <v>19725294</v>
      </c>
      <c r="E186" s="38">
        <f t="shared" ref="E186:S186" si="63">+E187+E188</f>
        <v>0</v>
      </c>
      <c r="F186" s="38">
        <f t="shared" si="63"/>
        <v>19136114</v>
      </c>
      <c r="G186" s="38">
        <f>+G187+G188</f>
        <v>0</v>
      </c>
      <c r="H186" s="38">
        <f t="shared" si="63"/>
        <v>589180</v>
      </c>
      <c r="I186" s="38">
        <f t="shared" si="63"/>
        <v>19725294</v>
      </c>
      <c r="J186" s="38">
        <f t="shared" si="63"/>
        <v>0</v>
      </c>
      <c r="K186" s="38">
        <f t="shared" si="63"/>
        <v>16596836</v>
      </c>
      <c r="L186" s="38">
        <f>+L187+L188</f>
        <v>0</v>
      </c>
      <c r="M186" s="38">
        <f t="shared" si="63"/>
        <v>530639</v>
      </c>
      <c r="N186" s="38">
        <f t="shared" si="63"/>
        <v>17127475</v>
      </c>
      <c r="O186" s="38">
        <f t="shared" si="63"/>
        <v>0</v>
      </c>
      <c r="P186" s="38">
        <f t="shared" si="63"/>
        <v>2539278</v>
      </c>
      <c r="Q186" s="38">
        <f>+Q187+Q188</f>
        <v>0</v>
      </c>
      <c r="R186" s="38">
        <f t="shared" si="63"/>
        <v>58541</v>
      </c>
      <c r="S186" s="38">
        <f t="shared" si="63"/>
        <v>2597819</v>
      </c>
      <c r="T186" s="31"/>
      <c r="U186" s="4" t="b">
        <f>+S186='[1]by agency'!S1095</f>
        <v>1</v>
      </c>
      <c r="V186" s="4" t="b">
        <f t="shared" si="55"/>
        <v>1</v>
      </c>
      <c r="W186" s="4" t="b">
        <f t="shared" si="55"/>
        <v>1</v>
      </c>
      <c r="X186" s="4" t="b">
        <f t="shared" si="55"/>
        <v>1</v>
      </c>
      <c r="Y186" s="4" t="b">
        <f t="shared" si="55"/>
        <v>1</v>
      </c>
      <c r="Z186" s="4" t="b">
        <f t="shared" si="55"/>
        <v>1</v>
      </c>
    </row>
    <row r="187" spans="1:26" s="4" customFormat="1" ht="15" customHeight="1">
      <c r="A187" s="36" t="s">
        <v>21</v>
      </c>
      <c r="B187" s="35">
        <f>'[1]by agency'!B1096</f>
        <v>0</v>
      </c>
      <c r="C187" s="35">
        <f>'[1]by agency'!C1096</f>
        <v>15644776</v>
      </c>
      <c r="D187" s="35">
        <f>'[1]by agency'!D1096</f>
        <v>15644776</v>
      </c>
      <c r="E187" s="35">
        <f>'[1]by agency'!E1096</f>
        <v>0</v>
      </c>
      <c r="F187" s="35">
        <f>'[1]by agency'!F1096</f>
        <v>15293481</v>
      </c>
      <c r="G187" s="35">
        <f>'[1]by agency'!G1096</f>
        <v>0</v>
      </c>
      <c r="H187" s="35">
        <f>'[1]by agency'!H1096</f>
        <v>351295</v>
      </c>
      <c r="I187" s="35">
        <f>'[1]by agency'!I1096</f>
        <v>15644776</v>
      </c>
      <c r="J187" s="35">
        <f>'[1]by agency'!J1096</f>
        <v>0</v>
      </c>
      <c r="K187" s="35">
        <f>'[1]by agency'!K1096</f>
        <v>12807720</v>
      </c>
      <c r="L187" s="35">
        <f>'[1]by agency'!L1096</f>
        <v>0</v>
      </c>
      <c r="M187" s="35">
        <f>'[1]by agency'!M1096</f>
        <v>292754</v>
      </c>
      <c r="N187" s="35">
        <f>'[1]by agency'!N1096</f>
        <v>13100474</v>
      </c>
      <c r="O187" s="35">
        <f>'[1]by agency'!O1096</f>
        <v>0</v>
      </c>
      <c r="P187" s="35">
        <f>'[1]by agency'!P1096</f>
        <v>2485761</v>
      </c>
      <c r="Q187" s="35">
        <f>'[1]by agency'!Q1096</f>
        <v>0</v>
      </c>
      <c r="R187" s="35">
        <f>'[1]by agency'!R1096</f>
        <v>58541</v>
      </c>
      <c r="S187" s="35">
        <f>'[1]by agency'!S1096</f>
        <v>2544302</v>
      </c>
      <c r="T187" s="31"/>
      <c r="U187" s="4" t="b">
        <f>+S187='[1]by agency'!S1096</f>
        <v>1</v>
      </c>
      <c r="V187" s="4" t="b">
        <f t="shared" si="55"/>
        <v>1</v>
      </c>
      <c r="W187" s="4" t="b">
        <f t="shared" si="55"/>
        <v>1</v>
      </c>
      <c r="X187" s="4" t="b">
        <f t="shared" si="55"/>
        <v>1</v>
      </c>
      <c r="Y187" s="4" t="b">
        <f t="shared" si="55"/>
        <v>1</v>
      </c>
      <c r="Z187" s="4" t="b">
        <f t="shared" si="55"/>
        <v>1</v>
      </c>
    </row>
    <row r="188" spans="1:26" s="4" customFormat="1">
      <c r="A188" s="36" t="s">
        <v>22</v>
      </c>
      <c r="B188" s="35">
        <f>'[1]by agency'!B1097</f>
        <v>0</v>
      </c>
      <c r="C188" s="35">
        <f>'[1]by agency'!C1097</f>
        <v>4080518</v>
      </c>
      <c r="D188" s="35">
        <f>'[1]by agency'!D1097</f>
        <v>4080518</v>
      </c>
      <c r="E188" s="35">
        <f>'[1]by agency'!E1097</f>
        <v>0</v>
      </c>
      <c r="F188" s="35">
        <f>'[1]by agency'!F1097</f>
        <v>3842633</v>
      </c>
      <c r="G188" s="35">
        <f>'[1]by agency'!G1097</f>
        <v>0</v>
      </c>
      <c r="H188" s="35">
        <f>'[1]by agency'!H1097</f>
        <v>237885</v>
      </c>
      <c r="I188" s="35">
        <f>'[1]by agency'!I1097</f>
        <v>4080518</v>
      </c>
      <c r="J188" s="35">
        <f>'[1]by agency'!J1097</f>
        <v>0</v>
      </c>
      <c r="K188" s="35">
        <f>'[1]by agency'!K1097</f>
        <v>3789116</v>
      </c>
      <c r="L188" s="35">
        <f>'[1]by agency'!L1097</f>
        <v>0</v>
      </c>
      <c r="M188" s="35">
        <f>'[1]by agency'!M1097</f>
        <v>237885</v>
      </c>
      <c r="N188" s="35">
        <f>'[1]by agency'!N1097</f>
        <v>4027001</v>
      </c>
      <c r="O188" s="35">
        <f>'[1]by agency'!O1097</f>
        <v>0</v>
      </c>
      <c r="P188" s="35">
        <f>'[1]by agency'!P1097</f>
        <v>53517</v>
      </c>
      <c r="Q188" s="35">
        <f>'[1]by agency'!Q1097</f>
        <v>0</v>
      </c>
      <c r="R188" s="35">
        <f>'[1]by agency'!R1097</f>
        <v>0</v>
      </c>
      <c r="S188" s="35">
        <f>'[1]by agency'!S1097</f>
        <v>53517</v>
      </c>
      <c r="T188" s="31"/>
      <c r="U188" s="4" t="b">
        <f>+S188='[1]by agency'!S1097</f>
        <v>1</v>
      </c>
      <c r="V188" s="4" t="b">
        <f t="shared" si="55"/>
        <v>1</v>
      </c>
      <c r="W188" s="4" t="b">
        <f t="shared" si="55"/>
        <v>1</v>
      </c>
      <c r="X188" s="4" t="b">
        <f t="shared" si="55"/>
        <v>1</v>
      </c>
      <c r="Y188" s="4" t="b">
        <f t="shared" si="55"/>
        <v>1</v>
      </c>
      <c r="Z188" s="4" t="b">
        <f t="shared" si="55"/>
        <v>1</v>
      </c>
    </row>
    <row r="189" spans="1:26" s="4" customFormat="1">
      <c r="A189" s="45"/>
      <c r="B189" s="45"/>
      <c r="C189" s="45"/>
      <c r="D189" s="38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41"/>
      <c r="T189" s="42"/>
      <c r="V189" s="4" t="b">
        <f t="shared" si="55"/>
        <v>1</v>
      </c>
      <c r="W189" s="4" t="b">
        <f t="shared" si="55"/>
        <v>1</v>
      </c>
      <c r="X189" s="4" t="b">
        <f t="shared" si="55"/>
        <v>1</v>
      </c>
      <c r="Y189" s="4" t="b">
        <f t="shared" si="55"/>
        <v>1</v>
      </c>
      <c r="Z189" s="4" t="b">
        <f t="shared" si="55"/>
        <v>1</v>
      </c>
    </row>
    <row r="190" spans="1:26" s="4" customFormat="1">
      <c r="A190" s="134" t="s">
        <v>45</v>
      </c>
      <c r="B190" s="30">
        <f>+B191+B195</f>
        <v>2505916</v>
      </c>
      <c r="C190" s="30">
        <f>+C191+C195</f>
        <v>170731</v>
      </c>
      <c r="D190" s="30">
        <f>+D191+D195</f>
        <v>2676647</v>
      </c>
      <c r="E190" s="30">
        <f t="shared" ref="E190:S190" si="64">+E191+E195</f>
        <v>420279</v>
      </c>
      <c r="F190" s="30">
        <f t="shared" si="64"/>
        <v>2227899</v>
      </c>
      <c r="G190" s="30">
        <f>+G191+G195</f>
        <v>7704</v>
      </c>
      <c r="H190" s="30">
        <f t="shared" si="64"/>
        <v>20765</v>
      </c>
      <c r="I190" s="30">
        <f t="shared" si="64"/>
        <v>2676647</v>
      </c>
      <c r="J190" s="30">
        <f t="shared" si="64"/>
        <v>392670</v>
      </c>
      <c r="K190" s="30">
        <f t="shared" si="64"/>
        <v>2052568</v>
      </c>
      <c r="L190" s="30">
        <f>+L191+L195</f>
        <v>2706</v>
      </c>
      <c r="M190" s="30">
        <f t="shared" si="64"/>
        <v>8060</v>
      </c>
      <c r="N190" s="30">
        <f t="shared" si="64"/>
        <v>2456004</v>
      </c>
      <c r="O190" s="30">
        <f t="shared" si="64"/>
        <v>27609</v>
      </c>
      <c r="P190" s="30">
        <f t="shared" si="64"/>
        <v>175331</v>
      </c>
      <c r="Q190" s="30">
        <f>+Q191+Q195</f>
        <v>4998</v>
      </c>
      <c r="R190" s="30">
        <f t="shared" si="64"/>
        <v>12705</v>
      </c>
      <c r="S190" s="30">
        <f t="shared" si="64"/>
        <v>220643</v>
      </c>
      <c r="T190" s="31">
        <f>+N190/I190</f>
        <v>0.91756738934943605</v>
      </c>
      <c r="U190" s="4" t="b">
        <f>+S190='[1]by agency'!S1153</f>
        <v>1</v>
      </c>
      <c r="V190" s="4" t="b">
        <f t="shared" si="55"/>
        <v>1</v>
      </c>
      <c r="W190" s="4" t="b">
        <f t="shared" si="55"/>
        <v>1</v>
      </c>
      <c r="X190" s="4" t="b">
        <f t="shared" si="55"/>
        <v>1</v>
      </c>
      <c r="Y190" s="4" t="b">
        <f t="shared" si="55"/>
        <v>1</v>
      </c>
      <c r="Z190" s="4" t="b">
        <f t="shared" si="55"/>
        <v>1</v>
      </c>
    </row>
    <row r="191" spans="1:26" s="4" customFormat="1">
      <c r="A191" s="32" t="s">
        <v>19</v>
      </c>
      <c r="B191" s="33">
        <f>+B192+B193+B194</f>
        <v>2505916</v>
      </c>
      <c r="C191" s="33">
        <f>+C192+C193+C194</f>
        <v>63389</v>
      </c>
      <c r="D191" s="33">
        <f>+D192+D193+D194</f>
        <v>2569305</v>
      </c>
      <c r="E191" s="33">
        <f t="shared" ref="E191:S191" si="65">+E192+E193+E194</f>
        <v>420279</v>
      </c>
      <c r="F191" s="33">
        <f t="shared" si="65"/>
        <v>2147324</v>
      </c>
      <c r="G191" s="33">
        <f>+G192+G193+G194</f>
        <v>1522</v>
      </c>
      <c r="H191" s="33">
        <f t="shared" si="65"/>
        <v>180</v>
      </c>
      <c r="I191" s="33">
        <f t="shared" si="65"/>
        <v>2569305</v>
      </c>
      <c r="J191" s="33">
        <f t="shared" si="65"/>
        <v>392670</v>
      </c>
      <c r="K191" s="33">
        <f t="shared" si="65"/>
        <v>1988670</v>
      </c>
      <c r="L191" s="33">
        <f>+L192+L193+L194</f>
        <v>1510</v>
      </c>
      <c r="M191" s="33">
        <f t="shared" si="65"/>
        <v>0</v>
      </c>
      <c r="N191" s="33">
        <f t="shared" si="65"/>
        <v>2382850</v>
      </c>
      <c r="O191" s="33">
        <f t="shared" si="65"/>
        <v>27609</v>
      </c>
      <c r="P191" s="33">
        <f t="shared" si="65"/>
        <v>158654</v>
      </c>
      <c r="Q191" s="33">
        <f>+Q192+Q193+Q194</f>
        <v>12</v>
      </c>
      <c r="R191" s="33">
        <f t="shared" si="65"/>
        <v>180</v>
      </c>
      <c r="S191" s="33">
        <f t="shared" si="65"/>
        <v>186455</v>
      </c>
      <c r="T191" s="31"/>
      <c r="U191" s="4" t="b">
        <f>+S191='[1]by agency'!S1154</f>
        <v>1</v>
      </c>
      <c r="V191" s="4" t="b">
        <f t="shared" si="55"/>
        <v>1</v>
      </c>
      <c r="W191" s="4" t="b">
        <f t="shared" si="55"/>
        <v>1</v>
      </c>
      <c r="X191" s="4" t="b">
        <f t="shared" si="55"/>
        <v>1</v>
      </c>
      <c r="Y191" s="4" t="b">
        <f t="shared" si="55"/>
        <v>1</v>
      </c>
      <c r="Z191" s="4" t="b">
        <f t="shared" si="55"/>
        <v>1</v>
      </c>
    </row>
    <row r="192" spans="1:26" s="4" customFormat="1">
      <c r="A192" s="34" t="s">
        <v>20</v>
      </c>
      <c r="B192" s="35">
        <f>'[1]by agency'!B1155</f>
        <v>2478718</v>
      </c>
      <c r="C192" s="35">
        <f>'[1]by agency'!C1155</f>
        <v>0</v>
      </c>
      <c r="D192" s="35">
        <f>'[1]by agency'!D1155</f>
        <v>2478718</v>
      </c>
      <c r="E192" s="35">
        <f>'[1]by agency'!E1155</f>
        <v>329692</v>
      </c>
      <c r="F192" s="35">
        <f>'[1]by agency'!F1155</f>
        <v>2147324</v>
      </c>
      <c r="G192" s="35">
        <f>'[1]by agency'!G1155</f>
        <v>1522</v>
      </c>
      <c r="H192" s="35">
        <f>'[1]by agency'!H1155</f>
        <v>180</v>
      </c>
      <c r="I192" s="35">
        <f>'[1]by agency'!I1155</f>
        <v>2478718</v>
      </c>
      <c r="J192" s="35">
        <f>'[1]by agency'!J1155</f>
        <v>324044</v>
      </c>
      <c r="K192" s="35">
        <f>'[1]by agency'!K1155</f>
        <v>1988670</v>
      </c>
      <c r="L192" s="35">
        <f>'[1]by agency'!L1155</f>
        <v>1510</v>
      </c>
      <c r="M192" s="35">
        <f>'[1]by agency'!M1155</f>
        <v>0</v>
      </c>
      <c r="N192" s="35">
        <f>'[1]by agency'!N1155</f>
        <v>2314224</v>
      </c>
      <c r="O192" s="35">
        <f>'[1]by agency'!O1155</f>
        <v>5648</v>
      </c>
      <c r="P192" s="35">
        <f>'[1]by agency'!P1155</f>
        <v>158654</v>
      </c>
      <c r="Q192" s="35">
        <f>'[1]by agency'!Q1155</f>
        <v>12</v>
      </c>
      <c r="R192" s="35">
        <f>'[1]by agency'!R1155</f>
        <v>180</v>
      </c>
      <c r="S192" s="35">
        <f>'[1]by agency'!S1155</f>
        <v>164494</v>
      </c>
      <c r="T192" s="31"/>
      <c r="U192" s="4" t="b">
        <f>+S192='[1]by agency'!S1155</f>
        <v>1</v>
      </c>
      <c r="V192" s="4" t="b">
        <f t="shared" si="55"/>
        <v>1</v>
      </c>
      <c r="W192" s="4" t="b">
        <f t="shared" si="55"/>
        <v>1</v>
      </c>
      <c r="X192" s="4" t="b">
        <f t="shared" si="55"/>
        <v>1</v>
      </c>
      <c r="Y192" s="4" t="b">
        <f t="shared" si="55"/>
        <v>1</v>
      </c>
      <c r="Z192" s="4" t="b">
        <f t="shared" si="55"/>
        <v>1</v>
      </c>
    </row>
    <row r="193" spans="1:26" s="4" customFormat="1">
      <c r="A193" s="34" t="s">
        <v>25</v>
      </c>
      <c r="B193" s="35">
        <f>'[1]by agency'!B1156</f>
        <v>0</v>
      </c>
      <c r="C193" s="35">
        <f>'[1]by agency'!C1156</f>
        <v>63102</v>
      </c>
      <c r="D193" s="35">
        <f>'[1]by agency'!D1156</f>
        <v>63102</v>
      </c>
      <c r="E193" s="35">
        <f>'[1]by agency'!E1156</f>
        <v>63102</v>
      </c>
      <c r="F193" s="35">
        <f>'[1]by agency'!F1156</f>
        <v>0</v>
      </c>
      <c r="G193" s="35">
        <f>'[1]by agency'!G1156</f>
        <v>0</v>
      </c>
      <c r="H193" s="35">
        <f>'[1]by agency'!H1156</f>
        <v>0</v>
      </c>
      <c r="I193" s="35">
        <f>'[1]by agency'!I1156</f>
        <v>63102</v>
      </c>
      <c r="J193" s="35">
        <f>'[1]by agency'!J1156</f>
        <v>44304</v>
      </c>
      <c r="K193" s="35">
        <f>'[1]by agency'!K1156</f>
        <v>0</v>
      </c>
      <c r="L193" s="35">
        <f>'[1]by agency'!L1156</f>
        <v>0</v>
      </c>
      <c r="M193" s="35">
        <f>'[1]by agency'!M1156</f>
        <v>0</v>
      </c>
      <c r="N193" s="35">
        <f>'[1]by agency'!N1156</f>
        <v>44304</v>
      </c>
      <c r="O193" s="35">
        <f>'[1]by agency'!O1156</f>
        <v>18798</v>
      </c>
      <c r="P193" s="35">
        <f>'[1]by agency'!P1156</f>
        <v>0</v>
      </c>
      <c r="Q193" s="35">
        <f>'[1]by agency'!Q1156</f>
        <v>0</v>
      </c>
      <c r="R193" s="35">
        <f>'[1]by agency'!R1156</f>
        <v>0</v>
      </c>
      <c r="S193" s="35">
        <f>'[1]by agency'!S1156</f>
        <v>18798</v>
      </c>
      <c r="T193" s="31"/>
      <c r="U193" s="4" t="b">
        <f>+S193='[1]by agency'!S1156</f>
        <v>1</v>
      </c>
      <c r="V193" s="4" t="b">
        <f t="shared" si="55"/>
        <v>1</v>
      </c>
      <c r="W193" s="4" t="b">
        <f t="shared" si="55"/>
        <v>1</v>
      </c>
      <c r="X193" s="4" t="b">
        <f t="shared" si="55"/>
        <v>1</v>
      </c>
      <c r="Y193" s="4" t="b">
        <f t="shared" si="55"/>
        <v>1</v>
      </c>
      <c r="Z193" s="4" t="b">
        <f t="shared" si="55"/>
        <v>1</v>
      </c>
    </row>
    <row r="194" spans="1:26" s="4" customFormat="1">
      <c r="A194" s="34" t="s">
        <v>26</v>
      </c>
      <c r="B194" s="35">
        <f>'[1]by agency'!B1157</f>
        <v>27198</v>
      </c>
      <c r="C194" s="35">
        <f>'[1]by agency'!C1157</f>
        <v>287</v>
      </c>
      <c r="D194" s="35">
        <f>'[1]by agency'!D1157</f>
        <v>27485</v>
      </c>
      <c r="E194" s="35">
        <f>'[1]by agency'!E1157</f>
        <v>27485</v>
      </c>
      <c r="F194" s="35">
        <f>'[1]by agency'!F1157</f>
        <v>0</v>
      </c>
      <c r="G194" s="35">
        <f>'[1]by agency'!G1157</f>
        <v>0</v>
      </c>
      <c r="H194" s="35">
        <f>'[1]by agency'!H1157</f>
        <v>0</v>
      </c>
      <c r="I194" s="35">
        <f>'[1]by agency'!I1157</f>
        <v>27485</v>
      </c>
      <c r="J194" s="35">
        <f>'[1]by agency'!J1157</f>
        <v>24322</v>
      </c>
      <c r="K194" s="35">
        <f>'[1]by agency'!K1157</f>
        <v>0</v>
      </c>
      <c r="L194" s="35">
        <f>'[1]by agency'!L1157</f>
        <v>0</v>
      </c>
      <c r="M194" s="35">
        <f>'[1]by agency'!M1157</f>
        <v>0</v>
      </c>
      <c r="N194" s="35">
        <f>'[1]by agency'!N1157</f>
        <v>24322</v>
      </c>
      <c r="O194" s="35">
        <f>'[1]by agency'!O1157</f>
        <v>3163</v>
      </c>
      <c r="P194" s="35">
        <f>'[1]by agency'!P1157</f>
        <v>0</v>
      </c>
      <c r="Q194" s="35">
        <f>'[1]by agency'!Q1157</f>
        <v>0</v>
      </c>
      <c r="R194" s="35">
        <f>'[1]by agency'!R1157</f>
        <v>0</v>
      </c>
      <c r="S194" s="35">
        <f>'[1]by agency'!S1157</f>
        <v>3163</v>
      </c>
      <c r="T194" s="31"/>
      <c r="U194" s="4" t="b">
        <f>+S194='[1]by agency'!S1157</f>
        <v>1</v>
      </c>
      <c r="V194" s="4" t="b">
        <f t="shared" si="55"/>
        <v>1</v>
      </c>
      <c r="W194" s="4" t="b">
        <f t="shared" si="55"/>
        <v>1</v>
      </c>
      <c r="X194" s="4" t="b">
        <f t="shared" si="55"/>
        <v>1</v>
      </c>
      <c r="Y194" s="4" t="b">
        <f t="shared" si="55"/>
        <v>1</v>
      </c>
      <c r="Z194" s="4" t="b">
        <f t="shared" si="55"/>
        <v>1</v>
      </c>
    </row>
    <row r="195" spans="1:26" s="4" customFormat="1">
      <c r="A195" s="34" t="s">
        <v>23</v>
      </c>
      <c r="B195" s="38">
        <f>+B196+B197</f>
        <v>0</v>
      </c>
      <c r="C195" s="38">
        <f>+C196+C197</f>
        <v>107342</v>
      </c>
      <c r="D195" s="38">
        <f>+D196+D197</f>
        <v>107342</v>
      </c>
      <c r="E195" s="38">
        <f t="shared" ref="E195:S195" si="66">+E196+E197</f>
        <v>0</v>
      </c>
      <c r="F195" s="38">
        <f t="shared" si="66"/>
        <v>80575</v>
      </c>
      <c r="G195" s="38">
        <f>+G196+G197</f>
        <v>6182</v>
      </c>
      <c r="H195" s="38">
        <f t="shared" si="66"/>
        <v>20585</v>
      </c>
      <c r="I195" s="38">
        <f t="shared" si="66"/>
        <v>107342</v>
      </c>
      <c r="J195" s="38">
        <f t="shared" si="66"/>
        <v>0</v>
      </c>
      <c r="K195" s="38">
        <f t="shared" si="66"/>
        <v>63898</v>
      </c>
      <c r="L195" s="38">
        <f>+L196+L197</f>
        <v>1196</v>
      </c>
      <c r="M195" s="38">
        <f t="shared" si="66"/>
        <v>8060</v>
      </c>
      <c r="N195" s="38">
        <f t="shared" si="66"/>
        <v>73154</v>
      </c>
      <c r="O195" s="38">
        <f t="shared" si="66"/>
        <v>0</v>
      </c>
      <c r="P195" s="38">
        <f t="shared" si="66"/>
        <v>16677</v>
      </c>
      <c r="Q195" s="38">
        <f>+Q196+Q197</f>
        <v>4986</v>
      </c>
      <c r="R195" s="38">
        <f t="shared" si="66"/>
        <v>12525</v>
      </c>
      <c r="S195" s="38">
        <f t="shared" si="66"/>
        <v>34188</v>
      </c>
      <c r="T195" s="31"/>
      <c r="U195" s="4" t="b">
        <f>+S195='[1]by agency'!S1158</f>
        <v>1</v>
      </c>
      <c r="V195" s="4" t="b">
        <f t="shared" si="55"/>
        <v>1</v>
      </c>
      <c r="W195" s="4" t="b">
        <f t="shared" si="55"/>
        <v>1</v>
      </c>
      <c r="X195" s="4" t="b">
        <f t="shared" si="55"/>
        <v>1</v>
      </c>
      <c r="Y195" s="4" t="b">
        <f t="shared" si="55"/>
        <v>1</v>
      </c>
      <c r="Z195" s="4" t="b">
        <f t="shared" si="55"/>
        <v>1</v>
      </c>
    </row>
    <row r="196" spans="1:26" s="4" customFormat="1" ht="14.25" customHeight="1">
      <c r="A196" s="36" t="s">
        <v>21</v>
      </c>
      <c r="B196" s="35">
        <f>'[1]by agency'!B1159</f>
        <v>0</v>
      </c>
      <c r="C196" s="35">
        <f>'[1]by agency'!C1159</f>
        <v>107342</v>
      </c>
      <c r="D196" s="35">
        <f>'[1]by agency'!D1159</f>
        <v>107342</v>
      </c>
      <c r="E196" s="35">
        <f>'[1]by agency'!E1159</f>
        <v>0</v>
      </c>
      <c r="F196" s="35">
        <f>'[1]by agency'!F1159</f>
        <v>80575</v>
      </c>
      <c r="G196" s="35">
        <f>'[1]by agency'!G1159</f>
        <v>6182</v>
      </c>
      <c r="H196" s="35">
        <f>'[1]by agency'!H1159</f>
        <v>20585</v>
      </c>
      <c r="I196" s="35">
        <f>'[1]by agency'!I1159</f>
        <v>107342</v>
      </c>
      <c r="J196" s="35">
        <f>'[1]by agency'!J1159</f>
        <v>0</v>
      </c>
      <c r="K196" s="35">
        <f>'[1]by agency'!K1159</f>
        <v>63898</v>
      </c>
      <c r="L196" s="35">
        <f>'[1]by agency'!L1159</f>
        <v>1196</v>
      </c>
      <c r="M196" s="35">
        <f>'[1]by agency'!M1159</f>
        <v>8060</v>
      </c>
      <c r="N196" s="35">
        <f>'[1]by agency'!N1159</f>
        <v>73154</v>
      </c>
      <c r="O196" s="35">
        <f>'[1]by agency'!O1159</f>
        <v>0</v>
      </c>
      <c r="P196" s="35">
        <f>'[1]by agency'!P1159</f>
        <v>16677</v>
      </c>
      <c r="Q196" s="35">
        <f>'[1]by agency'!Q1159</f>
        <v>4986</v>
      </c>
      <c r="R196" s="35">
        <f>'[1]by agency'!R1159</f>
        <v>12525</v>
      </c>
      <c r="S196" s="35">
        <f>'[1]by agency'!S1159</f>
        <v>34188</v>
      </c>
      <c r="T196" s="31"/>
      <c r="U196" s="4" t="b">
        <f>+S196='[1]by agency'!S1159</f>
        <v>1</v>
      </c>
      <c r="V196" s="4" t="b">
        <f t="shared" si="55"/>
        <v>1</v>
      </c>
      <c r="W196" s="4" t="b">
        <f t="shared" si="55"/>
        <v>1</v>
      </c>
      <c r="X196" s="4" t="b">
        <f t="shared" si="55"/>
        <v>1</v>
      </c>
      <c r="Y196" s="4" t="b">
        <f t="shared" si="55"/>
        <v>1</v>
      </c>
      <c r="Z196" s="4" t="b">
        <f t="shared" si="55"/>
        <v>1</v>
      </c>
    </row>
    <row r="197" spans="1:26" s="4" customFormat="1">
      <c r="A197" s="36" t="s">
        <v>22</v>
      </c>
      <c r="B197" s="35">
        <f>'[1]by agency'!B1160</f>
        <v>0</v>
      </c>
      <c r="C197" s="35">
        <f>'[1]by agency'!C1160</f>
        <v>0</v>
      </c>
      <c r="D197" s="35">
        <f>'[1]by agency'!D1160</f>
        <v>0</v>
      </c>
      <c r="E197" s="35">
        <f>'[1]by agency'!E1160</f>
        <v>0</v>
      </c>
      <c r="F197" s="35">
        <f>'[1]by agency'!F1160</f>
        <v>0</v>
      </c>
      <c r="G197" s="35">
        <f>'[1]by agency'!G1160</f>
        <v>0</v>
      </c>
      <c r="H197" s="35">
        <f>'[1]by agency'!H1160</f>
        <v>0</v>
      </c>
      <c r="I197" s="35">
        <f>'[1]by agency'!I1160</f>
        <v>0</v>
      </c>
      <c r="J197" s="35">
        <f>'[1]by agency'!J1160</f>
        <v>0</v>
      </c>
      <c r="K197" s="35">
        <f>'[1]by agency'!K1160</f>
        <v>0</v>
      </c>
      <c r="L197" s="35">
        <f>'[1]by agency'!L1160</f>
        <v>0</v>
      </c>
      <c r="M197" s="35">
        <f>'[1]by agency'!M1160</f>
        <v>0</v>
      </c>
      <c r="N197" s="35">
        <f>'[1]by agency'!N1160</f>
        <v>0</v>
      </c>
      <c r="O197" s="35">
        <f>'[1]by agency'!O1160</f>
        <v>0</v>
      </c>
      <c r="P197" s="35">
        <f>'[1]by agency'!P1160</f>
        <v>0</v>
      </c>
      <c r="Q197" s="35">
        <f>'[1]by agency'!Q1160</f>
        <v>0</v>
      </c>
      <c r="R197" s="35">
        <f>'[1]by agency'!R1160</f>
        <v>0</v>
      </c>
      <c r="S197" s="35">
        <f>'[1]by agency'!S1160</f>
        <v>0</v>
      </c>
      <c r="T197" s="31"/>
      <c r="U197" s="4" t="b">
        <f>+S197='[1]by agency'!S1160</f>
        <v>1</v>
      </c>
      <c r="V197" s="4" t="b">
        <f t="shared" si="55"/>
        <v>1</v>
      </c>
      <c r="W197" s="4" t="b">
        <f t="shared" si="55"/>
        <v>1</v>
      </c>
      <c r="X197" s="4" t="b">
        <f t="shared" si="55"/>
        <v>1</v>
      </c>
      <c r="Y197" s="4" t="b">
        <f t="shared" si="55"/>
        <v>1</v>
      </c>
      <c r="Z197" s="4" t="b">
        <f t="shared" si="55"/>
        <v>1</v>
      </c>
    </row>
    <row r="198" spans="1:26" s="4" customFormat="1">
      <c r="A198" s="39"/>
      <c r="B198" s="39"/>
      <c r="C198" s="39"/>
      <c r="D198" s="39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40"/>
      <c r="T198" s="31"/>
      <c r="V198" s="4" t="b">
        <f t="shared" si="55"/>
        <v>1</v>
      </c>
      <c r="W198" s="4" t="b">
        <f t="shared" si="55"/>
        <v>1</v>
      </c>
      <c r="X198" s="4" t="b">
        <f t="shared" si="55"/>
        <v>1</v>
      </c>
      <c r="Y198" s="4" t="b">
        <f t="shared" si="55"/>
        <v>1</v>
      </c>
      <c r="Z198" s="4" t="b">
        <f t="shared" si="55"/>
        <v>1</v>
      </c>
    </row>
    <row r="199" spans="1:26" s="4" customFormat="1">
      <c r="A199" s="134" t="s">
        <v>46</v>
      </c>
      <c r="B199" s="30">
        <f t="shared" ref="B199:S199" si="67">+B200+B204</f>
        <v>3842939</v>
      </c>
      <c r="C199" s="30">
        <f t="shared" si="67"/>
        <v>1520780</v>
      </c>
      <c r="D199" s="30">
        <f t="shared" si="67"/>
        <v>5363719</v>
      </c>
      <c r="E199" s="30">
        <f t="shared" si="67"/>
        <v>1525628</v>
      </c>
      <c r="F199" s="30">
        <f t="shared" si="67"/>
        <v>3061641</v>
      </c>
      <c r="G199" s="30">
        <f>+G200+G204</f>
        <v>1215</v>
      </c>
      <c r="H199" s="30">
        <f t="shared" si="67"/>
        <v>775234</v>
      </c>
      <c r="I199" s="30">
        <f t="shared" si="67"/>
        <v>5363718</v>
      </c>
      <c r="J199" s="30">
        <f t="shared" si="67"/>
        <v>1508114</v>
      </c>
      <c r="K199" s="30">
        <f t="shared" si="67"/>
        <v>2581235</v>
      </c>
      <c r="L199" s="30">
        <f t="shared" si="67"/>
        <v>1090</v>
      </c>
      <c r="M199" s="30">
        <f t="shared" si="67"/>
        <v>718313</v>
      </c>
      <c r="N199" s="30">
        <f t="shared" si="67"/>
        <v>4808752</v>
      </c>
      <c r="O199" s="30">
        <f t="shared" si="67"/>
        <v>17514</v>
      </c>
      <c r="P199" s="30">
        <f t="shared" si="67"/>
        <v>480406</v>
      </c>
      <c r="Q199" s="30">
        <f>+Q200+Q204</f>
        <v>125</v>
      </c>
      <c r="R199" s="30">
        <f t="shared" si="67"/>
        <v>56921</v>
      </c>
      <c r="S199" s="30">
        <f t="shared" si="67"/>
        <v>554966</v>
      </c>
      <c r="T199" s="31">
        <f>+N199/I199</f>
        <v>0.89653333750954101</v>
      </c>
      <c r="U199" s="4" t="b">
        <f>+S199='[1]by agency'!S1189</f>
        <v>1</v>
      </c>
      <c r="V199" s="4" t="b">
        <f t="shared" si="55"/>
        <v>1</v>
      </c>
      <c r="W199" s="4" t="b">
        <f t="shared" si="55"/>
        <v>1</v>
      </c>
      <c r="X199" s="4" t="b">
        <f t="shared" si="55"/>
        <v>1</v>
      </c>
      <c r="Y199" s="4" t="b">
        <f t="shared" si="55"/>
        <v>1</v>
      </c>
      <c r="Z199" s="4" t="b">
        <f t="shared" si="55"/>
        <v>1</v>
      </c>
    </row>
    <row r="200" spans="1:26" s="4" customFormat="1">
      <c r="A200" s="32" t="s">
        <v>19</v>
      </c>
      <c r="B200" s="33">
        <f>+B201+B202+B203</f>
        <v>3842939</v>
      </c>
      <c r="C200" s="33">
        <f>+C201+C202+C203</f>
        <v>266245</v>
      </c>
      <c r="D200" s="33">
        <f>+D201+D202+D203</f>
        <v>4109184</v>
      </c>
      <c r="E200" s="33">
        <f t="shared" ref="E200:S200" si="68">+E201+E202+E203</f>
        <v>1525628</v>
      </c>
      <c r="F200" s="33">
        <f t="shared" si="68"/>
        <v>2525966</v>
      </c>
      <c r="G200" s="33">
        <f>+G201+G202+G203</f>
        <v>1215</v>
      </c>
      <c r="H200" s="33">
        <f t="shared" si="68"/>
        <v>56374</v>
      </c>
      <c r="I200" s="33">
        <f t="shared" si="68"/>
        <v>4109183</v>
      </c>
      <c r="J200" s="33">
        <f t="shared" si="68"/>
        <v>1508114</v>
      </c>
      <c r="K200" s="33">
        <f t="shared" si="68"/>
        <v>2121276</v>
      </c>
      <c r="L200" s="33">
        <f>+L201+L202+L203</f>
        <v>1090</v>
      </c>
      <c r="M200" s="33">
        <f t="shared" si="68"/>
        <v>43435</v>
      </c>
      <c r="N200" s="33">
        <f t="shared" si="68"/>
        <v>3673915</v>
      </c>
      <c r="O200" s="33">
        <f t="shared" si="68"/>
        <v>17514</v>
      </c>
      <c r="P200" s="33">
        <f t="shared" si="68"/>
        <v>404690</v>
      </c>
      <c r="Q200" s="33">
        <f>+Q201+Q202+Q203</f>
        <v>125</v>
      </c>
      <c r="R200" s="33">
        <f t="shared" si="68"/>
        <v>12939</v>
      </c>
      <c r="S200" s="33">
        <f t="shared" si="68"/>
        <v>435268</v>
      </c>
      <c r="T200" s="31"/>
      <c r="U200" s="4" t="b">
        <f>+S200='[1]by agency'!S1190</f>
        <v>1</v>
      </c>
      <c r="V200" s="4" t="b">
        <f t="shared" si="55"/>
        <v>1</v>
      </c>
      <c r="W200" s="4" t="b">
        <f t="shared" si="55"/>
        <v>1</v>
      </c>
      <c r="X200" s="4" t="b">
        <f t="shared" si="55"/>
        <v>1</v>
      </c>
      <c r="Y200" s="4" t="b">
        <f t="shared" si="55"/>
        <v>1</v>
      </c>
      <c r="Z200" s="4" t="b">
        <f t="shared" si="55"/>
        <v>1</v>
      </c>
    </row>
    <row r="201" spans="1:26" s="4" customFormat="1">
      <c r="A201" s="34" t="s">
        <v>20</v>
      </c>
      <c r="B201" s="35">
        <f>'[1]by agency'!B1191</f>
        <v>3734308</v>
      </c>
      <c r="C201" s="35">
        <f>'[1]by agency'!C1191</f>
        <v>0</v>
      </c>
      <c r="D201" s="35">
        <f>'[1]by agency'!D1191</f>
        <v>3734308</v>
      </c>
      <c r="E201" s="35">
        <f>'[1]by agency'!E1191</f>
        <v>1171581</v>
      </c>
      <c r="F201" s="35">
        <f>'[1]by agency'!F1191</f>
        <v>2505137</v>
      </c>
      <c r="G201" s="35">
        <f>'[1]by agency'!G1191</f>
        <v>1215</v>
      </c>
      <c r="H201" s="35">
        <f>'[1]by agency'!H1191</f>
        <v>56374</v>
      </c>
      <c r="I201" s="35">
        <f>'[1]by agency'!I1191</f>
        <v>3734307</v>
      </c>
      <c r="J201" s="35">
        <f>'[1]by agency'!J1191</f>
        <v>1159013</v>
      </c>
      <c r="K201" s="35">
        <f>'[1]by agency'!K1191</f>
        <v>2108009</v>
      </c>
      <c r="L201" s="35">
        <f>'[1]by agency'!L1191</f>
        <v>1090</v>
      </c>
      <c r="M201" s="35">
        <f>'[1]by agency'!M1191</f>
        <v>43435</v>
      </c>
      <c r="N201" s="35">
        <f>'[1]by agency'!N1191</f>
        <v>3311547</v>
      </c>
      <c r="O201" s="35">
        <f>'[1]by agency'!O1191</f>
        <v>12568</v>
      </c>
      <c r="P201" s="35">
        <f>'[1]by agency'!P1191</f>
        <v>397128</v>
      </c>
      <c r="Q201" s="35">
        <f>'[1]by agency'!Q1191</f>
        <v>125</v>
      </c>
      <c r="R201" s="35">
        <f>'[1]by agency'!R1191</f>
        <v>12939</v>
      </c>
      <c r="S201" s="35">
        <f>'[1]by agency'!S1191</f>
        <v>422760</v>
      </c>
      <c r="T201" s="31"/>
      <c r="U201" s="4" t="b">
        <f>+S201='[1]by agency'!S1191</f>
        <v>1</v>
      </c>
      <c r="V201" s="4" t="b">
        <f t="shared" si="55"/>
        <v>1</v>
      </c>
      <c r="W201" s="4" t="b">
        <f t="shared" si="55"/>
        <v>1</v>
      </c>
      <c r="X201" s="4" t="b">
        <f t="shared" si="55"/>
        <v>1</v>
      </c>
      <c r="Y201" s="4" t="b">
        <f t="shared" si="55"/>
        <v>1</v>
      </c>
      <c r="Z201" s="4" t="b">
        <f t="shared" si="55"/>
        <v>1</v>
      </c>
    </row>
    <row r="202" spans="1:26" s="4" customFormat="1">
      <c r="A202" s="34" t="s">
        <v>25</v>
      </c>
      <c r="B202" s="35">
        <f>'[1]by agency'!B1192</f>
        <v>0</v>
      </c>
      <c r="C202" s="35">
        <f>'[1]by agency'!C1192</f>
        <v>251066</v>
      </c>
      <c r="D202" s="35">
        <f>'[1]by agency'!D1192</f>
        <v>251066</v>
      </c>
      <c r="E202" s="35">
        <f>'[1]by agency'!E1192</f>
        <v>251066</v>
      </c>
      <c r="F202" s="35">
        <f>'[1]by agency'!F1192</f>
        <v>0</v>
      </c>
      <c r="G202" s="35">
        <f>'[1]by agency'!G1192</f>
        <v>0</v>
      </c>
      <c r="H202" s="35">
        <f>'[1]by agency'!H1192</f>
        <v>0</v>
      </c>
      <c r="I202" s="35">
        <f>'[1]by agency'!I1192</f>
        <v>251066</v>
      </c>
      <c r="J202" s="35">
        <f>'[1]by agency'!J1192</f>
        <v>248007</v>
      </c>
      <c r="K202" s="35">
        <f>'[1]by agency'!K1192</f>
        <v>0</v>
      </c>
      <c r="L202" s="35">
        <f>'[1]by agency'!L1192</f>
        <v>0</v>
      </c>
      <c r="M202" s="35">
        <f>'[1]by agency'!M1192</f>
        <v>0</v>
      </c>
      <c r="N202" s="35">
        <f>'[1]by agency'!N1192</f>
        <v>248007</v>
      </c>
      <c r="O202" s="35">
        <f>'[1]by agency'!O1192</f>
        <v>3059</v>
      </c>
      <c r="P202" s="35">
        <f>'[1]by agency'!P1192</f>
        <v>0</v>
      </c>
      <c r="Q202" s="35">
        <f>'[1]by agency'!Q1192</f>
        <v>0</v>
      </c>
      <c r="R202" s="35">
        <f>'[1]by agency'!R1192</f>
        <v>0</v>
      </c>
      <c r="S202" s="35">
        <f>'[1]by agency'!S1192</f>
        <v>3059</v>
      </c>
      <c r="T202" s="31"/>
      <c r="U202" s="4" t="b">
        <f>+S202='[1]by agency'!S1192</f>
        <v>1</v>
      </c>
      <c r="V202" s="4" t="b">
        <f t="shared" si="55"/>
        <v>1</v>
      </c>
      <c r="W202" s="4" t="b">
        <f t="shared" si="55"/>
        <v>1</v>
      </c>
      <c r="X202" s="4" t="b">
        <f t="shared" si="55"/>
        <v>1</v>
      </c>
      <c r="Y202" s="4" t="b">
        <f t="shared" si="55"/>
        <v>1</v>
      </c>
      <c r="Z202" s="4" t="b">
        <f t="shared" si="55"/>
        <v>1</v>
      </c>
    </row>
    <row r="203" spans="1:26" s="4" customFormat="1">
      <c r="A203" s="34" t="s">
        <v>26</v>
      </c>
      <c r="B203" s="35">
        <f>'[1]by agency'!B1193</f>
        <v>108631</v>
      </c>
      <c r="C203" s="35">
        <f>'[1]by agency'!C1193</f>
        <v>15179</v>
      </c>
      <c r="D203" s="35">
        <f>'[1]by agency'!D1193</f>
        <v>123810</v>
      </c>
      <c r="E203" s="35">
        <f>'[1]by agency'!E1193</f>
        <v>102981</v>
      </c>
      <c r="F203" s="35">
        <f>'[1]by agency'!F1193</f>
        <v>20829</v>
      </c>
      <c r="G203" s="35">
        <f>'[1]by agency'!G1193</f>
        <v>0</v>
      </c>
      <c r="H203" s="35">
        <f>'[1]by agency'!H1193</f>
        <v>0</v>
      </c>
      <c r="I203" s="35">
        <f>'[1]by agency'!I1193</f>
        <v>123810</v>
      </c>
      <c r="J203" s="35">
        <f>'[1]by agency'!J1193</f>
        <v>101094</v>
      </c>
      <c r="K203" s="35">
        <f>'[1]by agency'!K1193</f>
        <v>13267</v>
      </c>
      <c r="L203" s="35">
        <f>'[1]by agency'!L1193</f>
        <v>0</v>
      </c>
      <c r="M203" s="35">
        <f>'[1]by agency'!M1193</f>
        <v>0</v>
      </c>
      <c r="N203" s="35">
        <f>'[1]by agency'!N1193</f>
        <v>114361</v>
      </c>
      <c r="O203" s="35">
        <f>'[1]by agency'!O1193</f>
        <v>1887</v>
      </c>
      <c r="P203" s="35">
        <f>'[1]by agency'!P1193</f>
        <v>7562</v>
      </c>
      <c r="Q203" s="35">
        <f>'[1]by agency'!Q1193</f>
        <v>0</v>
      </c>
      <c r="R203" s="35">
        <f>'[1]by agency'!R1193</f>
        <v>0</v>
      </c>
      <c r="S203" s="35">
        <f>'[1]by agency'!S1193</f>
        <v>9449</v>
      </c>
      <c r="T203" s="31"/>
      <c r="U203" s="4" t="b">
        <f>+S203='[1]by agency'!S1193</f>
        <v>1</v>
      </c>
      <c r="V203" s="4" t="b">
        <f t="shared" si="55"/>
        <v>1</v>
      </c>
      <c r="W203" s="4" t="b">
        <f t="shared" si="55"/>
        <v>1</v>
      </c>
      <c r="X203" s="4" t="b">
        <f t="shared" si="55"/>
        <v>1</v>
      </c>
      <c r="Y203" s="4" t="b">
        <f t="shared" si="55"/>
        <v>1</v>
      </c>
      <c r="Z203" s="4" t="b">
        <f t="shared" si="55"/>
        <v>1</v>
      </c>
    </row>
    <row r="204" spans="1:26" s="4" customFormat="1">
      <c r="A204" s="34" t="s">
        <v>23</v>
      </c>
      <c r="B204" s="38">
        <f>+B205+B206</f>
        <v>0</v>
      </c>
      <c r="C204" s="38">
        <f>+C205+C206</f>
        <v>1254535</v>
      </c>
      <c r="D204" s="38">
        <f>+D205+D206</f>
        <v>1254535</v>
      </c>
      <c r="E204" s="38">
        <f t="shared" ref="E204:S204" si="69">+E205+E206</f>
        <v>0</v>
      </c>
      <c r="F204" s="38">
        <f t="shared" si="69"/>
        <v>535675</v>
      </c>
      <c r="G204" s="38">
        <f>+G205+G206</f>
        <v>0</v>
      </c>
      <c r="H204" s="38">
        <f t="shared" si="69"/>
        <v>718860</v>
      </c>
      <c r="I204" s="38">
        <f t="shared" si="69"/>
        <v>1254535</v>
      </c>
      <c r="J204" s="38">
        <f t="shared" si="69"/>
        <v>0</v>
      </c>
      <c r="K204" s="38">
        <f t="shared" si="69"/>
        <v>459959</v>
      </c>
      <c r="L204" s="38">
        <f>+L205+L206</f>
        <v>0</v>
      </c>
      <c r="M204" s="38">
        <f t="shared" si="69"/>
        <v>674878</v>
      </c>
      <c r="N204" s="38">
        <f t="shared" si="69"/>
        <v>1134837</v>
      </c>
      <c r="O204" s="38">
        <f t="shared" si="69"/>
        <v>0</v>
      </c>
      <c r="P204" s="38">
        <f t="shared" si="69"/>
        <v>75716</v>
      </c>
      <c r="Q204" s="38">
        <f>+Q205+Q206</f>
        <v>0</v>
      </c>
      <c r="R204" s="38">
        <f t="shared" si="69"/>
        <v>43982</v>
      </c>
      <c r="S204" s="38">
        <f t="shared" si="69"/>
        <v>119698</v>
      </c>
      <c r="T204" s="31"/>
      <c r="U204" s="4" t="b">
        <f>+S204='[1]by agency'!S1194</f>
        <v>1</v>
      </c>
      <c r="V204" s="4" t="b">
        <f t="shared" si="55"/>
        <v>1</v>
      </c>
      <c r="W204" s="4" t="b">
        <f t="shared" si="55"/>
        <v>1</v>
      </c>
      <c r="X204" s="4" t="b">
        <f t="shared" si="55"/>
        <v>1</v>
      </c>
      <c r="Y204" s="4" t="b">
        <f t="shared" si="55"/>
        <v>1</v>
      </c>
      <c r="Z204" s="4" t="b">
        <f t="shared" si="55"/>
        <v>1</v>
      </c>
    </row>
    <row r="205" spans="1:26" s="4" customFormat="1" ht="12.75" customHeight="1">
      <c r="A205" s="36" t="s">
        <v>21</v>
      </c>
      <c r="B205" s="35">
        <f>'[1]by agency'!B1195</f>
        <v>0</v>
      </c>
      <c r="C205" s="35">
        <f>'[1]by agency'!C1195</f>
        <v>484535</v>
      </c>
      <c r="D205" s="35">
        <f>'[1]by agency'!D1195</f>
        <v>484535</v>
      </c>
      <c r="E205" s="35">
        <f>'[1]by agency'!E1195</f>
        <v>0</v>
      </c>
      <c r="F205" s="35">
        <f>'[1]by agency'!F1195</f>
        <v>465675</v>
      </c>
      <c r="G205" s="35">
        <f>'[1]by agency'!G1195</f>
        <v>0</v>
      </c>
      <c r="H205" s="35">
        <f>'[1]by agency'!H1195</f>
        <v>18860</v>
      </c>
      <c r="I205" s="35">
        <f>'[1]by agency'!I1195</f>
        <v>484535</v>
      </c>
      <c r="J205" s="35">
        <f>'[1]by agency'!J1195</f>
        <v>0</v>
      </c>
      <c r="K205" s="35">
        <f>'[1]by agency'!K1195</f>
        <v>459959</v>
      </c>
      <c r="L205" s="35">
        <f>'[1]by agency'!L1195</f>
        <v>0</v>
      </c>
      <c r="M205" s="35">
        <f>'[1]by agency'!M1195</f>
        <v>18038</v>
      </c>
      <c r="N205" s="35">
        <f>'[1]by agency'!N1195</f>
        <v>477997</v>
      </c>
      <c r="O205" s="35">
        <f>'[1]by agency'!O1195</f>
        <v>0</v>
      </c>
      <c r="P205" s="35">
        <f>'[1]by agency'!P1195</f>
        <v>5716</v>
      </c>
      <c r="Q205" s="35">
        <f>'[1]by agency'!Q1195</f>
        <v>0</v>
      </c>
      <c r="R205" s="35">
        <f>'[1]by agency'!R1195</f>
        <v>822</v>
      </c>
      <c r="S205" s="35">
        <f>'[1]by agency'!S1195</f>
        <v>6538</v>
      </c>
      <c r="T205" s="31"/>
      <c r="U205" s="4" t="b">
        <f>+S205='[1]by agency'!S1195</f>
        <v>1</v>
      </c>
      <c r="V205" s="4" t="b">
        <f t="shared" si="55"/>
        <v>1</v>
      </c>
      <c r="W205" s="4" t="b">
        <f t="shared" si="55"/>
        <v>1</v>
      </c>
      <c r="X205" s="4" t="b">
        <f t="shared" si="55"/>
        <v>1</v>
      </c>
      <c r="Y205" s="4" t="b">
        <f t="shared" si="55"/>
        <v>1</v>
      </c>
      <c r="Z205" s="4" t="b">
        <f t="shared" si="55"/>
        <v>1</v>
      </c>
    </row>
    <row r="206" spans="1:26" s="4" customFormat="1">
      <c r="A206" s="36" t="s">
        <v>22</v>
      </c>
      <c r="B206" s="35">
        <f>'[1]by agency'!B1196</f>
        <v>0</v>
      </c>
      <c r="C206" s="35">
        <f>'[1]by agency'!C1196</f>
        <v>770000</v>
      </c>
      <c r="D206" s="35">
        <f>'[1]by agency'!D1196</f>
        <v>770000</v>
      </c>
      <c r="E206" s="35">
        <f>'[1]by agency'!E1196</f>
        <v>0</v>
      </c>
      <c r="F206" s="35">
        <f>'[1]by agency'!F1196</f>
        <v>70000</v>
      </c>
      <c r="G206" s="35">
        <f>'[1]by agency'!G1196</f>
        <v>0</v>
      </c>
      <c r="H206" s="35">
        <f>'[1]by agency'!H1196</f>
        <v>700000</v>
      </c>
      <c r="I206" s="35">
        <f>'[1]by agency'!I1196</f>
        <v>770000</v>
      </c>
      <c r="J206" s="35">
        <f>'[1]by agency'!J1196</f>
        <v>0</v>
      </c>
      <c r="K206" s="35">
        <f>'[1]by agency'!K1196</f>
        <v>0</v>
      </c>
      <c r="L206" s="35">
        <f>'[1]by agency'!L1196</f>
        <v>0</v>
      </c>
      <c r="M206" s="35">
        <f>'[1]by agency'!M1196</f>
        <v>656840</v>
      </c>
      <c r="N206" s="35">
        <f>'[1]by agency'!N1196</f>
        <v>656840</v>
      </c>
      <c r="O206" s="35">
        <f>'[1]by agency'!O1196</f>
        <v>0</v>
      </c>
      <c r="P206" s="35">
        <f>'[1]by agency'!P1196</f>
        <v>70000</v>
      </c>
      <c r="Q206" s="35">
        <f>'[1]by agency'!Q1196</f>
        <v>0</v>
      </c>
      <c r="R206" s="35">
        <f>'[1]by agency'!R1196</f>
        <v>43160</v>
      </c>
      <c r="S206" s="35">
        <f>'[1]by agency'!S1196</f>
        <v>113160</v>
      </c>
      <c r="T206" s="31"/>
      <c r="U206" s="4" t="b">
        <f>+S206='[1]by agency'!S1196</f>
        <v>1</v>
      </c>
      <c r="V206" s="4" t="b">
        <f t="shared" si="55"/>
        <v>1</v>
      </c>
      <c r="W206" s="4" t="b">
        <f t="shared" si="55"/>
        <v>1</v>
      </c>
      <c r="X206" s="4" t="b">
        <f t="shared" si="55"/>
        <v>1</v>
      </c>
      <c r="Y206" s="4" t="b">
        <f t="shared" si="55"/>
        <v>1</v>
      </c>
      <c r="Z206" s="4" t="b">
        <f t="shared" si="55"/>
        <v>1</v>
      </c>
    </row>
    <row r="207" spans="1:26" s="4" customFormat="1">
      <c r="A207" s="39"/>
      <c r="B207" s="39"/>
      <c r="C207" s="39"/>
      <c r="D207" s="39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40"/>
      <c r="T207" s="31"/>
      <c r="V207" s="4" t="b">
        <f t="shared" si="55"/>
        <v>1</v>
      </c>
      <c r="W207" s="4" t="b">
        <f t="shared" si="55"/>
        <v>1</v>
      </c>
      <c r="X207" s="4" t="b">
        <f t="shared" si="55"/>
        <v>1</v>
      </c>
      <c r="Y207" s="4" t="b">
        <f t="shared" si="55"/>
        <v>1</v>
      </c>
      <c r="Z207" s="4" t="b">
        <f t="shared" si="55"/>
        <v>1</v>
      </c>
    </row>
    <row r="208" spans="1:26" s="4" customFormat="1">
      <c r="A208" s="135" t="s">
        <v>47</v>
      </c>
      <c r="B208" s="30">
        <f t="shared" ref="B208:S208" si="70">+B209+B213</f>
        <v>54537699</v>
      </c>
      <c r="C208" s="30">
        <f t="shared" si="70"/>
        <v>25068400</v>
      </c>
      <c r="D208" s="30">
        <f t="shared" si="70"/>
        <v>79606099</v>
      </c>
      <c r="E208" s="30">
        <f t="shared" si="70"/>
        <v>6851970</v>
      </c>
      <c r="F208" s="30">
        <f t="shared" si="70"/>
        <v>20872023</v>
      </c>
      <c r="G208" s="30">
        <f>+G209+G213</f>
        <v>26275</v>
      </c>
      <c r="H208" s="30">
        <f t="shared" si="70"/>
        <v>51836464</v>
      </c>
      <c r="I208" s="30">
        <f t="shared" si="70"/>
        <v>79586732</v>
      </c>
      <c r="J208" s="30">
        <f t="shared" si="70"/>
        <v>6778152</v>
      </c>
      <c r="K208" s="30">
        <f t="shared" si="70"/>
        <v>14975113</v>
      </c>
      <c r="L208" s="30">
        <f t="shared" si="70"/>
        <v>25762</v>
      </c>
      <c r="M208" s="30">
        <f t="shared" si="70"/>
        <v>24349367</v>
      </c>
      <c r="N208" s="30">
        <f t="shared" si="70"/>
        <v>46128394</v>
      </c>
      <c r="O208" s="30">
        <f t="shared" si="70"/>
        <v>73818</v>
      </c>
      <c r="P208" s="30">
        <f t="shared" si="70"/>
        <v>5896910</v>
      </c>
      <c r="Q208" s="30">
        <f>+Q209+Q213</f>
        <v>513</v>
      </c>
      <c r="R208" s="30">
        <f t="shared" si="70"/>
        <v>27487097</v>
      </c>
      <c r="S208" s="30">
        <f t="shared" si="70"/>
        <v>33458338</v>
      </c>
      <c r="T208" s="31">
        <f>+N208/I208</f>
        <v>0.57959904673557894</v>
      </c>
      <c r="U208" s="4" t="b">
        <f>+S208='[1]by agency'!S1243</f>
        <v>1</v>
      </c>
      <c r="V208" s="4" t="b">
        <f t="shared" si="55"/>
        <v>1</v>
      </c>
      <c r="W208" s="4" t="b">
        <f t="shared" si="55"/>
        <v>1</v>
      </c>
      <c r="X208" s="4" t="b">
        <f t="shared" si="55"/>
        <v>1</v>
      </c>
      <c r="Y208" s="4" t="b">
        <f t="shared" si="55"/>
        <v>1</v>
      </c>
      <c r="Z208" s="4" t="b">
        <f t="shared" si="55"/>
        <v>1</v>
      </c>
    </row>
    <row r="209" spans="1:26" s="4" customFormat="1">
      <c r="A209" s="32" t="s">
        <v>19</v>
      </c>
      <c r="B209" s="33">
        <f>+B210+B211+B212</f>
        <v>54537699</v>
      </c>
      <c r="C209" s="33">
        <f>+C210+C211+C212</f>
        <v>3990567</v>
      </c>
      <c r="D209" s="33">
        <f>+D210+D211+D212</f>
        <v>58528266</v>
      </c>
      <c r="E209" s="33">
        <f t="shared" ref="E209:S209" si="71">+E210+E211+E212</f>
        <v>6851970</v>
      </c>
      <c r="F209" s="33">
        <f t="shared" si="71"/>
        <v>16905846</v>
      </c>
      <c r="G209" s="33">
        <f>+G210+G211+G212</f>
        <v>26275</v>
      </c>
      <c r="H209" s="33">
        <f t="shared" si="71"/>
        <v>34724808</v>
      </c>
      <c r="I209" s="33">
        <f t="shared" si="71"/>
        <v>58508899</v>
      </c>
      <c r="J209" s="33">
        <f t="shared" si="71"/>
        <v>6778152</v>
      </c>
      <c r="K209" s="33">
        <f t="shared" si="71"/>
        <v>13388000</v>
      </c>
      <c r="L209" s="33">
        <f>+L210+L211+L212</f>
        <v>25762</v>
      </c>
      <c r="M209" s="33">
        <f t="shared" si="71"/>
        <v>15869437</v>
      </c>
      <c r="N209" s="33">
        <f t="shared" si="71"/>
        <v>36061351</v>
      </c>
      <c r="O209" s="33">
        <f t="shared" si="71"/>
        <v>73818</v>
      </c>
      <c r="P209" s="33">
        <f t="shared" si="71"/>
        <v>3517846</v>
      </c>
      <c r="Q209" s="33">
        <f>+Q210+Q211+Q212</f>
        <v>513</v>
      </c>
      <c r="R209" s="33">
        <f t="shared" si="71"/>
        <v>18855371</v>
      </c>
      <c r="S209" s="33">
        <f t="shared" si="71"/>
        <v>22447548</v>
      </c>
      <c r="T209" s="31"/>
      <c r="U209" s="4" t="b">
        <f>+S209='[1]by agency'!S1244</f>
        <v>1</v>
      </c>
      <c r="V209" s="4" t="b">
        <f t="shared" si="55"/>
        <v>1</v>
      </c>
      <c r="W209" s="4" t="b">
        <f t="shared" si="55"/>
        <v>1</v>
      </c>
      <c r="X209" s="4" t="b">
        <f t="shared" si="55"/>
        <v>1</v>
      </c>
      <c r="Y209" s="4" t="b">
        <f t="shared" si="55"/>
        <v>1</v>
      </c>
      <c r="Z209" s="4" t="b">
        <f t="shared" si="55"/>
        <v>1</v>
      </c>
    </row>
    <row r="210" spans="1:26" s="4" customFormat="1">
      <c r="A210" s="34" t="s">
        <v>20</v>
      </c>
      <c r="B210" s="35">
        <f>'[1]by agency'!B1245</f>
        <v>52874342</v>
      </c>
      <c r="C210" s="35">
        <f>'[1]by agency'!C1245</f>
        <v>238100</v>
      </c>
      <c r="D210" s="35">
        <f>'[1]by agency'!D1245</f>
        <v>53112442</v>
      </c>
      <c r="E210" s="35">
        <f>'[1]by agency'!E1245</f>
        <v>4282339</v>
      </c>
      <c r="F210" s="35">
        <f>'[1]by agency'!F1245</f>
        <v>14449860</v>
      </c>
      <c r="G210" s="35">
        <f>'[1]by agency'!G1245</f>
        <v>26275</v>
      </c>
      <c r="H210" s="35">
        <f>'[1]by agency'!H1245</f>
        <v>34353969</v>
      </c>
      <c r="I210" s="35">
        <f>'[1]by agency'!I1245</f>
        <v>53112443</v>
      </c>
      <c r="J210" s="35">
        <f>'[1]by agency'!J1245</f>
        <v>4253266</v>
      </c>
      <c r="K210" s="35">
        <f>'[1]by agency'!K1245</f>
        <v>13279861</v>
      </c>
      <c r="L210" s="35">
        <f>'[1]by agency'!L1245</f>
        <v>25762</v>
      </c>
      <c r="M210" s="35">
        <f>'[1]by agency'!M1245</f>
        <v>15777247</v>
      </c>
      <c r="N210" s="35">
        <f>'[1]by agency'!N1245</f>
        <v>33336136</v>
      </c>
      <c r="O210" s="35">
        <f>'[1]by agency'!O1245</f>
        <v>29073</v>
      </c>
      <c r="P210" s="35">
        <f>'[1]by agency'!P1245</f>
        <v>1169999</v>
      </c>
      <c r="Q210" s="35">
        <f>'[1]by agency'!Q1245</f>
        <v>513</v>
      </c>
      <c r="R210" s="35">
        <f>'[1]by agency'!R1245</f>
        <v>18576722</v>
      </c>
      <c r="S210" s="35">
        <f>'[1]by agency'!S1245</f>
        <v>19776307</v>
      </c>
      <c r="T210" s="31"/>
      <c r="U210" s="4" t="b">
        <f>+S210='[1]by agency'!S1245</f>
        <v>1</v>
      </c>
      <c r="V210" s="4" t="b">
        <f t="shared" si="55"/>
        <v>1</v>
      </c>
      <c r="W210" s="4" t="b">
        <f t="shared" si="55"/>
        <v>1</v>
      </c>
      <c r="X210" s="4" t="b">
        <f t="shared" si="55"/>
        <v>1</v>
      </c>
      <c r="Y210" s="4" t="b">
        <f t="shared" si="55"/>
        <v>1</v>
      </c>
      <c r="Z210" s="4" t="b">
        <f t="shared" si="55"/>
        <v>1</v>
      </c>
    </row>
    <row r="211" spans="1:26" s="4" customFormat="1">
      <c r="A211" s="34" t="s">
        <v>25</v>
      </c>
      <c r="B211" s="35">
        <f>'[1]by agency'!B1246</f>
        <v>0</v>
      </c>
      <c r="C211" s="35">
        <f>'[1]by agency'!C1246</f>
        <v>2011283</v>
      </c>
      <c r="D211" s="35">
        <f>'[1]by agency'!D1246</f>
        <v>2011283</v>
      </c>
      <c r="E211" s="35">
        <f>'[1]by agency'!E1246</f>
        <v>2004693</v>
      </c>
      <c r="F211" s="35">
        <f>'[1]by agency'!F1246</f>
        <v>6590</v>
      </c>
      <c r="G211" s="35">
        <f>'[1]by agency'!G1246</f>
        <v>0</v>
      </c>
      <c r="H211" s="35">
        <f>'[1]by agency'!H1246</f>
        <v>0</v>
      </c>
      <c r="I211" s="35">
        <f>'[1]by agency'!I1246</f>
        <v>2011283</v>
      </c>
      <c r="J211" s="35">
        <f>'[1]by agency'!J1246</f>
        <v>1979900</v>
      </c>
      <c r="K211" s="35">
        <f>'[1]by agency'!K1246</f>
        <v>4871</v>
      </c>
      <c r="L211" s="35">
        <f>'[1]by agency'!L1246</f>
        <v>0</v>
      </c>
      <c r="M211" s="35">
        <f>'[1]by agency'!M1246</f>
        <v>0</v>
      </c>
      <c r="N211" s="35">
        <f>'[1]by agency'!N1246</f>
        <v>1984771</v>
      </c>
      <c r="O211" s="35">
        <f>'[1]by agency'!O1246</f>
        <v>24793</v>
      </c>
      <c r="P211" s="35">
        <f>'[1]by agency'!P1246</f>
        <v>1719</v>
      </c>
      <c r="Q211" s="35">
        <f>'[1]by agency'!Q1246</f>
        <v>0</v>
      </c>
      <c r="R211" s="35">
        <f>'[1]by agency'!R1246</f>
        <v>0</v>
      </c>
      <c r="S211" s="35">
        <f>'[1]by agency'!S1246</f>
        <v>26512</v>
      </c>
      <c r="T211" s="31"/>
      <c r="U211" s="4" t="b">
        <f>+S211='[1]by agency'!S1246</f>
        <v>1</v>
      </c>
      <c r="V211" s="4" t="b">
        <f t="shared" si="55"/>
        <v>1</v>
      </c>
      <c r="W211" s="4" t="b">
        <f t="shared" si="55"/>
        <v>1</v>
      </c>
      <c r="X211" s="4" t="b">
        <f t="shared" si="55"/>
        <v>1</v>
      </c>
      <c r="Y211" s="4" t="b">
        <f t="shared" si="55"/>
        <v>1</v>
      </c>
      <c r="Z211" s="4" t="b">
        <f t="shared" si="55"/>
        <v>1</v>
      </c>
    </row>
    <row r="212" spans="1:26" s="4" customFormat="1">
      <c r="A212" s="34" t="s">
        <v>26</v>
      </c>
      <c r="B212" s="35">
        <f>'[1]by agency'!B1247</f>
        <v>1663357</v>
      </c>
      <c r="C212" s="35">
        <f>'[1]by agency'!C1247</f>
        <v>1741184</v>
      </c>
      <c r="D212" s="35">
        <f>'[1]by agency'!D1247</f>
        <v>3404541</v>
      </c>
      <c r="E212" s="35">
        <f>'[1]by agency'!E1247</f>
        <v>564938</v>
      </c>
      <c r="F212" s="35">
        <f>'[1]by agency'!F1247</f>
        <v>2449396</v>
      </c>
      <c r="G212" s="35">
        <f>'[1]by agency'!G1247</f>
        <v>0</v>
      </c>
      <c r="H212" s="35">
        <f>'[1]by agency'!H1247</f>
        <v>370839</v>
      </c>
      <c r="I212" s="35">
        <f>'[1]by agency'!I1247</f>
        <v>3385173</v>
      </c>
      <c r="J212" s="35">
        <f>'[1]by agency'!J1247</f>
        <v>544986</v>
      </c>
      <c r="K212" s="35">
        <f>'[1]by agency'!K1247</f>
        <v>103268</v>
      </c>
      <c r="L212" s="35">
        <f>'[1]by agency'!L1247</f>
        <v>0</v>
      </c>
      <c r="M212" s="35">
        <f>'[1]by agency'!M1247</f>
        <v>92190</v>
      </c>
      <c r="N212" s="35">
        <f>'[1]by agency'!N1247</f>
        <v>740444</v>
      </c>
      <c r="O212" s="35">
        <f>'[1]by agency'!O1247</f>
        <v>19952</v>
      </c>
      <c r="P212" s="35">
        <f>'[1]by agency'!P1247</f>
        <v>2346128</v>
      </c>
      <c r="Q212" s="35">
        <f>'[1]by agency'!Q1247</f>
        <v>0</v>
      </c>
      <c r="R212" s="35">
        <f>'[1]by agency'!R1247</f>
        <v>278649</v>
      </c>
      <c r="S212" s="35">
        <f>'[1]by agency'!S1247</f>
        <v>2644729</v>
      </c>
      <c r="T212" s="31"/>
      <c r="U212" s="4" t="b">
        <f>+S212='[1]by agency'!S1247</f>
        <v>1</v>
      </c>
      <c r="V212" s="4" t="b">
        <f t="shared" si="55"/>
        <v>1</v>
      </c>
      <c r="W212" s="4" t="b">
        <f t="shared" si="55"/>
        <v>1</v>
      </c>
      <c r="X212" s="4" t="b">
        <f t="shared" si="55"/>
        <v>1</v>
      </c>
      <c r="Y212" s="4" t="b">
        <f t="shared" si="55"/>
        <v>1</v>
      </c>
      <c r="Z212" s="4" t="b">
        <f t="shared" si="55"/>
        <v>1</v>
      </c>
    </row>
    <row r="213" spans="1:26" s="4" customFormat="1">
      <c r="A213" s="34" t="s">
        <v>23</v>
      </c>
      <c r="B213" s="38">
        <f>+B214+B215</f>
        <v>0</v>
      </c>
      <c r="C213" s="38">
        <f>+C214+C215</f>
        <v>21077833</v>
      </c>
      <c r="D213" s="38">
        <f>+D214+D215</f>
        <v>21077833</v>
      </c>
      <c r="E213" s="38">
        <f t="shared" ref="E213:S213" si="72">+E214+E215</f>
        <v>0</v>
      </c>
      <c r="F213" s="38">
        <f t="shared" si="72"/>
        <v>3966177</v>
      </c>
      <c r="G213" s="38">
        <f>+G214+G215</f>
        <v>0</v>
      </c>
      <c r="H213" s="38">
        <f t="shared" si="72"/>
        <v>17111656</v>
      </c>
      <c r="I213" s="38">
        <f t="shared" si="72"/>
        <v>21077833</v>
      </c>
      <c r="J213" s="38">
        <f t="shared" si="72"/>
        <v>0</v>
      </c>
      <c r="K213" s="38">
        <f t="shared" si="72"/>
        <v>1587113</v>
      </c>
      <c r="L213" s="38">
        <f>+L214+L215</f>
        <v>0</v>
      </c>
      <c r="M213" s="38">
        <f t="shared" si="72"/>
        <v>8479930</v>
      </c>
      <c r="N213" s="38">
        <f t="shared" si="72"/>
        <v>10067043</v>
      </c>
      <c r="O213" s="38">
        <f t="shared" si="72"/>
        <v>0</v>
      </c>
      <c r="P213" s="38">
        <f t="shared" si="72"/>
        <v>2379064</v>
      </c>
      <c r="Q213" s="38">
        <f>+Q214+Q215</f>
        <v>0</v>
      </c>
      <c r="R213" s="38">
        <f t="shared" si="72"/>
        <v>8631726</v>
      </c>
      <c r="S213" s="38">
        <f t="shared" si="72"/>
        <v>11010790</v>
      </c>
      <c r="T213" s="31"/>
      <c r="U213" s="4" t="b">
        <f>+S213='[1]by agency'!S1248</f>
        <v>1</v>
      </c>
      <c r="V213" s="4" t="b">
        <f t="shared" si="55"/>
        <v>1</v>
      </c>
      <c r="W213" s="4" t="b">
        <f t="shared" si="55"/>
        <v>1</v>
      </c>
      <c r="X213" s="4" t="b">
        <f t="shared" si="55"/>
        <v>1</v>
      </c>
      <c r="Y213" s="4" t="b">
        <f t="shared" si="55"/>
        <v>1</v>
      </c>
      <c r="Z213" s="4" t="b">
        <f t="shared" si="55"/>
        <v>1</v>
      </c>
    </row>
    <row r="214" spans="1:26" s="4" customFormat="1" ht="12.75" customHeight="1">
      <c r="A214" s="36" t="s">
        <v>21</v>
      </c>
      <c r="B214" s="35">
        <f>'[1]by agency'!B1249</f>
        <v>0</v>
      </c>
      <c r="C214" s="35">
        <f>'[1]by agency'!C1249</f>
        <v>19194670</v>
      </c>
      <c r="D214" s="35">
        <f>'[1]by agency'!D1249</f>
        <v>19194670</v>
      </c>
      <c r="E214" s="35">
        <f>'[1]by agency'!E1249</f>
        <v>0</v>
      </c>
      <c r="F214" s="35">
        <f>'[1]by agency'!F1249</f>
        <v>3016177</v>
      </c>
      <c r="G214" s="35">
        <f>'[1]by agency'!G1249</f>
        <v>0</v>
      </c>
      <c r="H214" s="35">
        <f>'[1]by agency'!H1249</f>
        <v>16178493</v>
      </c>
      <c r="I214" s="35">
        <f>'[1]by agency'!I1249</f>
        <v>19194670</v>
      </c>
      <c r="J214" s="35">
        <f>'[1]by agency'!J1249</f>
        <v>0</v>
      </c>
      <c r="K214" s="35">
        <f>'[1]by agency'!K1249</f>
        <v>1587113</v>
      </c>
      <c r="L214" s="35">
        <f>'[1]by agency'!L1249</f>
        <v>0</v>
      </c>
      <c r="M214" s="35">
        <f>'[1]by agency'!M1249</f>
        <v>8479930</v>
      </c>
      <c r="N214" s="35">
        <f>'[1]by agency'!N1249</f>
        <v>10067043</v>
      </c>
      <c r="O214" s="35">
        <f>'[1]by agency'!O1249</f>
        <v>0</v>
      </c>
      <c r="P214" s="35">
        <f>'[1]by agency'!P1249</f>
        <v>1429064</v>
      </c>
      <c r="Q214" s="35">
        <f>'[1]by agency'!Q1249</f>
        <v>0</v>
      </c>
      <c r="R214" s="35">
        <f>'[1]by agency'!R1249</f>
        <v>7698563</v>
      </c>
      <c r="S214" s="35">
        <f>'[1]by agency'!S1249</f>
        <v>9127627</v>
      </c>
      <c r="T214" s="31"/>
      <c r="U214" s="4" t="b">
        <f>+S214='[1]by agency'!S1249</f>
        <v>1</v>
      </c>
      <c r="V214" s="4" t="b">
        <f t="shared" ref="V214:Z276" si="73">E214-J214=O214</f>
        <v>1</v>
      </c>
      <c r="W214" s="4" t="b">
        <f t="shared" si="73"/>
        <v>1</v>
      </c>
      <c r="X214" s="4" t="b">
        <f t="shared" si="73"/>
        <v>1</v>
      </c>
      <c r="Y214" s="4" t="b">
        <f t="shared" si="73"/>
        <v>1</v>
      </c>
      <c r="Z214" s="4" t="b">
        <f t="shared" si="73"/>
        <v>1</v>
      </c>
    </row>
    <row r="215" spans="1:26" s="4" customFormat="1">
      <c r="A215" s="36" t="s">
        <v>22</v>
      </c>
      <c r="B215" s="35">
        <f>'[1]by agency'!B1250</f>
        <v>0</v>
      </c>
      <c r="C215" s="35">
        <f>'[1]by agency'!C1250</f>
        <v>1883163</v>
      </c>
      <c r="D215" s="35">
        <f>'[1]by agency'!D1250</f>
        <v>1883163</v>
      </c>
      <c r="E215" s="35">
        <f>'[1]by agency'!E1250</f>
        <v>0</v>
      </c>
      <c r="F215" s="35">
        <f>'[1]by agency'!F1250</f>
        <v>950000</v>
      </c>
      <c r="G215" s="35">
        <f>'[1]by agency'!G1250</f>
        <v>0</v>
      </c>
      <c r="H215" s="35">
        <f>'[1]by agency'!H1250</f>
        <v>933163</v>
      </c>
      <c r="I215" s="35">
        <f>'[1]by agency'!I1250</f>
        <v>1883163</v>
      </c>
      <c r="J215" s="35">
        <f>'[1]by agency'!J1250</f>
        <v>0</v>
      </c>
      <c r="K215" s="35">
        <f>'[1]by agency'!K1250</f>
        <v>0</v>
      </c>
      <c r="L215" s="35">
        <f>'[1]by agency'!L1250</f>
        <v>0</v>
      </c>
      <c r="M215" s="35">
        <f>'[1]by agency'!M1250</f>
        <v>0</v>
      </c>
      <c r="N215" s="35">
        <f>'[1]by agency'!N1250</f>
        <v>0</v>
      </c>
      <c r="O215" s="35">
        <f>'[1]by agency'!O1250</f>
        <v>0</v>
      </c>
      <c r="P215" s="35">
        <f>'[1]by agency'!P1250</f>
        <v>950000</v>
      </c>
      <c r="Q215" s="35">
        <f>'[1]by agency'!Q1250</f>
        <v>0</v>
      </c>
      <c r="R215" s="35">
        <f>'[1]by agency'!R1250</f>
        <v>933163</v>
      </c>
      <c r="S215" s="35">
        <f>'[1]by agency'!S1250</f>
        <v>1883163</v>
      </c>
      <c r="T215" s="31"/>
      <c r="U215" s="4" t="b">
        <f>+S215='[1]by agency'!S1250</f>
        <v>1</v>
      </c>
      <c r="V215" s="4" t="b">
        <f t="shared" si="73"/>
        <v>1</v>
      </c>
      <c r="W215" s="4" t="b">
        <f t="shared" si="73"/>
        <v>1</v>
      </c>
      <c r="X215" s="4" t="b">
        <f t="shared" si="73"/>
        <v>1</v>
      </c>
      <c r="Y215" s="4" t="b">
        <f t="shared" si="73"/>
        <v>1</v>
      </c>
      <c r="Z215" s="4" t="b">
        <f t="shared" si="73"/>
        <v>1</v>
      </c>
    </row>
    <row r="216" spans="1:26" s="4" customFormat="1">
      <c r="A216" s="39"/>
      <c r="B216" s="39"/>
      <c r="C216" s="39"/>
      <c r="D216" s="39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40"/>
      <c r="T216" s="31"/>
      <c r="V216" s="4" t="b">
        <f t="shared" si="73"/>
        <v>1</v>
      </c>
      <c r="W216" s="4" t="b">
        <f t="shared" si="73"/>
        <v>1</v>
      </c>
      <c r="X216" s="4" t="b">
        <f t="shared" si="73"/>
        <v>1</v>
      </c>
      <c r="Y216" s="4" t="b">
        <f t="shared" si="73"/>
        <v>1</v>
      </c>
      <c r="Z216" s="4" t="b">
        <f t="shared" si="73"/>
        <v>1</v>
      </c>
    </row>
    <row r="217" spans="1:26" s="4" customFormat="1">
      <c r="A217" s="135" t="s">
        <v>48</v>
      </c>
      <c r="B217" s="30">
        <f>+B218+B222</f>
        <v>6409563</v>
      </c>
      <c r="C217" s="30">
        <f>+C218+C222</f>
        <v>3011588</v>
      </c>
      <c r="D217" s="30">
        <f>+D218+D222</f>
        <v>9421151</v>
      </c>
      <c r="E217" s="30">
        <f t="shared" ref="E217:S217" si="74">+E218+E222</f>
        <v>2192487</v>
      </c>
      <c r="F217" s="30">
        <f t="shared" si="74"/>
        <v>6277940</v>
      </c>
      <c r="G217" s="30">
        <f>+G218+G222</f>
        <v>278</v>
      </c>
      <c r="H217" s="30">
        <f t="shared" si="74"/>
        <v>759967</v>
      </c>
      <c r="I217" s="30">
        <f t="shared" si="74"/>
        <v>9230672</v>
      </c>
      <c r="J217" s="30">
        <f t="shared" si="74"/>
        <v>2071248</v>
      </c>
      <c r="K217" s="30">
        <f t="shared" si="74"/>
        <v>5219957</v>
      </c>
      <c r="L217" s="30">
        <f>+L218+L222</f>
        <v>9</v>
      </c>
      <c r="M217" s="30">
        <f t="shared" si="74"/>
        <v>418906</v>
      </c>
      <c r="N217" s="30">
        <f t="shared" si="74"/>
        <v>7710120</v>
      </c>
      <c r="O217" s="30">
        <f t="shared" si="74"/>
        <v>121239</v>
      </c>
      <c r="P217" s="30">
        <f t="shared" si="74"/>
        <v>1057983</v>
      </c>
      <c r="Q217" s="30">
        <f>+Q218+Q222</f>
        <v>269</v>
      </c>
      <c r="R217" s="30">
        <f t="shared" si="74"/>
        <v>341061</v>
      </c>
      <c r="S217" s="30">
        <f t="shared" si="74"/>
        <v>1520552</v>
      </c>
      <c r="T217" s="31">
        <f>+N217/I217</f>
        <v>0.83527179819627428</v>
      </c>
      <c r="U217" s="4" t="b">
        <f>+S217='[1]by agency'!S1315</f>
        <v>1</v>
      </c>
      <c r="V217" s="4" t="b">
        <f t="shared" si="73"/>
        <v>1</v>
      </c>
      <c r="W217" s="4" t="b">
        <f t="shared" si="73"/>
        <v>1</v>
      </c>
      <c r="X217" s="4" t="b">
        <f t="shared" si="73"/>
        <v>1</v>
      </c>
      <c r="Y217" s="4" t="b">
        <f t="shared" si="73"/>
        <v>1</v>
      </c>
      <c r="Z217" s="4" t="b">
        <f t="shared" si="73"/>
        <v>1</v>
      </c>
    </row>
    <row r="218" spans="1:26" s="4" customFormat="1">
      <c r="A218" s="32" t="s">
        <v>19</v>
      </c>
      <c r="B218" s="33">
        <f>+B219+B220+B221</f>
        <v>6409563</v>
      </c>
      <c r="C218" s="33">
        <f>+C219+C220+C221</f>
        <v>1687335</v>
      </c>
      <c r="D218" s="33">
        <f>+D219+D220+D221</f>
        <v>8096898</v>
      </c>
      <c r="E218" s="33">
        <f t="shared" ref="E218:S218" si="75">+E219+E220+E221</f>
        <v>2192487</v>
      </c>
      <c r="F218" s="33">
        <f t="shared" si="75"/>
        <v>5165119</v>
      </c>
      <c r="G218" s="33">
        <f>+G219+G220+G221</f>
        <v>278</v>
      </c>
      <c r="H218" s="33">
        <f t="shared" si="75"/>
        <v>548535</v>
      </c>
      <c r="I218" s="33">
        <f t="shared" si="75"/>
        <v>7906419</v>
      </c>
      <c r="J218" s="33">
        <f t="shared" si="75"/>
        <v>2071248</v>
      </c>
      <c r="K218" s="33">
        <f t="shared" si="75"/>
        <v>4145969</v>
      </c>
      <c r="L218" s="33">
        <f>+L219+L220+L221</f>
        <v>9</v>
      </c>
      <c r="M218" s="33">
        <f t="shared" si="75"/>
        <v>391880</v>
      </c>
      <c r="N218" s="33">
        <f t="shared" si="75"/>
        <v>6609106</v>
      </c>
      <c r="O218" s="33">
        <f t="shared" si="75"/>
        <v>121239</v>
      </c>
      <c r="P218" s="33">
        <f t="shared" si="75"/>
        <v>1019150</v>
      </c>
      <c r="Q218" s="33">
        <f>+Q219+Q220+Q221</f>
        <v>269</v>
      </c>
      <c r="R218" s="33">
        <f t="shared" si="75"/>
        <v>156655</v>
      </c>
      <c r="S218" s="33">
        <f t="shared" si="75"/>
        <v>1297313</v>
      </c>
      <c r="T218" s="31"/>
      <c r="U218" s="4" t="b">
        <f>+S218='[1]by agency'!S1316</f>
        <v>1</v>
      </c>
      <c r="V218" s="4" t="b">
        <f t="shared" si="73"/>
        <v>1</v>
      </c>
      <c r="W218" s="4" t="b">
        <f t="shared" si="73"/>
        <v>1</v>
      </c>
      <c r="X218" s="4" t="b">
        <f t="shared" si="73"/>
        <v>1</v>
      </c>
      <c r="Y218" s="4" t="b">
        <f t="shared" si="73"/>
        <v>1</v>
      </c>
      <c r="Z218" s="4" t="b">
        <f t="shared" si="73"/>
        <v>1</v>
      </c>
    </row>
    <row r="219" spans="1:26" s="4" customFormat="1">
      <c r="A219" s="34" t="s">
        <v>20</v>
      </c>
      <c r="B219" s="35">
        <f>'[1]by agency'!B1317</f>
        <v>6272780</v>
      </c>
      <c r="C219" s="35">
        <f>'[1]by agency'!C1317</f>
        <v>0</v>
      </c>
      <c r="D219" s="35">
        <f>'[1]by agency'!D1317</f>
        <v>6272780</v>
      </c>
      <c r="E219" s="35">
        <f>'[1]by agency'!E1317</f>
        <v>1649894</v>
      </c>
      <c r="F219" s="35">
        <f>'[1]by agency'!F1317</f>
        <v>3885286</v>
      </c>
      <c r="G219" s="35">
        <f>'[1]by agency'!G1317</f>
        <v>278</v>
      </c>
      <c r="H219" s="35">
        <f>'[1]by agency'!H1317</f>
        <v>546843</v>
      </c>
      <c r="I219" s="35">
        <f>'[1]by agency'!I1317</f>
        <v>6082301</v>
      </c>
      <c r="J219" s="35">
        <f>'[1]by agency'!J1317</f>
        <v>1551096</v>
      </c>
      <c r="K219" s="35">
        <f>'[1]by agency'!K1317</f>
        <v>2871608</v>
      </c>
      <c r="L219" s="35">
        <f>'[1]by agency'!L1317</f>
        <v>9</v>
      </c>
      <c r="M219" s="35">
        <f>'[1]by agency'!M1317</f>
        <v>391880</v>
      </c>
      <c r="N219" s="35">
        <f>'[1]by agency'!N1317</f>
        <v>4814593</v>
      </c>
      <c r="O219" s="35">
        <f>'[1]by agency'!O1317</f>
        <v>98798</v>
      </c>
      <c r="P219" s="35">
        <f>'[1]by agency'!P1317</f>
        <v>1013678</v>
      </c>
      <c r="Q219" s="35">
        <f>'[1]by agency'!Q1317</f>
        <v>269</v>
      </c>
      <c r="R219" s="35">
        <f>'[1]by agency'!R1317</f>
        <v>154963</v>
      </c>
      <c r="S219" s="35">
        <f>'[1]by agency'!S1317</f>
        <v>1267708</v>
      </c>
      <c r="T219" s="31"/>
      <c r="U219" s="4" t="b">
        <f>+S219='[1]by agency'!S1317</f>
        <v>1</v>
      </c>
      <c r="V219" s="4" t="b">
        <f t="shared" si="73"/>
        <v>1</v>
      </c>
      <c r="W219" s="4" t="b">
        <f t="shared" si="73"/>
        <v>1</v>
      </c>
      <c r="X219" s="4" t="b">
        <f t="shared" si="73"/>
        <v>1</v>
      </c>
      <c r="Y219" s="4" t="b">
        <f t="shared" si="73"/>
        <v>1</v>
      </c>
      <c r="Z219" s="4" t="b">
        <f t="shared" si="73"/>
        <v>1</v>
      </c>
    </row>
    <row r="220" spans="1:26" s="4" customFormat="1">
      <c r="A220" s="36" t="s">
        <v>25</v>
      </c>
      <c r="B220" s="35">
        <f>'[1]by agency'!B1318</f>
        <v>0</v>
      </c>
      <c r="C220" s="35">
        <f>'[1]by agency'!C1318</f>
        <v>1559612</v>
      </c>
      <c r="D220" s="35">
        <f>'[1]by agency'!D1318</f>
        <v>1559612</v>
      </c>
      <c r="E220" s="35">
        <f>'[1]by agency'!E1318</f>
        <v>398000</v>
      </c>
      <c r="F220" s="35">
        <f>'[1]by agency'!F1318</f>
        <v>1161612</v>
      </c>
      <c r="G220" s="35">
        <f>'[1]by agency'!G1318</f>
        <v>0</v>
      </c>
      <c r="H220" s="35">
        <f>'[1]by agency'!H1318</f>
        <v>0</v>
      </c>
      <c r="I220" s="35">
        <f>'[1]by agency'!I1318</f>
        <v>1559612</v>
      </c>
      <c r="J220" s="35">
        <f>'[1]by agency'!J1318</f>
        <v>382635</v>
      </c>
      <c r="K220" s="35">
        <f>'[1]by agency'!K1318</f>
        <v>1161612</v>
      </c>
      <c r="L220" s="35">
        <f>'[1]by agency'!L1318</f>
        <v>0</v>
      </c>
      <c r="M220" s="35">
        <f>'[1]by agency'!M1318</f>
        <v>0</v>
      </c>
      <c r="N220" s="35">
        <f>'[1]by agency'!N1318</f>
        <v>1544247</v>
      </c>
      <c r="O220" s="35">
        <f>'[1]by agency'!O1318</f>
        <v>15365</v>
      </c>
      <c r="P220" s="35">
        <f>'[1]by agency'!P1318</f>
        <v>0</v>
      </c>
      <c r="Q220" s="35">
        <f>'[1]by agency'!Q1318</f>
        <v>0</v>
      </c>
      <c r="R220" s="35">
        <f>'[1]by agency'!R1318</f>
        <v>0</v>
      </c>
      <c r="S220" s="35">
        <f>'[1]by agency'!S1318</f>
        <v>15365</v>
      </c>
      <c r="T220" s="31"/>
      <c r="U220" s="4" t="b">
        <f>+S220='[1]by agency'!S1318</f>
        <v>1</v>
      </c>
      <c r="V220" s="4" t="b">
        <f t="shared" si="73"/>
        <v>1</v>
      </c>
      <c r="W220" s="4" t="b">
        <f t="shared" si="73"/>
        <v>1</v>
      </c>
      <c r="X220" s="4" t="b">
        <f t="shared" si="73"/>
        <v>1</v>
      </c>
      <c r="Y220" s="4" t="b">
        <f t="shared" si="73"/>
        <v>1</v>
      </c>
      <c r="Z220" s="4" t="b">
        <f t="shared" si="73"/>
        <v>1</v>
      </c>
    </row>
    <row r="221" spans="1:26" s="4" customFormat="1">
      <c r="A221" s="34" t="s">
        <v>26</v>
      </c>
      <c r="B221" s="35">
        <f>'[1]by agency'!B1319</f>
        <v>136783</v>
      </c>
      <c r="C221" s="35">
        <f>'[1]by agency'!C1319</f>
        <v>127723</v>
      </c>
      <c r="D221" s="35">
        <f>'[1]by agency'!D1319</f>
        <v>264506</v>
      </c>
      <c r="E221" s="35">
        <f>'[1]by agency'!E1319</f>
        <v>144593</v>
      </c>
      <c r="F221" s="35">
        <f>'[1]by agency'!F1319</f>
        <v>118221</v>
      </c>
      <c r="G221" s="35">
        <f>'[1]by agency'!G1319</f>
        <v>0</v>
      </c>
      <c r="H221" s="35">
        <f>'[1]by agency'!H1319</f>
        <v>1692</v>
      </c>
      <c r="I221" s="35">
        <f>'[1]by agency'!I1319</f>
        <v>264506</v>
      </c>
      <c r="J221" s="35">
        <f>'[1]by agency'!J1319</f>
        <v>137517</v>
      </c>
      <c r="K221" s="35">
        <f>'[1]by agency'!K1319</f>
        <v>112749</v>
      </c>
      <c r="L221" s="35">
        <f>'[1]by agency'!L1319</f>
        <v>0</v>
      </c>
      <c r="M221" s="35">
        <f>'[1]by agency'!M1319</f>
        <v>0</v>
      </c>
      <c r="N221" s="35">
        <f>'[1]by agency'!N1319</f>
        <v>250266</v>
      </c>
      <c r="O221" s="35">
        <f>'[1]by agency'!O1319</f>
        <v>7076</v>
      </c>
      <c r="P221" s="35">
        <f>'[1]by agency'!P1319</f>
        <v>5472</v>
      </c>
      <c r="Q221" s="35">
        <f>'[1]by agency'!Q1319</f>
        <v>0</v>
      </c>
      <c r="R221" s="35">
        <f>'[1]by agency'!R1319</f>
        <v>1692</v>
      </c>
      <c r="S221" s="35">
        <f>'[1]by agency'!S1319</f>
        <v>14240</v>
      </c>
      <c r="T221" s="31"/>
      <c r="U221" s="4" t="b">
        <f>+S221='[1]by agency'!S1319</f>
        <v>1</v>
      </c>
      <c r="V221" s="4" t="b">
        <f t="shared" si="73"/>
        <v>1</v>
      </c>
      <c r="W221" s="4" t="b">
        <f t="shared" si="73"/>
        <v>1</v>
      </c>
      <c r="X221" s="4" t="b">
        <f t="shared" si="73"/>
        <v>1</v>
      </c>
      <c r="Y221" s="4" t="b">
        <f t="shared" si="73"/>
        <v>1</v>
      </c>
      <c r="Z221" s="4" t="b">
        <f t="shared" si="73"/>
        <v>1</v>
      </c>
    </row>
    <row r="222" spans="1:26" s="4" customFormat="1">
      <c r="A222" s="34" t="s">
        <v>23</v>
      </c>
      <c r="B222" s="38">
        <f>+B223+B224</f>
        <v>0</v>
      </c>
      <c r="C222" s="38">
        <f>+C223+C224</f>
        <v>1324253</v>
      </c>
      <c r="D222" s="38">
        <f>+D223+D224</f>
        <v>1324253</v>
      </c>
      <c r="E222" s="38">
        <f t="shared" ref="E222:S222" si="76">+E223+E224</f>
        <v>0</v>
      </c>
      <c r="F222" s="38">
        <f t="shared" si="76"/>
        <v>1112821</v>
      </c>
      <c r="G222" s="38">
        <f>+G223+G224</f>
        <v>0</v>
      </c>
      <c r="H222" s="38">
        <f t="shared" si="76"/>
        <v>211432</v>
      </c>
      <c r="I222" s="38">
        <f t="shared" si="76"/>
        <v>1324253</v>
      </c>
      <c r="J222" s="38">
        <f t="shared" si="76"/>
        <v>0</v>
      </c>
      <c r="K222" s="38">
        <f t="shared" si="76"/>
        <v>1073988</v>
      </c>
      <c r="L222" s="38">
        <f>+L223+L224</f>
        <v>0</v>
      </c>
      <c r="M222" s="38">
        <f t="shared" si="76"/>
        <v>27026</v>
      </c>
      <c r="N222" s="38">
        <f t="shared" si="76"/>
        <v>1101014</v>
      </c>
      <c r="O222" s="38">
        <f t="shared" si="76"/>
        <v>0</v>
      </c>
      <c r="P222" s="38">
        <f t="shared" si="76"/>
        <v>38833</v>
      </c>
      <c r="Q222" s="38">
        <f>+Q223+Q224</f>
        <v>0</v>
      </c>
      <c r="R222" s="38">
        <f t="shared" si="76"/>
        <v>184406</v>
      </c>
      <c r="S222" s="38">
        <f t="shared" si="76"/>
        <v>223239</v>
      </c>
      <c r="T222" s="31"/>
      <c r="U222" s="4" t="b">
        <f>+S222='[1]by agency'!S1320</f>
        <v>1</v>
      </c>
      <c r="V222" s="4" t="b">
        <f t="shared" si="73"/>
        <v>1</v>
      </c>
      <c r="W222" s="4" t="b">
        <f t="shared" si="73"/>
        <v>1</v>
      </c>
      <c r="X222" s="4" t="b">
        <f t="shared" si="73"/>
        <v>1</v>
      </c>
      <c r="Y222" s="4" t="b">
        <f t="shared" si="73"/>
        <v>1</v>
      </c>
      <c r="Z222" s="4" t="b">
        <f t="shared" si="73"/>
        <v>1</v>
      </c>
    </row>
    <row r="223" spans="1:26" s="4" customFormat="1" ht="12.75" customHeight="1">
      <c r="A223" s="36" t="s">
        <v>21</v>
      </c>
      <c r="B223" s="35">
        <f>'[1]by agency'!B1321</f>
        <v>0</v>
      </c>
      <c r="C223" s="35">
        <f>'[1]by agency'!C1321</f>
        <v>1154216</v>
      </c>
      <c r="D223" s="35">
        <f>'[1]by agency'!D1321</f>
        <v>1154216</v>
      </c>
      <c r="E223" s="35">
        <f>'[1]by agency'!E1321</f>
        <v>0</v>
      </c>
      <c r="F223" s="35">
        <f>'[1]by agency'!F1321</f>
        <v>942784</v>
      </c>
      <c r="G223" s="35">
        <f>'[1]by agency'!G1321</f>
        <v>0</v>
      </c>
      <c r="H223" s="35">
        <f>'[1]by agency'!H1321</f>
        <v>211432</v>
      </c>
      <c r="I223" s="35">
        <f>'[1]by agency'!I1321</f>
        <v>1154216</v>
      </c>
      <c r="J223" s="35">
        <f>'[1]by agency'!J1321</f>
        <v>0</v>
      </c>
      <c r="K223" s="35">
        <f>'[1]by agency'!K1321</f>
        <v>939371</v>
      </c>
      <c r="L223" s="35">
        <f>'[1]by agency'!L1321</f>
        <v>0</v>
      </c>
      <c r="M223" s="35">
        <f>'[1]by agency'!M1321</f>
        <v>27026</v>
      </c>
      <c r="N223" s="35">
        <f>'[1]by agency'!N1321</f>
        <v>966397</v>
      </c>
      <c r="O223" s="35">
        <f>'[1]by agency'!O1321</f>
        <v>0</v>
      </c>
      <c r="P223" s="35">
        <f>'[1]by agency'!P1321</f>
        <v>3413</v>
      </c>
      <c r="Q223" s="35">
        <f>'[1]by agency'!Q1321</f>
        <v>0</v>
      </c>
      <c r="R223" s="35">
        <f>'[1]by agency'!R1321</f>
        <v>184406</v>
      </c>
      <c r="S223" s="35">
        <f>'[1]by agency'!S1321</f>
        <v>187819</v>
      </c>
      <c r="T223" s="31"/>
      <c r="U223" s="4" t="b">
        <f>+S223='[1]by agency'!S1321</f>
        <v>1</v>
      </c>
      <c r="V223" s="4" t="b">
        <f t="shared" si="73"/>
        <v>1</v>
      </c>
      <c r="W223" s="4" t="b">
        <f t="shared" si="73"/>
        <v>1</v>
      </c>
      <c r="X223" s="4" t="b">
        <f t="shared" si="73"/>
        <v>1</v>
      </c>
      <c r="Y223" s="4" t="b">
        <f t="shared" si="73"/>
        <v>1</v>
      </c>
      <c r="Z223" s="4" t="b">
        <f t="shared" si="73"/>
        <v>1</v>
      </c>
    </row>
    <row r="224" spans="1:26" s="4" customFormat="1">
      <c r="A224" s="36" t="s">
        <v>22</v>
      </c>
      <c r="B224" s="35">
        <f>'[1]by agency'!B1322</f>
        <v>0</v>
      </c>
      <c r="C224" s="35">
        <f>'[1]by agency'!C1322</f>
        <v>170037</v>
      </c>
      <c r="D224" s="35">
        <f>'[1]by agency'!D1322</f>
        <v>170037</v>
      </c>
      <c r="E224" s="35">
        <f>'[1]by agency'!E1322</f>
        <v>0</v>
      </c>
      <c r="F224" s="35">
        <f>'[1]by agency'!F1322</f>
        <v>170037</v>
      </c>
      <c r="G224" s="35">
        <f>'[1]by agency'!G1322</f>
        <v>0</v>
      </c>
      <c r="H224" s="35">
        <f>'[1]by agency'!H1322</f>
        <v>0</v>
      </c>
      <c r="I224" s="35">
        <f>'[1]by agency'!I1322</f>
        <v>170037</v>
      </c>
      <c r="J224" s="35">
        <f>'[1]by agency'!J1322</f>
        <v>0</v>
      </c>
      <c r="K224" s="35">
        <f>'[1]by agency'!K1322</f>
        <v>134617</v>
      </c>
      <c r="L224" s="35">
        <f>'[1]by agency'!L1322</f>
        <v>0</v>
      </c>
      <c r="M224" s="35">
        <f>'[1]by agency'!M1322</f>
        <v>0</v>
      </c>
      <c r="N224" s="35">
        <f>'[1]by agency'!N1322</f>
        <v>134617</v>
      </c>
      <c r="O224" s="35">
        <f>'[1]by agency'!O1322</f>
        <v>0</v>
      </c>
      <c r="P224" s="35">
        <f>'[1]by agency'!P1322</f>
        <v>35420</v>
      </c>
      <c r="Q224" s="35">
        <f>'[1]by agency'!Q1322</f>
        <v>0</v>
      </c>
      <c r="R224" s="35">
        <f>'[1]by agency'!R1322</f>
        <v>0</v>
      </c>
      <c r="S224" s="35">
        <f>'[1]by agency'!S1322</f>
        <v>35420</v>
      </c>
      <c r="T224" s="31"/>
      <c r="U224" s="4" t="b">
        <f>+S224='[1]by agency'!S1322</f>
        <v>1</v>
      </c>
      <c r="V224" s="4" t="b">
        <f t="shared" si="73"/>
        <v>1</v>
      </c>
      <c r="W224" s="4" t="b">
        <f t="shared" si="73"/>
        <v>1</v>
      </c>
      <c r="X224" s="4" t="b">
        <f t="shared" si="73"/>
        <v>1</v>
      </c>
      <c r="Y224" s="4" t="b">
        <f t="shared" si="73"/>
        <v>1</v>
      </c>
      <c r="Z224" s="4" t="b">
        <f t="shared" si="73"/>
        <v>1</v>
      </c>
    </row>
    <row r="225" spans="1:26" s="4" customFormat="1">
      <c r="A225" s="39"/>
      <c r="B225" s="39"/>
      <c r="C225" s="39"/>
      <c r="D225" s="39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40"/>
      <c r="T225" s="31"/>
      <c r="V225" s="4" t="b">
        <f t="shared" si="73"/>
        <v>1</v>
      </c>
      <c r="W225" s="4" t="b">
        <f t="shared" si="73"/>
        <v>1</v>
      </c>
      <c r="X225" s="4" t="b">
        <f t="shared" si="73"/>
        <v>1</v>
      </c>
      <c r="Y225" s="4" t="b">
        <f t="shared" si="73"/>
        <v>1</v>
      </c>
      <c r="Z225" s="4" t="b">
        <f t="shared" si="73"/>
        <v>1</v>
      </c>
    </row>
    <row r="226" spans="1:26" s="4" customFormat="1">
      <c r="A226" s="135" t="s">
        <v>49</v>
      </c>
      <c r="B226" s="30">
        <f>+B227+B231</f>
        <v>1155795</v>
      </c>
      <c r="C226" s="30">
        <f>+C227+C231</f>
        <v>101262</v>
      </c>
      <c r="D226" s="30">
        <f>+D227+D231</f>
        <v>1257057</v>
      </c>
      <c r="E226" s="30">
        <f t="shared" ref="E226:S226" si="77">+E227+E231</f>
        <v>599755</v>
      </c>
      <c r="F226" s="30">
        <f t="shared" si="77"/>
        <v>520359</v>
      </c>
      <c r="G226" s="30">
        <f>+G227+G231</f>
        <v>0</v>
      </c>
      <c r="H226" s="30">
        <f t="shared" si="77"/>
        <v>13110</v>
      </c>
      <c r="I226" s="30">
        <f t="shared" si="77"/>
        <v>1133224</v>
      </c>
      <c r="J226" s="30">
        <f t="shared" si="77"/>
        <v>596025</v>
      </c>
      <c r="K226" s="30">
        <f t="shared" si="77"/>
        <v>519569</v>
      </c>
      <c r="L226" s="30">
        <f>+L227+L231</f>
        <v>0</v>
      </c>
      <c r="M226" s="30">
        <f t="shared" si="77"/>
        <v>0</v>
      </c>
      <c r="N226" s="30">
        <f t="shared" si="77"/>
        <v>1115594</v>
      </c>
      <c r="O226" s="30">
        <f t="shared" si="77"/>
        <v>3730</v>
      </c>
      <c r="P226" s="30">
        <f t="shared" si="77"/>
        <v>790</v>
      </c>
      <c r="Q226" s="30">
        <f>+Q227+Q231</f>
        <v>0</v>
      </c>
      <c r="R226" s="30">
        <f t="shared" si="77"/>
        <v>13110</v>
      </c>
      <c r="S226" s="30">
        <f t="shared" si="77"/>
        <v>17630</v>
      </c>
      <c r="T226" s="31">
        <f>+N226/I226</f>
        <v>0.98444261681715173</v>
      </c>
      <c r="U226" s="4" t="b">
        <f>+S226='[1]by agency'!S1378</f>
        <v>1</v>
      </c>
      <c r="V226" s="4" t="b">
        <f t="shared" si="73"/>
        <v>1</v>
      </c>
      <c r="W226" s="4" t="b">
        <f t="shared" si="73"/>
        <v>1</v>
      </c>
      <c r="X226" s="4" t="b">
        <f t="shared" si="73"/>
        <v>1</v>
      </c>
      <c r="Y226" s="4" t="b">
        <f t="shared" si="73"/>
        <v>1</v>
      </c>
      <c r="Z226" s="4" t="b">
        <f t="shared" si="73"/>
        <v>1</v>
      </c>
    </row>
    <row r="227" spans="1:26" s="4" customFormat="1">
      <c r="A227" s="32" t="s">
        <v>19</v>
      </c>
      <c r="B227" s="33">
        <f>+B228+B229+B230</f>
        <v>1155795</v>
      </c>
      <c r="C227" s="33">
        <f>+C228+C229+C230</f>
        <v>95581</v>
      </c>
      <c r="D227" s="33">
        <f>+D228+D229+D230</f>
        <v>1251376</v>
      </c>
      <c r="E227" s="33">
        <f t="shared" ref="E227:S227" si="78">+E228+E229+E230</f>
        <v>599755</v>
      </c>
      <c r="F227" s="33">
        <f t="shared" si="78"/>
        <v>515188</v>
      </c>
      <c r="G227" s="33">
        <f>+G228+G229+G230</f>
        <v>0</v>
      </c>
      <c r="H227" s="33">
        <f t="shared" si="78"/>
        <v>12600</v>
      </c>
      <c r="I227" s="33">
        <f t="shared" si="78"/>
        <v>1127543</v>
      </c>
      <c r="J227" s="33">
        <f t="shared" si="78"/>
        <v>596025</v>
      </c>
      <c r="K227" s="33">
        <f t="shared" si="78"/>
        <v>514415</v>
      </c>
      <c r="L227" s="33">
        <f>+L228+L229+L230</f>
        <v>0</v>
      </c>
      <c r="M227" s="33">
        <f t="shared" si="78"/>
        <v>0</v>
      </c>
      <c r="N227" s="33">
        <f t="shared" si="78"/>
        <v>1110440</v>
      </c>
      <c r="O227" s="33">
        <f t="shared" si="78"/>
        <v>3730</v>
      </c>
      <c r="P227" s="33">
        <f t="shared" si="78"/>
        <v>773</v>
      </c>
      <c r="Q227" s="33">
        <f>+Q228+Q229+Q230</f>
        <v>0</v>
      </c>
      <c r="R227" s="33">
        <f t="shared" si="78"/>
        <v>12600</v>
      </c>
      <c r="S227" s="33">
        <f t="shared" si="78"/>
        <v>17103</v>
      </c>
      <c r="T227" s="31"/>
      <c r="U227" s="4" t="b">
        <f>+S227='[1]by agency'!S1379</f>
        <v>1</v>
      </c>
      <c r="V227" s="4" t="b">
        <f t="shared" si="73"/>
        <v>1</v>
      </c>
      <c r="W227" s="4" t="b">
        <f t="shared" si="73"/>
        <v>1</v>
      </c>
      <c r="X227" s="4" t="b">
        <f t="shared" si="73"/>
        <v>1</v>
      </c>
      <c r="Y227" s="4" t="b">
        <f t="shared" si="73"/>
        <v>1</v>
      </c>
      <c r="Z227" s="4" t="b">
        <f t="shared" si="73"/>
        <v>1</v>
      </c>
    </row>
    <row r="228" spans="1:26" s="4" customFormat="1">
      <c r="A228" s="34" t="s">
        <v>20</v>
      </c>
      <c r="B228" s="35">
        <f>'[1]by agency'!B1380</f>
        <v>1111145</v>
      </c>
      <c r="C228" s="35">
        <f>'[1]by agency'!C1380</f>
        <v>0</v>
      </c>
      <c r="D228" s="35">
        <f>'[1]by agency'!D1380</f>
        <v>1111145</v>
      </c>
      <c r="E228" s="35">
        <f>'[1]by agency'!E1380</f>
        <v>464924</v>
      </c>
      <c r="F228" s="35">
        <f>'[1]by agency'!F1380</f>
        <v>509788</v>
      </c>
      <c r="G228" s="35">
        <f>'[1]by agency'!G1380</f>
        <v>0</v>
      </c>
      <c r="H228" s="35">
        <f>'[1]by agency'!H1380</f>
        <v>12600</v>
      </c>
      <c r="I228" s="35">
        <f>'[1]by agency'!I1380</f>
        <v>987312</v>
      </c>
      <c r="J228" s="35">
        <f>'[1]by agency'!J1380</f>
        <v>463194</v>
      </c>
      <c r="K228" s="35">
        <f>'[1]by agency'!K1380</f>
        <v>509109</v>
      </c>
      <c r="L228" s="35">
        <f>'[1]by agency'!L1380</f>
        <v>0</v>
      </c>
      <c r="M228" s="35">
        <f>'[1]by agency'!M1380</f>
        <v>0</v>
      </c>
      <c r="N228" s="35">
        <f>'[1]by agency'!N1380</f>
        <v>972303</v>
      </c>
      <c r="O228" s="35">
        <f>'[1]by agency'!O1380</f>
        <v>1730</v>
      </c>
      <c r="P228" s="35">
        <f>'[1]by agency'!P1380</f>
        <v>679</v>
      </c>
      <c r="Q228" s="35">
        <f>'[1]by agency'!Q1380</f>
        <v>0</v>
      </c>
      <c r="R228" s="35">
        <f>'[1]by agency'!R1380</f>
        <v>12600</v>
      </c>
      <c r="S228" s="35">
        <f>'[1]by agency'!S1380</f>
        <v>15009</v>
      </c>
      <c r="T228" s="31"/>
      <c r="U228" s="4" t="b">
        <f>+S228='[1]by agency'!S1380</f>
        <v>1</v>
      </c>
      <c r="V228" s="4" t="b">
        <f t="shared" si="73"/>
        <v>1</v>
      </c>
      <c r="W228" s="4" t="b">
        <f t="shared" si="73"/>
        <v>1</v>
      </c>
      <c r="X228" s="4" t="b">
        <f t="shared" si="73"/>
        <v>1</v>
      </c>
      <c r="Y228" s="4" t="b">
        <f t="shared" si="73"/>
        <v>1</v>
      </c>
      <c r="Z228" s="4" t="b">
        <f t="shared" si="73"/>
        <v>1</v>
      </c>
    </row>
    <row r="229" spans="1:26" s="4" customFormat="1">
      <c r="A229" s="34" t="s">
        <v>25</v>
      </c>
      <c r="B229" s="35">
        <f>'[1]by agency'!B1381</f>
        <v>0</v>
      </c>
      <c r="C229" s="35">
        <f>'[1]by agency'!C1381</f>
        <v>95109</v>
      </c>
      <c r="D229" s="35">
        <f>'[1]by agency'!D1381</f>
        <v>95109</v>
      </c>
      <c r="E229" s="35">
        <f>'[1]by agency'!E1381</f>
        <v>89709</v>
      </c>
      <c r="F229" s="35">
        <f>'[1]by agency'!F1381</f>
        <v>5400</v>
      </c>
      <c r="G229" s="35">
        <f>'[1]by agency'!G1381</f>
        <v>0</v>
      </c>
      <c r="H229" s="35">
        <f>'[1]by agency'!H1381</f>
        <v>0</v>
      </c>
      <c r="I229" s="35">
        <f>'[1]by agency'!I1381</f>
        <v>95109</v>
      </c>
      <c r="J229" s="35">
        <f>'[1]by agency'!J1381</f>
        <v>89586</v>
      </c>
      <c r="K229" s="35">
        <f>'[1]by agency'!K1381</f>
        <v>5306</v>
      </c>
      <c r="L229" s="35">
        <f>'[1]by agency'!L1381</f>
        <v>0</v>
      </c>
      <c r="M229" s="35">
        <f>'[1]by agency'!M1381</f>
        <v>0</v>
      </c>
      <c r="N229" s="35">
        <f>'[1]by agency'!N1381</f>
        <v>94892</v>
      </c>
      <c r="O229" s="35">
        <f>'[1]by agency'!O1381</f>
        <v>123</v>
      </c>
      <c r="P229" s="35">
        <f>'[1]by agency'!P1381</f>
        <v>94</v>
      </c>
      <c r="Q229" s="35">
        <f>'[1]by agency'!Q1381</f>
        <v>0</v>
      </c>
      <c r="R229" s="35">
        <f>'[1]by agency'!R1381</f>
        <v>0</v>
      </c>
      <c r="S229" s="35">
        <f>'[1]by agency'!S1381</f>
        <v>217</v>
      </c>
      <c r="T229" s="31"/>
      <c r="U229" s="4" t="b">
        <f>+S229='[1]by agency'!S1381</f>
        <v>1</v>
      </c>
      <c r="V229" s="4" t="b">
        <f t="shared" si="73"/>
        <v>1</v>
      </c>
      <c r="W229" s="4" t="b">
        <f t="shared" si="73"/>
        <v>1</v>
      </c>
      <c r="X229" s="4" t="b">
        <f t="shared" si="73"/>
        <v>1</v>
      </c>
      <c r="Y229" s="4" t="b">
        <f t="shared" si="73"/>
        <v>1</v>
      </c>
      <c r="Z229" s="4" t="b">
        <f t="shared" si="73"/>
        <v>1</v>
      </c>
    </row>
    <row r="230" spans="1:26" s="4" customFormat="1">
      <c r="A230" s="34" t="s">
        <v>26</v>
      </c>
      <c r="B230" s="35">
        <f>'[1]by agency'!B1382</f>
        <v>44650</v>
      </c>
      <c r="C230" s="35">
        <f>'[1]by agency'!C1382</f>
        <v>472</v>
      </c>
      <c r="D230" s="35">
        <f>'[1]by agency'!D1382</f>
        <v>45122</v>
      </c>
      <c r="E230" s="35">
        <f>'[1]by agency'!E1382</f>
        <v>45122</v>
      </c>
      <c r="F230" s="35">
        <f>'[1]by agency'!F1382</f>
        <v>0</v>
      </c>
      <c r="G230" s="35">
        <f>'[1]by agency'!G1382</f>
        <v>0</v>
      </c>
      <c r="H230" s="35">
        <f>'[1]by agency'!H1382</f>
        <v>0</v>
      </c>
      <c r="I230" s="35">
        <f>'[1]by agency'!I1382</f>
        <v>45122</v>
      </c>
      <c r="J230" s="35">
        <f>'[1]by agency'!J1382</f>
        <v>43245</v>
      </c>
      <c r="K230" s="35">
        <f>'[1]by agency'!K1382</f>
        <v>0</v>
      </c>
      <c r="L230" s="35">
        <f>'[1]by agency'!L1382</f>
        <v>0</v>
      </c>
      <c r="M230" s="35">
        <f>'[1]by agency'!M1382</f>
        <v>0</v>
      </c>
      <c r="N230" s="35">
        <f>'[1]by agency'!N1382</f>
        <v>43245</v>
      </c>
      <c r="O230" s="35">
        <f>'[1]by agency'!O1382</f>
        <v>1877</v>
      </c>
      <c r="P230" s="35">
        <f>'[1]by agency'!P1382</f>
        <v>0</v>
      </c>
      <c r="Q230" s="35">
        <f>'[1]by agency'!Q1382</f>
        <v>0</v>
      </c>
      <c r="R230" s="35">
        <f>'[1]by agency'!R1382</f>
        <v>0</v>
      </c>
      <c r="S230" s="35">
        <f>'[1]by agency'!S1382</f>
        <v>1877</v>
      </c>
      <c r="T230" s="31"/>
      <c r="U230" s="4" t="b">
        <f>+S230='[1]by agency'!S1382</f>
        <v>1</v>
      </c>
      <c r="V230" s="4" t="b">
        <f t="shared" si="73"/>
        <v>1</v>
      </c>
      <c r="W230" s="4" t="b">
        <f t="shared" si="73"/>
        <v>1</v>
      </c>
      <c r="X230" s="4" t="b">
        <f t="shared" si="73"/>
        <v>1</v>
      </c>
      <c r="Y230" s="4" t="b">
        <f t="shared" si="73"/>
        <v>1</v>
      </c>
      <c r="Z230" s="4" t="b">
        <f t="shared" si="73"/>
        <v>1</v>
      </c>
    </row>
    <row r="231" spans="1:26" s="4" customFormat="1">
      <c r="A231" s="34" t="s">
        <v>23</v>
      </c>
      <c r="B231" s="38">
        <f>+B232+B233</f>
        <v>0</v>
      </c>
      <c r="C231" s="38">
        <f>+C232+C233</f>
        <v>5681</v>
      </c>
      <c r="D231" s="38">
        <f>+D232+D233</f>
        <v>5681</v>
      </c>
      <c r="E231" s="38">
        <f t="shared" ref="E231:S231" si="79">+E232+E233</f>
        <v>0</v>
      </c>
      <c r="F231" s="38">
        <f t="shared" si="79"/>
        <v>5171</v>
      </c>
      <c r="G231" s="38">
        <f>+G232+G233</f>
        <v>0</v>
      </c>
      <c r="H231" s="38">
        <f t="shared" si="79"/>
        <v>510</v>
      </c>
      <c r="I231" s="38">
        <f t="shared" si="79"/>
        <v>5681</v>
      </c>
      <c r="J231" s="38">
        <f t="shared" si="79"/>
        <v>0</v>
      </c>
      <c r="K231" s="38">
        <f t="shared" si="79"/>
        <v>5154</v>
      </c>
      <c r="L231" s="38">
        <f>+L232+L233</f>
        <v>0</v>
      </c>
      <c r="M231" s="38">
        <f t="shared" si="79"/>
        <v>0</v>
      </c>
      <c r="N231" s="38">
        <f t="shared" si="79"/>
        <v>5154</v>
      </c>
      <c r="O231" s="38">
        <f t="shared" si="79"/>
        <v>0</v>
      </c>
      <c r="P231" s="38">
        <f t="shared" si="79"/>
        <v>17</v>
      </c>
      <c r="Q231" s="38">
        <f>+Q232+Q233</f>
        <v>0</v>
      </c>
      <c r="R231" s="38">
        <f t="shared" si="79"/>
        <v>510</v>
      </c>
      <c r="S231" s="38">
        <f t="shared" si="79"/>
        <v>527</v>
      </c>
      <c r="T231" s="31"/>
      <c r="U231" s="4" t="b">
        <f>+S231='[1]by agency'!S1383</f>
        <v>1</v>
      </c>
      <c r="V231" s="4" t="b">
        <f t="shared" si="73"/>
        <v>1</v>
      </c>
      <c r="W231" s="4" t="b">
        <f t="shared" si="73"/>
        <v>1</v>
      </c>
      <c r="X231" s="4" t="b">
        <f t="shared" si="73"/>
        <v>1</v>
      </c>
      <c r="Y231" s="4" t="b">
        <f t="shared" si="73"/>
        <v>1</v>
      </c>
      <c r="Z231" s="4" t="b">
        <f t="shared" si="73"/>
        <v>1</v>
      </c>
    </row>
    <row r="232" spans="1:26" s="4" customFormat="1" ht="12.75" customHeight="1">
      <c r="A232" s="36" t="s">
        <v>21</v>
      </c>
      <c r="B232" s="35">
        <f>'[1]by agency'!B1384</f>
        <v>0</v>
      </c>
      <c r="C232" s="35">
        <f>'[1]by agency'!C1384</f>
        <v>5681</v>
      </c>
      <c r="D232" s="35">
        <f>'[1]by agency'!D1384</f>
        <v>5681</v>
      </c>
      <c r="E232" s="35">
        <f>'[1]by agency'!E1384</f>
        <v>0</v>
      </c>
      <c r="F232" s="35">
        <f>'[1]by agency'!F1384</f>
        <v>5171</v>
      </c>
      <c r="G232" s="35">
        <f>'[1]by agency'!G1384</f>
        <v>0</v>
      </c>
      <c r="H232" s="35">
        <f>'[1]by agency'!H1384</f>
        <v>510</v>
      </c>
      <c r="I232" s="35">
        <f>'[1]by agency'!I1384</f>
        <v>5681</v>
      </c>
      <c r="J232" s="35">
        <f>'[1]by agency'!J1384</f>
        <v>0</v>
      </c>
      <c r="K232" s="35">
        <f>'[1]by agency'!K1384</f>
        <v>5154</v>
      </c>
      <c r="L232" s="35">
        <f>'[1]by agency'!L1384</f>
        <v>0</v>
      </c>
      <c r="M232" s="35">
        <f>'[1]by agency'!M1384</f>
        <v>0</v>
      </c>
      <c r="N232" s="35">
        <f>'[1]by agency'!N1384</f>
        <v>5154</v>
      </c>
      <c r="O232" s="35">
        <f>'[1]by agency'!O1384</f>
        <v>0</v>
      </c>
      <c r="P232" s="35">
        <f>'[1]by agency'!P1384</f>
        <v>17</v>
      </c>
      <c r="Q232" s="35">
        <f>'[1]by agency'!Q1384</f>
        <v>0</v>
      </c>
      <c r="R232" s="35">
        <f>'[1]by agency'!R1384</f>
        <v>510</v>
      </c>
      <c r="S232" s="35">
        <f>'[1]by agency'!S1384</f>
        <v>527</v>
      </c>
      <c r="T232" s="31"/>
      <c r="U232" s="4" t="b">
        <f>+S232='[1]by agency'!S1384</f>
        <v>1</v>
      </c>
      <c r="V232" s="4" t="b">
        <f t="shared" si="73"/>
        <v>1</v>
      </c>
      <c r="W232" s="4" t="b">
        <f t="shared" si="73"/>
        <v>1</v>
      </c>
      <c r="X232" s="4" t="b">
        <f t="shared" si="73"/>
        <v>1</v>
      </c>
      <c r="Y232" s="4" t="b">
        <f t="shared" si="73"/>
        <v>1</v>
      </c>
      <c r="Z232" s="4" t="b">
        <f t="shared" si="73"/>
        <v>1</v>
      </c>
    </row>
    <row r="233" spans="1:26" s="4" customFormat="1">
      <c r="A233" s="36" t="s">
        <v>22</v>
      </c>
      <c r="B233" s="35">
        <f>'[1]by agency'!B1385</f>
        <v>0</v>
      </c>
      <c r="C233" s="35">
        <f>'[1]by agency'!C1385</f>
        <v>0</v>
      </c>
      <c r="D233" s="35">
        <f>'[1]by agency'!D1385</f>
        <v>0</v>
      </c>
      <c r="E233" s="35">
        <f>'[1]by agency'!E1385</f>
        <v>0</v>
      </c>
      <c r="F233" s="35">
        <f>'[1]by agency'!F1385</f>
        <v>0</v>
      </c>
      <c r="G233" s="35">
        <f>'[1]by agency'!G1385</f>
        <v>0</v>
      </c>
      <c r="H233" s="35">
        <f>'[1]by agency'!H1385</f>
        <v>0</v>
      </c>
      <c r="I233" s="35">
        <f>'[1]by agency'!I1385</f>
        <v>0</v>
      </c>
      <c r="J233" s="35">
        <f>'[1]by agency'!J1385</f>
        <v>0</v>
      </c>
      <c r="K233" s="35">
        <f>'[1]by agency'!K1385</f>
        <v>0</v>
      </c>
      <c r="L233" s="35">
        <f>'[1]by agency'!L1385</f>
        <v>0</v>
      </c>
      <c r="M233" s="35">
        <f>'[1]by agency'!M1385</f>
        <v>0</v>
      </c>
      <c r="N233" s="35">
        <f>'[1]by agency'!N1385</f>
        <v>0</v>
      </c>
      <c r="O233" s="35">
        <f>'[1]by agency'!O1385</f>
        <v>0</v>
      </c>
      <c r="P233" s="35">
        <f>'[1]by agency'!P1385</f>
        <v>0</v>
      </c>
      <c r="Q233" s="35">
        <f>'[1]by agency'!Q1385</f>
        <v>0</v>
      </c>
      <c r="R233" s="35">
        <f>'[1]by agency'!R1385</f>
        <v>0</v>
      </c>
      <c r="S233" s="35">
        <f>'[1]by agency'!S1385</f>
        <v>0</v>
      </c>
      <c r="T233" s="31"/>
      <c r="U233" s="4" t="b">
        <f>+S233='[1]by agency'!S1385</f>
        <v>1</v>
      </c>
      <c r="V233" s="4" t="b">
        <f t="shared" si="73"/>
        <v>1</v>
      </c>
      <c r="W233" s="4" t="b">
        <f t="shared" si="73"/>
        <v>1</v>
      </c>
      <c r="X233" s="4" t="b">
        <f t="shared" si="73"/>
        <v>1</v>
      </c>
      <c r="Y233" s="4" t="b">
        <f t="shared" si="73"/>
        <v>1</v>
      </c>
      <c r="Z233" s="4" t="b">
        <f t="shared" si="73"/>
        <v>1</v>
      </c>
    </row>
    <row r="234" spans="1:26" s="4" customFormat="1">
      <c r="A234" s="45"/>
      <c r="B234" s="45"/>
      <c r="C234" s="45"/>
      <c r="D234" s="38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41"/>
      <c r="T234" s="42"/>
      <c r="V234" s="4" t="b">
        <f t="shared" si="73"/>
        <v>1</v>
      </c>
      <c r="W234" s="4" t="b">
        <f t="shared" si="73"/>
        <v>1</v>
      </c>
      <c r="X234" s="4" t="b">
        <f t="shared" si="73"/>
        <v>1</v>
      </c>
      <c r="Y234" s="4" t="b">
        <f t="shared" si="73"/>
        <v>1</v>
      </c>
      <c r="Z234" s="4" t="b">
        <f t="shared" si="73"/>
        <v>1</v>
      </c>
    </row>
    <row r="235" spans="1:26" s="4" customFormat="1">
      <c r="A235" s="134" t="s">
        <v>50</v>
      </c>
      <c r="B235" s="30">
        <f t="shared" ref="B235:S235" si="80">+B236+B240</f>
        <v>12659637</v>
      </c>
      <c r="C235" s="30">
        <f t="shared" si="80"/>
        <v>5787582</v>
      </c>
      <c r="D235" s="30">
        <f t="shared" si="80"/>
        <v>18447219</v>
      </c>
      <c r="E235" s="30">
        <f t="shared" si="80"/>
        <v>4615775</v>
      </c>
      <c r="F235" s="30">
        <f t="shared" si="80"/>
        <v>11026228</v>
      </c>
      <c r="G235" s="30">
        <f>+G236+G240</f>
        <v>10</v>
      </c>
      <c r="H235" s="30">
        <f t="shared" si="80"/>
        <v>2311445</v>
      </c>
      <c r="I235" s="30">
        <f t="shared" si="80"/>
        <v>17953458</v>
      </c>
      <c r="J235" s="30">
        <f t="shared" si="80"/>
        <v>4524009</v>
      </c>
      <c r="K235" s="30">
        <f t="shared" si="80"/>
        <v>10035337</v>
      </c>
      <c r="L235" s="30">
        <f t="shared" si="80"/>
        <v>1</v>
      </c>
      <c r="M235" s="30">
        <f t="shared" si="80"/>
        <v>1883487</v>
      </c>
      <c r="N235" s="30">
        <f t="shared" si="80"/>
        <v>16442834</v>
      </c>
      <c r="O235" s="30">
        <f t="shared" si="80"/>
        <v>91766</v>
      </c>
      <c r="P235" s="30">
        <f t="shared" si="80"/>
        <v>990891</v>
      </c>
      <c r="Q235" s="30">
        <f>+Q236+Q240</f>
        <v>9</v>
      </c>
      <c r="R235" s="30">
        <f t="shared" si="80"/>
        <v>427958</v>
      </c>
      <c r="S235" s="30">
        <f t="shared" si="80"/>
        <v>1510624</v>
      </c>
      <c r="T235" s="31">
        <f>+N235/I235</f>
        <v>0.91585888356438072</v>
      </c>
      <c r="U235" s="4" t="b">
        <f>+S235='[1]by agency'!S1450</f>
        <v>1</v>
      </c>
      <c r="V235" s="4" t="b">
        <f t="shared" si="73"/>
        <v>1</v>
      </c>
      <c r="W235" s="4" t="b">
        <f t="shared" si="73"/>
        <v>1</v>
      </c>
      <c r="X235" s="4" t="b">
        <f t="shared" si="73"/>
        <v>1</v>
      </c>
      <c r="Y235" s="4" t="b">
        <f t="shared" si="73"/>
        <v>1</v>
      </c>
      <c r="Z235" s="4" t="b">
        <f t="shared" si="73"/>
        <v>1</v>
      </c>
    </row>
    <row r="236" spans="1:26" s="4" customFormat="1">
      <c r="A236" s="32" t="s">
        <v>19</v>
      </c>
      <c r="B236" s="33">
        <f>+B237+B238+B239</f>
        <v>12659637</v>
      </c>
      <c r="C236" s="33">
        <f>+C237+C238+C239</f>
        <v>1143529</v>
      </c>
      <c r="D236" s="33">
        <f>+D237+D238+D239</f>
        <v>13803166</v>
      </c>
      <c r="E236" s="33">
        <f t="shared" ref="E236:S236" si="81">+E237+E238+E239</f>
        <v>4615775</v>
      </c>
      <c r="F236" s="33">
        <f t="shared" si="81"/>
        <v>7244785</v>
      </c>
      <c r="G236" s="33">
        <f>+G237+G238+G239</f>
        <v>10</v>
      </c>
      <c r="H236" s="33">
        <f t="shared" si="81"/>
        <v>1448835</v>
      </c>
      <c r="I236" s="33">
        <f t="shared" si="81"/>
        <v>13309405</v>
      </c>
      <c r="J236" s="33">
        <f t="shared" si="81"/>
        <v>4524009</v>
      </c>
      <c r="K236" s="33">
        <f t="shared" si="81"/>
        <v>6422534</v>
      </c>
      <c r="L236" s="33">
        <f>+L237+L238+L239</f>
        <v>1</v>
      </c>
      <c r="M236" s="33">
        <f t="shared" si="81"/>
        <v>1266461</v>
      </c>
      <c r="N236" s="33">
        <f t="shared" si="81"/>
        <v>12213005</v>
      </c>
      <c r="O236" s="33">
        <f t="shared" si="81"/>
        <v>91766</v>
      </c>
      <c r="P236" s="33">
        <f t="shared" si="81"/>
        <v>822251</v>
      </c>
      <c r="Q236" s="33">
        <f>+Q237+Q238+Q239</f>
        <v>9</v>
      </c>
      <c r="R236" s="33">
        <f t="shared" si="81"/>
        <v>182374</v>
      </c>
      <c r="S236" s="33">
        <f t="shared" si="81"/>
        <v>1096400</v>
      </c>
      <c r="T236" s="31"/>
      <c r="U236" s="4" t="b">
        <f>+S236='[1]by agency'!S1451</f>
        <v>1</v>
      </c>
      <c r="V236" s="4" t="b">
        <f t="shared" si="73"/>
        <v>1</v>
      </c>
      <c r="W236" s="4" t="b">
        <f t="shared" si="73"/>
        <v>1</v>
      </c>
      <c r="X236" s="4" t="b">
        <f t="shared" si="73"/>
        <v>1</v>
      </c>
      <c r="Y236" s="4" t="b">
        <f t="shared" si="73"/>
        <v>1</v>
      </c>
      <c r="Z236" s="4" t="b">
        <f t="shared" si="73"/>
        <v>1</v>
      </c>
    </row>
    <row r="237" spans="1:26" s="4" customFormat="1">
      <c r="A237" s="34" t="s">
        <v>20</v>
      </c>
      <c r="B237" s="35">
        <f>'[1]by agency'!B1452</f>
        <v>10583698</v>
      </c>
      <c r="C237" s="35">
        <f>'[1]by agency'!C1452</f>
        <v>0</v>
      </c>
      <c r="D237" s="35">
        <f>'[1]by agency'!D1452</f>
        <v>10583698</v>
      </c>
      <c r="E237" s="35">
        <f>'[1]by agency'!E1452</f>
        <v>3639349</v>
      </c>
      <c r="F237" s="35">
        <f>'[1]by agency'!F1452</f>
        <v>5349979</v>
      </c>
      <c r="G237" s="35">
        <f>'[1]by agency'!G1452</f>
        <v>0</v>
      </c>
      <c r="H237" s="35">
        <f>'[1]by agency'!H1452</f>
        <v>1100609</v>
      </c>
      <c r="I237" s="35">
        <f>'[1]by agency'!I1452</f>
        <v>10089937</v>
      </c>
      <c r="J237" s="35">
        <f>'[1]by agency'!J1452</f>
        <v>3586386</v>
      </c>
      <c r="K237" s="35">
        <f>'[1]by agency'!K1452</f>
        <v>4605756</v>
      </c>
      <c r="L237" s="35">
        <f>'[1]by agency'!L1452</f>
        <v>0</v>
      </c>
      <c r="M237" s="35">
        <f>'[1]by agency'!M1452</f>
        <v>926687</v>
      </c>
      <c r="N237" s="35">
        <f>'[1]by agency'!N1452</f>
        <v>9118829</v>
      </c>
      <c r="O237" s="35">
        <f>'[1]by agency'!O1452</f>
        <v>52963</v>
      </c>
      <c r="P237" s="35">
        <f>'[1]by agency'!P1452</f>
        <v>744223</v>
      </c>
      <c r="Q237" s="35">
        <f>'[1]by agency'!Q1452</f>
        <v>0</v>
      </c>
      <c r="R237" s="35">
        <f>'[1]by agency'!R1452</f>
        <v>173922</v>
      </c>
      <c r="S237" s="35">
        <f>'[1]by agency'!S1452</f>
        <v>971108</v>
      </c>
      <c r="T237" s="31"/>
      <c r="U237" s="4" t="b">
        <f>+S237='[1]by agency'!S1452</f>
        <v>1</v>
      </c>
      <c r="V237" s="4" t="b">
        <f t="shared" si="73"/>
        <v>1</v>
      </c>
      <c r="W237" s="4" t="b">
        <f t="shared" si="73"/>
        <v>1</v>
      </c>
      <c r="X237" s="4" t="b">
        <f t="shared" si="73"/>
        <v>1</v>
      </c>
      <c r="Y237" s="4" t="b">
        <f t="shared" si="73"/>
        <v>1</v>
      </c>
      <c r="Z237" s="4" t="b">
        <f t="shared" si="73"/>
        <v>1</v>
      </c>
    </row>
    <row r="238" spans="1:26" s="4" customFormat="1">
      <c r="A238" s="34" t="s">
        <v>25</v>
      </c>
      <c r="B238" s="35">
        <f>'[1]by agency'!B1453</f>
        <v>0</v>
      </c>
      <c r="C238" s="35">
        <f>'[1]by agency'!C1453</f>
        <v>651578</v>
      </c>
      <c r="D238" s="35">
        <f>'[1]by agency'!D1453</f>
        <v>651578</v>
      </c>
      <c r="E238" s="35">
        <f>'[1]by agency'!E1453</f>
        <v>623765</v>
      </c>
      <c r="F238" s="35">
        <f>'[1]by agency'!F1453</f>
        <v>22310</v>
      </c>
      <c r="G238" s="35">
        <f>'[1]by agency'!G1453</f>
        <v>0</v>
      </c>
      <c r="H238" s="35">
        <f>'[1]by agency'!H1453</f>
        <v>5503</v>
      </c>
      <c r="I238" s="35">
        <f>'[1]by agency'!I1453</f>
        <v>651578</v>
      </c>
      <c r="J238" s="35">
        <f>'[1]by agency'!J1453</f>
        <v>611007</v>
      </c>
      <c r="K238" s="35">
        <f>'[1]by agency'!K1453</f>
        <v>13397</v>
      </c>
      <c r="L238" s="35">
        <f>'[1]by agency'!L1453</f>
        <v>0</v>
      </c>
      <c r="M238" s="35">
        <f>'[1]by agency'!M1453</f>
        <v>5356</v>
      </c>
      <c r="N238" s="35">
        <f>'[1]by agency'!N1453</f>
        <v>629760</v>
      </c>
      <c r="O238" s="35">
        <f>'[1]by agency'!O1453</f>
        <v>12758</v>
      </c>
      <c r="P238" s="35">
        <f>'[1]by agency'!P1453</f>
        <v>8913</v>
      </c>
      <c r="Q238" s="35">
        <f>'[1]by agency'!Q1453</f>
        <v>0</v>
      </c>
      <c r="R238" s="35">
        <f>'[1]by agency'!R1453</f>
        <v>147</v>
      </c>
      <c r="S238" s="35">
        <f>'[1]by agency'!S1453</f>
        <v>21818</v>
      </c>
      <c r="T238" s="31"/>
      <c r="U238" s="4" t="b">
        <f>+S238='[1]by agency'!S1453</f>
        <v>1</v>
      </c>
      <c r="V238" s="4" t="b">
        <f t="shared" si="73"/>
        <v>1</v>
      </c>
      <c r="W238" s="4" t="b">
        <f t="shared" si="73"/>
        <v>1</v>
      </c>
      <c r="X238" s="4" t="b">
        <f t="shared" si="73"/>
        <v>1</v>
      </c>
      <c r="Y238" s="4" t="b">
        <f t="shared" si="73"/>
        <v>1</v>
      </c>
      <c r="Z238" s="4" t="b">
        <f t="shared" si="73"/>
        <v>1</v>
      </c>
    </row>
    <row r="239" spans="1:26" s="4" customFormat="1">
      <c r="A239" s="34" t="s">
        <v>26</v>
      </c>
      <c r="B239" s="35">
        <f>'[1]by agency'!B1454</f>
        <v>2075939</v>
      </c>
      <c r="C239" s="35">
        <f>'[1]by agency'!C1454</f>
        <v>491951</v>
      </c>
      <c r="D239" s="35">
        <f>'[1]by agency'!D1454</f>
        <v>2567890</v>
      </c>
      <c r="E239" s="35">
        <f>'[1]by agency'!E1454</f>
        <v>352661</v>
      </c>
      <c r="F239" s="35">
        <f>'[1]by agency'!F1454</f>
        <v>1872496</v>
      </c>
      <c r="G239" s="35">
        <f>'[1]by agency'!G1454</f>
        <v>10</v>
      </c>
      <c r="H239" s="35">
        <f>'[1]by agency'!H1454</f>
        <v>342723</v>
      </c>
      <c r="I239" s="35">
        <f>'[1]by agency'!I1454</f>
        <v>2567890</v>
      </c>
      <c r="J239" s="35">
        <f>'[1]by agency'!J1454</f>
        <v>326616</v>
      </c>
      <c r="K239" s="35">
        <f>'[1]by agency'!K1454</f>
        <v>1803381</v>
      </c>
      <c r="L239" s="35">
        <f>'[1]by agency'!L1454</f>
        <v>1</v>
      </c>
      <c r="M239" s="35">
        <f>'[1]by agency'!M1454</f>
        <v>334418</v>
      </c>
      <c r="N239" s="35">
        <f>'[1]by agency'!N1454</f>
        <v>2464416</v>
      </c>
      <c r="O239" s="35">
        <f>'[1]by agency'!O1454</f>
        <v>26045</v>
      </c>
      <c r="P239" s="35">
        <f>'[1]by agency'!P1454</f>
        <v>69115</v>
      </c>
      <c r="Q239" s="35">
        <f>'[1]by agency'!Q1454</f>
        <v>9</v>
      </c>
      <c r="R239" s="35">
        <f>'[1]by agency'!R1454</f>
        <v>8305</v>
      </c>
      <c r="S239" s="35">
        <f>'[1]by agency'!S1454</f>
        <v>103474</v>
      </c>
      <c r="T239" s="31"/>
      <c r="U239" s="4" t="b">
        <f>+S239='[1]by agency'!S1454</f>
        <v>1</v>
      </c>
      <c r="V239" s="4" t="b">
        <f t="shared" si="73"/>
        <v>1</v>
      </c>
      <c r="W239" s="4" t="b">
        <f t="shared" si="73"/>
        <v>1</v>
      </c>
      <c r="X239" s="4" t="b">
        <f t="shared" si="73"/>
        <v>1</v>
      </c>
      <c r="Y239" s="4" t="b">
        <f t="shared" si="73"/>
        <v>1</v>
      </c>
      <c r="Z239" s="4" t="b">
        <f t="shared" si="73"/>
        <v>1</v>
      </c>
    </row>
    <row r="240" spans="1:26" s="4" customFormat="1">
      <c r="A240" s="34" t="s">
        <v>23</v>
      </c>
      <c r="B240" s="38">
        <f>+B241+B242</f>
        <v>0</v>
      </c>
      <c r="C240" s="38">
        <f>+C241+C242</f>
        <v>4644053</v>
      </c>
      <c r="D240" s="38">
        <f>+D241+D242</f>
        <v>4644053</v>
      </c>
      <c r="E240" s="38">
        <f t="shared" ref="E240:S240" si="82">+E241+E242</f>
        <v>0</v>
      </c>
      <c r="F240" s="38">
        <f t="shared" si="82"/>
        <v>3781443</v>
      </c>
      <c r="G240" s="38">
        <f>+G241+G242</f>
        <v>0</v>
      </c>
      <c r="H240" s="38">
        <f t="shared" si="82"/>
        <v>862610</v>
      </c>
      <c r="I240" s="38">
        <f t="shared" si="82"/>
        <v>4644053</v>
      </c>
      <c r="J240" s="38">
        <f t="shared" si="82"/>
        <v>0</v>
      </c>
      <c r="K240" s="38">
        <f t="shared" si="82"/>
        <v>3612803</v>
      </c>
      <c r="L240" s="38">
        <f>+L241+L242</f>
        <v>0</v>
      </c>
      <c r="M240" s="38">
        <f t="shared" si="82"/>
        <v>617026</v>
      </c>
      <c r="N240" s="38">
        <f t="shared" si="82"/>
        <v>4229829</v>
      </c>
      <c r="O240" s="38">
        <f t="shared" si="82"/>
        <v>0</v>
      </c>
      <c r="P240" s="38">
        <f t="shared" si="82"/>
        <v>168640</v>
      </c>
      <c r="Q240" s="38">
        <f>+Q241+Q242</f>
        <v>0</v>
      </c>
      <c r="R240" s="38">
        <f t="shared" si="82"/>
        <v>245584</v>
      </c>
      <c r="S240" s="38">
        <f t="shared" si="82"/>
        <v>414224</v>
      </c>
      <c r="T240" s="31"/>
      <c r="U240" s="4" t="b">
        <f>+S240='[1]by agency'!S1455</f>
        <v>1</v>
      </c>
      <c r="V240" s="4" t="b">
        <f t="shared" si="73"/>
        <v>1</v>
      </c>
      <c r="W240" s="4" t="b">
        <f t="shared" si="73"/>
        <v>1</v>
      </c>
      <c r="X240" s="4" t="b">
        <f t="shared" si="73"/>
        <v>1</v>
      </c>
      <c r="Y240" s="4" t="b">
        <f t="shared" si="73"/>
        <v>1</v>
      </c>
      <c r="Z240" s="4" t="b">
        <f t="shared" si="73"/>
        <v>1</v>
      </c>
    </row>
    <row r="241" spans="1:26" s="4" customFormat="1" ht="12.75" customHeight="1">
      <c r="A241" s="36" t="s">
        <v>21</v>
      </c>
      <c r="B241" s="35">
        <f>'[1]by agency'!B1456</f>
        <v>0</v>
      </c>
      <c r="C241" s="35">
        <f>'[1]by agency'!C1456</f>
        <v>4502871</v>
      </c>
      <c r="D241" s="35">
        <f>'[1]by agency'!D1456</f>
        <v>4502871</v>
      </c>
      <c r="E241" s="35">
        <f>'[1]by agency'!E1456</f>
        <v>0</v>
      </c>
      <c r="F241" s="35">
        <f>'[1]by agency'!F1456</f>
        <v>3642381</v>
      </c>
      <c r="G241" s="35">
        <f>'[1]by agency'!G1456</f>
        <v>0</v>
      </c>
      <c r="H241" s="35">
        <f>'[1]by agency'!H1456</f>
        <v>860490</v>
      </c>
      <c r="I241" s="35">
        <f>'[1]by agency'!I1456</f>
        <v>4502871</v>
      </c>
      <c r="J241" s="35">
        <f>'[1]by agency'!J1456</f>
        <v>0</v>
      </c>
      <c r="K241" s="35">
        <f>'[1]by agency'!K1456</f>
        <v>3532207</v>
      </c>
      <c r="L241" s="35">
        <f>'[1]by agency'!L1456</f>
        <v>0</v>
      </c>
      <c r="M241" s="35">
        <f>'[1]by agency'!M1456</f>
        <v>615306</v>
      </c>
      <c r="N241" s="35">
        <f>'[1]by agency'!N1456</f>
        <v>4147513</v>
      </c>
      <c r="O241" s="35">
        <f>'[1]by agency'!O1456</f>
        <v>0</v>
      </c>
      <c r="P241" s="35">
        <f>'[1]by agency'!P1456</f>
        <v>110174</v>
      </c>
      <c r="Q241" s="35">
        <f>'[1]by agency'!Q1456</f>
        <v>0</v>
      </c>
      <c r="R241" s="35">
        <f>'[1]by agency'!R1456</f>
        <v>245184</v>
      </c>
      <c r="S241" s="35">
        <f>'[1]by agency'!S1456</f>
        <v>355358</v>
      </c>
      <c r="T241" s="31"/>
      <c r="U241" s="4" t="b">
        <f>+S241='[1]by agency'!S1456</f>
        <v>1</v>
      </c>
      <c r="V241" s="4" t="b">
        <f t="shared" si="73"/>
        <v>1</v>
      </c>
      <c r="W241" s="4" t="b">
        <f t="shared" si="73"/>
        <v>1</v>
      </c>
      <c r="X241" s="4" t="b">
        <f t="shared" si="73"/>
        <v>1</v>
      </c>
      <c r="Y241" s="4" t="b">
        <f t="shared" si="73"/>
        <v>1</v>
      </c>
      <c r="Z241" s="4" t="b">
        <f t="shared" si="73"/>
        <v>1</v>
      </c>
    </row>
    <row r="242" spans="1:26" s="4" customFormat="1">
      <c r="A242" s="36" t="s">
        <v>22</v>
      </c>
      <c r="B242" s="35">
        <f>'[1]by agency'!B1457</f>
        <v>0</v>
      </c>
      <c r="C242" s="35">
        <f>'[1]by agency'!C1457</f>
        <v>141182</v>
      </c>
      <c r="D242" s="35">
        <f>'[1]by agency'!D1457</f>
        <v>141182</v>
      </c>
      <c r="E242" s="35">
        <f>'[1]by agency'!E1457</f>
        <v>0</v>
      </c>
      <c r="F242" s="35">
        <f>'[1]by agency'!F1457</f>
        <v>139062</v>
      </c>
      <c r="G242" s="35">
        <f>'[1]by agency'!G1457</f>
        <v>0</v>
      </c>
      <c r="H242" s="35">
        <f>'[1]by agency'!H1457</f>
        <v>2120</v>
      </c>
      <c r="I242" s="35">
        <f>'[1]by agency'!I1457</f>
        <v>141182</v>
      </c>
      <c r="J242" s="35">
        <f>'[1]by agency'!J1457</f>
        <v>0</v>
      </c>
      <c r="K242" s="35">
        <f>'[1]by agency'!K1457</f>
        <v>80596</v>
      </c>
      <c r="L242" s="35">
        <f>'[1]by agency'!L1457</f>
        <v>0</v>
      </c>
      <c r="M242" s="35">
        <f>'[1]by agency'!M1457</f>
        <v>1720</v>
      </c>
      <c r="N242" s="35">
        <f>'[1]by agency'!N1457</f>
        <v>82316</v>
      </c>
      <c r="O242" s="35">
        <f>'[1]by agency'!O1457</f>
        <v>0</v>
      </c>
      <c r="P242" s="35">
        <f>'[1]by agency'!P1457</f>
        <v>58466</v>
      </c>
      <c r="Q242" s="35">
        <f>'[1]by agency'!Q1457</f>
        <v>0</v>
      </c>
      <c r="R242" s="35">
        <f>'[1]by agency'!R1457</f>
        <v>400</v>
      </c>
      <c r="S242" s="35">
        <f>'[1]by agency'!S1457</f>
        <v>58866</v>
      </c>
      <c r="T242" s="31"/>
      <c r="U242" s="4" t="b">
        <f>+S242='[1]by agency'!S1457</f>
        <v>1</v>
      </c>
      <c r="V242" s="4" t="b">
        <f t="shared" si="73"/>
        <v>1</v>
      </c>
      <c r="W242" s="4" t="b">
        <f t="shared" si="73"/>
        <v>1</v>
      </c>
      <c r="X242" s="4" t="b">
        <f t="shared" si="73"/>
        <v>1</v>
      </c>
      <c r="Y242" s="4" t="b">
        <f t="shared" si="73"/>
        <v>1</v>
      </c>
      <c r="Z242" s="4" t="b">
        <f t="shared" si="73"/>
        <v>1</v>
      </c>
    </row>
    <row r="243" spans="1:26" s="4" customFormat="1">
      <c r="A243" s="34"/>
      <c r="B243" s="34"/>
      <c r="C243" s="34"/>
      <c r="D243" s="34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1"/>
      <c r="V243" s="4" t="b">
        <f t="shared" si="73"/>
        <v>1</v>
      </c>
      <c r="W243" s="4" t="b">
        <f t="shared" si="73"/>
        <v>1</v>
      </c>
      <c r="X243" s="4" t="b">
        <f t="shared" si="73"/>
        <v>1</v>
      </c>
      <c r="Y243" s="4" t="b">
        <f t="shared" si="73"/>
        <v>1</v>
      </c>
      <c r="Z243" s="4" t="b">
        <f t="shared" si="73"/>
        <v>1</v>
      </c>
    </row>
    <row r="244" spans="1:26" s="4" customFormat="1">
      <c r="A244" s="134" t="s">
        <v>51</v>
      </c>
      <c r="B244" s="30">
        <f>+B245+B249</f>
        <v>25229264</v>
      </c>
      <c r="C244" s="30">
        <f>+C245+C249</f>
        <v>4471433</v>
      </c>
      <c r="D244" s="30">
        <f>+D245+D249</f>
        <v>29700697</v>
      </c>
      <c r="E244" s="30">
        <f t="shared" ref="E244:S244" si="83">+E245+E249</f>
        <v>11061969</v>
      </c>
      <c r="F244" s="30">
        <f t="shared" si="83"/>
        <v>4885942</v>
      </c>
      <c r="G244" s="30">
        <f>+G245+G249</f>
        <v>0</v>
      </c>
      <c r="H244" s="30">
        <f t="shared" si="83"/>
        <v>13271465</v>
      </c>
      <c r="I244" s="30">
        <f t="shared" si="83"/>
        <v>29219376</v>
      </c>
      <c r="J244" s="30">
        <f t="shared" si="83"/>
        <v>10692577</v>
      </c>
      <c r="K244" s="30">
        <f t="shared" si="83"/>
        <v>4856259</v>
      </c>
      <c r="L244" s="30">
        <f>+L245+L249</f>
        <v>0</v>
      </c>
      <c r="M244" s="30">
        <f t="shared" si="83"/>
        <v>13271465</v>
      </c>
      <c r="N244" s="30">
        <f t="shared" si="83"/>
        <v>28820301</v>
      </c>
      <c r="O244" s="30">
        <f t="shared" si="83"/>
        <v>369392</v>
      </c>
      <c r="P244" s="30">
        <f t="shared" si="83"/>
        <v>29683</v>
      </c>
      <c r="Q244" s="30">
        <f>+Q245+Q249</f>
        <v>0</v>
      </c>
      <c r="R244" s="30">
        <f t="shared" si="83"/>
        <v>0</v>
      </c>
      <c r="S244" s="30">
        <f t="shared" si="83"/>
        <v>399075</v>
      </c>
      <c r="T244" s="31">
        <f>+N244/I244</f>
        <v>0.9863421107966166</v>
      </c>
      <c r="U244" s="4" t="b">
        <f>+S244='[1]by agency'!S1783</f>
        <v>1</v>
      </c>
      <c r="V244" s="4" t="b">
        <f t="shared" si="73"/>
        <v>1</v>
      </c>
      <c r="W244" s="4" t="b">
        <f t="shared" si="73"/>
        <v>1</v>
      </c>
      <c r="X244" s="4" t="b">
        <f t="shared" si="73"/>
        <v>1</v>
      </c>
      <c r="Y244" s="4" t="b">
        <f t="shared" si="73"/>
        <v>1</v>
      </c>
      <c r="Z244" s="4" t="b">
        <f t="shared" si="73"/>
        <v>1</v>
      </c>
    </row>
    <row r="245" spans="1:26" s="4" customFormat="1">
      <c r="A245" s="32" t="s">
        <v>19</v>
      </c>
      <c r="B245" s="33">
        <f>+B246+B247+B248</f>
        <v>25229264</v>
      </c>
      <c r="C245" s="33">
        <f>+C246+C247+C248</f>
        <v>4082391</v>
      </c>
      <c r="D245" s="33">
        <f>+D246+D247+D248</f>
        <v>29311655</v>
      </c>
      <c r="E245" s="33">
        <f t="shared" ref="E245:S245" si="84">+E246+E247+E248</f>
        <v>11061969</v>
      </c>
      <c r="F245" s="33">
        <f t="shared" si="84"/>
        <v>4792033</v>
      </c>
      <c r="G245" s="33">
        <f>+G246+G247+G248</f>
        <v>0</v>
      </c>
      <c r="H245" s="33">
        <f t="shared" si="84"/>
        <v>12717222</v>
      </c>
      <c r="I245" s="33">
        <f t="shared" si="84"/>
        <v>28571224</v>
      </c>
      <c r="J245" s="33">
        <f t="shared" si="84"/>
        <v>10692577</v>
      </c>
      <c r="K245" s="33">
        <f t="shared" si="84"/>
        <v>4786539</v>
      </c>
      <c r="L245" s="33">
        <f>+L246+L247+L248</f>
        <v>0</v>
      </c>
      <c r="M245" s="33">
        <f t="shared" si="84"/>
        <v>12717222</v>
      </c>
      <c r="N245" s="33">
        <f t="shared" si="84"/>
        <v>28196338</v>
      </c>
      <c r="O245" s="33">
        <f t="shared" si="84"/>
        <v>369392</v>
      </c>
      <c r="P245" s="33">
        <f t="shared" si="84"/>
        <v>5494</v>
      </c>
      <c r="Q245" s="33">
        <f>+Q246+Q247+Q248</f>
        <v>0</v>
      </c>
      <c r="R245" s="33">
        <f t="shared" si="84"/>
        <v>0</v>
      </c>
      <c r="S245" s="33">
        <f t="shared" si="84"/>
        <v>374886</v>
      </c>
      <c r="T245" s="31"/>
      <c r="U245" s="4" t="b">
        <f>+S245='[1]by agency'!S1784</f>
        <v>1</v>
      </c>
      <c r="V245" s="4" t="b">
        <f t="shared" si="73"/>
        <v>1</v>
      </c>
      <c r="W245" s="4" t="b">
        <f t="shared" si="73"/>
        <v>1</v>
      </c>
      <c r="X245" s="4" t="b">
        <f t="shared" si="73"/>
        <v>1</v>
      </c>
      <c r="Y245" s="4" t="b">
        <f t="shared" si="73"/>
        <v>1</v>
      </c>
      <c r="Z245" s="4" t="b">
        <f t="shared" si="73"/>
        <v>1</v>
      </c>
    </row>
    <row r="246" spans="1:26" s="4" customFormat="1">
      <c r="A246" s="34" t="s">
        <v>20</v>
      </c>
      <c r="B246" s="35">
        <f>'[1]by agency'!B1785</f>
        <v>24299773</v>
      </c>
      <c r="C246" s="35">
        <f>'[1]by agency'!C1785</f>
        <v>1820741</v>
      </c>
      <c r="D246" s="35">
        <f>'[1]by agency'!D1785</f>
        <v>26120514</v>
      </c>
      <c r="E246" s="35">
        <f>'[1]by agency'!E1785</f>
        <v>9393327</v>
      </c>
      <c r="F246" s="35">
        <f>'[1]by agency'!F1785</f>
        <v>3989513</v>
      </c>
      <c r="G246" s="35">
        <f>'[1]by agency'!G1785</f>
        <v>0</v>
      </c>
      <c r="H246" s="35">
        <f>'[1]by agency'!H1785</f>
        <v>12717222</v>
      </c>
      <c r="I246" s="35">
        <f>'[1]by agency'!I1785</f>
        <v>26100062</v>
      </c>
      <c r="J246" s="35">
        <f>'[1]by agency'!J1785</f>
        <v>9096558</v>
      </c>
      <c r="K246" s="35">
        <f>'[1]by agency'!K1785</f>
        <v>3986539</v>
      </c>
      <c r="L246" s="35">
        <f>'[1]by agency'!L1785</f>
        <v>0</v>
      </c>
      <c r="M246" s="35">
        <f>'[1]by agency'!M1785</f>
        <v>12717222</v>
      </c>
      <c r="N246" s="35">
        <f>'[1]by agency'!N1785</f>
        <v>25800319</v>
      </c>
      <c r="O246" s="35">
        <f>'[1]by agency'!O1785</f>
        <v>296769</v>
      </c>
      <c r="P246" s="35">
        <f>'[1]by agency'!P1785</f>
        <v>2974</v>
      </c>
      <c r="Q246" s="35">
        <f>'[1]by agency'!Q1785</f>
        <v>0</v>
      </c>
      <c r="R246" s="35">
        <f>'[1]by agency'!R1785</f>
        <v>0</v>
      </c>
      <c r="S246" s="35">
        <f>'[1]by agency'!S1785</f>
        <v>299743</v>
      </c>
      <c r="T246" s="31"/>
      <c r="U246" s="4" t="b">
        <f>+S246='[1]by agency'!S1785</f>
        <v>1</v>
      </c>
      <c r="V246" s="4" t="b">
        <f t="shared" si="73"/>
        <v>1</v>
      </c>
      <c r="W246" s="4" t="b">
        <f t="shared" si="73"/>
        <v>1</v>
      </c>
      <c r="X246" s="4" t="b">
        <f t="shared" si="73"/>
        <v>1</v>
      </c>
      <c r="Y246" s="4" t="b">
        <f t="shared" si="73"/>
        <v>1</v>
      </c>
      <c r="Z246" s="4" t="b">
        <f t="shared" si="73"/>
        <v>1</v>
      </c>
    </row>
    <row r="247" spans="1:26" s="4" customFormat="1">
      <c r="A247" s="34" t="s">
        <v>25</v>
      </c>
      <c r="B247" s="35">
        <f>'[1]by agency'!B1786</f>
        <v>0</v>
      </c>
      <c r="C247" s="35">
        <f>'[1]by agency'!C1786</f>
        <v>2261650</v>
      </c>
      <c r="D247" s="35">
        <f>'[1]by agency'!D1786</f>
        <v>2261650</v>
      </c>
      <c r="E247" s="35">
        <f>'[1]by agency'!E1786</f>
        <v>1459130</v>
      </c>
      <c r="F247" s="35">
        <f>'[1]by agency'!F1786</f>
        <v>802520</v>
      </c>
      <c r="G247" s="35">
        <f>'[1]by agency'!G1786</f>
        <v>0</v>
      </c>
      <c r="H247" s="35">
        <f>'[1]by agency'!H1786</f>
        <v>0</v>
      </c>
      <c r="I247" s="35">
        <f>'[1]by agency'!I1786</f>
        <v>2261650</v>
      </c>
      <c r="J247" s="35">
        <f>'[1]by agency'!J1786</f>
        <v>1398501</v>
      </c>
      <c r="K247" s="35">
        <f>'[1]by agency'!K1786</f>
        <v>800000</v>
      </c>
      <c r="L247" s="35">
        <f>'[1]by agency'!L1786</f>
        <v>0</v>
      </c>
      <c r="M247" s="35">
        <f>'[1]by agency'!M1786</f>
        <v>0</v>
      </c>
      <c r="N247" s="35">
        <f>'[1]by agency'!N1786</f>
        <v>2198501</v>
      </c>
      <c r="O247" s="35">
        <f>'[1]by agency'!O1786</f>
        <v>60629</v>
      </c>
      <c r="P247" s="35">
        <f>'[1]by agency'!P1786</f>
        <v>2520</v>
      </c>
      <c r="Q247" s="35">
        <f>'[1]by agency'!Q1786</f>
        <v>0</v>
      </c>
      <c r="R247" s="35">
        <f>'[1]by agency'!R1786</f>
        <v>0</v>
      </c>
      <c r="S247" s="35">
        <f>'[1]by agency'!S1786</f>
        <v>63149</v>
      </c>
      <c r="T247" s="31"/>
      <c r="U247" s="4" t="b">
        <f>+S247='[1]by agency'!S1786</f>
        <v>1</v>
      </c>
      <c r="V247" s="4" t="b">
        <f t="shared" si="73"/>
        <v>1</v>
      </c>
      <c r="W247" s="4" t="b">
        <f t="shared" si="73"/>
        <v>1</v>
      </c>
      <c r="X247" s="4" t="b">
        <f t="shared" si="73"/>
        <v>1</v>
      </c>
      <c r="Y247" s="4" t="b">
        <f t="shared" si="73"/>
        <v>1</v>
      </c>
      <c r="Z247" s="4" t="b">
        <f t="shared" si="73"/>
        <v>1</v>
      </c>
    </row>
    <row r="248" spans="1:26" s="4" customFormat="1">
      <c r="A248" s="34" t="s">
        <v>26</v>
      </c>
      <c r="B248" s="35">
        <f>'[1]by agency'!B1787</f>
        <v>929491</v>
      </c>
      <c r="C248" s="35">
        <f>'[1]by agency'!C1787</f>
        <v>0</v>
      </c>
      <c r="D248" s="35">
        <f>'[1]by agency'!D1787</f>
        <v>929491</v>
      </c>
      <c r="E248" s="35">
        <f>'[1]by agency'!E1787</f>
        <v>209512</v>
      </c>
      <c r="F248" s="35">
        <f>'[1]by agency'!F1787</f>
        <v>0</v>
      </c>
      <c r="G248" s="35">
        <f>'[1]by agency'!G1787</f>
        <v>0</v>
      </c>
      <c r="H248" s="35">
        <f>'[1]by agency'!H1787</f>
        <v>0</v>
      </c>
      <c r="I248" s="35">
        <f>'[1]by agency'!I1787</f>
        <v>209512</v>
      </c>
      <c r="J248" s="35">
        <f>'[1]by agency'!J1787</f>
        <v>197518</v>
      </c>
      <c r="K248" s="35">
        <f>'[1]by agency'!K1787</f>
        <v>0</v>
      </c>
      <c r="L248" s="35">
        <f>'[1]by agency'!L1787</f>
        <v>0</v>
      </c>
      <c r="M248" s="35">
        <f>'[1]by agency'!M1787</f>
        <v>0</v>
      </c>
      <c r="N248" s="35">
        <f>'[1]by agency'!N1787</f>
        <v>197518</v>
      </c>
      <c r="O248" s="35">
        <f>'[1]by agency'!O1787</f>
        <v>11994</v>
      </c>
      <c r="P248" s="35">
        <f>'[1]by agency'!P1787</f>
        <v>0</v>
      </c>
      <c r="Q248" s="35">
        <f>'[1]by agency'!Q1787</f>
        <v>0</v>
      </c>
      <c r="R248" s="35">
        <f>'[1]by agency'!R1787</f>
        <v>0</v>
      </c>
      <c r="S248" s="35">
        <f>'[1]by agency'!S1787</f>
        <v>11994</v>
      </c>
      <c r="T248" s="31"/>
      <c r="U248" s="4" t="b">
        <f>+S248='[1]by agency'!S1787</f>
        <v>1</v>
      </c>
      <c r="V248" s="4" t="b">
        <f t="shared" si="73"/>
        <v>1</v>
      </c>
      <c r="W248" s="4" t="b">
        <f t="shared" si="73"/>
        <v>1</v>
      </c>
      <c r="X248" s="4" t="b">
        <f t="shared" si="73"/>
        <v>1</v>
      </c>
      <c r="Y248" s="4" t="b">
        <f t="shared" si="73"/>
        <v>1</v>
      </c>
      <c r="Z248" s="4" t="b">
        <f t="shared" si="73"/>
        <v>1</v>
      </c>
    </row>
    <row r="249" spans="1:26" s="4" customFormat="1">
      <c r="A249" s="34" t="s">
        <v>23</v>
      </c>
      <c r="B249" s="38">
        <f>+B250+B251</f>
        <v>0</v>
      </c>
      <c r="C249" s="38">
        <f>+C250+C251</f>
        <v>389042</v>
      </c>
      <c r="D249" s="38">
        <f>+D250+D251</f>
        <v>389042</v>
      </c>
      <c r="E249" s="38">
        <f t="shared" ref="E249:S249" si="85">+E250+E251</f>
        <v>0</v>
      </c>
      <c r="F249" s="38">
        <f t="shared" si="85"/>
        <v>93909</v>
      </c>
      <c r="G249" s="38">
        <f>+G250+G251</f>
        <v>0</v>
      </c>
      <c r="H249" s="38">
        <f t="shared" si="85"/>
        <v>554243</v>
      </c>
      <c r="I249" s="38">
        <f t="shared" si="85"/>
        <v>648152</v>
      </c>
      <c r="J249" s="38">
        <f t="shared" si="85"/>
        <v>0</v>
      </c>
      <c r="K249" s="38">
        <f t="shared" si="85"/>
        <v>69720</v>
      </c>
      <c r="L249" s="38">
        <f>+L250+L251</f>
        <v>0</v>
      </c>
      <c r="M249" s="38">
        <f t="shared" si="85"/>
        <v>554243</v>
      </c>
      <c r="N249" s="38">
        <f t="shared" si="85"/>
        <v>623963</v>
      </c>
      <c r="O249" s="38">
        <f t="shared" si="85"/>
        <v>0</v>
      </c>
      <c r="P249" s="38">
        <f t="shared" si="85"/>
        <v>24189</v>
      </c>
      <c r="Q249" s="38">
        <f>+Q250+Q251</f>
        <v>0</v>
      </c>
      <c r="R249" s="38">
        <f t="shared" si="85"/>
        <v>0</v>
      </c>
      <c r="S249" s="38">
        <f t="shared" si="85"/>
        <v>24189</v>
      </c>
      <c r="T249" s="31"/>
      <c r="U249" s="4" t="b">
        <f>+S249='[1]by agency'!S1788</f>
        <v>1</v>
      </c>
      <c r="V249" s="4" t="b">
        <f t="shared" si="73"/>
        <v>1</v>
      </c>
      <c r="W249" s="4" t="b">
        <f t="shared" si="73"/>
        <v>1</v>
      </c>
      <c r="X249" s="4" t="b">
        <f t="shared" si="73"/>
        <v>1</v>
      </c>
      <c r="Y249" s="4" t="b">
        <f t="shared" si="73"/>
        <v>1</v>
      </c>
      <c r="Z249" s="4" t="b">
        <f t="shared" si="73"/>
        <v>1</v>
      </c>
    </row>
    <row r="250" spans="1:26" s="4" customFormat="1" ht="12.75" customHeight="1">
      <c r="A250" s="36" t="s">
        <v>21</v>
      </c>
      <c r="B250" s="35">
        <f>'[1]by agency'!B1789</f>
        <v>0</v>
      </c>
      <c r="C250" s="35">
        <f>'[1]by agency'!C1789</f>
        <v>235295</v>
      </c>
      <c r="D250" s="35">
        <f>'[1]by agency'!D1789</f>
        <v>235295</v>
      </c>
      <c r="E250" s="35">
        <f>'[1]by agency'!E1789</f>
        <v>0</v>
      </c>
      <c r="F250" s="35">
        <f>'[1]by agency'!F1789</f>
        <v>69720</v>
      </c>
      <c r="G250" s="35">
        <f>'[1]by agency'!G1789</f>
        <v>0</v>
      </c>
      <c r="H250" s="35">
        <f>'[1]by agency'!H1789</f>
        <v>165575</v>
      </c>
      <c r="I250" s="35">
        <f>'[1]by agency'!I1789</f>
        <v>235295</v>
      </c>
      <c r="J250" s="35">
        <f>'[1]by agency'!J1789</f>
        <v>0</v>
      </c>
      <c r="K250" s="35">
        <f>'[1]by agency'!K1789</f>
        <v>69720</v>
      </c>
      <c r="L250" s="35">
        <f>'[1]by agency'!L1789</f>
        <v>0</v>
      </c>
      <c r="M250" s="35">
        <f>'[1]by agency'!M1789</f>
        <v>165575</v>
      </c>
      <c r="N250" s="35">
        <f>'[1]by agency'!N1789</f>
        <v>235295</v>
      </c>
      <c r="O250" s="35">
        <f>'[1]by agency'!O1789</f>
        <v>0</v>
      </c>
      <c r="P250" s="35">
        <f>'[1]by agency'!P1789</f>
        <v>0</v>
      </c>
      <c r="Q250" s="35">
        <f>'[1]by agency'!Q1789</f>
        <v>0</v>
      </c>
      <c r="R250" s="35">
        <f>'[1]by agency'!R1789</f>
        <v>0</v>
      </c>
      <c r="S250" s="35">
        <f>'[1]by agency'!S1789</f>
        <v>0</v>
      </c>
      <c r="T250" s="31"/>
      <c r="U250" s="4" t="b">
        <f>+S250='[1]by agency'!S1789</f>
        <v>1</v>
      </c>
      <c r="V250" s="4" t="b">
        <f t="shared" si="73"/>
        <v>1</v>
      </c>
      <c r="W250" s="4" t="b">
        <f t="shared" si="73"/>
        <v>1</v>
      </c>
      <c r="X250" s="4" t="b">
        <f t="shared" si="73"/>
        <v>1</v>
      </c>
      <c r="Y250" s="4" t="b">
        <f t="shared" si="73"/>
        <v>1</v>
      </c>
      <c r="Z250" s="4" t="b">
        <f t="shared" si="73"/>
        <v>1</v>
      </c>
    </row>
    <row r="251" spans="1:26" s="4" customFormat="1">
      <c r="A251" s="36" t="s">
        <v>22</v>
      </c>
      <c r="B251" s="35">
        <f>'[1]by agency'!B1790</f>
        <v>0</v>
      </c>
      <c r="C251" s="35">
        <f>'[1]by agency'!C1790</f>
        <v>153747</v>
      </c>
      <c r="D251" s="35">
        <f>'[1]by agency'!D1790</f>
        <v>153747</v>
      </c>
      <c r="E251" s="35">
        <f>'[1]by agency'!E1790</f>
        <v>0</v>
      </c>
      <c r="F251" s="35">
        <f>'[1]by agency'!F1790</f>
        <v>24189</v>
      </c>
      <c r="G251" s="35">
        <f>'[1]by agency'!G1790</f>
        <v>0</v>
      </c>
      <c r="H251" s="35">
        <f>'[1]by agency'!H1790</f>
        <v>388668</v>
      </c>
      <c r="I251" s="35">
        <f>'[1]by agency'!I1790</f>
        <v>412857</v>
      </c>
      <c r="J251" s="35">
        <f>'[1]by agency'!J1790</f>
        <v>0</v>
      </c>
      <c r="K251" s="35">
        <f>'[1]by agency'!K1790</f>
        <v>0</v>
      </c>
      <c r="L251" s="35">
        <f>'[1]by agency'!L1790</f>
        <v>0</v>
      </c>
      <c r="M251" s="35">
        <f>'[1]by agency'!M1790</f>
        <v>388668</v>
      </c>
      <c r="N251" s="35">
        <f>'[1]by agency'!N1790</f>
        <v>388668</v>
      </c>
      <c r="O251" s="35">
        <f>'[1]by agency'!O1790</f>
        <v>0</v>
      </c>
      <c r="P251" s="35">
        <f>'[1]by agency'!P1790</f>
        <v>24189</v>
      </c>
      <c r="Q251" s="35">
        <f>'[1]by agency'!Q1790</f>
        <v>0</v>
      </c>
      <c r="R251" s="35">
        <f>'[1]by agency'!R1790</f>
        <v>0</v>
      </c>
      <c r="S251" s="35">
        <f>'[1]by agency'!S1790</f>
        <v>24189</v>
      </c>
      <c r="T251" s="31"/>
      <c r="U251" s="4" t="b">
        <f>+S251='[1]by agency'!S1790</f>
        <v>1</v>
      </c>
      <c r="V251" s="4" t="b">
        <f t="shared" si="73"/>
        <v>1</v>
      </c>
      <c r="W251" s="4" t="b">
        <f t="shared" si="73"/>
        <v>1</v>
      </c>
      <c r="X251" s="4" t="b">
        <f t="shared" si="73"/>
        <v>1</v>
      </c>
      <c r="Y251" s="4" t="b">
        <f t="shared" si="73"/>
        <v>1</v>
      </c>
      <c r="Z251" s="4" t="b">
        <f t="shared" si="73"/>
        <v>1</v>
      </c>
    </row>
    <row r="252" spans="1:26" s="4" customFormat="1">
      <c r="A252" s="39"/>
      <c r="B252" s="39"/>
      <c r="C252" s="39"/>
      <c r="D252" s="39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40"/>
      <c r="T252" s="31"/>
      <c r="V252" s="4" t="b">
        <f t="shared" si="73"/>
        <v>1</v>
      </c>
      <c r="W252" s="4" t="b">
        <f t="shared" si="73"/>
        <v>1</v>
      </c>
      <c r="X252" s="4" t="b">
        <f t="shared" si="73"/>
        <v>1</v>
      </c>
      <c r="Y252" s="4" t="b">
        <f t="shared" si="73"/>
        <v>1</v>
      </c>
      <c r="Z252" s="4" t="b">
        <f t="shared" si="73"/>
        <v>1</v>
      </c>
    </row>
    <row r="253" spans="1:26" s="4" customFormat="1">
      <c r="A253" s="134" t="s">
        <v>52</v>
      </c>
      <c r="B253" s="30">
        <f>+B254+B258</f>
        <v>2897</v>
      </c>
      <c r="C253" s="30">
        <f>+C254+C258</f>
        <v>311</v>
      </c>
      <c r="D253" s="30">
        <f>+D254+D258</f>
        <v>3208</v>
      </c>
      <c r="E253" s="30">
        <f t="shared" ref="E253:S253" si="86">+E254+E258</f>
        <v>2552</v>
      </c>
      <c r="F253" s="30">
        <f t="shared" si="86"/>
        <v>618</v>
      </c>
      <c r="G253" s="30">
        <f>+G254+G258</f>
        <v>0</v>
      </c>
      <c r="H253" s="30">
        <f t="shared" si="86"/>
        <v>38</v>
      </c>
      <c r="I253" s="30">
        <f t="shared" si="86"/>
        <v>3208</v>
      </c>
      <c r="J253" s="30">
        <f t="shared" si="86"/>
        <v>2160</v>
      </c>
      <c r="K253" s="30">
        <f t="shared" si="86"/>
        <v>274</v>
      </c>
      <c r="L253" s="30">
        <f>+L254+L258</f>
        <v>0</v>
      </c>
      <c r="M253" s="30">
        <f t="shared" si="86"/>
        <v>38</v>
      </c>
      <c r="N253" s="30">
        <f t="shared" si="86"/>
        <v>2472</v>
      </c>
      <c r="O253" s="30">
        <f t="shared" si="86"/>
        <v>392</v>
      </c>
      <c r="P253" s="30">
        <f t="shared" si="86"/>
        <v>344</v>
      </c>
      <c r="Q253" s="30">
        <f>+Q254+Q258</f>
        <v>0</v>
      </c>
      <c r="R253" s="30">
        <f t="shared" si="86"/>
        <v>0</v>
      </c>
      <c r="S253" s="30">
        <f t="shared" si="86"/>
        <v>736</v>
      </c>
      <c r="T253" s="31">
        <f>+N253/I253</f>
        <v>0.770573566084788</v>
      </c>
      <c r="U253" s="4" t="b">
        <f>+S253='[1]by agency'!S1792</f>
        <v>1</v>
      </c>
      <c r="V253" s="4" t="b">
        <f t="shared" si="73"/>
        <v>1</v>
      </c>
      <c r="W253" s="4" t="b">
        <f t="shared" si="73"/>
        <v>1</v>
      </c>
      <c r="X253" s="4" t="b">
        <f t="shared" si="73"/>
        <v>1</v>
      </c>
      <c r="Y253" s="4" t="b">
        <f t="shared" si="73"/>
        <v>1</v>
      </c>
      <c r="Z253" s="4" t="b">
        <f t="shared" si="73"/>
        <v>1</v>
      </c>
    </row>
    <row r="254" spans="1:26" s="4" customFormat="1">
      <c r="A254" s="32" t="s">
        <v>19</v>
      </c>
      <c r="B254" s="33">
        <f>+B255+B256+B257</f>
        <v>2897</v>
      </c>
      <c r="C254" s="33">
        <f>+C255+C256+C257</f>
        <v>128</v>
      </c>
      <c r="D254" s="33">
        <f>+D255+D256+D257</f>
        <v>3025</v>
      </c>
      <c r="E254" s="33">
        <f t="shared" ref="E254:S254" si="87">+E255+E256+E257</f>
        <v>2552</v>
      </c>
      <c r="F254" s="33">
        <f t="shared" si="87"/>
        <v>435</v>
      </c>
      <c r="G254" s="33">
        <f>+G255+G256+G257</f>
        <v>0</v>
      </c>
      <c r="H254" s="33">
        <f t="shared" si="87"/>
        <v>38</v>
      </c>
      <c r="I254" s="33">
        <f t="shared" si="87"/>
        <v>3025</v>
      </c>
      <c r="J254" s="33">
        <f t="shared" si="87"/>
        <v>2160</v>
      </c>
      <c r="K254" s="33">
        <f t="shared" si="87"/>
        <v>274</v>
      </c>
      <c r="L254" s="33">
        <f>+L255+L256+L257</f>
        <v>0</v>
      </c>
      <c r="M254" s="33">
        <f t="shared" si="87"/>
        <v>38</v>
      </c>
      <c r="N254" s="33">
        <f t="shared" si="87"/>
        <v>2472</v>
      </c>
      <c r="O254" s="33">
        <f t="shared" si="87"/>
        <v>392</v>
      </c>
      <c r="P254" s="33">
        <f t="shared" si="87"/>
        <v>161</v>
      </c>
      <c r="Q254" s="33">
        <f>+Q255+Q256+Q257</f>
        <v>0</v>
      </c>
      <c r="R254" s="33">
        <f t="shared" si="87"/>
        <v>0</v>
      </c>
      <c r="S254" s="33">
        <f t="shared" si="87"/>
        <v>553</v>
      </c>
      <c r="T254" s="31"/>
      <c r="U254" s="4" t="b">
        <f>+S254='[1]by agency'!S1793</f>
        <v>1</v>
      </c>
      <c r="V254" s="4" t="b">
        <f t="shared" si="73"/>
        <v>1</v>
      </c>
      <c r="W254" s="4" t="b">
        <f t="shared" si="73"/>
        <v>1</v>
      </c>
      <c r="X254" s="4" t="b">
        <f t="shared" si="73"/>
        <v>1</v>
      </c>
      <c r="Y254" s="4" t="b">
        <f t="shared" si="73"/>
        <v>1</v>
      </c>
      <c r="Z254" s="4" t="b">
        <f t="shared" si="73"/>
        <v>1</v>
      </c>
    </row>
    <row r="255" spans="1:26" s="4" customFormat="1">
      <c r="A255" s="34" t="s">
        <v>20</v>
      </c>
      <c r="B255" s="35">
        <f>'[1]by agency'!B1794</f>
        <v>2897</v>
      </c>
      <c r="C255" s="35">
        <f>'[1]by agency'!C1794</f>
        <v>0</v>
      </c>
      <c r="D255" s="35">
        <f>'[1]by agency'!D1794</f>
        <v>2897</v>
      </c>
      <c r="E255" s="35">
        <f>'[1]by agency'!E1794</f>
        <v>2424</v>
      </c>
      <c r="F255" s="35">
        <f>'[1]by agency'!F1794</f>
        <v>435</v>
      </c>
      <c r="G255" s="35">
        <f>'[1]by agency'!G1794</f>
        <v>0</v>
      </c>
      <c r="H255" s="35">
        <f>'[1]by agency'!H1794</f>
        <v>38</v>
      </c>
      <c r="I255" s="35">
        <f>'[1]by agency'!I1794</f>
        <v>2897</v>
      </c>
      <c r="J255" s="35">
        <f>'[1]by agency'!J1794</f>
        <v>2160</v>
      </c>
      <c r="K255" s="35">
        <f>'[1]by agency'!K1794</f>
        <v>274</v>
      </c>
      <c r="L255" s="35">
        <f>'[1]by agency'!L1794</f>
        <v>0</v>
      </c>
      <c r="M255" s="35">
        <f>'[1]by agency'!M1794</f>
        <v>38</v>
      </c>
      <c r="N255" s="35">
        <f>'[1]by agency'!N1794</f>
        <v>2472</v>
      </c>
      <c r="O255" s="35">
        <f>'[1]by agency'!O1794</f>
        <v>264</v>
      </c>
      <c r="P255" s="35">
        <f>'[1]by agency'!P1794</f>
        <v>161</v>
      </c>
      <c r="Q255" s="35">
        <f>'[1]by agency'!Q1794</f>
        <v>0</v>
      </c>
      <c r="R255" s="35">
        <f>'[1]by agency'!R1794</f>
        <v>0</v>
      </c>
      <c r="S255" s="35">
        <f>'[1]by agency'!S1794</f>
        <v>425</v>
      </c>
      <c r="T255" s="31"/>
      <c r="U255" s="4" t="b">
        <f>+S255='[1]by agency'!S1794</f>
        <v>1</v>
      </c>
      <c r="V255" s="4" t="b">
        <f t="shared" si="73"/>
        <v>1</v>
      </c>
      <c r="W255" s="4" t="b">
        <f t="shared" si="73"/>
        <v>1</v>
      </c>
      <c r="X255" s="4" t="b">
        <f t="shared" si="73"/>
        <v>1</v>
      </c>
      <c r="Y255" s="4" t="b">
        <f t="shared" si="73"/>
        <v>1</v>
      </c>
      <c r="Z255" s="4" t="b">
        <f t="shared" si="73"/>
        <v>1</v>
      </c>
    </row>
    <row r="256" spans="1:26" s="4" customFormat="1">
      <c r="A256" s="34" t="s">
        <v>25</v>
      </c>
      <c r="B256" s="35">
        <f>'[1]by agency'!B1795</f>
        <v>0</v>
      </c>
      <c r="C256" s="35">
        <f>'[1]by agency'!C1795</f>
        <v>128</v>
      </c>
      <c r="D256" s="35">
        <f>'[1]by agency'!D1795</f>
        <v>128</v>
      </c>
      <c r="E256" s="35">
        <f>'[1]by agency'!E1795</f>
        <v>128</v>
      </c>
      <c r="F256" s="35">
        <f>'[1]by agency'!F1795</f>
        <v>0</v>
      </c>
      <c r="G256" s="35">
        <f>'[1]by agency'!G1795</f>
        <v>0</v>
      </c>
      <c r="H256" s="35">
        <f>'[1]by agency'!H1795</f>
        <v>0</v>
      </c>
      <c r="I256" s="35">
        <f>'[1]by agency'!I1795</f>
        <v>128</v>
      </c>
      <c r="J256" s="35">
        <f>'[1]by agency'!J1795</f>
        <v>0</v>
      </c>
      <c r="K256" s="35">
        <f>'[1]by agency'!K1795</f>
        <v>0</v>
      </c>
      <c r="L256" s="35">
        <f>'[1]by agency'!L1795</f>
        <v>0</v>
      </c>
      <c r="M256" s="35">
        <f>'[1]by agency'!M1795</f>
        <v>0</v>
      </c>
      <c r="N256" s="35">
        <f>'[1]by agency'!N1795</f>
        <v>0</v>
      </c>
      <c r="O256" s="35">
        <f>'[1]by agency'!O1795</f>
        <v>128</v>
      </c>
      <c r="P256" s="35">
        <f>'[1]by agency'!P1795</f>
        <v>0</v>
      </c>
      <c r="Q256" s="35">
        <f>'[1]by agency'!Q1795</f>
        <v>0</v>
      </c>
      <c r="R256" s="35">
        <f>'[1]by agency'!R1795</f>
        <v>0</v>
      </c>
      <c r="S256" s="35">
        <f>'[1]by agency'!S1795</f>
        <v>128</v>
      </c>
      <c r="T256" s="31"/>
      <c r="U256" s="4" t="b">
        <f>+S256='[1]by agency'!S1795</f>
        <v>1</v>
      </c>
      <c r="V256" s="4" t="b">
        <f t="shared" si="73"/>
        <v>1</v>
      </c>
      <c r="W256" s="4" t="b">
        <f t="shared" si="73"/>
        <v>1</v>
      </c>
      <c r="X256" s="4" t="b">
        <f t="shared" si="73"/>
        <v>1</v>
      </c>
      <c r="Y256" s="4" t="b">
        <f t="shared" si="73"/>
        <v>1</v>
      </c>
      <c r="Z256" s="4" t="b">
        <f t="shared" si="73"/>
        <v>1</v>
      </c>
    </row>
    <row r="257" spans="1:26" s="4" customFormat="1">
      <c r="A257" s="34" t="s">
        <v>26</v>
      </c>
      <c r="B257" s="35">
        <f>'[1]by agency'!B1796</f>
        <v>0</v>
      </c>
      <c r="C257" s="35">
        <f>'[1]by agency'!C1796</f>
        <v>0</v>
      </c>
      <c r="D257" s="35">
        <f>'[1]by agency'!D1796</f>
        <v>0</v>
      </c>
      <c r="E257" s="35">
        <f>'[1]by agency'!E1796</f>
        <v>0</v>
      </c>
      <c r="F257" s="35">
        <f>'[1]by agency'!F1796</f>
        <v>0</v>
      </c>
      <c r="G257" s="35">
        <f>'[1]by agency'!G1796</f>
        <v>0</v>
      </c>
      <c r="H257" s="35">
        <f>'[1]by agency'!H1796</f>
        <v>0</v>
      </c>
      <c r="I257" s="35">
        <f>'[1]by agency'!I1796</f>
        <v>0</v>
      </c>
      <c r="J257" s="35">
        <f>'[1]by agency'!J1796</f>
        <v>0</v>
      </c>
      <c r="K257" s="35">
        <f>'[1]by agency'!K1796</f>
        <v>0</v>
      </c>
      <c r="L257" s="35">
        <f>'[1]by agency'!L1796</f>
        <v>0</v>
      </c>
      <c r="M257" s="35">
        <f>'[1]by agency'!M1796</f>
        <v>0</v>
      </c>
      <c r="N257" s="35">
        <f>'[1]by agency'!N1796</f>
        <v>0</v>
      </c>
      <c r="O257" s="35">
        <f>'[1]by agency'!O1796</f>
        <v>0</v>
      </c>
      <c r="P257" s="35">
        <f>'[1]by agency'!P1796</f>
        <v>0</v>
      </c>
      <c r="Q257" s="35">
        <f>'[1]by agency'!Q1796</f>
        <v>0</v>
      </c>
      <c r="R257" s="35">
        <f>'[1]by agency'!R1796</f>
        <v>0</v>
      </c>
      <c r="S257" s="35">
        <f>'[1]by agency'!S1796</f>
        <v>0</v>
      </c>
      <c r="T257" s="31"/>
      <c r="U257" s="4" t="b">
        <f>+S257='[1]by agency'!S1796</f>
        <v>1</v>
      </c>
      <c r="V257" s="4" t="b">
        <f t="shared" si="73"/>
        <v>1</v>
      </c>
      <c r="W257" s="4" t="b">
        <f t="shared" si="73"/>
        <v>1</v>
      </c>
      <c r="X257" s="4" t="b">
        <f t="shared" si="73"/>
        <v>1</v>
      </c>
      <c r="Y257" s="4" t="b">
        <f t="shared" si="73"/>
        <v>1</v>
      </c>
      <c r="Z257" s="4" t="b">
        <f t="shared" si="73"/>
        <v>1</v>
      </c>
    </row>
    <row r="258" spans="1:26" s="4" customFormat="1">
      <c r="A258" s="34" t="s">
        <v>23</v>
      </c>
      <c r="B258" s="38">
        <f>+B259+B260</f>
        <v>0</v>
      </c>
      <c r="C258" s="38">
        <f>+C259+C260</f>
        <v>183</v>
      </c>
      <c r="D258" s="38">
        <f>+D259+D260</f>
        <v>183</v>
      </c>
      <c r="E258" s="38">
        <f t="shared" ref="E258:S258" si="88">+E259+E260</f>
        <v>0</v>
      </c>
      <c r="F258" s="38">
        <f t="shared" si="88"/>
        <v>183</v>
      </c>
      <c r="G258" s="38">
        <f>+G259+G260</f>
        <v>0</v>
      </c>
      <c r="H258" s="38">
        <f t="shared" si="88"/>
        <v>0</v>
      </c>
      <c r="I258" s="38">
        <f t="shared" si="88"/>
        <v>183</v>
      </c>
      <c r="J258" s="38">
        <f t="shared" si="88"/>
        <v>0</v>
      </c>
      <c r="K258" s="38">
        <f t="shared" si="88"/>
        <v>0</v>
      </c>
      <c r="L258" s="38">
        <f>+L259+L260</f>
        <v>0</v>
      </c>
      <c r="M258" s="38">
        <f t="shared" si="88"/>
        <v>0</v>
      </c>
      <c r="N258" s="38">
        <f t="shared" si="88"/>
        <v>0</v>
      </c>
      <c r="O258" s="38">
        <f t="shared" si="88"/>
        <v>0</v>
      </c>
      <c r="P258" s="38">
        <f t="shared" si="88"/>
        <v>183</v>
      </c>
      <c r="Q258" s="38">
        <f>+Q259+Q260</f>
        <v>0</v>
      </c>
      <c r="R258" s="38">
        <f t="shared" si="88"/>
        <v>0</v>
      </c>
      <c r="S258" s="38">
        <f t="shared" si="88"/>
        <v>183</v>
      </c>
      <c r="T258" s="31"/>
      <c r="U258" s="4" t="b">
        <f>+S258='[1]by agency'!S1797</f>
        <v>1</v>
      </c>
      <c r="V258" s="4" t="b">
        <f t="shared" si="73"/>
        <v>1</v>
      </c>
      <c r="W258" s="4" t="b">
        <f t="shared" si="73"/>
        <v>1</v>
      </c>
      <c r="X258" s="4" t="b">
        <f t="shared" si="73"/>
        <v>1</v>
      </c>
      <c r="Y258" s="4" t="b">
        <f t="shared" si="73"/>
        <v>1</v>
      </c>
      <c r="Z258" s="4" t="b">
        <f t="shared" si="73"/>
        <v>1</v>
      </c>
    </row>
    <row r="259" spans="1:26" s="4" customFormat="1" ht="12.75" customHeight="1">
      <c r="A259" s="36" t="s">
        <v>21</v>
      </c>
      <c r="B259" s="35">
        <f>'[1]by agency'!B1798</f>
        <v>0</v>
      </c>
      <c r="C259" s="35">
        <f>'[1]by agency'!C1798</f>
        <v>183</v>
      </c>
      <c r="D259" s="35">
        <f>'[1]by agency'!D1798</f>
        <v>183</v>
      </c>
      <c r="E259" s="35">
        <f>'[1]by agency'!E1798</f>
        <v>0</v>
      </c>
      <c r="F259" s="35">
        <f>'[1]by agency'!F1798</f>
        <v>183</v>
      </c>
      <c r="G259" s="35">
        <f>'[1]by agency'!G1798</f>
        <v>0</v>
      </c>
      <c r="H259" s="35">
        <f>'[1]by agency'!H1798</f>
        <v>0</v>
      </c>
      <c r="I259" s="35">
        <f>'[1]by agency'!I1798</f>
        <v>183</v>
      </c>
      <c r="J259" s="35">
        <f>'[1]by agency'!J1798</f>
        <v>0</v>
      </c>
      <c r="K259" s="35">
        <f>'[1]by agency'!K1798</f>
        <v>0</v>
      </c>
      <c r="L259" s="35">
        <f>'[1]by agency'!L1798</f>
        <v>0</v>
      </c>
      <c r="M259" s="35">
        <f>'[1]by agency'!M1798</f>
        <v>0</v>
      </c>
      <c r="N259" s="35">
        <f>'[1]by agency'!N1798</f>
        <v>0</v>
      </c>
      <c r="O259" s="35">
        <f>'[1]by agency'!O1798</f>
        <v>0</v>
      </c>
      <c r="P259" s="35">
        <f>'[1]by agency'!P1798</f>
        <v>183</v>
      </c>
      <c r="Q259" s="35">
        <f>'[1]by agency'!Q1798</f>
        <v>0</v>
      </c>
      <c r="R259" s="35">
        <f>'[1]by agency'!R1798</f>
        <v>0</v>
      </c>
      <c r="S259" s="35">
        <f>'[1]by agency'!S1798</f>
        <v>183</v>
      </c>
      <c r="T259" s="31"/>
      <c r="U259" s="4" t="b">
        <f>+S259='[1]by agency'!S1798</f>
        <v>1</v>
      </c>
      <c r="V259" s="4" t="b">
        <f t="shared" si="73"/>
        <v>1</v>
      </c>
      <c r="W259" s="4" t="b">
        <f t="shared" si="73"/>
        <v>1</v>
      </c>
      <c r="X259" s="4" t="b">
        <f t="shared" si="73"/>
        <v>1</v>
      </c>
      <c r="Y259" s="4" t="b">
        <f t="shared" si="73"/>
        <v>1</v>
      </c>
      <c r="Z259" s="4" t="b">
        <f t="shared" si="73"/>
        <v>1</v>
      </c>
    </row>
    <row r="260" spans="1:26" s="4" customFormat="1">
      <c r="A260" s="36" t="s">
        <v>22</v>
      </c>
      <c r="B260" s="35">
        <f>'[1]by agency'!B1799</f>
        <v>0</v>
      </c>
      <c r="C260" s="35">
        <f>'[1]by agency'!C1799</f>
        <v>0</v>
      </c>
      <c r="D260" s="35">
        <f>'[1]by agency'!D1799</f>
        <v>0</v>
      </c>
      <c r="E260" s="35">
        <f>'[1]by agency'!E1799</f>
        <v>0</v>
      </c>
      <c r="F260" s="35">
        <f>'[1]by agency'!F1799</f>
        <v>0</v>
      </c>
      <c r="G260" s="35">
        <f>'[1]by agency'!G1799</f>
        <v>0</v>
      </c>
      <c r="H260" s="35">
        <f>'[1]by agency'!H1799</f>
        <v>0</v>
      </c>
      <c r="I260" s="35">
        <f>'[1]by agency'!I1799</f>
        <v>0</v>
      </c>
      <c r="J260" s="35">
        <f>'[1]by agency'!J1799</f>
        <v>0</v>
      </c>
      <c r="K260" s="35">
        <f>'[1]by agency'!K1799</f>
        <v>0</v>
      </c>
      <c r="L260" s="35">
        <f>'[1]by agency'!L1799</f>
        <v>0</v>
      </c>
      <c r="M260" s="35">
        <f>'[1]by agency'!M1799</f>
        <v>0</v>
      </c>
      <c r="N260" s="35">
        <f>'[1]by agency'!N1799</f>
        <v>0</v>
      </c>
      <c r="O260" s="35">
        <f>'[1]by agency'!O1799</f>
        <v>0</v>
      </c>
      <c r="P260" s="35">
        <f>'[1]by agency'!P1799</f>
        <v>0</v>
      </c>
      <c r="Q260" s="35">
        <f>'[1]by agency'!Q1799</f>
        <v>0</v>
      </c>
      <c r="R260" s="35">
        <f>'[1]by agency'!R1799</f>
        <v>0</v>
      </c>
      <c r="S260" s="35">
        <f>'[1]by agency'!S1799</f>
        <v>0</v>
      </c>
      <c r="T260" s="31"/>
      <c r="U260" s="4" t="b">
        <f>+S260='[1]by agency'!S1799</f>
        <v>1</v>
      </c>
      <c r="V260" s="4" t="b">
        <f t="shared" si="73"/>
        <v>1</v>
      </c>
      <c r="W260" s="4" t="b">
        <f t="shared" si="73"/>
        <v>1</v>
      </c>
      <c r="X260" s="4" t="b">
        <f t="shared" si="73"/>
        <v>1</v>
      </c>
      <c r="Y260" s="4" t="b">
        <f t="shared" si="73"/>
        <v>1</v>
      </c>
      <c r="Z260" s="4" t="b">
        <f t="shared" si="73"/>
        <v>1</v>
      </c>
    </row>
    <row r="261" spans="1:26" s="4" customFormat="1">
      <c r="A261" s="39"/>
      <c r="B261" s="39"/>
      <c r="C261" s="39"/>
      <c r="D261" s="39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40"/>
      <c r="T261" s="31"/>
      <c r="V261" s="4" t="b">
        <f t="shared" si="73"/>
        <v>1</v>
      </c>
      <c r="W261" s="4" t="b">
        <f t="shared" si="73"/>
        <v>1</v>
      </c>
      <c r="X261" s="4" t="b">
        <f t="shared" si="73"/>
        <v>1</v>
      </c>
      <c r="Y261" s="4" t="b">
        <f t="shared" si="73"/>
        <v>1</v>
      </c>
      <c r="Z261" s="4" t="b">
        <f t="shared" si="73"/>
        <v>1</v>
      </c>
    </row>
    <row r="262" spans="1:26" s="4" customFormat="1">
      <c r="A262" s="134" t="s">
        <v>53</v>
      </c>
      <c r="B262" s="30">
        <f>+B263+B267</f>
        <v>21046269</v>
      </c>
      <c r="C262" s="30">
        <f>+C263+C267</f>
        <v>4251215</v>
      </c>
      <c r="D262" s="30">
        <f>+D263+D267</f>
        <v>25297484</v>
      </c>
      <c r="E262" s="30">
        <f t="shared" ref="E262:S262" si="89">+E263+E267</f>
        <v>17526958</v>
      </c>
      <c r="F262" s="30">
        <f t="shared" si="89"/>
        <v>6471217</v>
      </c>
      <c r="G262" s="30">
        <f>+G263+G267</f>
        <v>0</v>
      </c>
      <c r="H262" s="30">
        <f t="shared" si="89"/>
        <v>1299309</v>
      </c>
      <c r="I262" s="30">
        <f t="shared" si="89"/>
        <v>25297484</v>
      </c>
      <c r="J262" s="30">
        <f t="shared" si="89"/>
        <v>18281007</v>
      </c>
      <c r="K262" s="30">
        <f t="shared" si="89"/>
        <v>1803902</v>
      </c>
      <c r="L262" s="30">
        <f>+L263+L267</f>
        <v>0</v>
      </c>
      <c r="M262" s="30">
        <f t="shared" si="89"/>
        <v>603023</v>
      </c>
      <c r="N262" s="30">
        <f t="shared" si="89"/>
        <v>20687932</v>
      </c>
      <c r="O262" s="30">
        <f t="shared" si="89"/>
        <v>-754049</v>
      </c>
      <c r="P262" s="30">
        <f t="shared" si="89"/>
        <v>4667315</v>
      </c>
      <c r="Q262" s="30">
        <f>+Q263+Q267</f>
        <v>0</v>
      </c>
      <c r="R262" s="30">
        <f t="shared" si="89"/>
        <v>696286</v>
      </c>
      <c r="S262" s="30">
        <f t="shared" si="89"/>
        <v>4609552</v>
      </c>
      <c r="T262" s="31">
        <f>+N262/I262</f>
        <v>0.81778614821932494</v>
      </c>
      <c r="U262" s="4" t="b">
        <f>+S262='[1]by agency'!S1801</f>
        <v>1</v>
      </c>
      <c r="V262" s="4" t="b">
        <f t="shared" si="73"/>
        <v>1</v>
      </c>
      <c r="W262" s="4" t="b">
        <f t="shared" si="73"/>
        <v>1</v>
      </c>
      <c r="X262" s="4" t="b">
        <f t="shared" si="73"/>
        <v>1</v>
      </c>
      <c r="Y262" s="4" t="b">
        <f t="shared" si="73"/>
        <v>1</v>
      </c>
      <c r="Z262" s="4" t="b">
        <f t="shared" si="73"/>
        <v>1</v>
      </c>
    </row>
    <row r="263" spans="1:26" s="4" customFormat="1">
      <c r="A263" s="32" t="s">
        <v>19</v>
      </c>
      <c r="B263" s="33">
        <f>+B264+B265+B266</f>
        <v>21046269</v>
      </c>
      <c r="C263" s="33">
        <f>+C264+C265+C266</f>
        <v>1695599</v>
      </c>
      <c r="D263" s="33">
        <f>+D264+D265+D266</f>
        <v>22741868</v>
      </c>
      <c r="E263" s="33">
        <f t="shared" ref="E263:S263" si="90">+E264+E265+E266</f>
        <v>17526958</v>
      </c>
      <c r="F263" s="33">
        <f t="shared" si="90"/>
        <v>4063519</v>
      </c>
      <c r="G263" s="33">
        <f>+G264+G265+G266</f>
        <v>0</v>
      </c>
      <c r="H263" s="33">
        <f t="shared" si="90"/>
        <v>1151391</v>
      </c>
      <c r="I263" s="33">
        <f t="shared" si="90"/>
        <v>22741868</v>
      </c>
      <c r="J263" s="33">
        <f t="shared" si="90"/>
        <v>18281007</v>
      </c>
      <c r="K263" s="33">
        <f t="shared" si="90"/>
        <v>1713700</v>
      </c>
      <c r="L263" s="33">
        <f>+L264+L265+L266</f>
        <v>0</v>
      </c>
      <c r="M263" s="33">
        <f t="shared" si="90"/>
        <v>455105</v>
      </c>
      <c r="N263" s="33">
        <f t="shared" si="90"/>
        <v>20449812</v>
      </c>
      <c r="O263" s="33">
        <f t="shared" si="90"/>
        <v>-754049</v>
      </c>
      <c r="P263" s="33">
        <f t="shared" si="90"/>
        <v>2349819</v>
      </c>
      <c r="Q263" s="33">
        <f>+Q264+Q265+Q266</f>
        <v>0</v>
      </c>
      <c r="R263" s="33">
        <f t="shared" si="90"/>
        <v>696286</v>
      </c>
      <c r="S263" s="33">
        <f t="shared" si="90"/>
        <v>2292056</v>
      </c>
      <c r="T263" s="31"/>
      <c r="U263" s="4" t="b">
        <f>+S263='[1]by agency'!S1802</f>
        <v>1</v>
      </c>
      <c r="V263" s="4" t="b">
        <f t="shared" si="73"/>
        <v>1</v>
      </c>
      <c r="W263" s="4" t="b">
        <f t="shared" si="73"/>
        <v>1</v>
      </c>
      <c r="X263" s="4" t="b">
        <f t="shared" si="73"/>
        <v>1</v>
      </c>
      <c r="Y263" s="4" t="b">
        <f t="shared" si="73"/>
        <v>1</v>
      </c>
      <c r="Z263" s="4" t="b">
        <f t="shared" si="73"/>
        <v>1</v>
      </c>
    </row>
    <row r="264" spans="1:26" s="4" customFormat="1">
      <c r="A264" s="34" t="s">
        <v>20</v>
      </c>
      <c r="B264" s="35">
        <f>'[1]by agency'!B1803</f>
        <v>20260782</v>
      </c>
      <c r="C264" s="35">
        <f>'[1]by agency'!C1803</f>
        <v>0</v>
      </c>
      <c r="D264" s="35">
        <f>'[1]by agency'!D1803</f>
        <v>20260782</v>
      </c>
      <c r="E264" s="35">
        <f>'[1]by agency'!E1803</f>
        <v>15045872</v>
      </c>
      <c r="F264" s="35">
        <f>'[1]by agency'!F1803</f>
        <v>4063519</v>
      </c>
      <c r="G264" s="35">
        <f>'[1]by agency'!G1803</f>
        <v>0</v>
      </c>
      <c r="H264" s="35">
        <f>'[1]by agency'!H1803</f>
        <v>1151391</v>
      </c>
      <c r="I264" s="35">
        <f>'[1]by agency'!I1803</f>
        <v>20260782</v>
      </c>
      <c r="J264" s="35">
        <f>'[1]by agency'!J1803</f>
        <v>15801435</v>
      </c>
      <c r="K264" s="35">
        <f>'[1]by agency'!K1803</f>
        <v>1713700</v>
      </c>
      <c r="L264" s="35">
        <f>'[1]by agency'!L1803</f>
        <v>0</v>
      </c>
      <c r="M264" s="35">
        <f>'[1]by agency'!M1803</f>
        <v>455105</v>
      </c>
      <c r="N264" s="35">
        <f>'[1]by agency'!N1803</f>
        <v>17970240</v>
      </c>
      <c r="O264" s="35">
        <f>'[1]by agency'!O1803</f>
        <v>-755563</v>
      </c>
      <c r="P264" s="35">
        <f>'[1]by agency'!P1803</f>
        <v>2349819</v>
      </c>
      <c r="Q264" s="35">
        <f>'[1]by agency'!Q1803</f>
        <v>0</v>
      </c>
      <c r="R264" s="35">
        <f>'[1]by agency'!R1803</f>
        <v>696286</v>
      </c>
      <c r="S264" s="35">
        <f>'[1]by agency'!S1803</f>
        <v>2290542</v>
      </c>
      <c r="T264" s="31"/>
      <c r="U264" s="4" t="b">
        <f>+S264='[1]by agency'!S1803</f>
        <v>1</v>
      </c>
      <c r="V264" s="4" t="b">
        <f t="shared" si="73"/>
        <v>1</v>
      </c>
      <c r="W264" s="4" t="b">
        <f t="shared" si="73"/>
        <v>1</v>
      </c>
      <c r="X264" s="4" t="b">
        <f t="shared" si="73"/>
        <v>1</v>
      </c>
      <c r="Y264" s="4" t="b">
        <f t="shared" si="73"/>
        <v>1</v>
      </c>
      <c r="Z264" s="4" t="b">
        <f t="shared" si="73"/>
        <v>1</v>
      </c>
    </row>
    <row r="265" spans="1:26" s="4" customFormat="1">
      <c r="A265" s="34" t="s">
        <v>25</v>
      </c>
      <c r="B265" s="35">
        <f>'[1]by agency'!B1804</f>
        <v>0</v>
      </c>
      <c r="C265" s="35">
        <f>'[1]by agency'!C1804</f>
        <v>1694981</v>
      </c>
      <c r="D265" s="35">
        <f>'[1]by agency'!D1804</f>
        <v>1694981</v>
      </c>
      <c r="E265" s="35">
        <f>'[1]by agency'!E1804</f>
        <v>1694981</v>
      </c>
      <c r="F265" s="35">
        <f>'[1]by agency'!F1804</f>
        <v>0</v>
      </c>
      <c r="G265" s="35">
        <f>'[1]by agency'!G1804</f>
        <v>0</v>
      </c>
      <c r="H265" s="35">
        <f>'[1]by agency'!H1804</f>
        <v>0</v>
      </c>
      <c r="I265" s="35">
        <f>'[1]by agency'!I1804</f>
        <v>1694981</v>
      </c>
      <c r="J265" s="35">
        <f>'[1]by agency'!J1804</f>
        <v>1683168</v>
      </c>
      <c r="K265" s="35">
        <f>'[1]by agency'!K1804</f>
        <v>0</v>
      </c>
      <c r="L265" s="35">
        <f>'[1]by agency'!L1804</f>
        <v>0</v>
      </c>
      <c r="M265" s="35">
        <f>'[1]by agency'!M1804</f>
        <v>0</v>
      </c>
      <c r="N265" s="35">
        <f>'[1]by agency'!N1804</f>
        <v>1683168</v>
      </c>
      <c r="O265" s="35">
        <f>'[1]by agency'!O1804</f>
        <v>11813</v>
      </c>
      <c r="P265" s="35">
        <f>'[1]by agency'!P1804</f>
        <v>0</v>
      </c>
      <c r="Q265" s="35">
        <f>'[1]by agency'!Q1804</f>
        <v>0</v>
      </c>
      <c r="R265" s="35">
        <f>'[1]by agency'!R1804</f>
        <v>0</v>
      </c>
      <c r="S265" s="35">
        <f>'[1]by agency'!S1804</f>
        <v>11813</v>
      </c>
      <c r="T265" s="31"/>
      <c r="U265" s="4" t="b">
        <f>+S265='[1]by agency'!S1804</f>
        <v>1</v>
      </c>
      <c r="V265" s="4" t="b">
        <f t="shared" ref="V265:Z314" si="91">E265-J265=O265</f>
        <v>1</v>
      </c>
      <c r="W265" s="4" t="b">
        <f t="shared" si="91"/>
        <v>1</v>
      </c>
      <c r="X265" s="4" t="b">
        <f t="shared" si="91"/>
        <v>1</v>
      </c>
      <c r="Y265" s="4" t="b">
        <f t="shared" si="91"/>
        <v>1</v>
      </c>
      <c r="Z265" s="4" t="b">
        <f t="shared" si="91"/>
        <v>1</v>
      </c>
    </row>
    <row r="266" spans="1:26" s="4" customFormat="1">
      <c r="A266" s="34" t="s">
        <v>26</v>
      </c>
      <c r="B266" s="35">
        <f>'[1]by agency'!B1805</f>
        <v>785487</v>
      </c>
      <c r="C266" s="35">
        <f>'[1]by agency'!C1805</f>
        <v>618</v>
      </c>
      <c r="D266" s="35">
        <f>'[1]by agency'!D1805</f>
        <v>786105</v>
      </c>
      <c r="E266" s="35">
        <f>'[1]by agency'!E1805</f>
        <v>786105</v>
      </c>
      <c r="F266" s="35">
        <f>'[1]by agency'!F1805</f>
        <v>0</v>
      </c>
      <c r="G266" s="35">
        <f>'[1]by agency'!G1805</f>
        <v>0</v>
      </c>
      <c r="H266" s="35">
        <f>'[1]by agency'!H1805</f>
        <v>0</v>
      </c>
      <c r="I266" s="35">
        <f>'[1]by agency'!I1805</f>
        <v>786105</v>
      </c>
      <c r="J266" s="35">
        <f>'[1]by agency'!J1805</f>
        <v>796404</v>
      </c>
      <c r="K266" s="35">
        <f>'[1]by agency'!K1805</f>
        <v>0</v>
      </c>
      <c r="L266" s="35">
        <f>'[1]by agency'!L1805</f>
        <v>0</v>
      </c>
      <c r="M266" s="35">
        <f>'[1]by agency'!M1805</f>
        <v>0</v>
      </c>
      <c r="N266" s="35">
        <f>'[1]by agency'!N1805</f>
        <v>796404</v>
      </c>
      <c r="O266" s="35">
        <f>'[1]by agency'!O1805</f>
        <v>-10299</v>
      </c>
      <c r="P266" s="35">
        <f>'[1]by agency'!P1805</f>
        <v>0</v>
      </c>
      <c r="Q266" s="35">
        <f>'[1]by agency'!Q1805</f>
        <v>0</v>
      </c>
      <c r="R266" s="35">
        <f>'[1]by agency'!R1805</f>
        <v>0</v>
      </c>
      <c r="S266" s="35">
        <f>'[1]by agency'!S1805</f>
        <v>-10299</v>
      </c>
      <c r="T266" s="31"/>
      <c r="U266" s="4" t="b">
        <f>+S266='[1]by agency'!S1805</f>
        <v>1</v>
      </c>
      <c r="V266" s="4" t="b">
        <f t="shared" si="91"/>
        <v>1</v>
      </c>
      <c r="W266" s="4" t="b">
        <f t="shared" si="91"/>
        <v>1</v>
      </c>
      <c r="X266" s="4" t="b">
        <f t="shared" si="91"/>
        <v>1</v>
      </c>
      <c r="Y266" s="4" t="b">
        <f t="shared" si="91"/>
        <v>1</v>
      </c>
      <c r="Z266" s="4" t="b">
        <f t="shared" si="91"/>
        <v>1</v>
      </c>
    </row>
    <row r="267" spans="1:26" s="4" customFormat="1">
      <c r="A267" s="34" t="s">
        <v>23</v>
      </c>
      <c r="B267" s="38">
        <f>+B268+B269</f>
        <v>0</v>
      </c>
      <c r="C267" s="38">
        <f>+C268+C269</f>
        <v>2555616</v>
      </c>
      <c r="D267" s="38">
        <f>+D268+D269</f>
        <v>2555616</v>
      </c>
      <c r="E267" s="38">
        <f t="shared" ref="E267:S267" si="92">+E268+E269</f>
        <v>0</v>
      </c>
      <c r="F267" s="38">
        <f t="shared" si="92"/>
        <v>2407698</v>
      </c>
      <c r="G267" s="38">
        <f>+G268+G269</f>
        <v>0</v>
      </c>
      <c r="H267" s="38">
        <f t="shared" si="92"/>
        <v>147918</v>
      </c>
      <c r="I267" s="38">
        <f t="shared" si="92"/>
        <v>2555616</v>
      </c>
      <c r="J267" s="38">
        <f t="shared" si="92"/>
        <v>0</v>
      </c>
      <c r="K267" s="38">
        <f t="shared" si="92"/>
        <v>90202</v>
      </c>
      <c r="L267" s="38">
        <f>+L268+L269</f>
        <v>0</v>
      </c>
      <c r="M267" s="38">
        <f t="shared" si="92"/>
        <v>147918</v>
      </c>
      <c r="N267" s="38">
        <f t="shared" si="92"/>
        <v>238120</v>
      </c>
      <c r="O267" s="38">
        <f t="shared" si="92"/>
        <v>0</v>
      </c>
      <c r="P267" s="38">
        <f t="shared" si="92"/>
        <v>2317496</v>
      </c>
      <c r="Q267" s="38">
        <f>+Q268+Q269</f>
        <v>0</v>
      </c>
      <c r="R267" s="38">
        <f t="shared" si="92"/>
        <v>0</v>
      </c>
      <c r="S267" s="38">
        <f t="shared" si="92"/>
        <v>2317496</v>
      </c>
      <c r="T267" s="31"/>
      <c r="U267" s="4" t="b">
        <f>+S267='[1]by agency'!S1806</f>
        <v>1</v>
      </c>
      <c r="V267" s="4" t="b">
        <f t="shared" si="91"/>
        <v>1</v>
      </c>
      <c r="W267" s="4" t="b">
        <f t="shared" si="91"/>
        <v>1</v>
      </c>
      <c r="X267" s="4" t="b">
        <f t="shared" si="91"/>
        <v>1</v>
      </c>
      <c r="Y267" s="4" t="b">
        <f t="shared" si="91"/>
        <v>1</v>
      </c>
      <c r="Z267" s="4" t="b">
        <f t="shared" si="91"/>
        <v>1</v>
      </c>
    </row>
    <row r="268" spans="1:26" s="4" customFormat="1" ht="12.75" customHeight="1">
      <c r="A268" s="36" t="s">
        <v>21</v>
      </c>
      <c r="B268" s="35">
        <f>'[1]by agency'!B1807</f>
        <v>0</v>
      </c>
      <c r="C268" s="35">
        <f>'[1]by agency'!C1807</f>
        <v>2555616</v>
      </c>
      <c r="D268" s="35">
        <f>'[1]by agency'!D1807</f>
        <v>2555616</v>
      </c>
      <c r="E268" s="35">
        <f>'[1]by agency'!E1807</f>
        <v>0</v>
      </c>
      <c r="F268" s="35">
        <f>'[1]by agency'!F1807</f>
        <v>2407698</v>
      </c>
      <c r="G268" s="35">
        <f>'[1]by agency'!G1807</f>
        <v>0</v>
      </c>
      <c r="H268" s="35">
        <f>'[1]by agency'!H1807</f>
        <v>147918</v>
      </c>
      <c r="I268" s="35">
        <f>'[1]by agency'!I1807</f>
        <v>2555616</v>
      </c>
      <c r="J268" s="35">
        <f>'[1]by agency'!J1807</f>
        <v>0</v>
      </c>
      <c r="K268" s="35">
        <f>'[1]by agency'!K1807</f>
        <v>90202</v>
      </c>
      <c r="L268" s="35">
        <f>'[1]by agency'!L1807</f>
        <v>0</v>
      </c>
      <c r="M268" s="35">
        <f>'[1]by agency'!M1807</f>
        <v>147918</v>
      </c>
      <c r="N268" s="35">
        <f>'[1]by agency'!N1807</f>
        <v>238120</v>
      </c>
      <c r="O268" s="35">
        <f>'[1]by agency'!O1807</f>
        <v>0</v>
      </c>
      <c r="P268" s="35">
        <f>'[1]by agency'!P1807</f>
        <v>2317496</v>
      </c>
      <c r="Q268" s="35">
        <f>'[1]by agency'!Q1807</f>
        <v>0</v>
      </c>
      <c r="R268" s="35">
        <f>'[1]by agency'!R1807</f>
        <v>0</v>
      </c>
      <c r="S268" s="35">
        <f>'[1]by agency'!S1807</f>
        <v>2317496</v>
      </c>
      <c r="T268" s="31"/>
      <c r="U268" s="4" t="b">
        <f>+S268='[1]by agency'!S1807</f>
        <v>1</v>
      </c>
      <c r="V268" s="4" t="b">
        <f t="shared" si="91"/>
        <v>1</v>
      </c>
      <c r="W268" s="4" t="b">
        <f t="shared" si="91"/>
        <v>1</v>
      </c>
      <c r="X268" s="4" t="b">
        <f t="shared" si="91"/>
        <v>1</v>
      </c>
      <c r="Y268" s="4" t="b">
        <f t="shared" si="91"/>
        <v>1</v>
      </c>
      <c r="Z268" s="4" t="b">
        <f t="shared" si="91"/>
        <v>1</v>
      </c>
    </row>
    <row r="269" spans="1:26" s="4" customFormat="1">
      <c r="A269" s="36" t="s">
        <v>22</v>
      </c>
      <c r="B269" s="35">
        <f>'[1]by agency'!B1808</f>
        <v>0</v>
      </c>
      <c r="C269" s="35">
        <f>'[1]by agency'!C1808</f>
        <v>0</v>
      </c>
      <c r="D269" s="35">
        <f>'[1]by agency'!D1808</f>
        <v>0</v>
      </c>
      <c r="E269" s="35">
        <f>'[1]by agency'!E1808</f>
        <v>0</v>
      </c>
      <c r="F269" s="35">
        <f>'[1]by agency'!F1808</f>
        <v>0</v>
      </c>
      <c r="G269" s="35">
        <f>'[1]by agency'!G1808</f>
        <v>0</v>
      </c>
      <c r="H269" s="35">
        <f>'[1]by agency'!H1808</f>
        <v>0</v>
      </c>
      <c r="I269" s="35">
        <f>'[1]by agency'!I1808</f>
        <v>0</v>
      </c>
      <c r="J269" s="35">
        <f>'[1]by agency'!J1808</f>
        <v>0</v>
      </c>
      <c r="K269" s="35">
        <f>'[1]by agency'!K1808</f>
        <v>0</v>
      </c>
      <c r="L269" s="35">
        <f>'[1]by agency'!L1808</f>
        <v>0</v>
      </c>
      <c r="M269" s="35">
        <f>'[1]by agency'!M1808</f>
        <v>0</v>
      </c>
      <c r="N269" s="35">
        <f>'[1]by agency'!N1808</f>
        <v>0</v>
      </c>
      <c r="O269" s="35">
        <f>'[1]by agency'!O1808</f>
        <v>0</v>
      </c>
      <c r="P269" s="35">
        <f>'[1]by agency'!P1808</f>
        <v>0</v>
      </c>
      <c r="Q269" s="35">
        <f>'[1]by agency'!Q1808</f>
        <v>0</v>
      </c>
      <c r="R269" s="35">
        <f>'[1]by agency'!R1808</f>
        <v>0</v>
      </c>
      <c r="S269" s="35">
        <f>'[1]by agency'!S1808</f>
        <v>0</v>
      </c>
      <c r="T269" s="31"/>
      <c r="U269" s="4" t="b">
        <f>+S269='[1]by agency'!S1808</f>
        <v>1</v>
      </c>
      <c r="V269" s="4" t="b">
        <f t="shared" si="91"/>
        <v>1</v>
      </c>
      <c r="W269" s="4" t="b">
        <f t="shared" si="91"/>
        <v>1</v>
      </c>
      <c r="X269" s="4" t="b">
        <f t="shared" si="91"/>
        <v>1</v>
      </c>
      <c r="Y269" s="4" t="b">
        <f t="shared" si="91"/>
        <v>1</v>
      </c>
      <c r="Z269" s="4" t="b">
        <f t="shared" si="91"/>
        <v>1</v>
      </c>
    </row>
    <row r="270" spans="1:26" s="4" customFormat="1">
      <c r="A270" s="39"/>
      <c r="B270" s="39"/>
      <c r="C270" s="39"/>
      <c r="D270" s="39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40"/>
      <c r="T270" s="31"/>
      <c r="V270" s="4" t="b">
        <f t="shared" si="91"/>
        <v>1</v>
      </c>
      <c r="W270" s="4" t="b">
        <f t="shared" si="91"/>
        <v>1</v>
      </c>
      <c r="X270" s="4" t="b">
        <f t="shared" si="91"/>
        <v>1</v>
      </c>
      <c r="Y270" s="4" t="b">
        <f t="shared" si="91"/>
        <v>1</v>
      </c>
      <c r="Z270" s="4" t="b">
        <f t="shared" si="91"/>
        <v>1</v>
      </c>
    </row>
    <row r="271" spans="1:26" s="4" customFormat="1">
      <c r="A271" s="134" t="s">
        <v>54</v>
      </c>
      <c r="B271" s="30">
        <f>+B272+B276</f>
        <v>1175924</v>
      </c>
      <c r="C271" s="30">
        <f>+C272+C276</f>
        <v>104081</v>
      </c>
      <c r="D271" s="30">
        <f>+D272+D276</f>
        <v>1280005</v>
      </c>
      <c r="E271" s="30">
        <f t="shared" ref="E271:S271" si="93">+E272+E276</f>
        <v>912217</v>
      </c>
      <c r="F271" s="30">
        <f t="shared" si="93"/>
        <v>258452</v>
      </c>
      <c r="G271" s="30">
        <f>+G272+G276</f>
        <v>0</v>
      </c>
      <c r="H271" s="30">
        <f t="shared" si="93"/>
        <v>109336</v>
      </c>
      <c r="I271" s="30">
        <f t="shared" si="93"/>
        <v>1280005</v>
      </c>
      <c r="J271" s="30">
        <f t="shared" si="93"/>
        <v>911796</v>
      </c>
      <c r="K271" s="30">
        <f t="shared" si="93"/>
        <v>249434</v>
      </c>
      <c r="L271" s="30">
        <f>+L272+L276</f>
        <v>0</v>
      </c>
      <c r="M271" s="30">
        <f t="shared" si="93"/>
        <v>106442</v>
      </c>
      <c r="N271" s="30">
        <f t="shared" si="93"/>
        <v>1267672</v>
      </c>
      <c r="O271" s="30">
        <f t="shared" si="93"/>
        <v>421</v>
      </c>
      <c r="P271" s="30">
        <f t="shared" si="93"/>
        <v>9018</v>
      </c>
      <c r="Q271" s="30">
        <f>+Q272+Q276</f>
        <v>0</v>
      </c>
      <c r="R271" s="30">
        <f t="shared" si="93"/>
        <v>2894</v>
      </c>
      <c r="S271" s="30">
        <f t="shared" si="93"/>
        <v>12333</v>
      </c>
      <c r="T271" s="31">
        <f>+N271/I271</f>
        <v>0.99036488138718204</v>
      </c>
      <c r="U271" s="4" t="b">
        <f>+S271='[1]by agency'!S1855</f>
        <v>1</v>
      </c>
      <c r="V271" s="4" t="b">
        <f t="shared" si="91"/>
        <v>1</v>
      </c>
      <c r="W271" s="4" t="b">
        <f t="shared" si="91"/>
        <v>1</v>
      </c>
      <c r="X271" s="4" t="b">
        <f t="shared" si="91"/>
        <v>1</v>
      </c>
      <c r="Y271" s="4" t="b">
        <f t="shared" si="91"/>
        <v>1</v>
      </c>
      <c r="Z271" s="4" t="b">
        <f t="shared" si="91"/>
        <v>1</v>
      </c>
    </row>
    <row r="272" spans="1:26" s="4" customFormat="1">
      <c r="A272" s="32" t="s">
        <v>19</v>
      </c>
      <c r="B272" s="33">
        <f>+B273+B274+B275</f>
        <v>1175924</v>
      </c>
      <c r="C272" s="33">
        <f>+C273+C274+C275</f>
        <v>91237</v>
      </c>
      <c r="D272" s="33">
        <f>+D273+D274+D275</f>
        <v>1267161</v>
      </c>
      <c r="E272" s="33">
        <f t="shared" ref="E272:S272" si="94">+E273+E274+E275</f>
        <v>912217</v>
      </c>
      <c r="F272" s="33">
        <f t="shared" si="94"/>
        <v>258256</v>
      </c>
      <c r="G272" s="33">
        <f>+G273+G274+G275</f>
        <v>0</v>
      </c>
      <c r="H272" s="33">
        <f t="shared" si="94"/>
        <v>96688</v>
      </c>
      <c r="I272" s="33">
        <f t="shared" si="94"/>
        <v>1267161</v>
      </c>
      <c r="J272" s="33">
        <f t="shared" si="94"/>
        <v>911796</v>
      </c>
      <c r="K272" s="33">
        <f t="shared" si="94"/>
        <v>249434</v>
      </c>
      <c r="L272" s="33">
        <f>+L273+L274+L275</f>
        <v>0</v>
      </c>
      <c r="M272" s="33">
        <f t="shared" si="94"/>
        <v>93945</v>
      </c>
      <c r="N272" s="33">
        <f t="shared" si="94"/>
        <v>1255175</v>
      </c>
      <c r="O272" s="33">
        <f t="shared" si="94"/>
        <v>421</v>
      </c>
      <c r="P272" s="33">
        <f t="shared" si="94"/>
        <v>8822</v>
      </c>
      <c r="Q272" s="33">
        <f>+Q273+Q274+Q275</f>
        <v>0</v>
      </c>
      <c r="R272" s="33">
        <f t="shared" si="94"/>
        <v>2743</v>
      </c>
      <c r="S272" s="33">
        <f t="shared" si="94"/>
        <v>11986</v>
      </c>
      <c r="T272" s="31"/>
      <c r="U272" s="4" t="b">
        <f>+S272='[1]by agency'!S1856</f>
        <v>1</v>
      </c>
      <c r="V272" s="4" t="b">
        <f t="shared" si="91"/>
        <v>1</v>
      </c>
      <c r="W272" s="4" t="b">
        <f t="shared" si="91"/>
        <v>1</v>
      </c>
      <c r="X272" s="4" t="b">
        <f t="shared" si="91"/>
        <v>1</v>
      </c>
      <c r="Y272" s="4" t="b">
        <f t="shared" si="91"/>
        <v>1</v>
      </c>
      <c r="Z272" s="4" t="b">
        <f t="shared" si="91"/>
        <v>1</v>
      </c>
    </row>
    <row r="273" spans="1:26" s="4" customFormat="1">
      <c r="A273" s="34" t="s">
        <v>20</v>
      </c>
      <c r="B273" s="35">
        <f>'[1]by agency'!B1857</f>
        <v>1114273</v>
      </c>
      <c r="C273" s="35">
        <f>'[1]by agency'!C1857</f>
        <v>0</v>
      </c>
      <c r="D273" s="35">
        <f>'[1]by agency'!D1857</f>
        <v>1114273</v>
      </c>
      <c r="E273" s="35">
        <f>'[1]by agency'!E1857</f>
        <v>764309</v>
      </c>
      <c r="F273" s="35">
        <f>'[1]by agency'!F1857</f>
        <v>253276</v>
      </c>
      <c r="G273" s="35">
        <f>'[1]by agency'!G1857</f>
        <v>0</v>
      </c>
      <c r="H273" s="35">
        <f>'[1]by agency'!H1857</f>
        <v>96688</v>
      </c>
      <c r="I273" s="35">
        <f>'[1]by agency'!I1857</f>
        <v>1114273</v>
      </c>
      <c r="J273" s="35">
        <f>'[1]by agency'!J1857</f>
        <v>764106</v>
      </c>
      <c r="K273" s="35">
        <f>'[1]by agency'!K1857</f>
        <v>244454</v>
      </c>
      <c r="L273" s="35">
        <f>'[1]by agency'!L1857</f>
        <v>0</v>
      </c>
      <c r="M273" s="35">
        <f>'[1]by agency'!M1857</f>
        <v>93945</v>
      </c>
      <c r="N273" s="35">
        <f>'[1]by agency'!N1857</f>
        <v>1102505</v>
      </c>
      <c r="O273" s="35">
        <f>'[1]by agency'!O1857</f>
        <v>203</v>
      </c>
      <c r="P273" s="35">
        <f>'[1]by agency'!P1857</f>
        <v>8822</v>
      </c>
      <c r="Q273" s="35">
        <f>'[1]by agency'!Q1857</f>
        <v>0</v>
      </c>
      <c r="R273" s="35">
        <f>'[1]by agency'!R1857</f>
        <v>2743</v>
      </c>
      <c r="S273" s="35">
        <f>'[1]by agency'!S1857</f>
        <v>11768</v>
      </c>
      <c r="T273" s="31"/>
      <c r="U273" s="4" t="b">
        <f>+S273='[1]by agency'!S1857</f>
        <v>1</v>
      </c>
      <c r="V273" s="4" t="b">
        <f t="shared" si="91"/>
        <v>1</v>
      </c>
      <c r="W273" s="4" t="b">
        <f t="shared" si="91"/>
        <v>1</v>
      </c>
      <c r="X273" s="4" t="b">
        <f t="shared" si="91"/>
        <v>1</v>
      </c>
      <c r="Y273" s="4" t="b">
        <f t="shared" si="91"/>
        <v>1</v>
      </c>
      <c r="Z273" s="4" t="b">
        <f t="shared" si="91"/>
        <v>1</v>
      </c>
    </row>
    <row r="274" spans="1:26" s="4" customFormat="1">
      <c r="A274" s="34" t="s">
        <v>25</v>
      </c>
      <c r="B274" s="35">
        <f>'[1]by agency'!B1858</f>
        <v>0</v>
      </c>
      <c r="C274" s="35">
        <f>'[1]by agency'!C1858</f>
        <v>91237</v>
      </c>
      <c r="D274" s="35">
        <f>'[1]by agency'!D1858</f>
        <v>91237</v>
      </c>
      <c r="E274" s="35">
        <f>'[1]by agency'!E1858</f>
        <v>86257</v>
      </c>
      <c r="F274" s="35">
        <f>'[1]by agency'!F1858</f>
        <v>4980</v>
      </c>
      <c r="G274" s="35">
        <f>'[1]by agency'!G1858</f>
        <v>0</v>
      </c>
      <c r="H274" s="35">
        <f>'[1]by agency'!H1858</f>
        <v>0</v>
      </c>
      <c r="I274" s="35">
        <f>'[1]by agency'!I1858</f>
        <v>91237</v>
      </c>
      <c r="J274" s="35">
        <f>'[1]by agency'!J1858</f>
        <v>86173</v>
      </c>
      <c r="K274" s="35">
        <f>'[1]by agency'!K1858</f>
        <v>4980</v>
      </c>
      <c r="L274" s="35">
        <f>'[1]by agency'!L1858</f>
        <v>0</v>
      </c>
      <c r="M274" s="35">
        <f>'[1]by agency'!M1858</f>
        <v>0</v>
      </c>
      <c r="N274" s="35">
        <f>'[1]by agency'!N1858</f>
        <v>91153</v>
      </c>
      <c r="O274" s="35">
        <f>'[1]by agency'!O1858</f>
        <v>84</v>
      </c>
      <c r="P274" s="35">
        <f>'[1]by agency'!P1858</f>
        <v>0</v>
      </c>
      <c r="Q274" s="35">
        <f>'[1]by agency'!Q1858</f>
        <v>0</v>
      </c>
      <c r="R274" s="35">
        <f>'[1]by agency'!R1858</f>
        <v>0</v>
      </c>
      <c r="S274" s="35">
        <f>'[1]by agency'!S1858</f>
        <v>84</v>
      </c>
      <c r="T274" s="31"/>
      <c r="U274" s="4" t="b">
        <f>+S274='[1]by agency'!S1858</f>
        <v>1</v>
      </c>
      <c r="V274" s="4" t="b">
        <f t="shared" si="91"/>
        <v>1</v>
      </c>
      <c r="W274" s="4" t="b">
        <f t="shared" si="91"/>
        <v>1</v>
      </c>
      <c r="X274" s="4" t="b">
        <f t="shared" si="91"/>
        <v>1</v>
      </c>
      <c r="Y274" s="4" t="b">
        <f t="shared" si="91"/>
        <v>1</v>
      </c>
      <c r="Z274" s="4" t="b">
        <f t="shared" si="91"/>
        <v>1</v>
      </c>
    </row>
    <row r="275" spans="1:26" s="4" customFormat="1">
      <c r="A275" s="34" t="s">
        <v>26</v>
      </c>
      <c r="B275" s="35">
        <f>'[1]by agency'!B1859</f>
        <v>61651</v>
      </c>
      <c r="C275" s="35">
        <f>'[1]by agency'!C1859</f>
        <v>0</v>
      </c>
      <c r="D275" s="35">
        <f>'[1]by agency'!D1859</f>
        <v>61651</v>
      </c>
      <c r="E275" s="35">
        <f>'[1]by agency'!E1859</f>
        <v>61651</v>
      </c>
      <c r="F275" s="35">
        <f>'[1]by agency'!F1859</f>
        <v>0</v>
      </c>
      <c r="G275" s="35">
        <f>'[1]by agency'!G1859</f>
        <v>0</v>
      </c>
      <c r="H275" s="35">
        <f>'[1]by agency'!H1859</f>
        <v>0</v>
      </c>
      <c r="I275" s="35">
        <f>'[1]by agency'!I1859</f>
        <v>61651</v>
      </c>
      <c r="J275" s="35">
        <f>'[1]by agency'!J1859</f>
        <v>61517</v>
      </c>
      <c r="K275" s="35">
        <f>'[1]by agency'!K1859</f>
        <v>0</v>
      </c>
      <c r="L275" s="35">
        <f>'[1]by agency'!L1859</f>
        <v>0</v>
      </c>
      <c r="M275" s="35">
        <f>'[1]by agency'!M1859</f>
        <v>0</v>
      </c>
      <c r="N275" s="35">
        <f>'[1]by agency'!N1859</f>
        <v>61517</v>
      </c>
      <c r="O275" s="35">
        <f>'[1]by agency'!O1859</f>
        <v>134</v>
      </c>
      <c r="P275" s="35">
        <f>'[1]by agency'!P1859</f>
        <v>0</v>
      </c>
      <c r="Q275" s="35">
        <f>'[1]by agency'!Q1859</f>
        <v>0</v>
      </c>
      <c r="R275" s="35">
        <f>'[1]by agency'!R1859</f>
        <v>0</v>
      </c>
      <c r="S275" s="35">
        <f>'[1]by agency'!S1859</f>
        <v>134</v>
      </c>
      <c r="T275" s="31"/>
      <c r="U275" s="4" t="b">
        <f>+S275='[1]by agency'!S1859</f>
        <v>1</v>
      </c>
      <c r="V275" s="4" t="b">
        <f t="shared" si="91"/>
        <v>1</v>
      </c>
      <c r="W275" s="4" t="b">
        <f t="shared" si="91"/>
        <v>1</v>
      </c>
      <c r="X275" s="4" t="b">
        <f t="shared" si="91"/>
        <v>1</v>
      </c>
      <c r="Y275" s="4" t="b">
        <f t="shared" si="91"/>
        <v>1</v>
      </c>
      <c r="Z275" s="4" t="b">
        <f t="shared" si="91"/>
        <v>1</v>
      </c>
    </row>
    <row r="276" spans="1:26" s="4" customFormat="1">
      <c r="A276" s="34" t="s">
        <v>23</v>
      </c>
      <c r="B276" s="38">
        <f>+B277+B278</f>
        <v>0</v>
      </c>
      <c r="C276" s="38">
        <f>+C277+C278</f>
        <v>12844</v>
      </c>
      <c r="D276" s="38">
        <f>+D277+D278</f>
        <v>12844</v>
      </c>
      <c r="E276" s="38">
        <f t="shared" ref="E276:S276" si="95">+E277+E278</f>
        <v>0</v>
      </c>
      <c r="F276" s="38">
        <f t="shared" si="95"/>
        <v>196</v>
      </c>
      <c r="G276" s="38">
        <f>+G277+G278</f>
        <v>0</v>
      </c>
      <c r="H276" s="38">
        <f t="shared" si="95"/>
        <v>12648</v>
      </c>
      <c r="I276" s="38">
        <f t="shared" si="95"/>
        <v>12844</v>
      </c>
      <c r="J276" s="38">
        <f t="shared" si="95"/>
        <v>0</v>
      </c>
      <c r="K276" s="38">
        <f t="shared" si="95"/>
        <v>0</v>
      </c>
      <c r="L276" s="38">
        <f>+L277+L278</f>
        <v>0</v>
      </c>
      <c r="M276" s="38">
        <f t="shared" si="95"/>
        <v>12497</v>
      </c>
      <c r="N276" s="38">
        <f t="shared" si="95"/>
        <v>12497</v>
      </c>
      <c r="O276" s="38">
        <f t="shared" si="95"/>
        <v>0</v>
      </c>
      <c r="P276" s="38">
        <f t="shared" si="95"/>
        <v>196</v>
      </c>
      <c r="Q276" s="38">
        <f>+Q277+Q278</f>
        <v>0</v>
      </c>
      <c r="R276" s="38">
        <f t="shared" si="95"/>
        <v>151</v>
      </c>
      <c r="S276" s="38">
        <f t="shared" si="95"/>
        <v>347</v>
      </c>
      <c r="T276" s="31"/>
      <c r="U276" s="4" t="b">
        <f>+S276='[1]by agency'!S1860</f>
        <v>1</v>
      </c>
      <c r="V276" s="4" t="b">
        <f t="shared" si="91"/>
        <v>1</v>
      </c>
      <c r="W276" s="4" t="b">
        <f t="shared" si="91"/>
        <v>1</v>
      </c>
      <c r="X276" s="4" t="b">
        <f t="shared" si="91"/>
        <v>1</v>
      </c>
      <c r="Y276" s="4" t="b">
        <f t="shared" si="91"/>
        <v>1</v>
      </c>
      <c r="Z276" s="4" t="b">
        <f t="shared" si="91"/>
        <v>1</v>
      </c>
    </row>
    <row r="277" spans="1:26" s="4" customFormat="1" ht="12.75" customHeight="1">
      <c r="A277" s="36" t="s">
        <v>21</v>
      </c>
      <c r="B277" s="35">
        <f>'[1]by agency'!B1861</f>
        <v>0</v>
      </c>
      <c r="C277" s="35">
        <f>'[1]by agency'!C1861</f>
        <v>12844</v>
      </c>
      <c r="D277" s="35">
        <f>'[1]by agency'!D1861</f>
        <v>12844</v>
      </c>
      <c r="E277" s="35">
        <f>'[1]by agency'!E1861</f>
        <v>0</v>
      </c>
      <c r="F277" s="35">
        <f>'[1]by agency'!F1861</f>
        <v>196</v>
      </c>
      <c r="G277" s="35">
        <f>'[1]by agency'!G1861</f>
        <v>0</v>
      </c>
      <c r="H277" s="35">
        <f>'[1]by agency'!H1861</f>
        <v>12648</v>
      </c>
      <c r="I277" s="35">
        <f>'[1]by agency'!I1861</f>
        <v>12844</v>
      </c>
      <c r="J277" s="35">
        <f>'[1]by agency'!J1861</f>
        <v>0</v>
      </c>
      <c r="K277" s="35">
        <f>'[1]by agency'!K1861</f>
        <v>0</v>
      </c>
      <c r="L277" s="35">
        <f>'[1]by agency'!L1861</f>
        <v>0</v>
      </c>
      <c r="M277" s="35">
        <f>'[1]by agency'!M1861</f>
        <v>12497</v>
      </c>
      <c r="N277" s="35">
        <f>'[1]by agency'!N1861</f>
        <v>12497</v>
      </c>
      <c r="O277" s="35">
        <f>'[1]by agency'!O1861</f>
        <v>0</v>
      </c>
      <c r="P277" s="35">
        <f>'[1]by agency'!P1861</f>
        <v>196</v>
      </c>
      <c r="Q277" s="35">
        <f>'[1]by agency'!Q1861</f>
        <v>0</v>
      </c>
      <c r="R277" s="35">
        <f>'[1]by agency'!R1861</f>
        <v>151</v>
      </c>
      <c r="S277" s="35">
        <f>'[1]by agency'!S1861</f>
        <v>347</v>
      </c>
      <c r="T277" s="31"/>
      <c r="U277" s="4" t="b">
        <f>+S277='[1]by agency'!S1861</f>
        <v>1</v>
      </c>
      <c r="V277" s="4" t="b">
        <f t="shared" si="91"/>
        <v>1</v>
      </c>
      <c r="W277" s="4" t="b">
        <f t="shared" si="91"/>
        <v>1</v>
      </c>
      <c r="X277" s="4" t="b">
        <f t="shared" si="91"/>
        <v>1</v>
      </c>
      <c r="Y277" s="4" t="b">
        <f t="shared" si="91"/>
        <v>1</v>
      </c>
      <c r="Z277" s="4" t="b">
        <f t="shared" si="91"/>
        <v>1</v>
      </c>
    </row>
    <row r="278" spans="1:26" s="4" customFormat="1" ht="12.75" customHeight="1">
      <c r="A278" s="36" t="s">
        <v>22</v>
      </c>
      <c r="B278" s="37">
        <f>'[1]by agency'!B1862</f>
        <v>0</v>
      </c>
      <c r="C278" s="37">
        <f>'[1]by agency'!C1862</f>
        <v>0</v>
      </c>
      <c r="D278" s="37">
        <f>'[1]by agency'!D1862</f>
        <v>0</v>
      </c>
      <c r="E278" s="35">
        <f>'[1]by agency'!E1862</f>
        <v>0</v>
      </c>
      <c r="F278" s="35">
        <f>'[1]by agency'!F1862</f>
        <v>0</v>
      </c>
      <c r="G278" s="35">
        <f>'[1]by agency'!G1862</f>
        <v>0</v>
      </c>
      <c r="H278" s="35">
        <f>'[1]by agency'!H1862</f>
        <v>0</v>
      </c>
      <c r="I278" s="35">
        <f>'[1]by agency'!I1862</f>
        <v>0</v>
      </c>
      <c r="J278" s="35">
        <f>'[1]by agency'!J1862</f>
        <v>0</v>
      </c>
      <c r="K278" s="35">
        <f>'[1]by agency'!K1862</f>
        <v>0</v>
      </c>
      <c r="L278" s="35">
        <f>'[1]by agency'!L1862</f>
        <v>0</v>
      </c>
      <c r="M278" s="35">
        <f>'[1]by agency'!M1862</f>
        <v>0</v>
      </c>
      <c r="N278" s="35">
        <f>'[1]by agency'!N1862</f>
        <v>0</v>
      </c>
      <c r="O278" s="35">
        <f>'[1]by agency'!O1862</f>
        <v>0</v>
      </c>
      <c r="P278" s="35">
        <f>'[1]by agency'!P1862</f>
        <v>0</v>
      </c>
      <c r="Q278" s="35">
        <f>'[1]by agency'!Q1862</f>
        <v>0</v>
      </c>
      <c r="R278" s="35">
        <f>'[1]by agency'!R1862</f>
        <v>0</v>
      </c>
      <c r="S278" s="35">
        <f>'[1]by agency'!S1862</f>
        <v>0</v>
      </c>
      <c r="T278" s="31"/>
      <c r="U278" s="4" t="b">
        <f>+S278='[1]by agency'!S1862</f>
        <v>1</v>
      </c>
      <c r="V278" s="4" t="b">
        <f t="shared" si="91"/>
        <v>1</v>
      </c>
      <c r="W278" s="4" t="b">
        <f t="shared" si="91"/>
        <v>1</v>
      </c>
      <c r="X278" s="4" t="b">
        <f t="shared" si="91"/>
        <v>1</v>
      </c>
      <c r="Y278" s="4" t="b">
        <f t="shared" si="91"/>
        <v>1</v>
      </c>
      <c r="Z278" s="4" t="b">
        <f t="shared" si="91"/>
        <v>1</v>
      </c>
    </row>
    <row r="279" spans="1:26" s="4" customFormat="1" ht="12.75" customHeight="1">
      <c r="A279" s="46"/>
      <c r="B279" s="46"/>
      <c r="C279" s="46"/>
      <c r="D279" s="4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41"/>
      <c r="T279" s="42"/>
      <c r="V279" s="4" t="b">
        <f t="shared" si="91"/>
        <v>1</v>
      </c>
      <c r="W279" s="4" t="b">
        <f t="shared" si="91"/>
        <v>1</v>
      </c>
      <c r="X279" s="4" t="b">
        <f t="shared" si="91"/>
        <v>1</v>
      </c>
      <c r="Y279" s="4" t="b">
        <f t="shared" si="91"/>
        <v>1</v>
      </c>
      <c r="Z279" s="4" t="b">
        <f t="shared" si="91"/>
        <v>1</v>
      </c>
    </row>
    <row r="280" spans="1:26" s="4" customFormat="1">
      <c r="A280" s="134" t="s">
        <v>55</v>
      </c>
      <c r="B280" s="30">
        <f>+B281+B285</f>
        <v>8510959</v>
      </c>
      <c r="C280" s="30">
        <f>+C281+C285</f>
        <v>802255</v>
      </c>
      <c r="D280" s="30">
        <f>+D281+D285</f>
        <v>9313214</v>
      </c>
      <c r="E280" s="30">
        <f t="shared" ref="E280:S280" si="96">+E281+E285</f>
        <v>8424523</v>
      </c>
      <c r="F280" s="30">
        <f t="shared" si="96"/>
        <v>515224</v>
      </c>
      <c r="G280" s="30">
        <f>+G281+G285</f>
        <v>0</v>
      </c>
      <c r="H280" s="30">
        <f t="shared" si="96"/>
        <v>373467</v>
      </c>
      <c r="I280" s="30">
        <f t="shared" si="96"/>
        <v>9313214</v>
      </c>
      <c r="J280" s="30">
        <f t="shared" si="96"/>
        <v>8031502</v>
      </c>
      <c r="K280" s="30">
        <f t="shared" si="96"/>
        <v>512764</v>
      </c>
      <c r="L280" s="30">
        <f>+L281+L285</f>
        <v>0</v>
      </c>
      <c r="M280" s="30">
        <f t="shared" si="96"/>
        <v>213062</v>
      </c>
      <c r="N280" s="30">
        <f t="shared" si="96"/>
        <v>8757328</v>
      </c>
      <c r="O280" s="30">
        <f t="shared" si="96"/>
        <v>393021</v>
      </c>
      <c r="P280" s="30">
        <f t="shared" si="96"/>
        <v>2460</v>
      </c>
      <c r="Q280" s="30">
        <f>+Q281+Q285</f>
        <v>0</v>
      </c>
      <c r="R280" s="30">
        <f t="shared" si="96"/>
        <v>160405</v>
      </c>
      <c r="S280" s="30">
        <f t="shared" si="96"/>
        <v>555886</v>
      </c>
      <c r="T280" s="31">
        <f>+N280/I280</f>
        <v>0.94031211996202391</v>
      </c>
      <c r="U280" s="4" t="b">
        <f>+S280='[1]by agency'!S1882</f>
        <v>1</v>
      </c>
      <c r="V280" s="4" t="b">
        <f t="shared" si="91"/>
        <v>1</v>
      </c>
      <c r="W280" s="4" t="b">
        <f t="shared" si="91"/>
        <v>1</v>
      </c>
      <c r="X280" s="4" t="b">
        <f t="shared" si="91"/>
        <v>1</v>
      </c>
      <c r="Y280" s="4" t="b">
        <f t="shared" si="91"/>
        <v>1</v>
      </c>
      <c r="Z280" s="4" t="b">
        <f t="shared" si="91"/>
        <v>1</v>
      </c>
    </row>
    <row r="281" spans="1:26" s="4" customFormat="1">
      <c r="A281" s="32" t="s">
        <v>19</v>
      </c>
      <c r="B281" s="33">
        <f>+B282+B283+B284</f>
        <v>8510959</v>
      </c>
      <c r="C281" s="33">
        <f>+C282+C283+C284</f>
        <v>706681</v>
      </c>
      <c r="D281" s="33">
        <f>+D282+D283+D284</f>
        <v>9217640</v>
      </c>
      <c r="E281" s="33">
        <f t="shared" ref="E281:S281" si="97">+E282+E283+E284</f>
        <v>8424523</v>
      </c>
      <c r="F281" s="33">
        <f t="shared" si="97"/>
        <v>449506</v>
      </c>
      <c r="G281" s="33">
        <f>+G282+G283+G284</f>
        <v>0</v>
      </c>
      <c r="H281" s="33">
        <f t="shared" si="97"/>
        <v>343611</v>
      </c>
      <c r="I281" s="33">
        <f t="shared" si="97"/>
        <v>9217640</v>
      </c>
      <c r="J281" s="33">
        <f t="shared" si="97"/>
        <v>8031502</v>
      </c>
      <c r="K281" s="33">
        <f t="shared" si="97"/>
        <v>449506</v>
      </c>
      <c r="L281" s="33">
        <f>+L282+L283+L284</f>
        <v>0</v>
      </c>
      <c r="M281" s="33">
        <f t="shared" si="97"/>
        <v>183206</v>
      </c>
      <c r="N281" s="33">
        <f t="shared" si="97"/>
        <v>8664214</v>
      </c>
      <c r="O281" s="33">
        <f t="shared" si="97"/>
        <v>393021</v>
      </c>
      <c r="P281" s="33">
        <f t="shared" si="97"/>
        <v>0</v>
      </c>
      <c r="Q281" s="33">
        <f>+Q282+Q283+Q284</f>
        <v>0</v>
      </c>
      <c r="R281" s="33">
        <f t="shared" si="97"/>
        <v>160405</v>
      </c>
      <c r="S281" s="33">
        <f t="shared" si="97"/>
        <v>553426</v>
      </c>
      <c r="T281" s="31"/>
      <c r="U281" s="4" t="b">
        <f>+S281='[1]by agency'!S1883</f>
        <v>1</v>
      </c>
      <c r="V281" s="4" t="b">
        <f t="shared" si="91"/>
        <v>1</v>
      </c>
      <c r="W281" s="4" t="b">
        <f t="shared" si="91"/>
        <v>1</v>
      </c>
      <c r="X281" s="4" t="b">
        <f t="shared" si="91"/>
        <v>1</v>
      </c>
      <c r="Y281" s="4" t="b">
        <f t="shared" si="91"/>
        <v>1</v>
      </c>
      <c r="Z281" s="4" t="b">
        <f t="shared" si="91"/>
        <v>1</v>
      </c>
    </row>
    <row r="282" spans="1:26" s="4" customFormat="1">
      <c r="A282" s="34" t="s">
        <v>20</v>
      </c>
      <c r="B282" s="35">
        <f>'[1]by agency'!B1884</f>
        <v>7754238</v>
      </c>
      <c r="C282" s="35">
        <f>'[1]by agency'!C1884</f>
        <v>0</v>
      </c>
      <c r="D282" s="35">
        <f>'[1]by agency'!D1884</f>
        <v>7754238</v>
      </c>
      <c r="E282" s="35">
        <f>'[1]by agency'!E1884</f>
        <v>6961121</v>
      </c>
      <c r="F282" s="35">
        <f>'[1]by agency'!F1884</f>
        <v>449506</v>
      </c>
      <c r="G282" s="35">
        <f>'[1]by agency'!G1884</f>
        <v>0</v>
      </c>
      <c r="H282" s="35">
        <f>'[1]by agency'!H1884</f>
        <v>343611</v>
      </c>
      <c r="I282" s="35">
        <f>'[1]by agency'!I1884</f>
        <v>7754238</v>
      </c>
      <c r="J282" s="35">
        <f>'[1]by agency'!J1884</f>
        <v>6881084</v>
      </c>
      <c r="K282" s="35">
        <f>'[1]by agency'!K1884</f>
        <v>449506</v>
      </c>
      <c r="L282" s="35">
        <f>'[1]by agency'!L1884</f>
        <v>0</v>
      </c>
      <c r="M282" s="35">
        <f>'[1]by agency'!M1884</f>
        <v>183206</v>
      </c>
      <c r="N282" s="35">
        <f>'[1]by agency'!N1884</f>
        <v>7513796</v>
      </c>
      <c r="O282" s="35">
        <f>'[1]by agency'!O1884</f>
        <v>80037</v>
      </c>
      <c r="P282" s="35">
        <f>'[1]by agency'!P1884</f>
        <v>0</v>
      </c>
      <c r="Q282" s="35">
        <f>'[1]by agency'!Q1884</f>
        <v>0</v>
      </c>
      <c r="R282" s="35">
        <f>'[1]by agency'!R1884</f>
        <v>160405</v>
      </c>
      <c r="S282" s="35">
        <f>'[1]by agency'!S1884</f>
        <v>240442</v>
      </c>
      <c r="T282" s="31"/>
      <c r="U282" s="4" t="b">
        <f>+S282='[1]by agency'!S1884</f>
        <v>1</v>
      </c>
      <c r="V282" s="4" t="b">
        <f t="shared" si="91"/>
        <v>1</v>
      </c>
      <c r="W282" s="4" t="b">
        <f t="shared" si="91"/>
        <v>1</v>
      </c>
      <c r="X282" s="4" t="b">
        <f t="shared" si="91"/>
        <v>1</v>
      </c>
      <c r="Y282" s="4" t="b">
        <f t="shared" si="91"/>
        <v>1</v>
      </c>
      <c r="Z282" s="4" t="b">
        <f t="shared" si="91"/>
        <v>1</v>
      </c>
    </row>
    <row r="283" spans="1:26" s="4" customFormat="1">
      <c r="A283" s="36" t="s">
        <v>25</v>
      </c>
      <c r="B283" s="35">
        <f>'[1]by agency'!B1885</f>
        <v>0</v>
      </c>
      <c r="C283" s="35">
        <f>'[1]by agency'!C1885</f>
        <v>706681</v>
      </c>
      <c r="D283" s="35">
        <f>'[1]by agency'!D1885</f>
        <v>706681</v>
      </c>
      <c r="E283" s="35">
        <f>'[1]by agency'!E1885</f>
        <v>706681</v>
      </c>
      <c r="F283" s="35">
        <f>'[1]by agency'!F1885</f>
        <v>0</v>
      </c>
      <c r="G283" s="35">
        <f>'[1]by agency'!G1885</f>
        <v>0</v>
      </c>
      <c r="H283" s="35">
        <f>'[1]by agency'!H1885</f>
        <v>0</v>
      </c>
      <c r="I283" s="35">
        <f>'[1]by agency'!I1885</f>
        <v>706681</v>
      </c>
      <c r="J283" s="35">
        <f>'[1]by agency'!J1885</f>
        <v>706587</v>
      </c>
      <c r="K283" s="35">
        <f>'[1]by agency'!K1885</f>
        <v>0</v>
      </c>
      <c r="L283" s="35">
        <f>'[1]by agency'!L1885</f>
        <v>0</v>
      </c>
      <c r="M283" s="35">
        <f>'[1]by agency'!M1885</f>
        <v>0</v>
      </c>
      <c r="N283" s="35">
        <f>'[1]by agency'!N1885</f>
        <v>706587</v>
      </c>
      <c r="O283" s="35">
        <f>'[1]by agency'!O1885</f>
        <v>94</v>
      </c>
      <c r="P283" s="35">
        <f>'[1]by agency'!P1885</f>
        <v>0</v>
      </c>
      <c r="Q283" s="35">
        <f>'[1]by agency'!Q1885</f>
        <v>0</v>
      </c>
      <c r="R283" s="35">
        <f>'[1]by agency'!R1885</f>
        <v>0</v>
      </c>
      <c r="S283" s="35">
        <f>'[1]by agency'!S1885</f>
        <v>94</v>
      </c>
      <c r="T283" s="31"/>
      <c r="U283" s="4" t="b">
        <f>+S283='[1]by agency'!S1885</f>
        <v>1</v>
      </c>
      <c r="V283" s="4" t="b">
        <f t="shared" si="91"/>
        <v>1</v>
      </c>
      <c r="W283" s="4" t="b">
        <f t="shared" si="91"/>
        <v>1</v>
      </c>
      <c r="X283" s="4" t="b">
        <f t="shared" si="91"/>
        <v>1</v>
      </c>
      <c r="Y283" s="4" t="b">
        <f t="shared" si="91"/>
        <v>1</v>
      </c>
      <c r="Z283" s="4" t="b">
        <f t="shared" si="91"/>
        <v>1</v>
      </c>
    </row>
    <row r="284" spans="1:26" s="4" customFormat="1">
      <c r="A284" s="34" t="s">
        <v>26</v>
      </c>
      <c r="B284" s="35">
        <f>'[1]by agency'!B1886</f>
        <v>756721</v>
      </c>
      <c r="C284" s="35">
        <f>'[1]by agency'!C1886</f>
        <v>0</v>
      </c>
      <c r="D284" s="35">
        <f>'[1]by agency'!D1886</f>
        <v>756721</v>
      </c>
      <c r="E284" s="35">
        <f>'[1]by agency'!E1886</f>
        <v>756721</v>
      </c>
      <c r="F284" s="35">
        <f>'[1]by agency'!F1886</f>
        <v>0</v>
      </c>
      <c r="G284" s="35">
        <f>'[1]by agency'!G1886</f>
        <v>0</v>
      </c>
      <c r="H284" s="35">
        <f>'[1]by agency'!H1886</f>
        <v>0</v>
      </c>
      <c r="I284" s="35">
        <f>'[1]by agency'!I1886</f>
        <v>756721</v>
      </c>
      <c r="J284" s="35">
        <f>'[1]by agency'!J1886</f>
        <v>443831</v>
      </c>
      <c r="K284" s="35">
        <f>'[1]by agency'!K1886</f>
        <v>0</v>
      </c>
      <c r="L284" s="35">
        <f>'[1]by agency'!L1886</f>
        <v>0</v>
      </c>
      <c r="M284" s="35">
        <f>'[1]by agency'!M1886</f>
        <v>0</v>
      </c>
      <c r="N284" s="35">
        <f>'[1]by agency'!N1886</f>
        <v>443831</v>
      </c>
      <c r="O284" s="35">
        <f>'[1]by agency'!O1886</f>
        <v>312890</v>
      </c>
      <c r="P284" s="35">
        <f>'[1]by agency'!P1886</f>
        <v>0</v>
      </c>
      <c r="Q284" s="35">
        <f>'[1]by agency'!Q1886</f>
        <v>0</v>
      </c>
      <c r="R284" s="35">
        <f>'[1]by agency'!R1886</f>
        <v>0</v>
      </c>
      <c r="S284" s="35">
        <f>'[1]by agency'!S1886</f>
        <v>312890</v>
      </c>
      <c r="T284" s="31"/>
      <c r="U284" s="4" t="b">
        <f>+S284='[1]by agency'!S1886</f>
        <v>1</v>
      </c>
      <c r="V284" s="4" t="b">
        <f t="shared" si="91"/>
        <v>1</v>
      </c>
      <c r="W284" s="4" t="b">
        <f t="shared" si="91"/>
        <v>1</v>
      </c>
      <c r="X284" s="4" t="b">
        <f t="shared" si="91"/>
        <v>1</v>
      </c>
      <c r="Y284" s="4" t="b">
        <f t="shared" si="91"/>
        <v>1</v>
      </c>
      <c r="Z284" s="4" t="b">
        <f t="shared" si="91"/>
        <v>1</v>
      </c>
    </row>
    <row r="285" spans="1:26" s="4" customFormat="1">
      <c r="A285" s="34" t="s">
        <v>23</v>
      </c>
      <c r="B285" s="38">
        <f>+B286+B287</f>
        <v>0</v>
      </c>
      <c r="C285" s="38">
        <f>+C286+C287</f>
        <v>95574</v>
      </c>
      <c r="D285" s="38">
        <f>+D286+D287</f>
        <v>95574</v>
      </c>
      <c r="E285" s="38">
        <f t="shared" ref="E285:S285" si="98">+E286+E287</f>
        <v>0</v>
      </c>
      <c r="F285" s="38">
        <f t="shared" si="98"/>
        <v>65718</v>
      </c>
      <c r="G285" s="38">
        <f>+G286+G287</f>
        <v>0</v>
      </c>
      <c r="H285" s="38">
        <f t="shared" si="98"/>
        <v>29856</v>
      </c>
      <c r="I285" s="38">
        <f t="shared" si="98"/>
        <v>95574</v>
      </c>
      <c r="J285" s="38">
        <f t="shared" si="98"/>
        <v>0</v>
      </c>
      <c r="K285" s="38">
        <f t="shared" si="98"/>
        <v>63258</v>
      </c>
      <c r="L285" s="38">
        <f>+L286+L287</f>
        <v>0</v>
      </c>
      <c r="M285" s="38">
        <f t="shared" si="98"/>
        <v>29856</v>
      </c>
      <c r="N285" s="38">
        <f t="shared" si="98"/>
        <v>93114</v>
      </c>
      <c r="O285" s="38">
        <f t="shared" si="98"/>
        <v>0</v>
      </c>
      <c r="P285" s="38">
        <f t="shared" si="98"/>
        <v>2460</v>
      </c>
      <c r="Q285" s="38">
        <f>+Q286+Q287</f>
        <v>0</v>
      </c>
      <c r="R285" s="38">
        <f t="shared" si="98"/>
        <v>0</v>
      </c>
      <c r="S285" s="38">
        <f t="shared" si="98"/>
        <v>2460</v>
      </c>
      <c r="T285" s="31"/>
      <c r="U285" s="4" t="b">
        <f>+S285='[1]by agency'!S1887</f>
        <v>1</v>
      </c>
      <c r="V285" s="4" t="b">
        <f t="shared" si="91"/>
        <v>1</v>
      </c>
      <c r="W285" s="4" t="b">
        <f t="shared" si="91"/>
        <v>1</v>
      </c>
      <c r="X285" s="4" t="b">
        <f t="shared" si="91"/>
        <v>1</v>
      </c>
      <c r="Y285" s="4" t="b">
        <f t="shared" si="91"/>
        <v>1</v>
      </c>
      <c r="Z285" s="4" t="b">
        <f t="shared" si="91"/>
        <v>1</v>
      </c>
    </row>
    <row r="286" spans="1:26" s="4" customFormat="1" ht="12.75" customHeight="1">
      <c r="A286" s="36" t="s">
        <v>21</v>
      </c>
      <c r="B286" s="35">
        <f>'[1]by agency'!B1888</f>
        <v>0</v>
      </c>
      <c r="C286" s="35">
        <f>'[1]by agency'!C1888</f>
        <v>95574</v>
      </c>
      <c r="D286" s="35">
        <f>'[1]by agency'!D1888</f>
        <v>95574</v>
      </c>
      <c r="E286" s="35">
        <f>'[1]by agency'!E1888</f>
        <v>0</v>
      </c>
      <c r="F286" s="35">
        <f>'[1]by agency'!F1888</f>
        <v>65718</v>
      </c>
      <c r="G286" s="35">
        <f>'[1]by agency'!G1888</f>
        <v>0</v>
      </c>
      <c r="H286" s="35">
        <f>'[1]by agency'!H1888</f>
        <v>29856</v>
      </c>
      <c r="I286" s="35">
        <f>'[1]by agency'!I1888</f>
        <v>95574</v>
      </c>
      <c r="J286" s="35">
        <f>'[1]by agency'!J1888</f>
        <v>0</v>
      </c>
      <c r="K286" s="35">
        <f>'[1]by agency'!K1888</f>
        <v>63258</v>
      </c>
      <c r="L286" s="35">
        <f>'[1]by agency'!L1888</f>
        <v>0</v>
      </c>
      <c r="M286" s="35">
        <f>'[1]by agency'!M1888</f>
        <v>29856</v>
      </c>
      <c r="N286" s="35">
        <f>'[1]by agency'!N1888</f>
        <v>93114</v>
      </c>
      <c r="O286" s="35">
        <f>'[1]by agency'!O1888</f>
        <v>0</v>
      </c>
      <c r="P286" s="35">
        <f>'[1]by agency'!P1888</f>
        <v>2460</v>
      </c>
      <c r="Q286" s="35">
        <f>'[1]by agency'!Q1888</f>
        <v>0</v>
      </c>
      <c r="R286" s="35">
        <f>'[1]by agency'!R1888</f>
        <v>0</v>
      </c>
      <c r="S286" s="35">
        <f>'[1]by agency'!S1888</f>
        <v>2460</v>
      </c>
      <c r="T286" s="31"/>
      <c r="U286" s="4" t="b">
        <f>+S286='[1]by agency'!S1888</f>
        <v>1</v>
      </c>
      <c r="V286" s="4" t="b">
        <f t="shared" si="91"/>
        <v>1</v>
      </c>
      <c r="W286" s="4" t="b">
        <f t="shared" si="91"/>
        <v>1</v>
      </c>
      <c r="X286" s="4" t="b">
        <f t="shared" si="91"/>
        <v>1</v>
      </c>
      <c r="Y286" s="4" t="b">
        <f t="shared" si="91"/>
        <v>1</v>
      </c>
      <c r="Z286" s="4" t="b">
        <f t="shared" si="91"/>
        <v>1</v>
      </c>
    </row>
    <row r="287" spans="1:26" s="4" customFormat="1">
      <c r="A287" s="36" t="s">
        <v>22</v>
      </c>
      <c r="B287" s="35">
        <f>'[1]by agency'!B1889</f>
        <v>0</v>
      </c>
      <c r="C287" s="35">
        <f>'[1]by agency'!C1889</f>
        <v>0</v>
      </c>
      <c r="D287" s="35">
        <f>'[1]by agency'!D1889</f>
        <v>0</v>
      </c>
      <c r="E287" s="35">
        <f>'[1]by agency'!E1889</f>
        <v>0</v>
      </c>
      <c r="F287" s="35">
        <f>'[1]by agency'!F1889</f>
        <v>0</v>
      </c>
      <c r="G287" s="35">
        <f>'[1]by agency'!G1889</f>
        <v>0</v>
      </c>
      <c r="H287" s="35">
        <f>'[1]by agency'!H1889</f>
        <v>0</v>
      </c>
      <c r="I287" s="35">
        <f>'[1]by agency'!I1889</f>
        <v>0</v>
      </c>
      <c r="J287" s="35">
        <f>'[1]by agency'!J1889</f>
        <v>0</v>
      </c>
      <c r="K287" s="35">
        <f>'[1]by agency'!K1889</f>
        <v>0</v>
      </c>
      <c r="L287" s="35">
        <f>'[1]by agency'!L1889</f>
        <v>0</v>
      </c>
      <c r="M287" s="35">
        <f>'[1]by agency'!M1889</f>
        <v>0</v>
      </c>
      <c r="N287" s="35">
        <f>'[1]by agency'!N1889</f>
        <v>0</v>
      </c>
      <c r="O287" s="35">
        <f>'[1]by agency'!O1889</f>
        <v>0</v>
      </c>
      <c r="P287" s="35">
        <f>'[1]by agency'!P1889</f>
        <v>0</v>
      </c>
      <c r="Q287" s="35">
        <f>'[1]by agency'!Q1889</f>
        <v>0</v>
      </c>
      <c r="R287" s="35">
        <f>'[1]by agency'!R1889</f>
        <v>0</v>
      </c>
      <c r="S287" s="35">
        <f>'[1]by agency'!S1889</f>
        <v>0</v>
      </c>
      <c r="T287" s="31"/>
      <c r="U287" s="4" t="b">
        <f>+S287='[1]by agency'!S1889</f>
        <v>1</v>
      </c>
      <c r="V287" s="4" t="b">
        <f t="shared" si="91"/>
        <v>1</v>
      </c>
      <c r="W287" s="4" t="b">
        <f t="shared" si="91"/>
        <v>1</v>
      </c>
      <c r="X287" s="4" t="b">
        <f t="shared" si="91"/>
        <v>1</v>
      </c>
      <c r="Y287" s="4" t="b">
        <f t="shared" si="91"/>
        <v>1</v>
      </c>
      <c r="Z287" s="4" t="b">
        <f t="shared" si="91"/>
        <v>1</v>
      </c>
    </row>
    <row r="288" spans="1:26" s="4" customFormat="1" ht="12.75" customHeight="1">
      <c r="A288" s="39"/>
      <c r="B288" s="39"/>
      <c r="C288" s="39"/>
      <c r="D288" s="39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40"/>
      <c r="T288" s="31"/>
      <c r="V288" s="4" t="b">
        <f t="shared" si="91"/>
        <v>1</v>
      </c>
      <c r="W288" s="4" t="b">
        <f t="shared" si="91"/>
        <v>1</v>
      </c>
      <c r="X288" s="4" t="b">
        <f t="shared" si="91"/>
        <v>1</v>
      </c>
      <c r="Y288" s="4" t="b">
        <f t="shared" si="91"/>
        <v>1</v>
      </c>
      <c r="Z288" s="4" t="b">
        <f t="shared" si="91"/>
        <v>1</v>
      </c>
    </row>
    <row r="289" spans="1:26" s="4" customFormat="1">
      <c r="A289" s="134" t="s">
        <v>56</v>
      </c>
      <c r="B289" s="30">
        <f>+B290+B294</f>
        <v>16965100</v>
      </c>
      <c r="C289" s="30">
        <f>+C290+C294</f>
        <v>1407292</v>
      </c>
      <c r="D289" s="30">
        <f>+D290+D294</f>
        <v>18372392</v>
      </c>
      <c r="E289" s="30">
        <f t="shared" ref="E289:S289" si="99">+E290+E294</f>
        <v>3262753</v>
      </c>
      <c r="F289" s="30">
        <f t="shared" si="99"/>
        <v>3412607</v>
      </c>
      <c r="G289" s="30">
        <f>+G290+G294</f>
        <v>0</v>
      </c>
      <c r="H289" s="30">
        <f t="shared" si="99"/>
        <v>11697032</v>
      </c>
      <c r="I289" s="30">
        <f t="shared" si="99"/>
        <v>18372392</v>
      </c>
      <c r="J289" s="30">
        <f t="shared" si="99"/>
        <v>2799612</v>
      </c>
      <c r="K289" s="30">
        <f t="shared" si="99"/>
        <v>2655059</v>
      </c>
      <c r="L289" s="30">
        <f>+L290+L294</f>
        <v>0</v>
      </c>
      <c r="M289" s="30">
        <f t="shared" si="99"/>
        <v>7531889</v>
      </c>
      <c r="N289" s="30">
        <f t="shared" si="99"/>
        <v>12986560</v>
      </c>
      <c r="O289" s="30">
        <f t="shared" si="99"/>
        <v>463141</v>
      </c>
      <c r="P289" s="30">
        <f t="shared" si="99"/>
        <v>757548</v>
      </c>
      <c r="Q289" s="30">
        <f>+Q290+Q294</f>
        <v>0</v>
      </c>
      <c r="R289" s="30">
        <f t="shared" si="99"/>
        <v>4165143</v>
      </c>
      <c r="S289" s="30">
        <f t="shared" si="99"/>
        <v>5385832</v>
      </c>
      <c r="T289" s="31">
        <f>+N289/I289</f>
        <v>0.70685188950899802</v>
      </c>
      <c r="U289" s="4" t="b">
        <f>+S289='[1]by agency'!S1891</f>
        <v>1</v>
      </c>
      <c r="V289" s="4" t="b">
        <f t="shared" si="91"/>
        <v>1</v>
      </c>
      <c r="W289" s="4" t="b">
        <f t="shared" si="91"/>
        <v>1</v>
      </c>
      <c r="X289" s="4" t="b">
        <f t="shared" si="91"/>
        <v>1</v>
      </c>
      <c r="Y289" s="4" t="b">
        <f t="shared" si="91"/>
        <v>1</v>
      </c>
      <c r="Z289" s="4" t="b">
        <f t="shared" si="91"/>
        <v>1</v>
      </c>
    </row>
    <row r="290" spans="1:26" s="4" customFormat="1">
      <c r="A290" s="32" t="s">
        <v>19</v>
      </c>
      <c r="B290" s="33">
        <f>+B291+B292+B293</f>
        <v>16965100</v>
      </c>
      <c r="C290" s="33">
        <f>+C291+C292+C293</f>
        <v>230649</v>
      </c>
      <c r="D290" s="33">
        <f>+D291+D292+D293</f>
        <v>17195749</v>
      </c>
      <c r="E290" s="33">
        <f t="shared" ref="E290:S290" si="100">+E291+E292+E293</f>
        <v>3262753</v>
      </c>
      <c r="F290" s="33">
        <f t="shared" si="100"/>
        <v>2300392</v>
      </c>
      <c r="G290" s="33">
        <f>+G291+G292+G293</f>
        <v>0</v>
      </c>
      <c r="H290" s="33">
        <f t="shared" si="100"/>
        <v>11632604</v>
      </c>
      <c r="I290" s="33">
        <f t="shared" si="100"/>
        <v>17195749</v>
      </c>
      <c r="J290" s="33">
        <f t="shared" si="100"/>
        <v>2799612</v>
      </c>
      <c r="K290" s="33">
        <f t="shared" si="100"/>
        <v>2300392</v>
      </c>
      <c r="L290" s="33">
        <f>+L291+L292+L293</f>
        <v>0</v>
      </c>
      <c r="M290" s="33">
        <f t="shared" si="100"/>
        <v>7467461</v>
      </c>
      <c r="N290" s="33">
        <f t="shared" si="100"/>
        <v>12567465</v>
      </c>
      <c r="O290" s="33">
        <f t="shared" si="100"/>
        <v>463141</v>
      </c>
      <c r="P290" s="33">
        <f t="shared" si="100"/>
        <v>0</v>
      </c>
      <c r="Q290" s="33">
        <f>+Q291+Q292+Q293</f>
        <v>0</v>
      </c>
      <c r="R290" s="33">
        <f t="shared" si="100"/>
        <v>4165143</v>
      </c>
      <c r="S290" s="33">
        <f t="shared" si="100"/>
        <v>4628284</v>
      </c>
      <c r="T290" s="31"/>
      <c r="U290" s="4" t="b">
        <f>+S290='[1]by agency'!S1892</f>
        <v>1</v>
      </c>
      <c r="V290" s="4" t="b">
        <f t="shared" si="91"/>
        <v>1</v>
      </c>
      <c r="W290" s="4" t="b">
        <f t="shared" si="91"/>
        <v>1</v>
      </c>
      <c r="X290" s="4" t="b">
        <f t="shared" si="91"/>
        <v>1</v>
      </c>
      <c r="Y290" s="4" t="b">
        <f t="shared" si="91"/>
        <v>1</v>
      </c>
      <c r="Z290" s="4" t="b">
        <f t="shared" si="91"/>
        <v>1</v>
      </c>
    </row>
    <row r="291" spans="1:26" s="4" customFormat="1">
      <c r="A291" s="34" t="s">
        <v>20</v>
      </c>
      <c r="B291" s="35">
        <f>'[1]by agency'!B1893</f>
        <v>16814910</v>
      </c>
      <c r="C291" s="35">
        <f>'[1]by agency'!C1893</f>
        <v>0</v>
      </c>
      <c r="D291" s="35">
        <f>'[1]by agency'!D1893</f>
        <v>16814910</v>
      </c>
      <c r="E291" s="35">
        <f>'[1]by agency'!E1893</f>
        <v>2881914</v>
      </c>
      <c r="F291" s="35">
        <f>'[1]by agency'!F1893</f>
        <v>2300392</v>
      </c>
      <c r="G291" s="35">
        <f>'[1]by agency'!G1893</f>
        <v>0</v>
      </c>
      <c r="H291" s="35">
        <f>'[1]by agency'!H1893</f>
        <v>11632604</v>
      </c>
      <c r="I291" s="35">
        <f>'[1]by agency'!I1893</f>
        <v>16814910</v>
      </c>
      <c r="J291" s="35">
        <f>'[1]by agency'!J1893</f>
        <v>2424129</v>
      </c>
      <c r="K291" s="35">
        <f>'[1]by agency'!K1893</f>
        <v>2300392</v>
      </c>
      <c r="L291" s="35">
        <f>'[1]by agency'!L1893</f>
        <v>0</v>
      </c>
      <c r="M291" s="35">
        <f>'[1]by agency'!M1893</f>
        <v>7467461</v>
      </c>
      <c r="N291" s="35">
        <f>'[1]by agency'!N1893</f>
        <v>12191982</v>
      </c>
      <c r="O291" s="35">
        <f>'[1]by agency'!O1893</f>
        <v>457785</v>
      </c>
      <c r="P291" s="35">
        <f>'[1]by agency'!P1893</f>
        <v>0</v>
      </c>
      <c r="Q291" s="35">
        <f>'[1]by agency'!Q1893</f>
        <v>0</v>
      </c>
      <c r="R291" s="35">
        <f>'[1]by agency'!R1893</f>
        <v>4165143</v>
      </c>
      <c r="S291" s="35">
        <f>'[1]by agency'!S1893</f>
        <v>4622928</v>
      </c>
      <c r="T291" s="31"/>
      <c r="U291" s="4" t="b">
        <f>+S291='[1]by agency'!S1893</f>
        <v>1</v>
      </c>
      <c r="V291" s="4" t="b">
        <f t="shared" si="91"/>
        <v>1</v>
      </c>
      <c r="W291" s="4" t="b">
        <f t="shared" si="91"/>
        <v>1</v>
      </c>
      <c r="X291" s="4" t="b">
        <f t="shared" si="91"/>
        <v>1</v>
      </c>
      <c r="Y291" s="4" t="b">
        <f t="shared" si="91"/>
        <v>1</v>
      </c>
      <c r="Z291" s="4" t="b">
        <f t="shared" si="91"/>
        <v>1</v>
      </c>
    </row>
    <row r="292" spans="1:26" s="4" customFormat="1">
      <c r="A292" s="34" t="s">
        <v>25</v>
      </c>
      <c r="B292" s="35">
        <f>'[1]by agency'!B1894</f>
        <v>0</v>
      </c>
      <c r="C292" s="35">
        <f>'[1]by agency'!C1894</f>
        <v>230649</v>
      </c>
      <c r="D292" s="35">
        <f>'[1]by agency'!D1894</f>
        <v>230649</v>
      </c>
      <c r="E292" s="35">
        <f>'[1]by agency'!E1894</f>
        <v>230649</v>
      </c>
      <c r="F292" s="35">
        <f>'[1]by agency'!F1894</f>
        <v>0</v>
      </c>
      <c r="G292" s="35">
        <f>'[1]by agency'!G1894</f>
        <v>0</v>
      </c>
      <c r="H292" s="35">
        <f>'[1]by agency'!H1894</f>
        <v>0</v>
      </c>
      <c r="I292" s="35">
        <f>'[1]by agency'!I1894</f>
        <v>230649</v>
      </c>
      <c r="J292" s="35">
        <f>'[1]by agency'!J1894</f>
        <v>225293</v>
      </c>
      <c r="K292" s="35">
        <f>'[1]by agency'!K1894</f>
        <v>0</v>
      </c>
      <c r="L292" s="35">
        <f>'[1]by agency'!L1894</f>
        <v>0</v>
      </c>
      <c r="M292" s="35">
        <f>'[1]by agency'!M1894</f>
        <v>0</v>
      </c>
      <c r="N292" s="35">
        <f>'[1]by agency'!N1894</f>
        <v>225293</v>
      </c>
      <c r="O292" s="35">
        <f>'[1]by agency'!O1894</f>
        <v>5356</v>
      </c>
      <c r="P292" s="35">
        <f>'[1]by agency'!P1894</f>
        <v>0</v>
      </c>
      <c r="Q292" s="35">
        <f>'[1]by agency'!Q1894</f>
        <v>0</v>
      </c>
      <c r="R292" s="35">
        <f>'[1]by agency'!R1894</f>
        <v>0</v>
      </c>
      <c r="S292" s="35">
        <f>'[1]by agency'!S1894</f>
        <v>5356</v>
      </c>
      <c r="T292" s="31"/>
      <c r="U292" s="4" t="b">
        <f>+S292='[1]by agency'!S1894</f>
        <v>1</v>
      </c>
      <c r="V292" s="4" t="b">
        <f t="shared" si="91"/>
        <v>1</v>
      </c>
      <c r="W292" s="4" t="b">
        <f t="shared" si="91"/>
        <v>1</v>
      </c>
      <c r="X292" s="4" t="b">
        <f t="shared" si="91"/>
        <v>1</v>
      </c>
      <c r="Y292" s="4" t="b">
        <f t="shared" si="91"/>
        <v>1</v>
      </c>
      <c r="Z292" s="4" t="b">
        <f t="shared" si="91"/>
        <v>1</v>
      </c>
    </row>
    <row r="293" spans="1:26" s="4" customFormat="1">
      <c r="A293" s="34" t="s">
        <v>26</v>
      </c>
      <c r="B293" s="35">
        <f>'[1]by agency'!B1895</f>
        <v>150190</v>
      </c>
      <c r="C293" s="35">
        <f>'[1]by agency'!C1895</f>
        <v>0</v>
      </c>
      <c r="D293" s="35">
        <f>'[1]by agency'!D1895</f>
        <v>150190</v>
      </c>
      <c r="E293" s="35">
        <f>'[1]by agency'!E1895</f>
        <v>150190</v>
      </c>
      <c r="F293" s="35">
        <f>'[1]by agency'!F1895</f>
        <v>0</v>
      </c>
      <c r="G293" s="35">
        <f>'[1]by agency'!G1895</f>
        <v>0</v>
      </c>
      <c r="H293" s="35">
        <f>'[1]by agency'!H1895</f>
        <v>0</v>
      </c>
      <c r="I293" s="35">
        <f>'[1]by agency'!I1895</f>
        <v>150190</v>
      </c>
      <c r="J293" s="35">
        <f>'[1]by agency'!J1895</f>
        <v>150190</v>
      </c>
      <c r="K293" s="35">
        <f>'[1]by agency'!K1895</f>
        <v>0</v>
      </c>
      <c r="L293" s="35">
        <f>'[1]by agency'!L1895</f>
        <v>0</v>
      </c>
      <c r="M293" s="35">
        <f>'[1]by agency'!M1895</f>
        <v>0</v>
      </c>
      <c r="N293" s="35">
        <f>'[1]by agency'!N1895</f>
        <v>150190</v>
      </c>
      <c r="O293" s="35">
        <f>'[1]by agency'!O1895</f>
        <v>0</v>
      </c>
      <c r="P293" s="35">
        <f>'[1]by agency'!P1895</f>
        <v>0</v>
      </c>
      <c r="Q293" s="35">
        <f>'[1]by agency'!Q1895</f>
        <v>0</v>
      </c>
      <c r="R293" s="35">
        <f>'[1]by agency'!R1895</f>
        <v>0</v>
      </c>
      <c r="S293" s="35">
        <f>'[1]by agency'!S1895</f>
        <v>0</v>
      </c>
      <c r="T293" s="31"/>
      <c r="U293" s="4" t="b">
        <f>+S293='[1]by agency'!S1895</f>
        <v>1</v>
      </c>
      <c r="V293" s="4" t="b">
        <f t="shared" si="91"/>
        <v>1</v>
      </c>
      <c r="W293" s="4" t="b">
        <f t="shared" si="91"/>
        <v>1</v>
      </c>
      <c r="X293" s="4" t="b">
        <f t="shared" si="91"/>
        <v>1</v>
      </c>
      <c r="Y293" s="4" t="b">
        <f t="shared" si="91"/>
        <v>1</v>
      </c>
      <c r="Z293" s="4" t="b">
        <f t="shared" si="91"/>
        <v>1</v>
      </c>
    </row>
    <row r="294" spans="1:26" s="4" customFormat="1">
      <c r="A294" s="34" t="s">
        <v>23</v>
      </c>
      <c r="B294" s="38">
        <f>+B295+B296</f>
        <v>0</v>
      </c>
      <c r="C294" s="38">
        <f>+C295+C296</f>
        <v>1176643</v>
      </c>
      <c r="D294" s="38">
        <f>+D295+D296</f>
        <v>1176643</v>
      </c>
      <c r="E294" s="38">
        <f t="shared" ref="E294:S294" si="101">+E295+E296</f>
        <v>0</v>
      </c>
      <c r="F294" s="38">
        <f t="shared" si="101"/>
        <v>1112215</v>
      </c>
      <c r="G294" s="38">
        <f>+G295+G296</f>
        <v>0</v>
      </c>
      <c r="H294" s="38">
        <f t="shared" si="101"/>
        <v>64428</v>
      </c>
      <c r="I294" s="38">
        <f t="shared" si="101"/>
        <v>1176643</v>
      </c>
      <c r="J294" s="38">
        <f t="shared" si="101"/>
        <v>0</v>
      </c>
      <c r="K294" s="38">
        <f t="shared" si="101"/>
        <v>354667</v>
      </c>
      <c r="L294" s="38">
        <f>+L295+L296</f>
        <v>0</v>
      </c>
      <c r="M294" s="38">
        <f t="shared" si="101"/>
        <v>64428</v>
      </c>
      <c r="N294" s="38">
        <f t="shared" si="101"/>
        <v>419095</v>
      </c>
      <c r="O294" s="38">
        <f t="shared" si="101"/>
        <v>0</v>
      </c>
      <c r="P294" s="38">
        <f t="shared" si="101"/>
        <v>757548</v>
      </c>
      <c r="Q294" s="38">
        <f>+Q295+Q296</f>
        <v>0</v>
      </c>
      <c r="R294" s="38">
        <f t="shared" si="101"/>
        <v>0</v>
      </c>
      <c r="S294" s="38">
        <f t="shared" si="101"/>
        <v>757548</v>
      </c>
      <c r="T294" s="31"/>
      <c r="U294" s="4" t="b">
        <f>+S294='[1]by agency'!S1896</f>
        <v>1</v>
      </c>
      <c r="V294" s="4" t="b">
        <f t="shared" si="91"/>
        <v>1</v>
      </c>
      <c r="W294" s="4" t="b">
        <f t="shared" si="91"/>
        <v>1</v>
      </c>
      <c r="X294" s="4" t="b">
        <f t="shared" si="91"/>
        <v>1</v>
      </c>
      <c r="Y294" s="4" t="b">
        <f t="shared" si="91"/>
        <v>1</v>
      </c>
      <c r="Z294" s="4" t="b">
        <f t="shared" si="91"/>
        <v>1</v>
      </c>
    </row>
    <row r="295" spans="1:26" s="4" customFormat="1" ht="12.75" customHeight="1">
      <c r="A295" s="36" t="s">
        <v>21</v>
      </c>
      <c r="B295" s="35">
        <f>'[1]by agency'!B1897</f>
        <v>0</v>
      </c>
      <c r="C295" s="35">
        <f>'[1]by agency'!C1897</f>
        <v>1176643</v>
      </c>
      <c r="D295" s="35">
        <f>'[1]by agency'!D1897</f>
        <v>1176643</v>
      </c>
      <c r="E295" s="35">
        <f>'[1]by agency'!E1897</f>
        <v>0</v>
      </c>
      <c r="F295" s="35">
        <f>'[1]by agency'!F1897</f>
        <v>1112215</v>
      </c>
      <c r="G295" s="35">
        <f>'[1]by agency'!G1897</f>
        <v>0</v>
      </c>
      <c r="H295" s="35">
        <f>'[1]by agency'!H1897</f>
        <v>64428</v>
      </c>
      <c r="I295" s="35">
        <f>'[1]by agency'!I1897</f>
        <v>1176643</v>
      </c>
      <c r="J295" s="35">
        <f>'[1]by agency'!J1897</f>
        <v>0</v>
      </c>
      <c r="K295" s="35">
        <f>'[1]by agency'!K1897</f>
        <v>354667</v>
      </c>
      <c r="L295" s="35">
        <f>'[1]by agency'!L1897</f>
        <v>0</v>
      </c>
      <c r="M295" s="35">
        <f>'[1]by agency'!M1897</f>
        <v>64428</v>
      </c>
      <c r="N295" s="35">
        <f>'[1]by agency'!N1897</f>
        <v>419095</v>
      </c>
      <c r="O295" s="35">
        <f>'[1]by agency'!O1897</f>
        <v>0</v>
      </c>
      <c r="P295" s="35">
        <f>'[1]by agency'!P1897</f>
        <v>757548</v>
      </c>
      <c r="Q295" s="35">
        <f>'[1]by agency'!Q1897</f>
        <v>0</v>
      </c>
      <c r="R295" s="35">
        <f>'[1]by agency'!R1897</f>
        <v>0</v>
      </c>
      <c r="S295" s="35">
        <f>'[1]by agency'!S1897</f>
        <v>757548</v>
      </c>
      <c r="T295" s="31"/>
      <c r="U295" s="4" t="b">
        <f>+S295='[1]by agency'!S1897</f>
        <v>1</v>
      </c>
      <c r="V295" s="4" t="b">
        <f t="shared" si="91"/>
        <v>1</v>
      </c>
      <c r="W295" s="4" t="b">
        <f t="shared" si="91"/>
        <v>1</v>
      </c>
      <c r="X295" s="4" t="b">
        <f t="shared" si="91"/>
        <v>1</v>
      </c>
      <c r="Y295" s="4" t="b">
        <f t="shared" si="91"/>
        <v>1</v>
      </c>
      <c r="Z295" s="4" t="b">
        <f t="shared" si="91"/>
        <v>1</v>
      </c>
    </row>
    <row r="296" spans="1:26" s="4" customFormat="1">
      <c r="A296" s="36" t="s">
        <v>22</v>
      </c>
      <c r="B296" s="35">
        <f>'[1]by agency'!B1898</f>
        <v>0</v>
      </c>
      <c r="C296" s="35">
        <f>'[1]by agency'!C1898</f>
        <v>0</v>
      </c>
      <c r="D296" s="35">
        <f>'[1]by agency'!D1898</f>
        <v>0</v>
      </c>
      <c r="E296" s="35">
        <f>'[1]by agency'!E1898</f>
        <v>0</v>
      </c>
      <c r="F296" s="35">
        <f>'[1]by agency'!F1898</f>
        <v>0</v>
      </c>
      <c r="G296" s="35">
        <f>'[1]by agency'!G1898</f>
        <v>0</v>
      </c>
      <c r="H296" s="35">
        <f>'[1]by agency'!H1898</f>
        <v>0</v>
      </c>
      <c r="I296" s="35">
        <f>'[1]by agency'!I1898</f>
        <v>0</v>
      </c>
      <c r="J296" s="35">
        <f>'[1]by agency'!J1898</f>
        <v>0</v>
      </c>
      <c r="K296" s="35">
        <f>'[1]by agency'!K1898</f>
        <v>0</v>
      </c>
      <c r="L296" s="35">
        <f>'[1]by agency'!L1898</f>
        <v>0</v>
      </c>
      <c r="M296" s="35">
        <f>'[1]by agency'!M1898</f>
        <v>0</v>
      </c>
      <c r="N296" s="35">
        <f>'[1]by agency'!N1898</f>
        <v>0</v>
      </c>
      <c r="O296" s="35">
        <f>'[1]by agency'!O1898</f>
        <v>0</v>
      </c>
      <c r="P296" s="35">
        <f>'[1]by agency'!P1898</f>
        <v>0</v>
      </c>
      <c r="Q296" s="35">
        <f>'[1]by agency'!Q1898</f>
        <v>0</v>
      </c>
      <c r="R296" s="35">
        <f>'[1]by agency'!R1898</f>
        <v>0</v>
      </c>
      <c r="S296" s="35">
        <f>'[1]by agency'!S1898</f>
        <v>0</v>
      </c>
      <c r="T296" s="31"/>
      <c r="U296" s="4" t="b">
        <f>+S296='[1]by agency'!S1898</f>
        <v>1</v>
      </c>
      <c r="V296" s="4" t="b">
        <f t="shared" si="91"/>
        <v>1</v>
      </c>
      <c r="W296" s="4" t="b">
        <f t="shared" si="91"/>
        <v>1</v>
      </c>
      <c r="X296" s="4" t="b">
        <f t="shared" si="91"/>
        <v>1</v>
      </c>
      <c r="Y296" s="4" t="b">
        <f t="shared" si="91"/>
        <v>1</v>
      </c>
      <c r="Z296" s="4" t="b">
        <f t="shared" si="91"/>
        <v>1</v>
      </c>
    </row>
    <row r="297" spans="1:26" s="4" customFormat="1" ht="12.75" customHeight="1">
      <c r="A297" s="39"/>
      <c r="B297" s="39"/>
      <c r="C297" s="39"/>
      <c r="D297" s="39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40"/>
      <c r="T297" s="31"/>
      <c r="V297" s="4" t="b">
        <f t="shared" si="91"/>
        <v>1</v>
      </c>
      <c r="W297" s="4" t="b">
        <f t="shared" si="91"/>
        <v>1</v>
      </c>
      <c r="X297" s="4" t="b">
        <f t="shared" si="91"/>
        <v>1</v>
      </c>
      <c r="Y297" s="4" t="b">
        <f t="shared" si="91"/>
        <v>1</v>
      </c>
      <c r="Z297" s="4" t="b">
        <f t="shared" si="91"/>
        <v>1</v>
      </c>
    </row>
    <row r="298" spans="1:26" s="4" customFormat="1">
      <c r="A298" s="134" t="s">
        <v>57</v>
      </c>
      <c r="B298" s="30">
        <f>+B299+B303</f>
        <v>1882004</v>
      </c>
      <c r="C298" s="30">
        <f>+C299+C303</f>
        <v>391546</v>
      </c>
      <c r="D298" s="30">
        <f>+D299+D303</f>
        <v>2273550</v>
      </c>
      <c r="E298" s="30">
        <f t="shared" ref="E298:S298" si="102">+E299+E303</f>
        <v>1546390</v>
      </c>
      <c r="F298" s="30">
        <f t="shared" si="102"/>
        <v>571659</v>
      </c>
      <c r="G298" s="30">
        <f>+G299+G303</f>
        <v>0</v>
      </c>
      <c r="H298" s="30">
        <f t="shared" si="102"/>
        <v>155501</v>
      </c>
      <c r="I298" s="30">
        <f t="shared" si="102"/>
        <v>2273550</v>
      </c>
      <c r="J298" s="30">
        <f t="shared" si="102"/>
        <v>1333701</v>
      </c>
      <c r="K298" s="30">
        <f t="shared" si="102"/>
        <v>313612</v>
      </c>
      <c r="L298" s="30">
        <f>+L299+L303</f>
        <v>0</v>
      </c>
      <c r="M298" s="30">
        <f t="shared" si="102"/>
        <v>153900</v>
      </c>
      <c r="N298" s="30">
        <f t="shared" si="102"/>
        <v>1801213</v>
      </c>
      <c r="O298" s="30">
        <f t="shared" si="102"/>
        <v>212689</v>
      </c>
      <c r="P298" s="30">
        <f t="shared" si="102"/>
        <v>258047</v>
      </c>
      <c r="Q298" s="30">
        <f>+Q299+Q303</f>
        <v>0</v>
      </c>
      <c r="R298" s="30">
        <f t="shared" si="102"/>
        <v>1601</v>
      </c>
      <c r="S298" s="30">
        <f t="shared" si="102"/>
        <v>472337</v>
      </c>
      <c r="T298" s="31">
        <f>+N298/I298</f>
        <v>0.79224692661256624</v>
      </c>
      <c r="U298" s="4" t="b">
        <f>+S298='[1]by agency'!S1900</f>
        <v>1</v>
      </c>
      <c r="V298" s="4" t="b">
        <f t="shared" si="91"/>
        <v>1</v>
      </c>
      <c r="W298" s="4" t="b">
        <f t="shared" si="91"/>
        <v>1</v>
      </c>
      <c r="X298" s="4" t="b">
        <f t="shared" si="91"/>
        <v>1</v>
      </c>
      <c r="Y298" s="4" t="b">
        <f t="shared" si="91"/>
        <v>1</v>
      </c>
      <c r="Z298" s="4" t="b">
        <f t="shared" si="91"/>
        <v>1</v>
      </c>
    </row>
    <row r="299" spans="1:26" s="4" customFormat="1">
      <c r="A299" s="32" t="s">
        <v>19</v>
      </c>
      <c r="B299" s="33">
        <f>+B300+B301+B302</f>
        <v>1882004</v>
      </c>
      <c r="C299" s="33">
        <f>+C300+C301+C302</f>
        <v>55644</v>
      </c>
      <c r="D299" s="33">
        <f>+D300+D301+D302</f>
        <v>1937648</v>
      </c>
      <c r="E299" s="33">
        <f t="shared" ref="E299:S299" si="103">+E300+E301+E302</f>
        <v>1546390</v>
      </c>
      <c r="F299" s="33">
        <f t="shared" si="103"/>
        <v>249426</v>
      </c>
      <c r="G299" s="33">
        <f>+G300+G301+G302</f>
        <v>0</v>
      </c>
      <c r="H299" s="33">
        <f t="shared" si="103"/>
        <v>141832</v>
      </c>
      <c r="I299" s="33">
        <f t="shared" si="103"/>
        <v>1937648</v>
      </c>
      <c r="J299" s="33">
        <f t="shared" si="103"/>
        <v>1333701</v>
      </c>
      <c r="K299" s="33">
        <f t="shared" si="103"/>
        <v>217661</v>
      </c>
      <c r="L299" s="33">
        <f>+L300+L301+L302</f>
        <v>0</v>
      </c>
      <c r="M299" s="33">
        <f t="shared" si="103"/>
        <v>140231</v>
      </c>
      <c r="N299" s="33">
        <f t="shared" si="103"/>
        <v>1691593</v>
      </c>
      <c r="O299" s="33">
        <f t="shared" si="103"/>
        <v>212689</v>
      </c>
      <c r="P299" s="33">
        <f t="shared" si="103"/>
        <v>31765</v>
      </c>
      <c r="Q299" s="33">
        <f>+Q300+Q301+Q302</f>
        <v>0</v>
      </c>
      <c r="R299" s="33">
        <f t="shared" si="103"/>
        <v>1601</v>
      </c>
      <c r="S299" s="33">
        <f t="shared" si="103"/>
        <v>246055</v>
      </c>
      <c r="T299" s="31"/>
      <c r="U299" s="4" t="b">
        <f>+S299='[1]by agency'!S1901</f>
        <v>1</v>
      </c>
      <c r="V299" s="4" t="b">
        <f t="shared" si="91"/>
        <v>1</v>
      </c>
      <c r="W299" s="4" t="b">
        <f t="shared" si="91"/>
        <v>1</v>
      </c>
      <c r="X299" s="4" t="b">
        <f t="shared" si="91"/>
        <v>1</v>
      </c>
      <c r="Y299" s="4" t="b">
        <f t="shared" si="91"/>
        <v>1</v>
      </c>
      <c r="Z299" s="4" t="b">
        <f t="shared" si="91"/>
        <v>1</v>
      </c>
    </row>
    <row r="300" spans="1:26" s="4" customFormat="1">
      <c r="A300" s="34" t="s">
        <v>20</v>
      </c>
      <c r="B300" s="35">
        <f>'[1]by agency'!B1902</f>
        <v>1821694</v>
      </c>
      <c r="C300" s="35">
        <f>'[1]by agency'!C1902</f>
        <v>0</v>
      </c>
      <c r="D300" s="35">
        <f>'[1]by agency'!D1902</f>
        <v>1821694</v>
      </c>
      <c r="E300" s="35">
        <f>'[1]by agency'!E1902</f>
        <v>1432037</v>
      </c>
      <c r="F300" s="35">
        <f>'[1]by agency'!F1902</f>
        <v>249426</v>
      </c>
      <c r="G300" s="35">
        <f>'[1]by agency'!G1902</f>
        <v>0</v>
      </c>
      <c r="H300" s="35">
        <f>'[1]by agency'!H1902</f>
        <v>140231</v>
      </c>
      <c r="I300" s="35">
        <f>'[1]by agency'!I1902</f>
        <v>1821694</v>
      </c>
      <c r="J300" s="35">
        <f>'[1]by agency'!J1902</f>
        <v>1219437</v>
      </c>
      <c r="K300" s="35">
        <f>'[1]by agency'!K1902</f>
        <v>217661</v>
      </c>
      <c r="L300" s="35">
        <f>'[1]by agency'!L1902</f>
        <v>0</v>
      </c>
      <c r="M300" s="35">
        <f>'[1]by agency'!M1902</f>
        <v>140231</v>
      </c>
      <c r="N300" s="35">
        <f>'[1]by agency'!N1902</f>
        <v>1577329</v>
      </c>
      <c r="O300" s="35">
        <f>'[1]by agency'!O1902</f>
        <v>212600</v>
      </c>
      <c r="P300" s="35">
        <f>'[1]by agency'!P1902</f>
        <v>31765</v>
      </c>
      <c r="Q300" s="35">
        <f>'[1]by agency'!Q1902</f>
        <v>0</v>
      </c>
      <c r="R300" s="35">
        <f>'[1]by agency'!R1902</f>
        <v>0</v>
      </c>
      <c r="S300" s="35">
        <f>'[1]by agency'!S1902</f>
        <v>244365</v>
      </c>
      <c r="T300" s="31"/>
      <c r="U300" s="4" t="b">
        <f>+S300='[1]by agency'!S1902</f>
        <v>1</v>
      </c>
      <c r="V300" s="4" t="b">
        <f t="shared" si="91"/>
        <v>1</v>
      </c>
      <c r="W300" s="4" t="b">
        <f t="shared" si="91"/>
        <v>1</v>
      </c>
      <c r="X300" s="4" t="b">
        <f t="shared" si="91"/>
        <v>1</v>
      </c>
      <c r="Y300" s="4" t="b">
        <f t="shared" si="91"/>
        <v>1</v>
      </c>
      <c r="Z300" s="4" t="b">
        <f t="shared" si="91"/>
        <v>1</v>
      </c>
    </row>
    <row r="301" spans="1:26" s="4" customFormat="1">
      <c r="A301" s="34" t="s">
        <v>25</v>
      </c>
      <c r="B301" s="35">
        <f>'[1]by agency'!B1903</f>
        <v>0</v>
      </c>
      <c r="C301" s="35">
        <f>'[1]by agency'!C1903</f>
        <v>54043</v>
      </c>
      <c r="D301" s="35">
        <f>'[1]by agency'!D1903</f>
        <v>54043</v>
      </c>
      <c r="E301" s="35">
        <f>'[1]by agency'!E1903</f>
        <v>54043</v>
      </c>
      <c r="F301" s="35">
        <f>'[1]by agency'!F1903</f>
        <v>0</v>
      </c>
      <c r="G301" s="35">
        <f>'[1]by agency'!G1903</f>
        <v>0</v>
      </c>
      <c r="H301" s="35">
        <f>'[1]by agency'!H1903</f>
        <v>0</v>
      </c>
      <c r="I301" s="35">
        <f>'[1]by agency'!I1903</f>
        <v>54043</v>
      </c>
      <c r="J301" s="35">
        <f>'[1]by agency'!J1903</f>
        <v>53954</v>
      </c>
      <c r="K301" s="35">
        <f>'[1]by agency'!K1903</f>
        <v>0</v>
      </c>
      <c r="L301" s="35">
        <f>'[1]by agency'!L1903</f>
        <v>0</v>
      </c>
      <c r="M301" s="35">
        <f>'[1]by agency'!M1903</f>
        <v>0</v>
      </c>
      <c r="N301" s="35">
        <f>'[1]by agency'!N1903</f>
        <v>53954</v>
      </c>
      <c r="O301" s="35">
        <f>'[1]by agency'!O1903</f>
        <v>89</v>
      </c>
      <c r="P301" s="35">
        <f>'[1]by agency'!P1903</f>
        <v>0</v>
      </c>
      <c r="Q301" s="35">
        <f>'[1]by agency'!Q1903</f>
        <v>0</v>
      </c>
      <c r="R301" s="35">
        <f>'[1]by agency'!R1903</f>
        <v>0</v>
      </c>
      <c r="S301" s="35">
        <f>'[1]by agency'!S1903</f>
        <v>89</v>
      </c>
      <c r="T301" s="31"/>
      <c r="U301" s="4" t="b">
        <f>+S301='[1]by agency'!S1903</f>
        <v>1</v>
      </c>
      <c r="V301" s="4" t="b">
        <f t="shared" si="91"/>
        <v>1</v>
      </c>
      <c r="W301" s="4" t="b">
        <f t="shared" si="91"/>
        <v>1</v>
      </c>
      <c r="X301" s="4" t="b">
        <f t="shared" si="91"/>
        <v>1</v>
      </c>
      <c r="Y301" s="4" t="b">
        <f t="shared" si="91"/>
        <v>1</v>
      </c>
      <c r="Z301" s="4" t="b">
        <f t="shared" si="91"/>
        <v>1</v>
      </c>
    </row>
    <row r="302" spans="1:26" s="4" customFormat="1">
      <c r="A302" s="34" t="s">
        <v>26</v>
      </c>
      <c r="B302" s="35">
        <f>'[1]by agency'!B1904</f>
        <v>60310</v>
      </c>
      <c r="C302" s="35">
        <f>'[1]by agency'!C1904</f>
        <v>1601</v>
      </c>
      <c r="D302" s="35">
        <f>'[1]by agency'!D1904</f>
        <v>61911</v>
      </c>
      <c r="E302" s="35">
        <f>'[1]by agency'!E1904</f>
        <v>60310</v>
      </c>
      <c r="F302" s="35">
        <f>'[1]by agency'!F1904</f>
        <v>0</v>
      </c>
      <c r="G302" s="35">
        <f>'[1]by agency'!G1904</f>
        <v>0</v>
      </c>
      <c r="H302" s="35">
        <f>'[1]by agency'!H1904</f>
        <v>1601</v>
      </c>
      <c r="I302" s="35">
        <f>'[1]by agency'!I1904</f>
        <v>61911</v>
      </c>
      <c r="J302" s="35">
        <f>'[1]by agency'!J1904</f>
        <v>60310</v>
      </c>
      <c r="K302" s="35">
        <f>'[1]by agency'!K1904</f>
        <v>0</v>
      </c>
      <c r="L302" s="35">
        <f>'[1]by agency'!L1904</f>
        <v>0</v>
      </c>
      <c r="M302" s="35">
        <f>'[1]by agency'!M1904</f>
        <v>0</v>
      </c>
      <c r="N302" s="35">
        <f>'[1]by agency'!N1904</f>
        <v>60310</v>
      </c>
      <c r="O302" s="35">
        <f>'[1]by agency'!O1904</f>
        <v>0</v>
      </c>
      <c r="P302" s="35">
        <f>'[1]by agency'!P1904</f>
        <v>0</v>
      </c>
      <c r="Q302" s="35">
        <f>'[1]by agency'!Q1904</f>
        <v>0</v>
      </c>
      <c r="R302" s="35">
        <f>'[1]by agency'!R1904</f>
        <v>1601</v>
      </c>
      <c r="S302" s="35">
        <f>'[1]by agency'!S1904</f>
        <v>1601</v>
      </c>
      <c r="T302" s="31"/>
      <c r="U302" s="4" t="b">
        <f>+S302='[1]by agency'!S1904</f>
        <v>1</v>
      </c>
      <c r="V302" s="4" t="b">
        <f t="shared" si="91"/>
        <v>1</v>
      </c>
      <c r="W302" s="4" t="b">
        <f t="shared" si="91"/>
        <v>1</v>
      </c>
      <c r="X302" s="4" t="b">
        <f t="shared" si="91"/>
        <v>1</v>
      </c>
      <c r="Y302" s="4" t="b">
        <f t="shared" si="91"/>
        <v>1</v>
      </c>
      <c r="Z302" s="4" t="b">
        <f t="shared" si="91"/>
        <v>1</v>
      </c>
    </row>
    <row r="303" spans="1:26" s="4" customFormat="1">
      <c r="A303" s="34" t="s">
        <v>23</v>
      </c>
      <c r="B303" s="38">
        <f>+B304+B305</f>
        <v>0</v>
      </c>
      <c r="C303" s="38">
        <f>+C304+C305</f>
        <v>335902</v>
      </c>
      <c r="D303" s="38">
        <f>+D304+D305</f>
        <v>335902</v>
      </c>
      <c r="E303" s="38">
        <f t="shared" ref="E303:S303" si="104">+E304+E305</f>
        <v>0</v>
      </c>
      <c r="F303" s="38">
        <f t="shared" si="104"/>
        <v>322233</v>
      </c>
      <c r="G303" s="38">
        <f>+G304+G305</f>
        <v>0</v>
      </c>
      <c r="H303" s="38">
        <f t="shared" si="104"/>
        <v>13669</v>
      </c>
      <c r="I303" s="38">
        <f t="shared" si="104"/>
        <v>335902</v>
      </c>
      <c r="J303" s="38">
        <f t="shared" si="104"/>
        <v>0</v>
      </c>
      <c r="K303" s="38">
        <f t="shared" si="104"/>
        <v>95951</v>
      </c>
      <c r="L303" s="38">
        <f>+L304+L305</f>
        <v>0</v>
      </c>
      <c r="M303" s="38">
        <f t="shared" si="104"/>
        <v>13669</v>
      </c>
      <c r="N303" s="38">
        <f t="shared" si="104"/>
        <v>109620</v>
      </c>
      <c r="O303" s="38">
        <f t="shared" si="104"/>
        <v>0</v>
      </c>
      <c r="P303" s="38">
        <f t="shared" si="104"/>
        <v>226282</v>
      </c>
      <c r="Q303" s="38">
        <f>+Q304+Q305</f>
        <v>0</v>
      </c>
      <c r="R303" s="38">
        <f t="shared" si="104"/>
        <v>0</v>
      </c>
      <c r="S303" s="38">
        <f t="shared" si="104"/>
        <v>226282</v>
      </c>
      <c r="T303" s="31"/>
      <c r="U303" s="4" t="b">
        <f>+S303='[1]by agency'!S1905</f>
        <v>1</v>
      </c>
      <c r="V303" s="4" t="b">
        <f t="shared" si="91"/>
        <v>1</v>
      </c>
      <c r="W303" s="4" t="b">
        <f t="shared" si="91"/>
        <v>1</v>
      </c>
      <c r="X303" s="4" t="b">
        <f t="shared" si="91"/>
        <v>1</v>
      </c>
      <c r="Y303" s="4" t="b">
        <f t="shared" si="91"/>
        <v>1</v>
      </c>
      <c r="Z303" s="4" t="b">
        <f t="shared" si="91"/>
        <v>1</v>
      </c>
    </row>
    <row r="304" spans="1:26" s="4" customFormat="1" ht="12.75" customHeight="1">
      <c r="A304" s="36" t="s">
        <v>21</v>
      </c>
      <c r="B304" s="35">
        <f>'[1]by agency'!B1906</f>
        <v>0</v>
      </c>
      <c r="C304" s="35">
        <f>'[1]by agency'!C1906</f>
        <v>335902</v>
      </c>
      <c r="D304" s="35">
        <f>'[1]by agency'!D1906</f>
        <v>335902</v>
      </c>
      <c r="E304" s="35">
        <f>'[1]by agency'!E1906</f>
        <v>0</v>
      </c>
      <c r="F304" s="35">
        <f>'[1]by agency'!F1906</f>
        <v>322233</v>
      </c>
      <c r="G304" s="35">
        <f>'[1]by agency'!G1906</f>
        <v>0</v>
      </c>
      <c r="H304" s="35">
        <f>'[1]by agency'!H1906</f>
        <v>13669</v>
      </c>
      <c r="I304" s="35">
        <f>'[1]by agency'!I1906</f>
        <v>335902</v>
      </c>
      <c r="J304" s="35">
        <f>'[1]by agency'!J1906</f>
        <v>0</v>
      </c>
      <c r="K304" s="35">
        <f>'[1]by agency'!K1906</f>
        <v>95951</v>
      </c>
      <c r="L304" s="35">
        <f>'[1]by agency'!L1906</f>
        <v>0</v>
      </c>
      <c r="M304" s="35">
        <f>'[1]by agency'!M1906</f>
        <v>13669</v>
      </c>
      <c r="N304" s="35">
        <f>'[1]by agency'!N1906</f>
        <v>109620</v>
      </c>
      <c r="O304" s="35">
        <f>'[1]by agency'!O1906</f>
        <v>0</v>
      </c>
      <c r="P304" s="35">
        <f>'[1]by agency'!P1906</f>
        <v>226282</v>
      </c>
      <c r="Q304" s="35">
        <f>'[1]by agency'!Q1906</f>
        <v>0</v>
      </c>
      <c r="R304" s="35">
        <f>'[1]by agency'!R1906</f>
        <v>0</v>
      </c>
      <c r="S304" s="35">
        <f>'[1]by agency'!S1906</f>
        <v>226282</v>
      </c>
      <c r="T304" s="31"/>
      <c r="U304" s="4" t="b">
        <f>+S304='[1]by agency'!S1906</f>
        <v>1</v>
      </c>
      <c r="V304" s="4" t="b">
        <f t="shared" si="91"/>
        <v>1</v>
      </c>
      <c r="W304" s="4" t="b">
        <f t="shared" si="91"/>
        <v>1</v>
      </c>
      <c r="X304" s="4" t="b">
        <f t="shared" si="91"/>
        <v>1</v>
      </c>
      <c r="Y304" s="4" t="b">
        <f t="shared" si="91"/>
        <v>1</v>
      </c>
      <c r="Z304" s="4" t="b">
        <f t="shared" si="91"/>
        <v>1</v>
      </c>
    </row>
    <row r="305" spans="1:26" s="4" customFormat="1">
      <c r="A305" s="36" t="s">
        <v>22</v>
      </c>
      <c r="B305" s="35">
        <f>'[1]by agency'!B1907</f>
        <v>0</v>
      </c>
      <c r="C305" s="35">
        <f>'[1]by agency'!C1907</f>
        <v>0</v>
      </c>
      <c r="D305" s="35">
        <f>'[1]by agency'!D1907</f>
        <v>0</v>
      </c>
      <c r="E305" s="35">
        <f>'[1]by agency'!E1907</f>
        <v>0</v>
      </c>
      <c r="F305" s="35">
        <f>'[1]by agency'!F1907</f>
        <v>0</v>
      </c>
      <c r="G305" s="35">
        <f>'[1]by agency'!G1907</f>
        <v>0</v>
      </c>
      <c r="H305" s="35">
        <f>'[1]by agency'!H1907</f>
        <v>0</v>
      </c>
      <c r="I305" s="35">
        <f>'[1]by agency'!I1907</f>
        <v>0</v>
      </c>
      <c r="J305" s="35">
        <f>'[1]by agency'!J1907</f>
        <v>0</v>
      </c>
      <c r="K305" s="35">
        <f>'[1]by agency'!K1907</f>
        <v>0</v>
      </c>
      <c r="L305" s="35">
        <f>'[1]by agency'!L1907</f>
        <v>0</v>
      </c>
      <c r="M305" s="35">
        <f>'[1]by agency'!M1907</f>
        <v>0</v>
      </c>
      <c r="N305" s="35">
        <f>'[1]by agency'!N1907</f>
        <v>0</v>
      </c>
      <c r="O305" s="35">
        <f>'[1]by agency'!O1907</f>
        <v>0</v>
      </c>
      <c r="P305" s="35">
        <f>'[1]by agency'!P1907</f>
        <v>0</v>
      </c>
      <c r="Q305" s="35">
        <f>'[1]by agency'!Q1907</f>
        <v>0</v>
      </c>
      <c r="R305" s="35">
        <f>'[1]by agency'!R1907</f>
        <v>0</v>
      </c>
      <c r="S305" s="35">
        <f>'[1]by agency'!S1907</f>
        <v>0</v>
      </c>
      <c r="T305" s="31"/>
      <c r="U305" s="4" t="b">
        <f>+S305='[1]by agency'!S1907</f>
        <v>1</v>
      </c>
      <c r="V305" s="4" t="b">
        <f t="shared" si="91"/>
        <v>1</v>
      </c>
      <c r="W305" s="4" t="b">
        <f t="shared" si="91"/>
        <v>1</v>
      </c>
      <c r="X305" s="4" t="b">
        <f t="shared" si="91"/>
        <v>1</v>
      </c>
      <c r="Y305" s="4" t="b">
        <f t="shared" si="91"/>
        <v>1</v>
      </c>
      <c r="Z305" s="4" t="b">
        <f t="shared" si="91"/>
        <v>1</v>
      </c>
    </row>
    <row r="306" spans="1:26" s="4" customFormat="1" ht="12.75" customHeight="1">
      <c r="A306" s="39"/>
      <c r="B306" s="39"/>
      <c r="C306" s="39"/>
      <c r="D306" s="39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48"/>
      <c r="S306" s="40"/>
      <c r="T306" s="49"/>
      <c r="V306" s="4" t="b">
        <f t="shared" si="91"/>
        <v>1</v>
      </c>
      <c r="W306" s="4" t="b">
        <f t="shared" si="91"/>
        <v>1</v>
      </c>
      <c r="X306" s="4" t="b">
        <f t="shared" si="91"/>
        <v>1</v>
      </c>
      <c r="Y306" s="4" t="b">
        <f t="shared" si="91"/>
        <v>1</v>
      </c>
      <c r="Z306" s="4" t="b">
        <f t="shared" si="91"/>
        <v>1</v>
      </c>
    </row>
    <row r="307" spans="1:26" s="4" customFormat="1">
      <c r="A307" s="134" t="s">
        <v>58</v>
      </c>
      <c r="B307" s="30">
        <f>+B308+B312</f>
        <v>375450</v>
      </c>
      <c r="C307" s="30">
        <f>+C308+C312</f>
        <v>62692</v>
      </c>
      <c r="D307" s="30">
        <f>+D308+D312</f>
        <v>438142</v>
      </c>
      <c r="E307" s="30">
        <f t="shared" ref="E307:S307" si="105">+E308+E312</f>
        <v>306839</v>
      </c>
      <c r="F307" s="30">
        <f t="shared" si="105"/>
        <v>121916</v>
      </c>
      <c r="G307" s="30">
        <f>+G308+G312</f>
        <v>10</v>
      </c>
      <c r="H307" s="30">
        <f t="shared" si="105"/>
        <v>9377</v>
      </c>
      <c r="I307" s="30">
        <f t="shared" si="105"/>
        <v>438142</v>
      </c>
      <c r="J307" s="30">
        <f t="shared" si="105"/>
        <v>306839</v>
      </c>
      <c r="K307" s="30">
        <f t="shared" si="105"/>
        <v>120986</v>
      </c>
      <c r="L307" s="30">
        <f>+L308+L312</f>
        <v>3</v>
      </c>
      <c r="M307" s="30">
        <f t="shared" si="105"/>
        <v>4577</v>
      </c>
      <c r="N307" s="30">
        <f t="shared" si="105"/>
        <v>432405</v>
      </c>
      <c r="O307" s="30">
        <f t="shared" si="105"/>
        <v>0</v>
      </c>
      <c r="P307" s="30">
        <f t="shared" si="105"/>
        <v>930</v>
      </c>
      <c r="Q307" s="30">
        <f>+Q308+Q312</f>
        <v>7</v>
      </c>
      <c r="R307" s="30">
        <f t="shared" si="105"/>
        <v>4800</v>
      </c>
      <c r="S307" s="30">
        <f t="shared" si="105"/>
        <v>5737</v>
      </c>
      <c r="T307" s="31">
        <f>+N307/I307</f>
        <v>0.98690607154758048</v>
      </c>
      <c r="U307" s="4" t="b">
        <f>+S307='[1]by agency'!S1909</f>
        <v>1</v>
      </c>
      <c r="V307" s="4" t="b">
        <f t="shared" si="91"/>
        <v>1</v>
      </c>
      <c r="W307" s="4" t="b">
        <f t="shared" si="91"/>
        <v>1</v>
      </c>
      <c r="X307" s="4" t="b">
        <f t="shared" si="91"/>
        <v>1</v>
      </c>
      <c r="Y307" s="4" t="b">
        <f t="shared" si="91"/>
        <v>1</v>
      </c>
      <c r="Z307" s="4" t="b">
        <f t="shared" si="91"/>
        <v>1</v>
      </c>
    </row>
    <row r="308" spans="1:26" s="4" customFormat="1">
      <c r="A308" s="32" t="s">
        <v>19</v>
      </c>
      <c r="B308" s="33">
        <f>+B309+B310+B311</f>
        <v>375450</v>
      </c>
      <c r="C308" s="33">
        <f>+C309+C310+C311</f>
        <v>61204</v>
      </c>
      <c r="D308" s="33">
        <f>+D309+D310+D311</f>
        <v>436654</v>
      </c>
      <c r="E308" s="33">
        <f t="shared" ref="E308:S308" si="106">+E309+E310+E311</f>
        <v>306839</v>
      </c>
      <c r="F308" s="33">
        <f t="shared" si="106"/>
        <v>121880</v>
      </c>
      <c r="G308" s="33">
        <f>+G309+G310+G311</f>
        <v>10</v>
      </c>
      <c r="H308" s="33">
        <f t="shared" si="106"/>
        <v>7925</v>
      </c>
      <c r="I308" s="33">
        <f t="shared" si="106"/>
        <v>436654</v>
      </c>
      <c r="J308" s="33">
        <f t="shared" si="106"/>
        <v>306839</v>
      </c>
      <c r="K308" s="33">
        <f t="shared" si="106"/>
        <v>120950</v>
      </c>
      <c r="L308" s="33">
        <f>+L309+L310+L311</f>
        <v>3</v>
      </c>
      <c r="M308" s="33">
        <f t="shared" si="106"/>
        <v>3125</v>
      </c>
      <c r="N308" s="33">
        <f t="shared" si="106"/>
        <v>430917</v>
      </c>
      <c r="O308" s="33">
        <f t="shared" si="106"/>
        <v>0</v>
      </c>
      <c r="P308" s="33">
        <f t="shared" si="106"/>
        <v>930</v>
      </c>
      <c r="Q308" s="33">
        <f>+Q309+Q310+Q311</f>
        <v>7</v>
      </c>
      <c r="R308" s="33">
        <f t="shared" si="106"/>
        <v>4800</v>
      </c>
      <c r="S308" s="33">
        <f t="shared" si="106"/>
        <v>5737</v>
      </c>
      <c r="T308" s="31"/>
      <c r="U308" s="4" t="b">
        <f>+S308='[1]by agency'!S1910</f>
        <v>1</v>
      </c>
      <c r="V308" s="4" t="b">
        <f t="shared" si="91"/>
        <v>1</v>
      </c>
      <c r="W308" s="4" t="b">
        <f t="shared" si="91"/>
        <v>1</v>
      </c>
      <c r="X308" s="4" t="b">
        <f t="shared" si="91"/>
        <v>1</v>
      </c>
      <c r="Y308" s="4" t="b">
        <f t="shared" si="91"/>
        <v>1</v>
      </c>
      <c r="Z308" s="4" t="b">
        <f t="shared" si="91"/>
        <v>1</v>
      </c>
    </row>
    <row r="309" spans="1:26" s="4" customFormat="1">
      <c r="A309" s="34" t="s">
        <v>20</v>
      </c>
      <c r="B309" s="35">
        <f>'[1]by agency'!B1911</f>
        <v>355101</v>
      </c>
      <c r="C309" s="35">
        <f>'[1]by agency'!C1911</f>
        <v>0</v>
      </c>
      <c r="D309" s="35">
        <f>'[1]by agency'!D1911</f>
        <v>355101</v>
      </c>
      <c r="E309" s="35">
        <f>'[1]by agency'!E1911</f>
        <v>225286</v>
      </c>
      <c r="F309" s="35">
        <f>'[1]by agency'!F1911</f>
        <v>121880</v>
      </c>
      <c r="G309" s="35">
        <f>'[1]by agency'!G1911</f>
        <v>10</v>
      </c>
      <c r="H309" s="35">
        <f>'[1]by agency'!H1911</f>
        <v>7925</v>
      </c>
      <c r="I309" s="35">
        <f>'[1]by agency'!I1911</f>
        <v>355101</v>
      </c>
      <c r="J309" s="35">
        <f>'[1]by agency'!J1911</f>
        <v>225286</v>
      </c>
      <c r="K309" s="35">
        <f>'[1]by agency'!K1911</f>
        <v>120950</v>
      </c>
      <c r="L309" s="35">
        <f>'[1]by agency'!L1911</f>
        <v>3</v>
      </c>
      <c r="M309" s="35">
        <f>'[1]by agency'!M1911</f>
        <v>3125</v>
      </c>
      <c r="N309" s="35">
        <f>'[1]by agency'!N1911</f>
        <v>349364</v>
      </c>
      <c r="O309" s="35">
        <f>'[1]by agency'!O1911</f>
        <v>0</v>
      </c>
      <c r="P309" s="35">
        <f>'[1]by agency'!P1911</f>
        <v>930</v>
      </c>
      <c r="Q309" s="35">
        <f>'[1]by agency'!Q1911</f>
        <v>7</v>
      </c>
      <c r="R309" s="35">
        <f>'[1]by agency'!R1911</f>
        <v>4800</v>
      </c>
      <c r="S309" s="35">
        <f>'[1]by agency'!S1911</f>
        <v>5737</v>
      </c>
      <c r="T309" s="31"/>
      <c r="U309" s="4" t="b">
        <f>+S309='[1]by agency'!S1911</f>
        <v>1</v>
      </c>
      <c r="V309" s="4" t="b">
        <f t="shared" si="91"/>
        <v>1</v>
      </c>
      <c r="W309" s="4" t="b">
        <f t="shared" si="91"/>
        <v>1</v>
      </c>
      <c r="X309" s="4" t="b">
        <f t="shared" si="91"/>
        <v>1</v>
      </c>
      <c r="Y309" s="4" t="b">
        <f t="shared" si="91"/>
        <v>1</v>
      </c>
      <c r="Z309" s="4" t="b">
        <f t="shared" si="91"/>
        <v>1</v>
      </c>
    </row>
    <row r="310" spans="1:26" s="4" customFormat="1">
      <c r="A310" s="34" t="s">
        <v>25</v>
      </c>
      <c r="B310" s="35">
        <f>'[1]by agency'!B1912</f>
        <v>0</v>
      </c>
      <c r="C310" s="35">
        <f>'[1]by agency'!C1912</f>
        <v>61204</v>
      </c>
      <c r="D310" s="35">
        <f>'[1]by agency'!D1912</f>
        <v>61204</v>
      </c>
      <c r="E310" s="35">
        <f>'[1]by agency'!E1912</f>
        <v>61204</v>
      </c>
      <c r="F310" s="35">
        <f>'[1]by agency'!F1912</f>
        <v>0</v>
      </c>
      <c r="G310" s="35">
        <f>'[1]by agency'!G1912</f>
        <v>0</v>
      </c>
      <c r="H310" s="35">
        <f>'[1]by agency'!H1912</f>
        <v>0</v>
      </c>
      <c r="I310" s="35">
        <f>'[1]by agency'!I1912</f>
        <v>61204</v>
      </c>
      <c r="J310" s="35">
        <f>'[1]by agency'!J1912</f>
        <v>61204</v>
      </c>
      <c r="K310" s="35">
        <f>'[1]by agency'!K1912</f>
        <v>0</v>
      </c>
      <c r="L310" s="35">
        <f>'[1]by agency'!L1912</f>
        <v>0</v>
      </c>
      <c r="M310" s="35">
        <f>'[1]by agency'!M1912</f>
        <v>0</v>
      </c>
      <c r="N310" s="35">
        <f>'[1]by agency'!N1912</f>
        <v>61204</v>
      </c>
      <c r="O310" s="35">
        <f>'[1]by agency'!O1912</f>
        <v>0</v>
      </c>
      <c r="P310" s="35">
        <f>'[1]by agency'!P1912</f>
        <v>0</v>
      </c>
      <c r="Q310" s="35">
        <f>'[1]by agency'!Q1912</f>
        <v>0</v>
      </c>
      <c r="R310" s="35">
        <f>'[1]by agency'!R1912</f>
        <v>0</v>
      </c>
      <c r="S310" s="35">
        <f>'[1]by agency'!S1912</f>
        <v>0</v>
      </c>
      <c r="T310" s="31"/>
      <c r="U310" s="4" t="b">
        <f>+S310='[1]by agency'!S1912</f>
        <v>1</v>
      </c>
      <c r="V310" s="4" t="b">
        <f t="shared" si="91"/>
        <v>1</v>
      </c>
      <c r="W310" s="4" t="b">
        <f t="shared" si="91"/>
        <v>1</v>
      </c>
      <c r="X310" s="4" t="b">
        <f t="shared" si="91"/>
        <v>1</v>
      </c>
      <c r="Y310" s="4" t="b">
        <f t="shared" si="91"/>
        <v>1</v>
      </c>
      <c r="Z310" s="4" t="b">
        <f t="shared" si="91"/>
        <v>1</v>
      </c>
    </row>
    <row r="311" spans="1:26" s="4" customFormat="1">
      <c r="A311" s="34" t="s">
        <v>26</v>
      </c>
      <c r="B311" s="35">
        <f>'[1]by agency'!B1913</f>
        <v>20349</v>
      </c>
      <c r="C311" s="35">
        <f>'[1]by agency'!C1913</f>
        <v>0</v>
      </c>
      <c r="D311" s="35">
        <f>'[1]by agency'!D1913</f>
        <v>20349</v>
      </c>
      <c r="E311" s="35">
        <f>'[1]by agency'!E1913</f>
        <v>20349</v>
      </c>
      <c r="F311" s="35">
        <f>'[1]by agency'!F1913</f>
        <v>0</v>
      </c>
      <c r="G311" s="35">
        <f>'[1]by agency'!G1913</f>
        <v>0</v>
      </c>
      <c r="H311" s="35">
        <f>'[1]by agency'!H1913</f>
        <v>0</v>
      </c>
      <c r="I311" s="35">
        <f>'[1]by agency'!I1913</f>
        <v>20349</v>
      </c>
      <c r="J311" s="35">
        <f>'[1]by agency'!J1913</f>
        <v>20349</v>
      </c>
      <c r="K311" s="35">
        <f>'[1]by agency'!K1913</f>
        <v>0</v>
      </c>
      <c r="L311" s="35">
        <f>'[1]by agency'!L1913</f>
        <v>0</v>
      </c>
      <c r="M311" s="35">
        <f>'[1]by agency'!M1913</f>
        <v>0</v>
      </c>
      <c r="N311" s="35">
        <f>'[1]by agency'!N1913</f>
        <v>20349</v>
      </c>
      <c r="O311" s="35">
        <f>'[1]by agency'!O1913</f>
        <v>0</v>
      </c>
      <c r="P311" s="35">
        <f>'[1]by agency'!P1913</f>
        <v>0</v>
      </c>
      <c r="Q311" s="35">
        <f>'[1]by agency'!Q1913</f>
        <v>0</v>
      </c>
      <c r="R311" s="35">
        <f>'[1]by agency'!R1913</f>
        <v>0</v>
      </c>
      <c r="S311" s="35">
        <f>'[1]by agency'!S1913</f>
        <v>0</v>
      </c>
      <c r="T311" s="31"/>
      <c r="U311" s="4" t="b">
        <f>+S311='[1]by agency'!S1913</f>
        <v>1</v>
      </c>
      <c r="V311" s="4" t="b">
        <f t="shared" si="91"/>
        <v>1</v>
      </c>
      <c r="W311" s="4" t="b">
        <f t="shared" si="91"/>
        <v>1</v>
      </c>
      <c r="X311" s="4" t="b">
        <f t="shared" si="91"/>
        <v>1</v>
      </c>
      <c r="Y311" s="4" t="b">
        <f t="shared" si="91"/>
        <v>1</v>
      </c>
      <c r="Z311" s="4" t="b">
        <f t="shared" si="91"/>
        <v>1</v>
      </c>
    </row>
    <row r="312" spans="1:26" s="4" customFormat="1">
      <c r="A312" s="34" t="s">
        <v>23</v>
      </c>
      <c r="B312" s="38">
        <f>+B313+B314</f>
        <v>0</v>
      </c>
      <c r="C312" s="38">
        <f>+C313+C314</f>
        <v>1488</v>
      </c>
      <c r="D312" s="38">
        <f>+D313+D314</f>
        <v>1488</v>
      </c>
      <c r="E312" s="38">
        <f t="shared" ref="E312:S312" si="107">+E313+E314</f>
        <v>0</v>
      </c>
      <c r="F312" s="38">
        <f t="shared" si="107"/>
        <v>36</v>
      </c>
      <c r="G312" s="38">
        <f>+G313+G314</f>
        <v>0</v>
      </c>
      <c r="H312" s="38">
        <f t="shared" si="107"/>
        <v>1452</v>
      </c>
      <c r="I312" s="38">
        <f t="shared" si="107"/>
        <v>1488</v>
      </c>
      <c r="J312" s="38">
        <f t="shared" si="107"/>
        <v>0</v>
      </c>
      <c r="K312" s="38">
        <f t="shared" si="107"/>
        <v>36</v>
      </c>
      <c r="L312" s="38">
        <f>+L313+L314</f>
        <v>0</v>
      </c>
      <c r="M312" s="38">
        <f t="shared" si="107"/>
        <v>1452</v>
      </c>
      <c r="N312" s="38">
        <f t="shared" si="107"/>
        <v>1488</v>
      </c>
      <c r="O312" s="38">
        <f t="shared" si="107"/>
        <v>0</v>
      </c>
      <c r="P312" s="38">
        <f t="shared" si="107"/>
        <v>0</v>
      </c>
      <c r="Q312" s="38">
        <f>+Q313+Q314</f>
        <v>0</v>
      </c>
      <c r="R312" s="38">
        <f t="shared" si="107"/>
        <v>0</v>
      </c>
      <c r="S312" s="38">
        <f t="shared" si="107"/>
        <v>0</v>
      </c>
      <c r="T312" s="31"/>
      <c r="U312" s="4" t="b">
        <f>+S312='[1]by agency'!S1914</f>
        <v>1</v>
      </c>
      <c r="V312" s="4" t="b">
        <f t="shared" si="91"/>
        <v>1</v>
      </c>
      <c r="W312" s="4" t="b">
        <f t="shared" si="91"/>
        <v>1</v>
      </c>
      <c r="X312" s="4" t="b">
        <f t="shared" si="91"/>
        <v>1</v>
      </c>
      <c r="Y312" s="4" t="b">
        <f t="shared" si="91"/>
        <v>1</v>
      </c>
      <c r="Z312" s="4" t="b">
        <f t="shared" si="91"/>
        <v>1</v>
      </c>
    </row>
    <row r="313" spans="1:26" s="4" customFormat="1" ht="12.75" customHeight="1">
      <c r="A313" s="36" t="s">
        <v>21</v>
      </c>
      <c r="B313" s="35">
        <f>'[1]by agency'!B1915</f>
        <v>0</v>
      </c>
      <c r="C313" s="35">
        <f>'[1]by agency'!C1915</f>
        <v>1488</v>
      </c>
      <c r="D313" s="35">
        <f>'[1]by agency'!D1915</f>
        <v>1488</v>
      </c>
      <c r="E313" s="35">
        <f>'[1]by agency'!E1915</f>
        <v>0</v>
      </c>
      <c r="F313" s="35">
        <f>'[1]by agency'!F1915</f>
        <v>36</v>
      </c>
      <c r="G313" s="35">
        <f>'[1]by agency'!G1915</f>
        <v>0</v>
      </c>
      <c r="H313" s="35">
        <f>'[1]by agency'!H1915</f>
        <v>1452</v>
      </c>
      <c r="I313" s="35">
        <f>'[1]by agency'!I1915</f>
        <v>1488</v>
      </c>
      <c r="J313" s="35">
        <f>'[1]by agency'!J1915</f>
        <v>0</v>
      </c>
      <c r="K313" s="35">
        <f>'[1]by agency'!K1915</f>
        <v>36</v>
      </c>
      <c r="L313" s="35">
        <f>'[1]by agency'!L1915</f>
        <v>0</v>
      </c>
      <c r="M313" s="35">
        <f>'[1]by agency'!M1915</f>
        <v>1452</v>
      </c>
      <c r="N313" s="35">
        <f>'[1]by agency'!N1915</f>
        <v>1488</v>
      </c>
      <c r="O313" s="35">
        <f>'[1]by agency'!O1915</f>
        <v>0</v>
      </c>
      <c r="P313" s="35">
        <f>'[1]by agency'!P1915</f>
        <v>0</v>
      </c>
      <c r="Q313" s="35">
        <f>'[1]by agency'!Q1915</f>
        <v>0</v>
      </c>
      <c r="R313" s="35">
        <f>'[1]by agency'!R1915</f>
        <v>0</v>
      </c>
      <c r="S313" s="35">
        <f>'[1]by agency'!S1915</f>
        <v>0</v>
      </c>
      <c r="T313" s="31"/>
      <c r="U313" s="4" t="b">
        <f>+S313='[1]by agency'!S1915</f>
        <v>1</v>
      </c>
      <c r="V313" s="4" t="b">
        <f t="shared" si="91"/>
        <v>1</v>
      </c>
      <c r="W313" s="4" t="b">
        <f t="shared" si="91"/>
        <v>1</v>
      </c>
      <c r="X313" s="4" t="b">
        <f t="shared" si="91"/>
        <v>1</v>
      </c>
      <c r="Y313" s="4" t="b">
        <f t="shared" si="91"/>
        <v>1</v>
      </c>
      <c r="Z313" s="4" t="b">
        <f t="shared" si="91"/>
        <v>1</v>
      </c>
    </row>
    <row r="314" spans="1:26" s="4" customFormat="1">
      <c r="A314" s="36" t="s">
        <v>22</v>
      </c>
      <c r="B314" s="35">
        <f>'[1]by agency'!B1916</f>
        <v>0</v>
      </c>
      <c r="C314" s="35">
        <f>'[1]by agency'!C1916</f>
        <v>0</v>
      </c>
      <c r="D314" s="35">
        <f>'[1]by agency'!D1916</f>
        <v>0</v>
      </c>
      <c r="E314" s="35">
        <f>'[1]by agency'!E1916</f>
        <v>0</v>
      </c>
      <c r="F314" s="35">
        <f>'[1]by agency'!F1916</f>
        <v>0</v>
      </c>
      <c r="G314" s="35">
        <f>'[1]by agency'!G1916</f>
        <v>0</v>
      </c>
      <c r="H314" s="35">
        <f>'[1]by agency'!H1916</f>
        <v>0</v>
      </c>
      <c r="I314" s="35">
        <f>'[1]by agency'!I1916</f>
        <v>0</v>
      </c>
      <c r="J314" s="35">
        <f>'[1]by agency'!J1916</f>
        <v>0</v>
      </c>
      <c r="K314" s="35">
        <f>'[1]by agency'!K1916</f>
        <v>0</v>
      </c>
      <c r="L314" s="35">
        <f>'[1]by agency'!L1916</f>
        <v>0</v>
      </c>
      <c r="M314" s="35">
        <f>'[1]by agency'!M1916</f>
        <v>0</v>
      </c>
      <c r="N314" s="35">
        <f>'[1]by agency'!N1916</f>
        <v>0</v>
      </c>
      <c r="O314" s="35">
        <f>'[1]by agency'!O1916</f>
        <v>0</v>
      </c>
      <c r="P314" s="35">
        <f>'[1]by agency'!P1916</f>
        <v>0</v>
      </c>
      <c r="Q314" s="35">
        <f>'[1]by agency'!Q1916</f>
        <v>0</v>
      </c>
      <c r="R314" s="35">
        <f>'[1]by agency'!R1916</f>
        <v>0</v>
      </c>
      <c r="S314" s="35">
        <f>'[1]by agency'!S1916</f>
        <v>0</v>
      </c>
      <c r="T314" s="31"/>
      <c r="U314" s="4" t="b">
        <f>+S314='[1]by agency'!S1916</f>
        <v>1</v>
      </c>
      <c r="V314" s="4" t="b">
        <f t="shared" si="91"/>
        <v>1</v>
      </c>
      <c r="W314" s="4" t="b">
        <f t="shared" si="91"/>
        <v>1</v>
      </c>
      <c r="X314" s="4" t="b">
        <f t="shared" si="91"/>
        <v>1</v>
      </c>
      <c r="Y314" s="4" t="b">
        <f t="shared" si="91"/>
        <v>1</v>
      </c>
      <c r="Z314" s="4" t="b">
        <f t="shared" si="91"/>
        <v>1</v>
      </c>
    </row>
    <row r="315" spans="1:26" s="4" customFormat="1">
      <c r="A315" s="34"/>
      <c r="B315" s="34"/>
      <c r="C315" s="34"/>
      <c r="D315" s="34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43"/>
      <c r="T315" s="31"/>
    </row>
    <row r="316" spans="1:26" s="4" customFormat="1">
      <c r="A316" s="50" t="s">
        <v>59</v>
      </c>
      <c r="B316" s="30">
        <f t="shared" ref="B316:S316" si="108">+B317+B321</f>
        <v>1421225737</v>
      </c>
      <c r="C316" s="30">
        <f t="shared" si="108"/>
        <v>462610094</v>
      </c>
      <c r="D316" s="30">
        <f t="shared" si="108"/>
        <v>1883835831</v>
      </c>
      <c r="E316" s="30">
        <f t="shared" si="108"/>
        <v>692416274</v>
      </c>
      <c r="F316" s="30">
        <f t="shared" si="108"/>
        <v>485690406</v>
      </c>
      <c r="G316" s="30">
        <f t="shared" si="108"/>
        <v>1829293</v>
      </c>
      <c r="H316" s="30">
        <f t="shared" si="108"/>
        <v>668014179</v>
      </c>
      <c r="I316" s="30">
        <f t="shared" si="108"/>
        <v>1847950152</v>
      </c>
      <c r="J316" s="30">
        <f t="shared" si="108"/>
        <v>682331603</v>
      </c>
      <c r="K316" s="30">
        <f t="shared" si="108"/>
        <v>386658415</v>
      </c>
      <c r="L316" s="30">
        <f t="shared" si="108"/>
        <v>1628077</v>
      </c>
      <c r="M316" s="30">
        <f t="shared" si="108"/>
        <v>483104622</v>
      </c>
      <c r="N316" s="30">
        <f t="shared" si="108"/>
        <v>1553722717</v>
      </c>
      <c r="O316" s="30">
        <f t="shared" si="108"/>
        <v>10084671</v>
      </c>
      <c r="P316" s="30">
        <f t="shared" si="108"/>
        <v>99031991</v>
      </c>
      <c r="Q316" s="30">
        <f t="shared" si="108"/>
        <v>201216</v>
      </c>
      <c r="R316" s="30">
        <f t="shared" si="108"/>
        <v>184909557</v>
      </c>
      <c r="S316" s="30">
        <f t="shared" si="108"/>
        <v>294227435</v>
      </c>
      <c r="T316" s="31">
        <f>+N316/I316</f>
        <v>0.84078172526376671</v>
      </c>
      <c r="U316" s="4" t="b">
        <f>S316='[1]by agency'!S1918</f>
        <v>1</v>
      </c>
      <c r="V316" s="4" t="b">
        <f t="shared" ref="V316:Z323" si="109">E316-J316=O316</f>
        <v>1</v>
      </c>
      <c r="W316" s="4" t="b">
        <f t="shared" si="109"/>
        <v>1</v>
      </c>
      <c r="X316" s="4" t="b">
        <f t="shared" si="109"/>
        <v>1</v>
      </c>
      <c r="Y316" s="4" t="b">
        <f t="shared" si="109"/>
        <v>1</v>
      </c>
      <c r="Z316" s="4" t="b">
        <f t="shared" si="109"/>
        <v>1</v>
      </c>
    </row>
    <row r="317" spans="1:26" s="4" customFormat="1">
      <c r="A317" s="34" t="s">
        <v>19</v>
      </c>
      <c r="B317" s="33">
        <f>+B318+B319+B320</f>
        <v>1421225737</v>
      </c>
      <c r="C317" s="33">
        <f>+C318+C319+C320</f>
        <v>207194169</v>
      </c>
      <c r="D317" s="33">
        <f>+D318+D319+D320</f>
        <v>1628419906</v>
      </c>
      <c r="E317" s="33">
        <f t="shared" ref="E317:S317" si="110">+E318+E319+E320</f>
        <v>692416274</v>
      </c>
      <c r="F317" s="33">
        <f t="shared" si="110"/>
        <v>410825445</v>
      </c>
      <c r="G317" s="33">
        <f>+G318+G319+G320</f>
        <v>1701082</v>
      </c>
      <c r="H317" s="33">
        <f t="shared" si="110"/>
        <v>492796077</v>
      </c>
      <c r="I317" s="33">
        <f t="shared" si="110"/>
        <v>1597738878</v>
      </c>
      <c r="J317" s="33">
        <f t="shared" si="110"/>
        <v>682331603</v>
      </c>
      <c r="K317" s="33">
        <f t="shared" si="110"/>
        <v>337050569</v>
      </c>
      <c r="L317" s="33">
        <f>+L318+L319+L320</f>
        <v>1523870</v>
      </c>
      <c r="M317" s="33">
        <f t="shared" si="110"/>
        <v>362384294</v>
      </c>
      <c r="N317" s="33">
        <f t="shared" si="110"/>
        <v>1383290336</v>
      </c>
      <c r="O317" s="33">
        <f t="shared" si="110"/>
        <v>10084671</v>
      </c>
      <c r="P317" s="33">
        <f t="shared" si="110"/>
        <v>73774876</v>
      </c>
      <c r="Q317" s="33">
        <f>+Q318+Q319+Q320</f>
        <v>177212</v>
      </c>
      <c r="R317" s="33">
        <f t="shared" si="110"/>
        <v>130411783</v>
      </c>
      <c r="S317" s="33">
        <f t="shared" si="110"/>
        <v>214448542</v>
      </c>
      <c r="T317" s="31"/>
      <c r="U317" s="4" t="b">
        <f>S317='[1]by agency'!S1919</f>
        <v>1</v>
      </c>
      <c r="V317" s="4" t="b">
        <f t="shared" si="109"/>
        <v>1</v>
      </c>
      <c r="W317" s="4" t="b">
        <f t="shared" si="109"/>
        <v>1</v>
      </c>
      <c r="X317" s="4" t="b">
        <f t="shared" si="109"/>
        <v>1</v>
      </c>
      <c r="Y317" s="4" t="b">
        <f t="shared" si="109"/>
        <v>1</v>
      </c>
      <c r="Z317" s="4" t="b">
        <f t="shared" si="109"/>
        <v>1</v>
      </c>
    </row>
    <row r="318" spans="1:26" s="4" customFormat="1">
      <c r="A318" s="34" t="s">
        <v>20</v>
      </c>
      <c r="B318" s="34">
        <f t="shared" ref="B318:S320" si="111">+B12+B21+B30+B39+B48+B57+B66+B75+B84+B93+B102+B111+B120+B129+B138+B147+B156+B165+B174+B183+B192+B201+B210+B219+B228+B237+B246+B255+B264+B273+B282+B291+B300+B309</f>
        <v>1371039362</v>
      </c>
      <c r="C318" s="34">
        <f t="shared" si="111"/>
        <v>-23660787</v>
      </c>
      <c r="D318" s="34">
        <f t="shared" si="111"/>
        <v>1347378575</v>
      </c>
      <c r="E318" s="34">
        <f t="shared" si="111"/>
        <v>475362097</v>
      </c>
      <c r="F318" s="34">
        <f t="shared" si="111"/>
        <v>368381814</v>
      </c>
      <c r="G318" s="34">
        <f t="shared" si="111"/>
        <v>1701072</v>
      </c>
      <c r="H318" s="34">
        <f t="shared" si="111"/>
        <v>473349858</v>
      </c>
      <c r="I318" s="34">
        <f t="shared" si="111"/>
        <v>1318794841</v>
      </c>
      <c r="J318" s="34">
        <f t="shared" si="111"/>
        <v>469999011</v>
      </c>
      <c r="K318" s="34">
        <f t="shared" si="111"/>
        <v>302713911</v>
      </c>
      <c r="L318" s="34">
        <f t="shared" si="111"/>
        <v>1523869</v>
      </c>
      <c r="M318" s="34">
        <f t="shared" si="111"/>
        <v>350906139</v>
      </c>
      <c r="N318" s="34">
        <f t="shared" si="111"/>
        <v>1125142930</v>
      </c>
      <c r="O318" s="34">
        <f t="shared" si="111"/>
        <v>5363086</v>
      </c>
      <c r="P318" s="34">
        <f t="shared" si="111"/>
        <v>65667903</v>
      </c>
      <c r="Q318" s="34">
        <f t="shared" si="111"/>
        <v>177203</v>
      </c>
      <c r="R318" s="34">
        <f t="shared" si="111"/>
        <v>122443719</v>
      </c>
      <c r="S318" s="34">
        <f t="shared" si="111"/>
        <v>193651911</v>
      </c>
      <c r="T318" s="31"/>
      <c r="U318" s="4" t="b">
        <f>S318='[1]by agency'!S1920</f>
        <v>1</v>
      </c>
      <c r="V318" s="4" t="b">
        <f t="shared" si="109"/>
        <v>1</v>
      </c>
      <c r="W318" s="4" t="b">
        <f t="shared" si="109"/>
        <v>1</v>
      </c>
      <c r="X318" s="4" t="b">
        <f t="shared" si="109"/>
        <v>1</v>
      </c>
      <c r="Y318" s="4" t="b">
        <f t="shared" si="109"/>
        <v>1</v>
      </c>
      <c r="Z318" s="4" t="b">
        <f t="shared" si="109"/>
        <v>1</v>
      </c>
    </row>
    <row r="319" spans="1:26" s="4" customFormat="1">
      <c r="A319" s="34" t="s">
        <v>25</v>
      </c>
      <c r="B319" s="34">
        <f t="shared" si="111"/>
        <v>0</v>
      </c>
      <c r="C319" s="34">
        <f t="shared" si="111"/>
        <v>215254725</v>
      </c>
      <c r="D319" s="34">
        <f t="shared" si="111"/>
        <v>215254725</v>
      </c>
      <c r="E319" s="34">
        <f t="shared" si="111"/>
        <v>183325293</v>
      </c>
      <c r="F319" s="34">
        <f t="shared" si="111"/>
        <v>27002039</v>
      </c>
      <c r="G319" s="34">
        <f t="shared" si="111"/>
        <v>0</v>
      </c>
      <c r="H319" s="34">
        <f t="shared" si="111"/>
        <v>4927393</v>
      </c>
      <c r="I319" s="34">
        <f t="shared" si="111"/>
        <v>215254725</v>
      </c>
      <c r="J319" s="34">
        <f t="shared" si="111"/>
        <v>179884138</v>
      </c>
      <c r="K319" s="34">
        <f t="shared" si="111"/>
        <v>22248255</v>
      </c>
      <c r="L319" s="34">
        <f t="shared" si="111"/>
        <v>0</v>
      </c>
      <c r="M319" s="34">
        <f t="shared" si="111"/>
        <v>1463177</v>
      </c>
      <c r="N319" s="34">
        <f t="shared" si="111"/>
        <v>203595570</v>
      </c>
      <c r="O319" s="34">
        <f t="shared" si="111"/>
        <v>3441155</v>
      </c>
      <c r="P319" s="34">
        <f t="shared" si="111"/>
        <v>4753784</v>
      </c>
      <c r="Q319" s="34">
        <f t="shared" si="111"/>
        <v>0</v>
      </c>
      <c r="R319" s="34">
        <f t="shared" si="111"/>
        <v>3464216</v>
      </c>
      <c r="S319" s="34">
        <f t="shared" si="111"/>
        <v>11659155</v>
      </c>
      <c r="T319" s="31"/>
      <c r="U319" s="4" t="b">
        <f>S319='[1]by agency'!S1921</f>
        <v>1</v>
      </c>
      <c r="V319" s="4" t="b">
        <f t="shared" si="109"/>
        <v>1</v>
      </c>
      <c r="W319" s="4" t="b">
        <f t="shared" si="109"/>
        <v>1</v>
      </c>
      <c r="X319" s="4" t="b">
        <f t="shared" si="109"/>
        <v>1</v>
      </c>
      <c r="Y319" s="4" t="b">
        <f t="shared" si="109"/>
        <v>1</v>
      </c>
      <c r="Z319" s="4" t="b">
        <f t="shared" si="109"/>
        <v>1</v>
      </c>
    </row>
    <row r="320" spans="1:26" s="4" customFormat="1">
      <c r="A320" s="34" t="s">
        <v>26</v>
      </c>
      <c r="B320" s="34">
        <f t="shared" si="111"/>
        <v>50186375</v>
      </c>
      <c r="C320" s="34">
        <f t="shared" si="111"/>
        <v>15600231</v>
      </c>
      <c r="D320" s="34">
        <f t="shared" si="111"/>
        <v>65786606</v>
      </c>
      <c r="E320" s="34">
        <f t="shared" si="111"/>
        <v>33728884</v>
      </c>
      <c r="F320" s="34">
        <f t="shared" si="111"/>
        <v>15441592</v>
      </c>
      <c r="G320" s="34">
        <f t="shared" si="111"/>
        <v>10</v>
      </c>
      <c r="H320" s="34">
        <f t="shared" si="111"/>
        <v>14518826</v>
      </c>
      <c r="I320" s="34">
        <f t="shared" si="111"/>
        <v>63689312</v>
      </c>
      <c r="J320" s="34">
        <f t="shared" si="111"/>
        <v>32448454</v>
      </c>
      <c r="K320" s="34">
        <f t="shared" si="111"/>
        <v>12088403</v>
      </c>
      <c r="L320" s="34">
        <f t="shared" si="111"/>
        <v>1</v>
      </c>
      <c r="M320" s="34">
        <f t="shared" si="111"/>
        <v>10014978</v>
      </c>
      <c r="N320" s="34">
        <f t="shared" si="111"/>
        <v>54551836</v>
      </c>
      <c r="O320" s="34">
        <f t="shared" si="111"/>
        <v>1280430</v>
      </c>
      <c r="P320" s="34">
        <f t="shared" si="111"/>
        <v>3353189</v>
      </c>
      <c r="Q320" s="34">
        <f t="shared" si="111"/>
        <v>9</v>
      </c>
      <c r="R320" s="34">
        <f t="shared" si="111"/>
        <v>4503848</v>
      </c>
      <c r="S320" s="34">
        <f t="shared" si="111"/>
        <v>9137476</v>
      </c>
      <c r="T320" s="31"/>
      <c r="U320" s="4" t="b">
        <f>S320='[1]by agency'!S1922</f>
        <v>1</v>
      </c>
      <c r="V320" s="4" t="b">
        <f t="shared" si="109"/>
        <v>1</v>
      </c>
      <c r="W320" s="4" t="b">
        <f t="shared" si="109"/>
        <v>1</v>
      </c>
      <c r="X320" s="4" t="b">
        <f t="shared" si="109"/>
        <v>1</v>
      </c>
      <c r="Y320" s="4" t="b">
        <f t="shared" si="109"/>
        <v>1</v>
      </c>
      <c r="Z320" s="4" t="b">
        <f t="shared" si="109"/>
        <v>1</v>
      </c>
    </row>
    <row r="321" spans="1:26" s="4" customFormat="1">
      <c r="A321" s="34" t="s">
        <v>23</v>
      </c>
      <c r="B321" s="38">
        <f>+B322+B323</f>
        <v>0</v>
      </c>
      <c r="C321" s="38">
        <f>+C322+C323</f>
        <v>255415925</v>
      </c>
      <c r="D321" s="38">
        <f>+D322+D323</f>
        <v>255415925</v>
      </c>
      <c r="E321" s="38">
        <f t="shared" ref="E321:S321" si="112">+E322+E323</f>
        <v>0</v>
      </c>
      <c r="F321" s="38">
        <f t="shared" si="112"/>
        <v>74864961</v>
      </c>
      <c r="G321" s="38">
        <f>+G322+G323</f>
        <v>128211</v>
      </c>
      <c r="H321" s="38">
        <f t="shared" si="112"/>
        <v>175218102</v>
      </c>
      <c r="I321" s="38">
        <f t="shared" si="112"/>
        <v>250211274</v>
      </c>
      <c r="J321" s="38">
        <f t="shared" si="112"/>
        <v>0</v>
      </c>
      <c r="K321" s="38">
        <f t="shared" si="112"/>
        <v>49607846</v>
      </c>
      <c r="L321" s="38">
        <f>+L322+L323</f>
        <v>104207</v>
      </c>
      <c r="M321" s="38">
        <f t="shared" si="112"/>
        <v>120720328</v>
      </c>
      <c r="N321" s="38">
        <f t="shared" si="112"/>
        <v>170432381</v>
      </c>
      <c r="O321" s="38">
        <f t="shared" si="112"/>
        <v>0</v>
      </c>
      <c r="P321" s="38">
        <f t="shared" si="112"/>
        <v>25257115</v>
      </c>
      <c r="Q321" s="38">
        <f>+Q322+Q323</f>
        <v>24004</v>
      </c>
      <c r="R321" s="38">
        <f t="shared" si="112"/>
        <v>54497774</v>
      </c>
      <c r="S321" s="38">
        <f t="shared" si="112"/>
        <v>79778893</v>
      </c>
      <c r="T321" s="31"/>
      <c r="U321" s="4" t="b">
        <f>S321='[1]by agency'!S1923</f>
        <v>1</v>
      </c>
      <c r="V321" s="4" t="b">
        <f t="shared" si="109"/>
        <v>1</v>
      </c>
      <c r="W321" s="4" t="b">
        <f t="shared" si="109"/>
        <v>1</v>
      </c>
      <c r="X321" s="4" t="b">
        <f t="shared" si="109"/>
        <v>1</v>
      </c>
      <c r="Y321" s="4" t="b">
        <f t="shared" si="109"/>
        <v>1</v>
      </c>
      <c r="Z321" s="4" t="b">
        <f t="shared" si="109"/>
        <v>1</v>
      </c>
    </row>
    <row r="322" spans="1:26" s="4" customFormat="1" ht="12.75" customHeight="1">
      <c r="A322" s="36" t="s">
        <v>21</v>
      </c>
      <c r="B322" s="34">
        <f t="shared" ref="B322:S323" si="113">+B16+B25+B34+B43+B52+B61+B70+B79+B88+B97+B106+B115+B124+B133+B142+B151+B160+B169+B178+B187+B196+B205+B214+B223+B232+B241+B250+B259+B268+B277+B286+B295+B304+B313</f>
        <v>0</v>
      </c>
      <c r="C322" s="34">
        <f t="shared" si="113"/>
        <v>198959541</v>
      </c>
      <c r="D322" s="34">
        <f t="shared" si="113"/>
        <v>198959541</v>
      </c>
      <c r="E322" s="34">
        <f t="shared" si="113"/>
        <v>0</v>
      </c>
      <c r="F322" s="34">
        <f t="shared" si="113"/>
        <v>67189292</v>
      </c>
      <c r="G322" s="34">
        <f t="shared" si="113"/>
        <v>27804</v>
      </c>
      <c r="H322" s="34">
        <f t="shared" si="113"/>
        <v>131742445</v>
      </c>
      <c r="I322" s="34">
        <f t="shared" si="113"/>
        <v>198959541</v>
      </c>
      <c r="J322" s="34">
        <f t="shared" si="113"/>
        <v>0</v>
      </c>
      <c r="K322" s="34">
        <f t="shared" si="113"/>
        <v>44773489</v>
      </c>
      <c r="L322" s="34">
        <f t="shared" si="113"/>
        <v>3800</v>
      </c>
      <c r="M322" s="34">
        <f t="shared" si="113"/>
        <v>112770199</v>
      </c>
      <c r="N322" s="34">
        <f t="shared" si="113"/>
        <v>157547488</v>
      </c>
      <c r="O322" s="34">
        <f t="shared" si="113"/>
        <v>0</v>
      </c>
      <c r="P322" s="34">
        <f t="shared" si="113"/>
        <v>22415803</v>
      </c>
      <c r="Q322" s="34">
        <f t="shared" si="113"/>
        <v>24004</v>
      </c>
      <c r="R322" s="34">
        <f t="shared" si="113"/>
        <v>18972246</v>
      </c>
      <c r="S322" s="34">
        <f t="shared" si="113"/>
        <v>41412053</v>
      </c>
      <c r="T322" s="31"/>
      <c r="U322" s="4" t="b">
        <f>S322='[1]by agency'!S1924</f>
        <v>1</v>
      </c>
      <c r="V322" s="4" t="b">
        <f t="shared" si="109"/>
        <v>1</v>
      </c>
      <c r="W322" s="4" t="b">
        <f t="shared" si="109"/>
        <v>1</v>
      </c>
      <c r="X322" s="4" t="b">
        <f t="shared" si="109"/>
        <v>1</v>
      </c>
      <c r="Y322" s="4" t="b">
        <f t="shared" si="109"/>
        <v>1</v>
      </c>
      <c r="Z322" s="4" t="b">
        <f t="shared" si="109"/>
        <v>1</v>
      </c>
    </row>
    <row r="323" spans="1:26" s="4" customFormat="1">
      <c r="A323" s="36" t="s">
        <v>22</v>
      </c>
      <c r="B323" s="38">
        <f t="shared" si="113"/>
        <v>0</v>
      </c>
      <c r="C323" s="38">
        <f t="shared" si="113"/>
        <v>56456384</v>
      </c>
      <c r="D323" s="38">
        <f t="shared" si="113"/>
        <v>56456384</v>
      </c>
      <c r="E323" s="38">
        <f t="shared" si="113"/>
        <v>0</v>
      </c>
      <c r="F323" s="38">
        <f t="shared" si="113"/>
        <v>7675669</v>
      </c>
      <c r="G323" s="38">
        <f t="shared" si="113"/>
        <v>100407</v>
      </c>
      <c r="H323" s="38">
        <f t="shared" si="113"/>
        <v>43475657</v>
      </c>
      <c r="I323" s="38">
        <f t="shared" si="113"/>
        <v>51251733</v>
      </c>
      <c r="J323" s="38">
        <f t="shared" si="113"/>
        <v>0</v>
      </c>
      <c r="K323" s="38">
        <f t="shared" si="113"/>
        <v>4834357</v>
      </c>
      <c r="L323" s="38">
        <f t="shared" si="113"/>
        <v>100407</v>
      </c>
      <c r="M323" s="38">
        <f t="shared" si="113"/>
        <v>7950129</v>
      </c>
      <c r="N323" s="38">
        <f t="shared" si="113"/>
        <v>12884893</v>
      </c>
      <c r="O323" s="38">
        <f t="shared" si="113"/>
        <v>0</v>
      </c>
      <c r="P323" s="38">
        <f t="shared" si="113"/>
        <v>2841312</v>
      </c>
      <c r="Q323" s="38">
        <f t="shared" si="113"/>
        <v>0</v>
      </c>
      <c r="R323" s="38">
        <f t="shared" si="113"/>
        <v>35525528</v>
      </c>
      <c r="S323" s="38">
        <f t="shared" si="113"/>
        <v>38366840</v>
      </c>
      <c r="T323" s="42"/>
      <c r="U323" s="4" t="b">
        <f>S323='[1]by agency'!S1925</f>
        <v>1</v>
      </c>
      <c r="V323" s="4" t="b">
        <f t="shared" si="109"/>
        <v>1</v>
      </c>
      <c r="W323" s="4" t="b">
        <f t="shared" si="109"/>
        <v>1</v>
      </c>
      <c r="X323" s="4" t="b">
        <f t="shared" si="109"/>
        <v>1</v>
      </c>
      <c r="Y323" s="4" t="b">
        <f t="shared" si="109"/>
        <v>1</v>
      </c>
      <c r="Z323" s="4" t="b">
        <f t="shared" si="109"/>
        <v>1</v>
      </c>
    </row>
    <row r="324" spans="1:26" s="4" customFormat="1">
      <c r="A324" s="38"/>
      <c r="B324" s="38"/>
      <c r="C324" s="38"/>
      <c r="D324" s="38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42"/>
    </row>
    <row r="325" spans="1:26" s="4" customFormat="1" ht="25.5">
      <c r="A325" s="51" t="s">
        <v>60</v>
      </c>
      <c r="B325" s="30">
        <f t="shared" ref="B325:S325" si="114">+B326+B330</f>
        <v>90328232</v>
      </c>
      <c r="C325" s="30">
        <f t="shared" si="114"/>
        <v>63326416</v>
      </c>
      <c r="D325" s="30">
        <f t="shared" si="114"/>
        <v>153654648</v>
      </c>
      <c r="E325" s="30">
        <f t="shared" si="114"/>
        <v>0</v>
      </c>
      <c r="F325" s="30">
        <f t="shared" si="114"/>
        <v>131999806</v>
      </c>
      <c r="G325" s="30">
        <f t="shared" si="114"/>
        <v>0</v>
      </c>
      <c r="H325" s="30">
        <f t="shared" si="114"/>
        <v>10738014</v>
      </c>
      <c r="I325" s="30">
        <f t="shared" si="114"/>
        <v>142737820</v>
      </c>
      <c r="J325" s="30">
        <f t="shared" si="114"/>
        <v>0</v>
      </c>
      <c r="K325" s="30">
        <f t="shared" si="114"/>
        <v>131881248</v>
      </c>
      <c r="L325" s="30">
        <f t="shared" si="114"/>
        <v>0</v>
      </c>
      <c r="M325" s="30">
        <f t="shared" si="114"/>
        <v>10856573</v>
      </c>
      <c r="N325" s="30">
        <f t="shared" si="114"/>
        <v>142737821</v>
      </c>
      <c r="O325" s="30">
        <f t="shared" si="114"/>
        <v>0</v>
      </c>
      <c r="P325" s="30">
        <f t="shared" si="114"/>
        <v>118558</v>
      </c>
      <c r="Q325" s="30">
        <f>+Q326+Q330</f>
        <v>0</v>
      </c>
      <c r="R325" s="30">
        <f t="shared" si="114"/>
        <v>-118559</v>
      </c>
      <c r="S325" s="30">
        <f t="shared" si="114"/>
        <v>-1</v>
      </c>
      <c r="T325" s="52">
        <f>+N325/I325</f>
        <v>1.0000000070058517</v>
      </c>
    </row>
    <row r="326" spans="1:26" s="4" customFormat="1">
      <c r="A326" s="53" t="s">
        <v>19</v>
      </c>
      <c r="B326" s="33">
        <f>+B327+B328+B329</f>
        <v>90328232</v>
      </c>
      <c r="C326" s="33">
        <f>+C327+C328+C329</f>
        <v>47597360</v>
      </c>
      <c r="D326" s="33">
        <f>+D327+D328+D329</f>
        <v>137925592</v>
      </c>
      <c r="E326" s="33">
        <f t="shared" ref="E326:S326" si="115">+E327+E328+E329</f>
        <v>0</v>
      </c>
      <c r="F326" s="33">
        <f t="shared" si="115"/>
        <v>116270750</v>
      </c>
      <c r="G326" s="33">
        <f t="shared" si="115"/>
        <v>0</v>
      </c>
      <c r="H326" s="33">
        <f t="shared" si="115"/>
        <v>10738014</v>
      </c>
      <c r="I326" s="33">
        <f t="shared" si="115"/>
        <v>127008764</v>
      </c>
      <c r="J326" s="33">
        <f>+J327+J328+J329</f>
        <v>0</v>
      </c>
      <c r="K326" s="33">
        <f>+K327+K328+K329</f>
        <v>116270750</v>
      </c>
      <c r="L326" s="33">
        <f>+L327+L328+L329</f>
        <v>0</v>
      </c>
      <c r="M326" s="33">
        <f>+M327+M328+M329</f>
        <v>10738014</v>
      </c>
      <c r="N326" s="33">
        <f>+N327+N328+N329</f>
        <v>127008764</v>
      </c>
      <c r="O326" s="33">
        <f t="shared" si="115"/>
        <v>0</v>
      </c>
      <c r="P326" s="33">
        <f t="shared" si="115"/>
        <v>0</v>
      </c>
      <c r="Q326" s="33">
        <f>+Q327+Q328+Q329</f>
        <v>0</v>
      </c>
      <c r="R326" s="33">
        <f t="shared" si="115"/>
        <v>0</v>
      </c>
      <c r="S326" s="33">
        <f t="shared" si="115"/>
        <v>0</v>
      </c>
      <c r="T326" s="52"/>
    </row>
    <row r="327" spans="1:26" s="4" customFormat="1">
      <c r="A327" s="34" t="s">
        <v>61</v>
      </c>
      <c r="B327" s="54">
        <f>'[1]by agency'!B1929</f>
        <v>62483680</v>
      </c>
      <c r="C327" s="54">
        <f>'[1]by agency'!C1929</f>
        <v>37189475</v>
      </c>
      <c r="D327" s="54">
        <f>'[1]by agency'!D1929</f>
        <v>99673155</v>
      </c>
      <c r="E327" s="54">
        <f>'[1]by agency'!E1929</f>
        <v>0</v>
      </c>
      <c r="F327" s="54">
        <f>'[1]by agency'!F1929</f>
        <v>93476915</v>
      </c>
      <c r="G327" s="54">
        <f>'[1]by agency'!G1929</f>
        <v>0</v>
      </c>
      <c r="H327" s="54">
        <f>'[1]by agency'!H1929</f>
        <v>1042014</v>
      </c>
      <c r="I327" s="55">
        <f>SUM(E327:H327)</f>
        <v>94518929</v>
      </c>
      <c r="J327" s="54">
        <f>'[1]by agency'!J1929</f>
        <v>0</v>
      </c>
      <c r="K327" s="54">
        <f>'[1]by agency'!K1929</f>
        <v>93476915</v>
      </c>
      <c r="L327" s="54">
        <f>'[1]by agency'!L1929</f>
        <v>0</v>
      </c>
      <c r="M327" s="54">
        <f>'[1]by agency'!M1929</f>
        <v>1042014</v>
      </c>
      <c r="N327" s="55">
        <f>SUM(J327:M327)</f>
        <v>94518929</v>
      </c>
      <c r="O327" s="54">
        <f t="shared" ref="O327:R329" si="116">+E327-J327</f>
        <v>0</v>
      </c>
      <c r="P327" s="54">
        <f t="shared" si="116"/>
        <v>0</v>
      </c>
      <c r="Q327" s="54">
        <f t="shared" si="116"/>
        <v>0</v>
      </c>
      <c r="R327" s="54">
        <f t="shared" si="116"/>
        <v>0</v>
      </c>
      <c r="S327" s="55">
        <f>SUM(O327:R327)</f>
        <v>0</v>
      </c>
      <c r="T327" s="52"/>
    </row>
    <row r="328" spans="1:26" s="4" customFormat="1">
      <c r="A328" s="34" t="s">
        <v>62</v>
      </c>
      <c r="B328" s="54">
        <f>'[1]by agency'!B1930</f>
        <v>0</v>
      </c>
      <c r="C328" s="54">
        <f>'[1]by agency'!C1930</f>
        <v>10407885</v>
      </c>
      <c r="D328" s="54">
        <f>'[1]by agency'!D1930</f>
        <v>10407885</v>
      </c>
      <c r="E328" s="54">
        <f>'[1]by agency'!E1930</f>
        <v>0</v>
      </c>
      <c r="F328" s="54">
        <f>'[1]by agency'!F1930</f>
        <v>10407885</v>
      </c>
      <c r="G328" s="54">
        <f>'[1]by agency'!G1930</f>
        <v>0</v>
      </c>
      <c r="H328" s="54">
        <f>'[1]by agency'!H1930</f>
        <v>0</v>
      </c>
      <c r="I328" s="55">
        <f>SUM(E328:H328)</f>
        <v>10407885</v>
      </c>
      <c r="J328" s="54">
        <f>'[1]by agency'!J1930</f>
        <v>0</v>
      </c>
      <c r="K328" s="54">
        <f>'[1]by agency'!K1930</f>
        <v>10407885</v>
      </c>
      <c r="L328" s="54">
        <f>'[1]by agency'!L1930</f>
        <v>0</v>
      </c>
      <c r="M328" s="54">
        <f>'[1]by agency'!M1930</f>
        <v>0</v>
      </c>
      <c r="N328" s="55">
        <f>SUM(J328:M328)</f>
        <v>10407885</v>
      </c>
      <c r="O328" s="54">
        <f t="shared" si="116"/>
        <v>0</v>
      </c>
      <c r="P328" s="54">
        <f t="shared" si="116"/>
        <v>0</v>
      </c>
      <c r="Q328" s="54">
        <f t="shared" si="116"/>
        <v>0</v>
      </c>
      <c r="R328" s="54">
        <f t="shared" si="116"/>
        <v>0</v>
      </c>
      <c r="S328" s="55">
        <f>SUM(O328:R328)</f>
        <v>0</v>
      </c>
      <c r="T328" s="52"/>
    </row>
    <row r="329" spans="1:26" s="4" customFormat="1">
      <c r="A329" s="34" t="s">
        <v>26</v>
      </c>
      <c r="B329" s="54">
        <f>'[1]by agency'!B1931</f>
        <v>27844552</v>
      </c>
      <c r="C329" s="54">
        <f>'[1]by agency'!C1931</f>
        <v>0</v>
      </c>
      <c r="D329" s="54">
        <f>'[1]by agency'!D1931</f>
        <v>27844552</v>
      </c>
      <c r="E329" s="54">
        <f>'[1]by agency'!E1931</f>
        <v>0</v>
      </c>
      <c r="F329" s="54">
        <f>'[1]by agency'!F1931</f>
        <v>12385950</v>
      </c>
      <c r="G329" s="54">
        <f>'[1]by agency'!G1931</f>
        <v>0</v>
      </c>
      <c r="H329" s="54">
        <f>'[1]by agency'!H1931</f>
        <v>9696000</v>
      </c>
      <c r="I329" s="55">
        <f>SUM(E329:H329)</f>
        <v>22081950</v>
      </c>
      <c r="J329" s="54">
        <f>'[1]by agency'!J1931</f>
        <v>0</v>
      </c>
      <c r="K329" s="54">
        <f>'[1]by agency'!K1931</f>
        <v>12385950</v>
      </c>
      <c r="L329" s="54">
        <f>'[1]by agency'!L1931</f>
        <v>0</v>
      </c>
      <c r="M329" s="54">
        <f>'[1]by agency'!M1931</f>
        <v>9696000</v>
      </c>
      <c r="N329" s="55">
        <f>SUM(J329:M329)</f>
        <v>22081950</v>
      </c>
      <c r="O329" s="54">
        <f t="shared" si="116"/>
        <v>0</v>
      </c>
      <c r="P329" s="54">
        <f t="shared" si="116"/>
        <v>0</v>
      </c>
      <c r="Q329" s="54">
        <f t="shared" si="116"/>
        <v>0</v>
      </c>
      <c r="R329" s="54">
        <f t="shared" si="116"/>
        <v>0</v>
      </c>
      <c r="S329" s="55">
        <f>SUM(O329:R329)</f>
        <v>0</v>
      </c>
      <c r="T329" s="52"/>
    </row>
    <row r="330" spans="1:26" s="4" customFormat="1">
      <c r="A330" s="34" t="s">
        <v>23</v>
      </c>
      <c r="B330" s="56">
        <f>+B331</f>
        <v>0</v>
      </c>
      <c r="C330" s="56">
        <f>+C331</f>
        <v>15729056</v>
      </c>
      <c r="D330" s="56">
        <f>+D331</f>
        <v>15729056</v>
      </c>
      <c r="E330" s="56">
        <f t="shared" ref="E330:S330" si="117">+E331</f>
        <v>0</v>
      </c>
      <c r="F330" s="56">
        <f t="shared" si="117"/>
        <v>15729056</v>
      </c>
      <c r="G330" s="56">
        <f t="shared" si="117"/>
        <v>0</v>
      </c>
      <c r="H330" s="56">
        <f t="shared" si="117"/>
        <v>0</v>
      </c>
      <c r="I330" s="56">
        <f t="shared" si="117"/>
        <v>15729056</v>
      </c>
      <c r="J330" s="56">
        <f>+J331</f>
        <v>0</v>
      </c>
      <c r="K330" s="56">
        <f>+K331</f>
        <v>15610498</v>
      </c>
      <c r="L330" s="56">
        <f>+L331</f>
        <v>0</v>
      </c>
      <c r="M330" s="56">
        <f>+M331</f>
        <v>118559</v>
      </c>
      <c r="N330" s="56">
        <f>+N331</f>
        <v>15729057</v>
      </c>
      <c r="O330" s="56">
        <f t="shared" si="117"/>
        <v>0</v>
      </c>
      <c r="P330" s="56">
        <f t="shared" si="117"/>
        <v>118558</v>
      </c>
      <c r="Q330" s="56">
        <f>+Q331</f>
        <v>0</v>
      </c>
      <c r="R330" s="56">
        <f t="shared" si="117"/>
        <v>-118559</v>
      </c>
      <c r="S330" s="56">
        <f t="shared" si="117"/>
        <v>-1</v>
      </c>
      <c r="T330" s="52"/>
    </row>
    <row r="331" spans="1:26" s="4" customFormat="1">
      <c r="A331" s="34" t="s">
        <v>63</v>
      </c>
      <c r="B331" s="57">
        <f>'[1]by agency'!B1933</f>
        <v>0</v>
      </c>
      <c r="C331" s="58">
        <f>'[1]by agency'!C1933</f>
        <v>15729056</v>
      </c>
      <c r="D331" s="59">
        <f>'[1]by agency'!D1933</f>
        <v>15729056</v>
      </c>
      <c r="E331" s="54">
        <f>'[1]by agency'!E1933</f>
        <v>0</v>
      </c>
      <c r="F331" s="54">
        <f>'[1]by agency'!F1933</f>
        <v>15729056</v>
      </c>
      <c r="G331" s="54">
        <f>'[1]by agency'!G1933</f>
        <v>0</v>
      </c>
      <c r="H331" s="54">
        <f>'[1]by agency'!H1933</f>
        <v>0</v>
      </c>
      <c r="I331" s="55">
        <f>SUM(E331:H331)</f>
        <v>15729056</v>
      </c>
      <c r="J331" s="54">
        <f>'[1]by agency'!J1933</f>
        <v>0</v>
      </c>
      <c r="K331" s="54">
        <f>'[1]by agency'!K1933</f>
        <v>15610498</v>
      </c>
      <c r="L331" s="54">
        <f>'[1]by agency'!L1933</f>
        <v>0</v>
      </c>
      <c r="M331" s="54">
        <f>'[1]by agency'!M1933</f>
        <v>118559</v>
      </c>
      <c r="N331" s="55">
        <f>SUM(J331:M331)</f>
        <v>15729057</v>
      </c>
      <c r="O331" s="54">
        <f>+E331-J331</f>
        <v>0</v>
      </c>
      <c r="P331" s="54">
        <f>+F331-K331</f>
        <v>118558</v>
      </c>
      <c r="Q331" s="54">
        <f>+G331-L331</f>
        <v>0</v>
      </c>
      <c r="R331" s="54">
        <f>+H331-M331</f>
        <v>-118559</v>
      </c>
      <c r="S331" s="55">
        <f>SUM(O331:R331)</f>
        <v>-1</v>
      </c>
      <c r="T331" s="52"/>
    </row>
    <row r="332" spans="1:26" s="4" customFormat="1">
      <c r="A332" s="34"/>
      <c r="B332" s="60"/>
      <c r="C332" s="34"/>
      <c r="D332" s="60"/>
      <c r="E332" s="54"/>
      <c r="F332" s="54"/>
      <c r="G332" s="54"/>
      <c r="H332" s="54"/>
      <c r="I332" s="55"/>
      <c r="J332" s="54"/>
      <c r="K332" s="54"/>
      <c r="L332" s="54"/>
      <c r="M332" s="54"/>
      <c r="N332" s="55"/>
      <c r="O332" s="54"/>
      <c r="P332" s="54"/>
      <c r="Q332" s="54"/>
      <c r="R332" s="54"/>
      <c r="S332" s="55"/>
      <c r="T332" s="52"/>
    </row>
    <row r="333" spans="1:26" s="4" customFormat="1">
      <c r="A333" s="34"/>
      <c r="B333" s="60"/>
      <c r="C333" s="34"/>
      <c r="D333" s="60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5"/>
      <c r="T333" s="35"/>
    </row>
    <row r="334" spans="1:26" s="4" customFormat="1">
      <c r="A334" s="51" t="s">
        <v>64</v>
      </c>
      <c r="B334" s="30">
        <f t="shared" ref="B334:S334" si="118">+B335+B339</f>
        <v>423333799</v>
      </c>
      <c r="C334" s="30">
        <f t="shared" si="118"/>
        <v>11820440</v>
      </c>
      <c r="D334" s="30">
        <f t="shared" si="118"/>
        <v>435154239</v>
      </c>
      <c r="E334" s="30">
        <f t="shared" si="118"/>
        <v>36082</v>
      </c>
      <c r="F334" s="30">
        <f t="shared" si="118"/>
        <v>408012629</v>
      </c>
      <c r="G334" s="30">
        <f t="shared" si="118"/>
        <v>0</v>
      </c>
      <c r="H334" s="30">
        <f t="shared" si="118"/>
        <v>829999</v>
      </c>
      <c r="I334" s="30">
        <f t="shared" si="118"/>
        <v>408878710</v>
      </c>
      <c r="J334" s="30">
        <f t="shared" si="118"/>
        <v>35867</v>
      </c>
      <c r="K334" s="30">
        <f t="shared" si="118"/>
        <v>408071136</v>
      </c>
      <c r="L334" s="30">
        <f t="shared" si="118"/>
        <v>0</v>
      </c>
      <c r="M334" s="30">
        <f t="shared" si="118"/>
        <v>709077</v>
      </c>
      <c r="N334" s="30">
        <f t="shared" si="118"/>
        <v>408816080</v>
      </c>
      <c r="O334" s="30">
        <f t="shared" si="118"/>
        <v>215</v>
      </c>
      <c r="P334" s="30">
        <f t="shared" si="118"/>
        <v>-58507</v>
      </c>
      <c r="Q334" s="30">
        <f>+Q335+Q339</f>
        <v>0</v>
      </c>
      <c r="R334" s="30">
        <f t="shared" si="118"/>
        <v>120922</v>
      </c>
      <c r="S334" s="30">
        <f t="shared" si="118"/>
        <v>62630</v>
      </c>
      <c r="T334" s="52">
        <f>+N334/I334</f>
        <v>0.99984682499120581</v>
      </c>
    </row>
    <row r="335" spans="1:26" s="4" customFormat="1">
      <c r="A335" s="53" t="s">
        <v>19</v>
      </c>
      <c r="B335" s="33">
        <f>B336+B337+B338</f>
        <v>423333799</v>
      </c>
      <c r="C335" s="33">
        <f>C336+C337+C338</f>
        <v>2102</v>
      </c>
      <c r="D335" s="33">
        <f>D336+D337+D338</f>
        <v>423335901</v>
      </c>
      <c r="E335" s="33">
        <f>E336+E337+E338</f>
        <v>36082</v>
      </c>
      <c r="F335" s="33">
        <f t="shared" ref="F335:S335" si="119">F336+F337+F338</f>
        <v>399749726</v>
      </c>
      <c r="G335" s="33">
        <f t="shared" si="119"/>
        <v>0</v>
      </c>
      <c r="H335" s="33">
        <f t="shared" si="119"/>
        <v>701334</v>
      </c>
      <c r="I335" s="33">
        <f t="shared" si="119"/>
        <v>400487142</v>
      </c>
      <c r="J335" s="33">
        <f>J336+J337+J338</f>
        <v>35867</v>
      </c>
      <c r="K335" s="33">
        <f>K336+K337+K338</f>
        <v>399808232</v>
      </c>
      <c r="L335" s="33">
        <f>L336+L337+L338</f>
        <v>0</v>
      </c>
      <c r="M335" s="33">
        <f>M336+M337+M338</f>
        <v>643042</v>
      </c>
      <c r="N335" s="33">
        <f>N336+N337+N338</f>
        <v>400487141</v>
      </c>
      <c r="O335" s="33">
        <f t="shared" si="119"/>
        <v>215</v>
      </c>
      <c r="P335" s="33">
        <f t="shared" si="119"/>
        <v>-58506</v>
      </c>
      <c r="Q335" s="33">
        <f>Q336+Q337+Q338</f>
        <v>0</v>
      </c>
      <c r="R335" s="33">
        <f t="shared" si="119"/>
        <v>58292</v>
      </c>
      <c r="S335" s="33">
        <f t="shared" si="119"/>
        <v>1</v>
      </c>
      <c r="T335" s="52"/>
    </row>
    <row r="336" spans="1:26" s="4" customFormat="1">
      <c r="A336" s="34" t="s">
        <v>65</v>
      </c>
      <c r="B336" s="54">
        <f>'[1]by agency'!B1938</f>
        <v>31283008</v>
      </c>
      <c r="C336" s="54">
        <f>'[1]by agency'!C1938</f>
        <v>0</v>
      </c>
      <c r="D336" s="54">
        <f>'[1]by agency'!D1938</f>
        <v>31283008</v>
      </c>
      <c r="E336" s="54">
        <f>'[1]by agency'!E1938</f>
        <v>0</v>
      </c>
      <c r="F336" s="54">
        <f>'[1]by agency'!F1938</f>
        <v>8600118</v>
      </c>
      <c r="G336" s="54">
        <f>'[1]by agency'!G1938</f>
        <v>0</v>
      </c>
      <c r="H336" s="54">
        <f>'[1]by agency'!H1938</f>
        <v>0</v>
      </c>
      <c r="I336" s="55">
        <f>SUM(E336:H336)</f>
        <v>8600118</v>
      </c>
      <c r="J336" s="54">
        <f>'[1]by agency'!J1938</f>
        <v>0</v>
      </c>
      <c r="K336" s="54">
        <f>'[1]by agency'!K1938</f>
        <v>8600118</v>
      </c>
      <c r="L336" s="54">
        <f>'[1]by agency'!L1938</f>
        <v>0</v>
      </c>
      <c r="M336" s="54">
        <f>'[1]by agency'!M1938</f>
        <v>0</v>
      </c>
      <c r="N336" s="55">
        <f>SUM(J336:M336)</f>
        <v>8600118</v>
      </c>
      <c r="O336" s="54">
        <f t="shared" ref="O336:R338" si="120">+E336-J336</f>
        <v>0</v>
      </c>
      <c r="P336" s="54">
        <f t="shared" si="120"/>
        <v>0</v>
      </c>
      <c r="Q336" s="54">
        <f t="shared" si="120"/>
        <v>0</v>
      </c>
      <c r="R336" s="54">
        <f t="shared" si="120"/>
        <v>0</v>
      </c>
      <c r="S336" s="55">
        <f>SUM(O336:R336)</f>
        <v>0</v>
      </c>
      <c r="T336" s="52"/>
    </row>
    <row r="337" spans="1:20" s="4" customFormat="1">
      <c r="A337" s="34" t="s">
        <v>66</v>
      </c>
      <c r="B337" s="54">
        <f>'[1]by agency'!B1939</f>
        <v>2188290</v>
      </c>
      <c r="C337" s="54">
        <f>'[1]by agency'!C1939</f>
        <v>0</v>
      </c>
      <c r="D337" s="54">
        <f>'[1]by agency'!D1939</f>
        <v>2188290</v>
      </c>
      <c r="E337" s="54">
        <f>'[1]by agency'!E1939</f>
        <v>34010</v>
      </c>
      <c r="F337" s="54">
        <f>'[1]by agency'!F1939</f>
        <v>1286940</v>
      </c>
      <c r="G337" s="54">
        <f>'[1]by agency'!G1939</f>
        <v>0</v>
      </c>
      <c r="H337" s="54">
        <f>'[1]by agency'!H1939</f>
        <v>701334</v>
      </c>
      <c r="I337" s="55">
        <f>SUM(E337:H337)</f>
        <v>2022284</v>
      </c>
      <c r="J337" s="54">
        <f>'[1]by agency'!J1939</f>
        <v>34010</v>
      </c>
      <c r="K337" s="54">
        <f>'[1]by agency'!K1939</f>
        <v>1347685</v>
      </c>
      <c r="L337" s="54">
        <f>'[1]by agency'!L1939</f>
        <v>0</v>
      </c>
      <c r="M337" s="54">
        <f>'[1]by agency'!M1939</f>
        <v>643042</v>
      </c>
      <c r="N337" s="55">
        <f>SUM(J337:M337)</f>
        <v>2024737</v>
      </c>
      <c r="O337" s="54">
        <f t="shared" si="120"/>
        <v>0</v>
      </c>
      <c r="P337" s="54">
        <f t="shared" si="120"/>
        <v>-60745</v>
      </c>
      <c r="Q337" s="54">
        <f t="shared" si="120"/>
        <v>0</v>
      </c>
      <c r="R337" s="54">
        <f t="shared" si="120"/>
        <v>58292</v>
      </c>
      <c r="S337" s="55">
        <f>SUM(O337:R337)</f>
        <v>-2453</v>
      </c>
      <c r="T337" s="52"/>
    </row>
    <row r="338" spans="1:20" s="4" customFormat="1">
      <c r="A338" s="34" t="s">
        <v>67</v>
      </c>
      <c r="B338" s="54">
        <f>'[1]by agency'!B1940</f>
        <v>389862501</v>
      </c>
      <c r="C338" s="54">
        <f>'[1]by agency'!C1940</f>
        <v>2102</v>
      </c>
      <c r="D338" s="54">
        <f>'[1]by agency'!D1940</f>
        <v>389864603</v>
      </c>
      <c r="E338" s="54">
        <f>'[1]by agency'!E1940</f>
        <v>2072</v>
      </c>
      <c r="F338" s="54">
        <f>'[1]by agency'!F1940</f>
        <v>389862668</v>
      </c>
      <c r="G338" s="54">
        <f>'[1]by agency'!G1940</f>
        <v>0</v>
      </c>
      <c r="H338" s="54">
        <f>'[1]by agency'!H1940</f>
        <v>0</v>
      </c>
      <c r="I338" s="55">
        <f>SUM(E338:H338)</f>
        <v>389864740</v>
      </c>
      <c r="J338" s="54">
        <f>'[1]by agency'!J1940</f>
        <v>1857</v>
      </c>
      <c r="K338" s="54">
        <f>'[1]by agency'!K1940</f>
        <v>389860429</v>
      </c>
      <c r="L338" s="54">
        <f>'[1]by agency'!L1940</f>
        <v>0</v>
      </c>
      <c r="M338" s="54">
        <f>'[1]by agency'!M1940</f>
        <v>0</v>
      </c>
      <c r="N338" s="55">
        <f>SUM(J338:M338)</f>
        <v>389862286</v>
      </c>
      <c r="O338" s="54">
        <f t="shared" si="120"/>
        <v>215</v>
      </c>
      <c r="P338" s="54">
        <f t="shared" si="120"/>
        <v>2239</v>
      </c>
      <c r="Q338" s="54">
        <f t="shared" si="120"/>
        <v>0</v>
      </c>
      <c r="R338" s="54">
        <f t="shared" si="120"/>
        <v>0</v>
      </c>
      <c r="S338" s="55">
        <f>SUM(O338:R338)</f>
        <v>2454</v>
      </c>
      <c r="T338" s="52"/>
    </row>
    <row r="339" spans="1:20" s="4" customFormat="1">
      <c r="A339" s="34" t="s">
        <v>23</v>
      </c>
      <c r="B339" s="56">
        <f>+B341+B340</f>
        <v>0</v>
      </c>
      <c r="C339" s="56">
        <f>+C341+C340</f>
        <v>11818338</v>
      </c>
      <c r="D339" s="56">
        <f>+D341+D340</f>
        <v>11818338</v>
      </c>
      <c r="E339" s="56">
        <f t="shared" ref="E339:S339" si="121">+E341+E340</f>
        <v>0</v>
      </c>
      <c r="F339" s="56">
        <f t="shared" si="121"/>
        <v>8262903</v>
      </c>
      <c r="G339" s="56">
        <f t="shared" si="121"/>
        <v>0</v>
      </c>
      <c r="H339" s="56">
        <f t="shared" si="121"/>
        <v>128665</v>
      </c>
      <c r="I339" s="56">
        <f t="shared" si="121"/>
        <v>8391568</v>
      </c>
      <c r="J339" s="56">
        <f>+J341+J340</f>
        <v>0</v>
      </c>
      <c r="K339" s="56">
        <f>+K341+K340</f>
        <v>8262904</v>
      </c>
      <c r="L339" s="56">
        <f>+L341+L340</f>
        <v>0</v>
      </c>
      <c r="M339" s="56">
        <f>+M341+M340</f>
        <v>66035</v>
      </c>
      <c r="N339" s="56">
        <f>+N341+N340</f>
        <v>8328939</v>
      </c>
      <c r="O339" s="56">
        <f t="shared" si="121"/>
        <v>0</v>
      </c>
      <c r="P339" s="56">
        <f t="shared" si="121"/>
        <v>-1</v>
      </c>
      <c r="Q339" s="56">
        <f>+Q341+Q340</f>
        <v>0</v>
      </c>
      <c r="R339" s="56">
        <f t="shared" si="121"/>
        <v>62630</v>
      </c>
      <c r="S339" s="56">
        <f t="shared" si="121"/>
        <v>62629</v>
      </c>
      <c r="T339" s="52"/>
    </row>
    <row r="340" spans="1:20" s="4" customFormat="1">
      <c r="A340" s="36" t="s">
        <v>68</v>
      </c>
      <c r="B340" s="54">
        <f>'[1]by agency'!B1942</f>
        <v>0</v>
      </c>
      <c r="C340" s="54">
        <f>'[1]by agency'!C1942</f>
        <v>173924</v>
      </c>
      <c r="D340" s="54">
        <f>'[1]by agency'!D1942</f>
        <v>173924</v>
      </c>
      <c r="E340" s="54">
        <f>'[1]by agency'!E1942</f>
        <v>0</v>
      </c>
      <c r="F340" s="54">
        <f>'[1]by agency'!F1942</f>
        <v>45259</v>
      </c>
      <c r="G340" s="54">
        <f>'[1]by agency'!G1942</f>
        <v>0</v>
      </c>
      <c r="H340" s="54">
        <f>'[1]by agency'!H1942</f>
        <v>128665</v>
      </c>
      <c r="I340" s="34">
        <f>+F340+H340</f>
        <v>173924</v>
      </c>
      <c r="J340" s="54">
        <f>'[1]by agency'!J1942</f>
        <v>0</v>
      </c>
      <c r="K340" s="54">
        <f>'[1]by agency'!K1942</f>
        <v>45261</v>
      </c>
      <c r="L340" s="54">
        <f>'[1]by agency'!L1942</f>
        <v>0</v>
      </c>
      <c r="M340" s="54">
        <f>'[1]by agency'!M1942</f>
        <v>66035</v>
      </c>
      <c r="N340" s="34">
        <f>+K340+M340</f>
        <v>111296</v>
      </c>
      <c r="O340" s="54">
        <f t="shared" ref="O340:R341" si="122">+E340-J340</f>
        <v>0</v>
      </c>
      <c r="P340" s="54">
        <f t="shared" si="122"/>
        <v>-2</v>
      </c>
      <c r="Q340" s="54">
        <f t="shared" si="122"/>
        <v>0</v>
      </c>
      <c r="R340" s="54">
        <f t="shared" si="122"/>
        <v>62630</v>
      </c>
      <c r="S340" s="55">
        <f>SUM(O340:R340)</f>
        <v>62628</v>
      </c>
      <c r="T340" s="52"/>
    </row>
    <row r="341" spans="1:20" s="4" customFormat="1">
      <c r="A341" s="34" t="s">
        <v>63</v>
      </c>
      <c r="B341" s="57">
        <f>'[1]by agency'!B1943</f>
        <v>0</v>
      </c>
      <c r="C341" s="54">
        <f>'[1]by agency'!C1943</f>
        <v>11644414</v>
      </c>
      <c r="D341" s="59">
        <f>'[1]by agency'!D1943</f>
        <v>11644414</v>
      </c>
      <c r="E341" s="54">
        <f>'[1]by agency'!E1943</f>
        <v>0</v>
      </c>
      <c r="F341" s="54">
        <f>'[1]by agency'!F1943</f>
        <v>8217644</v>
      </c>
      <c r="G341" s="54">
        <f>'[1]by agency'!G1943</f>
        <v>0</v>
      </c>
      <c r="H341" s="54">
        <f>'[1]by agency'!H1943</f>
        <v>0</v>
      </c>
      <c r="I341" s="34">
        <f>+F341+H341</f>
        <v>8217644</v>
      </c>
      <c r="J341" s="54">
        <f>'[1]by agency'!J1943</f>
        <v>0</v>
      </c>
      <c r="K341" s="54">
        <f>'[1]by agency'!K1943</f>
        <v>8217643</v>
      </c>
      <c r="L341" s="54">
        <f>'[1]by agency'!L1943</f>
        <v>0</v>
      </c>
      <c r="M341" s="54">
        <f>'[1]by agency'!M1943</f>
        <v>0</v>
      </c>
      <c r="N341" s="34">
        <f>+K341+M341</f>
        <v>8217643</v>
      </c>
      <c r="O341" s="54">
        <f t="shared" si="122"/>
        <v>0</v>
      </c>
      <c r="P341" s="54">
        <f t="shared" si="122"/>
        <v>1</v>
      </c>
      <c r="Q341" s="54">
        <f t="shared" si="122"/>
        <v>0</v>
      </c>
      <c r="R341" s="54">
        <f t="shared" si="122"/>
        <v>0</v>
      </c>
      <c r="S341" s="34">
        <f>+P341+R341</f>
        <v>1</v>
      </c>
      <c r="T341" s="52"/>
    </row>
    <row r="342" spans="1:20" s="4" customFormat="1">
      <c r="A342" s="34"/>
      <c r="B342" s="60"/>
      <c r="C342" s="34"/>
      <c r="D342" s="60"/>
      <c r="E342" s="54"/>
      <c r="F342" s="54"/>
      <c r="G342" s="54"/>
      <c r="H342" s="54"/>
      <c r="I342" s="55"/>
      <c r="J342" s="61"/>
      <c r="K342" s="61"/>
      <c r="L342" s="61"/>
      <c r="M342" s="61"/>
      <c r="N342" s="62"/>
      <c r="O342" s="54"/>
      <c r="P342" s="54"/>
      <c r="Q342" s="54"/>
      <c r="R342" s="54"/>
      <c r="S342" s="55"/>
      <c r="T342" s="52"/>
    </row>
    <row r="343" spans="1:20" s="4" customFormat="1">
      <c r="A343" s="51" t="s">
        <v>69</v>
      </c>
      <c r="B343" s="63"/>
      <c r="C343" s="51"/>
      <c r="D343" s="60"/>
      <c r="E343" s="54"/>
      <c r="F343" s="54"/>
      <c r="G343" s="54"/>
      <c r="H343" s="54"/>
      <c r="I343" s="55"/>
      <c r="J343" s="61"/>
      <c r="K343" s="61"/>
      <c r="L343" s="61"/>
      <c r="M343" s="61"/>
      <c r="N343" s="62"/>
      <c r="O343" s="54"/>
      <c r="P343" s="54"/>
      <c r="Q343" s="54"/>
      <c r="R343" s="54"/>
      <c r="S343" s="55"/>
      <c r="T343" s="52"/>
    </row>
    <row r="344" spans="1:20" s="4" customFormat="1">
      <c r="A344" s="34" t="s">
        <v>70</v>
      </c>
      <c r="B344" s="60">
        <f>+'[1]by agency'!B1946</f>
        <v>0</v>
      </c>
      <c r="C344" s="34"/>
      <c r="D344" s="60">
        <f>+B344+C344</f>
        <v>0</v>
      </c>
      <c r="E344" s="54"/>
      <c r="F344" s="54"/>
      <c r="G344" s="54"/>
      <c r="H344" s="54"/>
      <c r="I344" s="55"/>
      <c r="J344" s="61"/>
      <c r="K344" s="61"/>
      <c r="L344" s="61"/>
      <c r="M344" s="61"/>
      <c r="N344" s="62"/>
      <c r="O344" s="57"/>
      <c r="P344" s="57"/>
      <c r="Q344" s="57"/>
      <c r="R344" s="57"/>
      <c r="S344" s="55"/>
      <c r="T344" s="52"/>
    </row>
    <row r="345" spans="1:20" s="4" customFormat="1">
      <c r="A345" s="34" t="s">
        <v>71</v>
      </c>
      <c r="B345" s="60">
        <f>+'[1]by agency'!B1947</f>
        <v>25475000</v>
      </c>
      <c r="C345" s="34"/>
      <c r="D345" s="60">
        <f>+B345+C345</f>
        <v>25475000</v>
      </c>
      <c r="E345" s="54"/>
      <c r="F345" s="54"/>
      <c r="G345" s="54"/>
      <c r="H345" s="54"/>
      <c r="I345" s="55"/>
      <c r="J345" s="61"/>
      <c r="K345" s="61"/>
      <c r="L345" s="61"/>
      <c r="M345" s="61"/>
      <c r="N345" s="62"/>
      <c r="O345" s="57"/>
      <c r="P345" s="57"/>
      <c r="Q345" s="57"/>
      <c r="R345" s="57"/>
      <c r="S345" s="55"/>
      <c r="T345" s="52"/>
    </row>
    <row r="346" spans="1:20" s="4" customFormat="1">
      <c r="A346" s="34" t="s">
        <v>72</v>
      </c>
      <c r="B346" s="60">
        <f>+'[1]by agency'!B1948</f>
        <v>372863000</v>
      </c>
      <c r="C346" s="34"/>
      <c r="D346" s="60">
        <f>+B346+C346</f>
        <v>372863000</v>
      </c>
      <c r="E346" s="54"/>
      <c r="F346" s="54"/>
      <c r="G346" s="54">
        <f>'[1]by agency'!G1948</f>
        <v>372863000</v>
      </c>
      <c r="H346" s="54"/>
      <c r="I346" s="55">
        <f>SUM(E346:H346)</f>
        <v>372863000</v>
      </c>
      <c r="J346" s="61"/>
      <c r="K346" s="61"/>
      <c r="L346" s="54">
        <f>+'[1]by agency'!L1948</f>
        <v>309364000</v>
      </c>
      <c r="M346" s="54"/>
      <c r="N346" s="55">
        <f>SUM(J346:M346)</f>
        <v>309364000</v>
      </c>
      <c r="O346" s="57">
        <f>+E346-J346</f>
        <v>0</v>
      </c>
      <c r="P346" s="57">
        <f>+F346-K346</f>
        <v>0</v>
      </c>
      <c r="Q346" s="54">
        <f t="shared" ref="Q346" si="123">+G346-L346</f>
        <v>63499000</v>
      </c>
      <c r="R346" s="57">
        <f>+H346-M346</f>
        <v>0</v>
      </c>
      <c r="S346" s="55">
        <f>SUM(O346:R346)</f>
        <v>63499000</v>
      </c>
      <c r="T346" s="52">
        <f>+N346/I346</f>
        <v>0.8296988438112658</v>
      </c>
    </row>
    <row r="347" spans="1:20" s="4" customFormat="1" hidden="1">
      <c r="A347" s="34" t="s">
        <v>73</v>
      </c>
      <c r="B347" s="60"/>
      <c r="C347" s="34"/>
      <c r="D347" s="60"/>
      <c r="E347" s="54"/>
      <c r="F347" s="54"/>
      <c r="G347" s="54"/>
      <c r="H347" s="54"/>
      <c r="I347" s="55"/>
      <c r="J347" s="61"/>
      <c r="K347" s="61"/>
      <c r="L347" s="61"/>
      <c r="M347" s="61"/>
      <c r="N347" s="62"/>
      <c r="O347" s="57"/>
      <c r="P347" s="57"/>
      <c r="Q347" s="57"/>
      <c r="R347" s="57"/>
      <c r="S347" s="55"/>
      <c r="T347" s="52"/>
    </row>
    <row r="348" spans="1:20" s="4" customFormat="1" hidden="1">
      <c r="A348" s="34" t="s">
        <v>74</v>
      </c>
      <c r="B348" s="60"/>
      <c r="C348" s="34"/>
      <c r="D348" s="60"/>
      <c r="E348" s="54"/>
      <c r="F348" s="54"/>
      <c r="G348" s="54"/>
      <c r="H348" s="54"/>
      <c r="I348" s="55"/>
      <c r="J348" s="61"/>
      <c r="K348" s="61"/>
      <c r="L348" s="61"/>
      <c r="M348" s="61"/>
      <c r="N348" s="62"/>
      <c r="O348" s="57"/>
      <c r="P348" s="57"/>
      <c r="Q348" s="57"/>
      <c r="R348" s="57"/>
      <c r="S348" s="55"/>
      <c r="T348" s="52"/>
    </row>
    <row r="349" spans="1:20" s="4" customFormat="1" hidden="1">
      <c r="A349" s="34" t="s">
        <v>75</v>
      </c>
      <c r="B349" s="60"/>
      <c r="C349" s="34"/>
      <c r="D349" s="60"/>
      <c r="E349" s="54"/>
      <c r="F349" s="54"/>
      <c r="G349" s="54"/>
      <c r="H349" s="54"/>
      <c r="I349" s="55"/>
      <c r="J349" s="61"/>
      <c r="K349" s="61"/>
      <c r="L349" s="61"/>
      <c r="M349" s="61"/>
      <c r="N349" s="62"/>
      <c r="O349" s="57"/>
      <c r="P349" s="57"/>
      <c r="Q349" s="57"/>
      <c r="R349" s="57"/>
      <c r="S349" s="55"/>
      <c r="T349" s="52"/>
    </row>
    <row r="350" spans="1:20" s="4" customFormat="1" hidden="1">
      <c r="A350" s="34" t="s">
        <v>76</v>
      </c>
      <c r="B350" s="60"/>
      <c r="C350" s="34"/>
      <c r="D350" s="60"/>
      <c r="E350" s="54"/>
      <c r="F350" s="54"/>
      <c r="G350" s="54"/>
      <c r="H350" s="54"/>
      <c r="I350" s="55"/>
      <c r="J350" s="61"/>
      <c r="K350" s="61"/>
      <c r="L350" s="61"/>
      <c r="M350" s="61"/>
      <c r="N350" s="62"/>
      <c r="O350" s="57"/>
      <c r="P350" s="57"/>
      <c r="Q350" s="57"/>
      <c r="R350" s="57"/>
      <c r="S350" s="55"/>
      <c r="T350" s="52"/>
    </row>
    <row r="351" spans="1:20" s="4" customFormat="1" hidden="1">
      <c r="A351" s="34"/>
      <c r="B351" s="60"/>
      <c r="C351" s="34"/>
      <c r="D351" s="60"/>
      <c r="E351" s="54"/>
      <c r="F351" s="54"/>
      <c r="G351" s="54"/>
      <c r="H351" s="54"/>
      <c r="I351" s="55"/>
      <c r="J351" s="61"/>
      <c r="K351" s="61"/>
      <c r="L351" s="61"/>
      <c r="M351" s="61"/>
      <c r="N351" s="62"/>
      <c r="O351" s="54"/>
      <c r="P351" s="54"/>
      <c r="Q351" s="54"/>
      <c r="R351" s="54"/>
      <c r="S351" s="55"/>
      <c r="T351" s="52"/>
    </row>
    <row r="352" spans="1:20" s="4" customFormat="1" hidden="1">
      <c r="A352" s="51" t="s">
        <v>77</v>
      </c>
      <c r="B352" s="63"/>
      <c r="C352" s="51"/>
      <c r="D352" s="60"/>
      <c r="E352" s="54"/>
      <c r="F352" s="54"/>
      <c r="G352" s="54"/>
      <c r="H352" s="54"/>
      <c r="I352" s="55"/>
      <c r="J352" s="61"/>
      <c r="K352" s="61"/>
      <c r="L352" s="61"/>
      <c r="M352" s="61"/>
      <c r="N352" s="62"/>
      <c r="O352" s="54"/>
      <c r="P352" s="54"/>
      <c r="Q352" s="54"/>
      <c r="R352" s="54"/>
      <c r="S352" s="55"/>
      <c r="T352" s="52"/>
    </row>
    <row r="353" spans="1:26" s="4" customFormat="1" hidden="1">
      <c r="A353" s="34" t="s">
        <v>78</v>
      </c>
      <c r="B353" s="60">
        <f>+'[1]by agency'!B1955</f>
        <v>14000000</v>
      </c>
      <c r="C353" s="34"/>
      <c r="D353" s="60">
        <f t="shared" ref="D353:D364" si="124">+B353+C353</f>
        <v>14000000</v>
      </c>
      <c r="E353" s="54"/>
      <c r="F353" s="54"/>
      <c r="G353" s="54"/>
      <c r="H353" s="54"/>
      <c r="I353" s="55">
        <f t="shared" ref="I353:I361" si="125">SUM(E353:H353)</f>
        <v>0</v>
      </c>
      <c r="J353" s="61"/>
      <c r="K353" s="61"/>
      <c r="L353" s="61"/>
      <c r="M353" s="61"/>
      <c r="N353" s="62">
        <f t="shared" ref="N353:N361" si="126">SUM(J353:M353)</f>
        <v>0</v>
      </c>
      <c r="O353" s="54"/>
      <c r="P353" s="54"/>
      <c r="Q353" s="54"/>
      <c r="R353" s="54"/>
      <c r="S353" s="55">
        <f t="shared" ref="S353:S361" si="127">SUM(O353:R353)</f>
        <v>0</v>
      </c>
      <c r="T353" s="52"/>
    </row>
    <row r="354" spans="1:26" s="4" customFormat="1" hidden="1">
      <c r="A354" s="34" t="s">
        <v>79</v>
      </c>
      <c r="B354" s="60">
        <f>+'[1]by agency'!B1956</f>
        <v>2000000</v>
      </c>
      <c r="C354" s="34"/>
      <c r="D354" s="60">
        <f t="shared" si="124"/>
        <v>2000000</v>
      </c>
      <c r="E354" s="54"/>
      <c r="F354" s="54"/>
      <c r="G354" s="54"/>
      <c r="H354" s="54"/>
      <c r="I354" s="55">
        <f t="shared" si="125"/>
        <v>0</v>
      </c>
      <c r="J354" s="61"/>
      <c r="K354" s="61"/>
      <c r="L354" s="61"/>
      <c r="M354" s="61"/>
      <c r="N354" s="62">
        <f t="shared" si="126"/>
        <v>0</v>
      </c>
      <c r="O354" s="54"/>
      <c r="P354" s="54"/>
      <c r="Q354" s="54"/>
      <c r="R354" s="54"/>
      <c r="S354" s="55">
        <f t="shared" si="127"/>
        <v>0</v>
      </c>
      <c r="T354" s="52"/>
    </row>
    <row r="355" spans="1:26" s="4" customFormat="1" hidden="1">
      <c r="A355" s="34" t="s">
        <v>80</v>
      </c>
      <c r="B355" s="60"/>
      <c r="C355" s="34"/>
      <c r="D355" s="60">
        <f t="shared" si="124"/>
        <v>0</v>
      </c>
      <c r="E355" s="54"/>
      <c r="F355" s="54"/>
      <c r="G355" s="54"/>
      <c r="H355" s="54"/>
      <c r="I355" s="55">
        <f t="shared" si="125"/>
        <v>0</v>
      </c>
      <c r="J355" s="61"/>
      <c r="K355" s="61"/>
      <c r="L355" s="61"/>
      <c r="M355" s="61"/>
      <c r="N355" s="62">
        <f t="shared" si="126"/>
        <v>0</v>
      </c>
      <c r="O355" s="54"/>
      <c r="P355" s="54"/>
      <c r="Q355" s="54"/>
      <c r="R355" s="54"/>
      <c r="S355" s="55">
        <f t="shared" si="127"/>
        <v>0</v>
      </c>
      <c r="T355" s="52"/>
    </row>
    <row r="356" spans="1:26" s="4" customFormat="1" hidden="1">
      <c r="A356" s="34" t="s">
        <v>81</v>
      </c>
      <c r="B356" s="60">
        <f>+'[1]by agency'!B1958</f>
        <v>1000000</v>
      </c>
      <c r="C356" s="34"/>
      <c r="D356" s="60">
        <f t="shared" si="124"/>
        <v>1000000</v>
      </c>
      <c r="E356" s="54"/>
      <c r="F356" s="54"/>
      <c r="G356" s="54"/>
      <c r="H356" s="54"/>
      <c r="I356" s="55">
        <f t="shared" si="125"/>
        <v>0</v>
      </c>
      <c r="J356" s="61"/>
      <c r="K356" s="61"/>
      <c r="L356" s="61"/>
      <c r="M356" s="61"/>
      <c r="N356" s="62">
        <f t="shared" si="126"/>
        <v>0</v>
      </c>
      <c r="O356" s="54"/>
      <c r="P356" s="54"/>
      <c r="Q356" s="54"/>
      <c r="R356" s="54"/>
      <c r="S356" s="55">
        <f t="shared" si="127"/>
        <v>0</v>
      </c>
      <c r="T356" s="52"/>
    </row>
    <row r="357" spans="1:26" s="4" customFormat="1" hidden="1">
      <c r="A357" s="34" t="s">
        <v>82</v>
      </c>
      <c r="B357" s="60">
        <f>+'[1]by agency'!B1959</f>
        <v>10724648</v>
      </c>
      <c r="C357" s="34"/>
      <c r="D357" s="60">
        <f t="shared" si="124"/>
        <v>10724648</v>
      </c>
      <c r="E357" s="54"/>
      <c r="F357" s="54"/>
      <c r="G357" s="54"/>
      <c r="H357" s="54"/>
      <c r="I357" s="55">
        <f t="shared" si="125"/>
        <v>0</v>
      </c>
      <c r="J357" s="61"/>
      <c r="K357" s="61"/>
      <c r="L357" s="61"/>
      <c r="M357" s="61"/>
      <c r="N357" s="62">
        <f t="shared" si="126"/>
        <v>0</v>
      </c>
      <c r="O357" s="54"/>
      <c r="P357" s="54"/>
      <c r="Q357" s="54"/>
      <c r="R357" s="54"/>
      <c r="S357" s="55">
        <f t="shared" si="127"/>
        <v>0</v>
      </c>
      <c r="T357" s="52"/>
    </row>
    <row r="358" spans="1:26" s="4" customFormat="1" hidden="1">
      <c r="A358" s="34" t="s">
        <v>83</v>
      </c>
      <c r="B358" s="60">
        <f>+'[1]by agency'!B1960</f>
        <v>117381083</v>
      </c>
      <c r="C358" s="34"/>
      <c r="D358" s="60">
        <f t="shared" si="124"/>
        <v>117381083</v>
      </c>
      <c r="E358" s="54"/>
      <c r="F358" s="54"/>
      <c r="G358" s="54"/>
      <c r="H358" s="54"/>
      <c r="I358" s="55">
        <f t="shared" si="125"/>
        <v>0</v>
      </c>
      <c r="J358" s="61"/>
      <c r="K358" s="61"/>
      <c r="L358" s="61"/>
      <c r="M358" s="61"/>
      <c r="N358" s="62">
        <f t="shared" si="126"/>
        <v>0</v>
      </c>
      <c r="O358" s="54"/>
      <c r="P358" s="54"/>
      <c r="Q358" s="54"/>
      <c r="R358" s="54"/>
      <c r="S358" s="55">
        <f t="shared" si="127"/>
        <v>0</v>
      </c>
      <c r="T358" s="52"/>
    </row>
    <row r="359" spans="1:26" s="4" customFormat="1" hidden="1">
      <c r="A359" s="34" t="s">
        <v>84</v>
      </c>
      <c r="B359" s="60">
        <f>+'[1]by agency'!B1961</f>
        <v>126668501</v>
      </c>
      <c r="C359" s="34"/>
      <c r="D359" s="60">
        <f t="shared" si="124"/>
        <v>126668501</v>
      </c>
      <c r="E359" s="54"/>
      <c r="F359" s="54"/>
      <c r="G359" s="54"/>
      <c r="H359" s="54"/>
      <c r="I359" s="55">
        <f t="shared" si="125"/>
        <v>0</v>
      </c>
      <c r="J359" s="61"/>
      <c r="K359" s="61"/>
      <c r="L359" s="61"/>
      <c r="M359" s="61"/>
      <c r="N359" s="62">
        <f t="shared" si="126"/>
        <v>0</v>
      </c>
      <c r="O359" s="54"/>
      <c r="P359" s="54"/>
      <c r="Q359" s="54"/>
      <c r="R359" s="54"/>
      <c r="S359" s="55">
        <f t="shared" si="127"/>
        <v>0</v>
      </c>
      <c r="T359" s="52"/>
    </row>
    <row r="360" spans="1:26" s="4" customFormat="1" hidden="1">
      <c r="A360" s="34" t="s">
        <v>85</v>
      </c>
      <c r="B360" s="60"/>
      <c r="C360" s="34"/>
      <c r="D360" s="60">
        <f t="shared" si="124"/>
        <v>0</v>
      </c>
      <c r="E360" s="54"/>
      <c r="F360" s="54"/>
      <c r="G360" s="54"/>
      <c r="H360" s="54"/>
      <c r="I360" s="55">
        <f t="shared" si="125"/>
        <v>0</v>
      </c>
      <c r="J360" s="61"/>
      <c r="K360" s="61"/>
      <c r="L360" s="61"/>
      <c r="M360" s="61"/>
      <c r="N360" s="62">
        <f t="shared" si="126"/>
        <v>0</v>
      </c>
      <c r="O360" s="54"/>
      <c r="P360" s="54"/>
      <c r="Q360" s="54"/>
      <c r="R360" s="54"/>
      <c r="S360" s="55">
        <f t="shared" si="127"/>
        <v>0</v>
      </c>
      <c r="T360" s="52"/>
    </row>
    <row r="361" spans="1:26" s="4" customFormat="1" hidden="1">
      <c r="A361" s="34" t="s">
        <v>86</v>
      </c>
      <c r="B361" s="60">
        <f>+'[1]by agency'!B1963</f>
        <v>1000000</v>
      </c>
      <c r="C361" s="34"/>
      <c r="D361" s="60">
        <f t="shared" si="124"/>
        <v>1000000</v>
      </c>
      <c r="E361" s="54"/>
      <c r="F361" s="54"/>
      <c r="G361" s="54"/>
      <c r="H361" s="54"/>
      <c r="I361" s="55">
        <f t="shared" si="125"/>
        <v>0</v>
      </c>
      <c r="J361" s="61"/>
      <c r="K361" s="61"/>
      <c r="L361" s="61"/>
      <c r="M361" s="61"/>
      <c r="N361" s="62">
        <f t="shared" si="126"/>
        <v>0</v>
      </c>
      <c r="O361" s="54"/>
      <c r="P361" s="54"/>
      <c r="Q361" s="54"/>
      <c r="R361" s="54"/>
      <c r="S361" s="55">
        <f t="shared" si="127"/>
        <v>0</v>
      </c>
      <c r="T361" s="52"/>
    </row>
    <row r="362" spans="1:26" s="4" customFormat="1" hidden="1">
      <c r="A362" s="34" t="s">
        <v>87</v>
      </c>
      <c r="B362" s="60"/>
      <c r="C362" s="34"/>
      <c r="D362" s="60">
        <f t="shared" si="124"/>
        <v>0</v>
      </c>
      <c r="E362" s="54"/>
      <c r="F362" s="54"/>
      <c r="G362" s="54"/>
      <c r="H362" s="54"/>
      <c r="I362" s="55"/>
      <c r="J362" s="61"/>
      <c r="K362" s="61"/>
      <c r="L362" s="61"/>
      <c r="M362" s="61"/>
      <c r="N362" s="62"/>
      <c r="O362" s="54"/>
      <c r="P362" s="54"/>
      <c r="Q362" s="54"/>
      <c r="R362" s="54"/>
      <c r="S362" s="55"/>
      <c r="T362" s="52"/>
    </row>
    <row r="363" spans="1:26" s="4" customFormat="1" hidden="1">
      <c r="A363" s="34" t="s">
        <v>88</v>
      </c>
      <c r="B363" s="60"/>
      <c r="C363" s="34"/>
      <c r="D363" s="60">
        <f t="shared" si="124"/>
        <v>0</v>
      </c>
      <c r="E363" s="54"/>
      <c r="F363" s="54"/>
      <c r="G363" s="54"/>
      <c r="H363" s="54"/>
      <c r="I363" s="55"/>
      <c r="J363" s="61"/>
      <c r="K363" s="61"/>
      <c r="L363" s="61"/>
      <c r="M363" s="61"/>
      <c r="N363" s="62"/>
      <c r="O363" s="54"/>
      <c r="P363" s="54"/>
      <c r="Q363" s="54"/>
      <c r="R363" s="54"/>
      <c r="S363" s="55"/>
      <c r="T363" s="52"/>
    </row>
    <row r="364" spans="1:26" s="4" customFormat="1" hidden="1">
      <c r="A364" s="34" t="s">
        <v>89</v>
      </c>
      <c r="B364" s="60"/>
      <c r="C364" s="34"/>
      <c r="D364" s="60">
        <f t="shared" si="124"/>
        <v>0</v>
      </c>
      <c r="E364" s="54"/>
      <c r="F364" s="54"/>
      <c r="G364" s="54"/>
      <c r="H364" s="54"/>
      <c r="I364" s="55"/>
      <c r="J364" s="61"/>
      <c r="K364" s="61"/>
      <c r="L364" s="61"/>
      <c r="M364" s="61"/>
      <c r="N364" s="62"/>
      <c r="O364" s="54"/>
      <c r="P364" s="54"/>
      <c r="Q364" s="54"/>
      <c r="R364" s="54"/>
      <c r="S364" s="55"/>
      <c r="T364" s="52"/>
    </row>
    <row r="365" spans="1:26" s="4" customFormat="1">
      <c r="A365" s="38"/>
      <c r="B365" s="45"/>
      <c r="C365" s="38"/>
      <c r="D365" s="64"/>
      <c r="E365" s="56"/>
      <c r="F365" s="56"/>
      <c r="G365" s="56"/>
      <c r="H365" s="56"/>
      <c r="I365" s="65"/>
      <c r="J365" s="66"/>
      <c r="K365" s="66"/>
      <c r="L365" s="66"/>
      <c r="M365" s="66"/>
      <c r="N365" s="67"/>
      <c r="O365" s="56"/>
      <c r="P365" s="56"/>
      <c r="Q365" s="56"/>
      <c r="R365" s="56"/>
      <c r="S365" s="65"/>
      <c r="T365" s="68"/>
    </row>
    <row r="366" spans="1:26" s="4" customFormat="1">
      <c r="A366" s="69" t="s">
        <v>90</v>
      </c>
      <c r="B366" s="30">
        <f t="shared" ref="B366:S366" si="128">+B367+B371</f>
        <v>2307750768</v>
      </c>
      <c r="C366" s="30">
        <f t="shared" si="128"/>
        <v>537756950</v>
      </c>
      <c r="D366" s="30">
        <f t="shared" si="128"/>
        <v>2845507718</v>
      </c>
      <c r="E366" s="30">
        <f t="shared" si="128"/>
        <v>692452356</v>
      </c>
      <c r="F366" s="30">
        <f t="shared" si="128"/>
        <v>1025702841</v>
      </c>
      <c r="G366" s="30">
        <f t="shared" si="128"/>
        <v>374692293</v>
      </c>
      <c r="H366" s="30">
        <f t="shared" si="128"/>
        <v>679582192</v>
      </c>
      <c r="I366" s="30">
        <f t="shared" si="128"/>
        <v>2772429682</v>
      </c>
      <c r="J366" s="30">
        <f t="shared" si="128"/>
        <v>682367470</v>
      </c>
      <c r="K366" s="30">
        <f t="shared" si="128"/>
        <v>926610799</v>
      </c>
      <c r="L366" s="30">
        <f t="shared" si="128"/>
        <v>310992077</v>
      </c>
      <c r="M366" s="30">
        <f t="shared" si="128"/>
        <v>494670272</v>
      </c>
      <c r="N366" s="30">
        <f t="shared" si="128"/>
        <v>2414640618</v>
      </c>
      <c r="O366" s="30">
        <f t="shared" si="128"/>
        <v>10084886</v>
      </c>
      <c r="P366" s="30">
        <f t="shared" si="128"/>
        <v>99092042</v>
      </c>
      <c r="Q366" s="30">
        <f t="shared" si="128"/>
        <v>63700216</v>
      </c>
      <c r="R366" s="30">
        <f t="shared" si="128"/>
        <v>184911920</v>
      </c>
      <c r="S366" s="30">
        <f t="shared" si="128"/>
        <v>357789064</v>
      </c>
      <c r="T366" s="52">
        <f>+N366/I366</f>
        <v>0.87094747025580288</v>
      </c>
      <c r="U366" s="4" t="b">
        <f>S366='[1]by agency'!S1968</f>
        <v>1</v>
      </c>
      <c r="V366" s="4" t="b">
        <f t="shared" ref="V366:V373" si="129">E366-J366=O366</f>
        <v>1</v>
      </c>
      <c r="W366" s="4" t="b">
        <f t="shared" ref="W366:W373" si="130">F366-K366=P366</f>
        <v>1</v>
      </c>
      <c r="X366" s="4" t="b">
        <f t="shared" ref="X366:X373" si="131">G366-L366=Q366</f>
        <v>1</v>
      </c>
      <c r="Y366" s="4" t="b">
        <f t="shared" ref="Y366:Y373" si="132">H366-M366=R366</f>
        <v>1</v>
      </c>
      <c r="Z366" s="4" t="b">
        <f t="shared" ref="Z366:Z373" si="133">I366-N366=S366</f>
        <v>1</v>
      </c>
    </row>
    <row r="367" spans="1:26" s="4" customFormat="1">
      <c r="A367" s="32" t="s">
        <v>19</v>
      </c>
      <c r="B367" s="70">
        <f>+B368+B369+B370</f>
        <v>2307750768</v>
      </c>
      <c r="C367" s="70">
        <f>+C368+C369+C370</f>
        <v>254793631</v>
      </c>
      <c r="D367" s="70">
        <f>+D368+D369+D370</f>
        <v>2562544399</v>
      </c>
      <c r="E367" s="70">
        <f t="shared" ref="E367:S367" si="134">+E368+E369+E370</f>
        <v>692452356</v>
      </c>
      <c r="F367" s="70">
        <f t="shared" si="134"/>
        <v>926845921</v>
      </c>
      <c r="G367" s="70">
        <f t="shared" si="134"/>
        <v>374564082</v>
      </c>
      <c r="H367" s="70">
        <f t="shared" si="134"/>
        <v>504235425</v>
      </c>
      <c r="I367" s="70">
        <f t="shared" si="134"/>
        <v>2498097784</v>
      </c>
      <c r="J367" s="70">
        <f t="shared" si="134"/>
        <v>682367470</v>
      </c>
      <c r="K367" s="70">
        <f t="shared" si="134"/>
        <v>853129551</v>
      </c>
      <c r="L367" s="70">
        <f t="shared" si="134"/>
        <v>310887870</v>
      </c>
      <c r="M367" s="70">
        <f t="shared" si="134"/>
        <v>373765350</v>
      </c>
      <c r="N367" s="70">
        <f t="shared" si="134"/>
        <v>2220150241</v>
      </c>
      <c r="O367" s="70">
        <f t="shared" si="134"/>
        <v>10084886</v>
      </c>
      <c r="P367" s="70">
        <f t="shared" si="134"/>
        <v>73716370</v>
      </c>
      <c r="Q367" s="70">
        <f t="shared" si="134"/>
        <v>63676212</v>
      </c>
      <c r="R367" s="70">
        <f t="shared" si="134"/>
        <v>130470075</v>
      </c>
      <c r="S367" s="70">
        <f t="shared" si="134"/>
        <v>277947543</v>
      </c>
      <c r="T367" s="35"/>
      <c r="U367" s="4" t="b">
        <f>S367='[1]by agency'!S1969</f>
        <v>1</v>
      </c>
      <c r="V367" s="4" t="b">
        <f t="shared" si="129"/>
        <v>1</v>
      </c>
      <c r="W367" s="4" t="b">
        <f t="shared" si="130"/>
        <v>1</v>
      </c>
      <c r="X367" s="4" t="b">
        <f t="shared" si="131"/>
        <v>1</v>
      </c>
      <c r="Y367" s="4" t="b">
        <f t="shared" si="132"/>
        <v>1</v>
      </c>
      <c r="Z367" s="4" t="b">
        <f t="shared" si="133"/>
        <v>1</v>
      </c>
    </row>
    <row r="368" spans="1:26" s="4" customFormat="1">
      <c r="A368" s="36" t="s">
        <v>20</v>
      </c>
      <c r="B368" s="57">
        <f t="shared" ref="B368:S368" si="135">+B318</f>
        <v>1371039362</v>
      </c>
      <c r="C368" s="57">
        <f t="shared" si="135"/>
        <v>-23660787</v>
      </c>
      <c r="D368" s="57">
        <f t="shared" si="135"/>
        <v>1347378575</v>
      </c>
      <c r="E368" s="57">
        <f t="shared" si="135"/>
        <v>475362097</v>
      </c>
      <c r="F368" s="57">
        <f t="shared" si="135"/>
        <v>368381814</v>
      </c>
      <c r="G368" s="57">
        <f t="shared" si="135"/>
        <v>1701072</v>
      </c>
      <c r="H368" s="57">
        <f t="shared" si="135"/>
        <v>473349858</v>
      </c>
      <c r="I368" s="57">
        <f>+I318</f>
        <v>1318794841</v>
      </c>
      <c r="J368" s="57">
        <f t="shared" si="135"/>
        <v>469999011</v>
      </c>
      <c r="K368" s="57">
        <f t="shared" si="135"/>
        <v>302713911</v>
      </c>
      <c r="L368" s="57">
        <f t="shared" si="135"/>
        <v>1523869</v>
      </c>
      <c r="M368" s="57">
        <f t="shared" si="135"/>
        <v>350906139</v>
      </c>
      <c r="N368" s="57">
        <f t="shared" si="135"/>
        <v>1125142930</v>
      </c>
      <c r="O368" s="57">
        <f t="shared" si="135"/>
        <v>5363086</v>
      </c>
      <c r="P368" s="57">
        <f t="shared" si="135"/>
        <v>65667903</v>
      </c>
      <c r="Q368" s="57">
        <f t="shared" si="135"/>
        <v>177203</v>
      </c>
      <c r="R368" s="57">
        <f t="shared" si="135"/>
        <v>122443719</v>
      </c>
      <c r="S368" s="57">
        <f t="shared" si="135"/>
        <v>193651911</v>
      </c>
      <c r="T368" s="35"/>
      <c r="U368" s="4" t="b">
        <f>S368='[1]by agency'!S1970</f>
        <v>1</v>
      </c>
      <c r="V368" s="4" t="b">
        <f t="shared" si="129"/>
        <v>1</v>
      </c>
      <c r="W368" s="4" t="b">
        <f t="shared" si="130"/>
        <v>1</v>
      </c>
      <c r="X368" s="4" t="b">
        <f t="shared" si="131"/>
        <v>1</v>
      </c>
      <c r="Y368" s="4" t="b">
        <f t="shared" si="132"/>
        <v>1</v>
      </c>
      <c r="Z368" s="4" t="b">
        <f t="shared" si="133"/>
        <v>1</v>
      </c>
    </row>
    <row r="369" spans="1:26" s="4" customFormat="1">
      <c r="A369" s="36" t="s">
        <v>25</v>
      </c>
      <c r="B369" s="57">
        <f t="shared" ref="B369:S369" si="136">+B319+B327+B328+B336+B337</f>
        <v>95954978</v>
      </c>
      <c r="C369" s="57">
        <f t="shared" si="136"/>
        <v>262852085</v>
      </c>
      <c r="D369" s="57">
        <f t="shared" si="136"/>
        <v>358807063</v>
      </c>
      <c r="E369" s="57">
        <f t="shared" si="136"/>
        <v>183359303</v>
      </c>
      <c r="F369" s="57">
        <f t="shared" si="136"/>
        <v>140773897</v>
      </c>
      <c r="G369" s="57">
        <f t="shared" si="136"/>
        <v>0</v>
      </c>
      <c r="H369" s="57">
        <f t="shared" si="136"/>
        <v>6670741</v>
      </c>
      <c r="I369" s="57">
        <f t="shared" si="136"/>
        <v>330803941</v>
      </c>
      <c r="J369" s="57">
        <f t="shared" si="136"/>
        <v>179918148</v>
      </c>
      <c r="K369" s="57">
        <f t="shared" si="136"/>
        <v>136080858</v>
      </c>
      <c r="L369" s="57">
        <f t="shared" si="136"/>
        <v>0</v>
      </c>
      <c r="M369" s="57">
        <f t="shared" si="136"/>
        <v>3148233</v>
      </c>
      <c r="N369" s="57">
        <f t="shared" si="136"/>
        <v>319147239</v>
      </c>
      <c r="O369" s="57">
        <f t="shared" si="136"/>
        <v>3441155</v>
      </c>
      <c r="P369" s="57">
        <f t="shared" si="136"/>
        <v>4693039</v>
      </c>
      <c r="Q369" s="57">
        <f t="shared" si="136"/>
        <v>0</v>
      </c>
      <c r="R369" s="57">
        <f t="shared" si="136"/>
        <v>3522508</v>
      </c>
      <c r="S369" s="57">
        <f t="shared" si="136"/>
        <v>11656702</v>
      </c>
      <c r="T369" s="35"/>
      <c r="U369" s="4" t="b">
        <f>S369='[1]by agency'!S1971</f>
        <v>1</v>
      </c>
      <c r="V369" s="4" t="b">
        <f t="shared" si="129"/>
        <v>1</v>
      </c>
      <c r="W369" s="4" t="b">
        <f t="shared" si="130"/>
        <v>1</v>
      </c>
      <c r="X369" s="4" t="b">
        <f t="shared" si="131"/>
        <v>1</v>
      </c>
      <c r="Y369" s="4" t="b">
        <f t="shared" si="132"/>
        <v>1</v>
      </c>
      <c r="Z369" s="4" t="b">
        <f t="shared" si="133"/>
        <v>1</v>
      </c>
    </row>
    <row r="370" spans="1:26" s="4" customFormat="1">
      <c r="A370" s="36" t="s">
        <v>26</v>
      </c>
      <c r="B370" s="57">
        <f>+B320+B329+B338+B344+B346</f>
        <v>840756428</v>
      </c>
      <c r="C370" s="57">
        <f>+C320+C329+C338+C344+C346</f>
        <v>15602333</v>
      </c>
      <c r="D370" s="57">
        <f>+D320+D329+D338+D344+D346</f>
        <v>856358761</v>
      </c>
      <c r="E370" s="57">
        <f>+E320+E329+E338+E346</f>
        <v>33730956</v>
      </c>
      <c r="F370" s="57">
        <f>+F320+F329+F338+F346</f>
        <v>417690210</v>
      </c>
      <c r="G370" s="57">
        <f>+G320+G329+G338+G346</f>
        <v>372863010</v>
      </c>
      <c r="H370" s="57">
        <f>+H320+H329+H338+H346</f>
        <v>24214826</v>
      </c>
      <c r="I370" s="57">
        <f>+I320+I329+I338+I346</f>
        <v>848499002</v>
      </c>
      <c r="J370" s="57">
        <f t="shared" ref="J370:S370" si="137">+J320+J329+J338</f>
        <v>32450311</v>
      </c>
      <c r="K370" s="57">
        <f t="shared" si="137"/>
        <v>414334782</v>
      </c>
      <c r="L370" s="57">
        <f>+L320+L329+L338+L346</f>
        <v>309364001</v>
      </c>
      <c r="M370" s="57">
        <f t="shared" ref="M370:N370" si="138">+M320+M329+M338+M346</f>
        <v>19710978</v>
      </c>
      <c r="N370" s="57">
        <f t="shared" si="138"/>
        <v>775860072</v>
      </c>
      <c r="O370" s="57">
        <f t="shared" si="137"/>
        <v>1280645</v>
      </c>
      <c r="P370" s="57">
        <f t="shared" si="137"/>
        <v>3355428</v>
      </c>
      <c r="Q370" s="57">
        <f>+Q320+Q329+Q338+Q346</f>
        <v>63499009</v>
      </c>
      <c r="R370" s="57">
        <f t="shared" si="137"/>
        <v>4503848</v>
      </c>
      <c r="S370" s="57">
        <f>+S320+S329+S338+S346</f>
        <v>72638930</v>
      </c>
      <c r="T370" s="35"/>
      <c r="U370" s="4" t="b">
        <f>S370='[1]by agency'!S1972</f>
        <v>1</v>
      </c>
      <c r="V370" s="4" t="b">
        <f t="shared" si="129"/>
        <v>1</v>
      </c>
      <c r="W370" s="4" t="b">
        <f t="shared" si="130"/>
        <v>1</v>
      </c>
      <c r="X370" s="4" t="b">
        <f t="shared" si="131"/>
        <v>1</v>
      </c>
      <c r="Y370" s="4" t="b">
        <f t="shared" si="132"/>
        <v>1</v>
      </c>
      <c r="Z370" s="4" t="b">
        <f t="shared" si="133"/>
        <v>1</v>
      </c>
    </row>
    <row r="371" spans="1:26" s="4" customFormat="1">
      <c r="A371" s="36" t="s">
        <v>23</v>
      </c>
      <c r="B371" s="71">
        <f>+B372+B373+B396</f>
        <v>0</v>
      </c>
      <c r="C371" s="71">
        <f>+C372+C373+C396</f>
        <v>282963319</v>
      </c>
      <c r="D371" s="71">
        <f>+D372+D373+D396</f>
        <v>282963319</v>
      </c>
      <c r="E371" s="71">
        <f>+E372+E373+E410</f>
        <v>0</v>
      </c>
      <c r="F371" s="71">
        <f>+F372+F373+F410</f>
        <v>98856920</v>
      </c>
      <c r="G371" s="71">
        <f>+G372+G373+G410</f>
        <v>128211</v>
      </c>
      <c r="H371" s="71">
        <f>+H372+H373+H410</f>
        <v>175346767</v>
      </c>
      <c r="I371" s="71">
        <f>+I372+I373+I410</f>
        <v>274331898</v>
      </c>
      <c r="J371" s="71">
        <f>+J372+J373+J396</f>
        <v>0</v>
      </c>
      <c r="K371" s="71">
        <f>+K372+K373+K396</f>
        <v>73481248</v>
      </c>
      <c r="L371" s="71">
        <f>+L372+L373+L396</f>
        <v>104207</v>
      </c>
      <c r="M371" s="71">
        <f>+M372+M373+M396</f>
        <v>120904922</v>
      </c>
      <c r="N371" s="71">
        <f>+N372+N373+N396</f>
        <v>194490377</v>
      </c>
      <c r="O371" s="71">
        <f>+O372+O373+O396</f>
        <v>0</v>
      </c>
      <c r="P371" s="71">
        <f>+P372+P373+P396</f>
        <v>25375672</v>
      </c>
      <c r="Q371" s="71">
        <f>+Q372+Q373+Q396</f>
        <v>24004</v>
      </c>
      <c r="R371" s="71">
        <f>+R372+R373+R396</f>
        <v>54441845</v>
      </c>
      <c r="S371" s="71">
        <f>+S372+S373+S396</f>
        <v>79841521</v>
      </c>
      <c r="T371" s="35"/>
      <c r="U371" s="4" t="b">
        <f>S371='[1]by agency'!S1973</f>
        <v>1</v>
      </c>
      <c r="V371" s="4" t="b">
        <f t="shared" si="129"/>
        <v>1</v>
      </c>
      <c r="W371" s="4" t="b">
        <f t="shared" si="130"/>
        <v>1</v>
      </c>
      <c r="X371" s="4" t="b">
        <f t="shared" si="131"/>
        <v>1</v>
      </c>
      <c r="Y371" s="4" t="b">
        <f t="shared" si="132"/>
        <v>1</v>
      </c>
      <c r="Z371" s="4" t="b">
        <f t="shared" si="133"/>
        <v>1</v>
      </c>
    </row>
    <row r="372" spans="1:26" s="4" customFormat="1">
      <c r="A372" s="36" t="s">
        <v>21</v>
      </c>
      <c r="B372" s="72">
        <f t="shared" ref="B372:S372" si="139">+B322+B340</f>
        <v>0</v>
      </c>
      <c r="C372" s="72">
        <f t="shared" si="139"/>
        <v>199133465</v>
      </c>
      <c r="D372" s="72">
        <f t="shared" si="139"/>
        <v>199133465</v>
      </c>
      <c r="E372" s="72">
        <f t="shared" si="139"/>
        <v>0</v>
      </c>
      <c r="F372" s="72">
        <f t="shared" si="139"/>
        <v>67234551</v>
      </c>
      <c r="G372" s="72">
        <f t="shared" si="139"/>
        <v>27804</v>
      </c>
      <c r="H372" s="72">
        <f t="shared" si="139"/>
        <v>131871110</v>
      </c>
      <c r="I372" s="72">
        <f t="shared" si="139"/>
        <v>199133465</v>
      </c>
      <c r="J372" s="72">
        <f t="shared" si="139"/>
        <v>0</v>
      </c>
      <c r="K372" s="72">
        <f t="shared" si="139"/>
        <v>44818750</v>
      </c>
      <c r="L372" s="72">
        <f t="shared" si="139"/>
        <v>3800</v>
      </c>
      <c r="M372" s="72">
        <f t="shared" si="139"/>
        <v>112836234</v>
      </c>
      <c r="N372" s="72">
        <f t="shared" si="139"/>
        <v>157658784</v>
      </c>
      <c r="O372" s="72">
        <f t="shared" si="139"/>
        <v>0</v>
      </c>
      <c r="P372" s="72">
        <f t="shared" si="139"/>
        <v>22415801</v>
      </c>
      <c r="Q372" s="72">
        <f t="shared" si="139"/>
        <v>24004</v>
      </c>
      <c r="R372" s="72">
        <f t="shared" si="139"/>
        <v>19034876</v>
      </c>
      <c r="S372" s="72">
        <f t="shared" si="139"/>
        <v>41474681</v>
      </c>
      <c r="T372" s="35"/>
      <c r="U372" s="4" t="b">
        <f>S372='[1]by agency'!S1974</f>
        <v>1</v>
      </c>
      <c r="V372" s="4" t="b">
        <f t="shared" si="129"/>
        <v>1</v>
      </c>
      <c r="W372" s="4" t="b">
        <f t="shared" si="130"/>
        <v>1</v>
      </c>
      <c r="X372" s="4" t="b">
        <f t="shared" si="131"/>
        <v>1</v>
      </c>
      <c r="Y372" s="4" t="b">
        <f t="shared" si="132"/>
        <v>1</v>
      </c>
      <c r="Z372" s="4" t="b">
        <f t="shared" si="133"/>
        <v>1</v>
      </c>
    </row>
    <row r="373" spans="1:26" s="4" customFormat="1">
      <c r="A373" s="36" t="s">
        <v>22</v>
      </c>
      <c r="B373" s="57">
        <f t="shared" ref="B373:S373" si="140">+B323+B331+B341</f>
        <v>0</v>
      </c>
      <c r="C373" s="57">
        <f t="shared" si="140"/>
        <v>83829854</v>
      </c>
      <c r="D373" s="57">
        <f t="shared" si="140"/>
        <v>83829854</v>
      </c>
      <c r="E373" s="57">
        <f t="shared" si="140"/>
        <v>0</v>
      </c>
      <c r="F373" s="57">
        <f t="shared" si="140"/>
        <v>31622369</v>
      </c>
      <c r="G373" s="57">
        <f t="shared" si="140"/>
        <v>100407</v>
      </c>
      <c r="H373" s="57">
        <f t="shared" si="140"/>
        <v>43475657</v>
      </c>
      <c r="I373" s="57">
        <f t="shared" si="140"/>
        <v>75198433</v>
      </c>
      <c r="J373" s="57">
        <f t="shared" si="140"/>
        <v>0</v>
      </c>
      <c r="K373" s="57">
        <f t="shared" si="140"/>
        <v>28662498</v>
      </c>
      <c r="L373" s="57">
        <f t="shared" si="140"/>
        <v>100407</v>
      </c>
      <c r="M373" s="57">
        <f t="shared" si="140"/>
        <v>8068688</v>
      </c>
      <c r="N373" s="57">
        <f t="shared" si="140"/>
        <v>36831593</v>
      </c>
      <c r="O373" s="57">
        <f t="shared" si="140"/>
        <v>0</v>
      </c>
      <c r="P373" s="57">
        <f t="shared" si="140"/>
        <v>2959871</v>
      </c>
      <c r="Q373" s="57">
        <f t="shared" si="140"/>
        <v>0</v>
      </c>
      <c r="R373" s="57">
        <f t="shared" si="140"/>
        <v>35406969</v>
      </c>
      <c r="S373" s="57">
        <f t="shared" si="140"/>
        <v>38366840</v>
      </c>
      <c r="T373" s="35"/>
      <c r="U373" s="4" t="b">
        <f>S373='[1]by agency'!S1975</f>
        <v>1</v>
      </c>
      <c r="V373" s="4" t="b">
        <f t="shared" si="129"/>
        <v>1</v>
      </c>
      <c r="W373" s="4" t="b">
        <f t="shared" si="130"/>
        <v>1</v>
      </c>
      <c r="X373" s="4" t="b">
        <f t="shared" si="131"/>
        <v>1</v>
      </c>
      <c r="Y373" s="4" t="b">
        <f t="shared" si="132"/>
        <v>1</v>
      </c>
      <c r="Z373" s="4" t="b">
        <f t="shared" si="133"/>
        <v>1</v>
      </c>
    </row>
    <row r="374" spans="1:26" s="4" customFormat="1">
      <c r="A374" s="45"/>
      <c r="B374" s="71"/>
      <c r="C374" s="71"/>
      <c r="D374" s="71"/>
      <c r="E374" s="71"/>
      <c r="F374" s="71"/>
      <c r="G374" s="71"/>
      <c r="H374" s="71"/>
      <c r="I374" s="73"/>
      <c r="J374" s="71"/>
      <c r="K374" s="71"/>
      <c r="L374" s="71"/>
      <c r="M374" s="71"/>
      <c r="N374" s="73"/>
      <c r="O374" s="71"/>
      <c r="P374" s="71"/>
      <c r="Q374" s="71"/>
      <c r="R374" s="71"/>
      <c r="S374" s="65"/>
      <c r="T374" s="37"/>
    </row>
    <row r="375" spans="1:26" s="4" customFormat="1">
      <c r="A375" s="60"/>
      <c r="B375" s="60"/>
      <c r="C375" s="60"/>
      <c r="D375" s="60"/>
      <c r="E375" s="74"/>
      <c r="F375" s="74"/>
      <c r="G375" s="74"/>
      <c r="H375" s="74"/>
      <c r="I375" s="75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6"/>
    </row>
    <row r="376" spans="1:26" s="4" customFormat="1" ht="16.5">
      <c r="A376" s="105" t="s">
        <v>98</v>
      </c>
      <c r="B376" s="106"/>
      <c r="C376" s="106"/>
      <c r="D376" s="94"/>
      <c r="E376" s="107"/>
      <c r="F376" s="108"/>
      <c r="G376" s="108"/>
      <c r="H376" s="108"/>
      <c r="I376" s="108"/>
      <c r="J376" s="109"/>
      <c r="K376" s="106"/>
      <c r="L376" s="106"/>
      <c r="M376" s="106"/>
      <c r="N376" s="106"/>
      <c r="O376" s="107"/>
      <c r="P376" s="74"/>
    </row>
    <row r="377" spans="1:26" s="4" customFormat="1" ht="16.5">
      <c r="A377" s="110" t="s">
        <v>121</v>
      </c>
      <c r="B377" s="111"/>
      <c r="C377" s="111"/>
      <c r="D377" s="111"/>
      <c r="E377" s="111"/>
      <c r="F377" s="112"/>
      <c r="G377" s="112"/>
      <c r="H377" s="112"/>
      <c r="I377" s="112"/>
      <c r="J377" s="112"/>
      <c r="K377" s="111"/>
      <c r="L377" s="111"/>
      <c r="M377" s="111"/>
      <c r="N377" s="111"/>
      <c r="O377" s="111"/>
      <c r="P377" s="74"/>
    </row>
    <row r="378" spans="1:26" s="4" customFormat="1" ht="16.5">
      <c r="A378" s="110" t="s">
        <v>122</v>
      </c>
      <c r="B378" s="111"/>
      <c r="C378" s="111"/>
      <c r="D378" s="111"/>
      <c r="E378" s="111"/>
      <c r="F378" s="112"/>
      <c r="G378" s="112"/>
      <c r="H378" s="112"/>
      <c r="I378" s="112"/>
      <c r="J378" s="112"/>
      <c r="K378" s="111"/>
      <c r="L378" s="111"/>
      <c r="M378" s="111"/>
      <c r="N378" s="111"/>
      <c r="O378" s="111"/>
      <c r="P378" s="74"/>
    </row>
    <row r="379" spans="1:26" s="116" customFormat="1" ht="16.5">
      <c r="A379" s="113" t="s">
        <v>99</v>
      </c>
      <c r="B379" s="114"/>
      <c r="C379" s="114"/>
      <c r="D379" s="114"/>
      <c r="E379" s="114"/>
      <c r="F379" s="114"/>
      <c r="G379" s="114"/>
      <c r="H379" s="114"/>
      <c r="I379" s="114"/>
      <c r="J379" s="114"/>
      <c r="K379" s="114"/>
      <c r="L379" s="114"/>
      <c r="M379" s="114"/>
      <c r="N379" s="114"/>
      <c r="O379" s="114"/>
      <c r="P379" s="114"/>
      <c r="Q379" s="115"/>
    </row>
    <row r="380" spans="1:26" s="4" customFormat="1" ht="16.5">
      <c r="A380" s="110" t="s">
        <v>123</v>
      </c>
      <c r="B380" s="111"/>
      <c r="C380" s="111"/>
      <c r="D380" s="111"/>
      <c r="E380" s="111"/>
      <c r="F380" s="112"/>
      <c r="G380" s="112"/>
      <c r="H380" s="112"/>
      <c r="I380" s="112"/>
      <c r="J380" s="112"/>
      <c r="K380" s="111"/>
      <c r="L380" s="111"/>
      <c r="M380" s="111"/>
      <c r="N380" s="111"/>
      <c r="O380" s="111"/>
      <c r="P380" s="74"/>
    </row>
    <row r="381" spans="1:26" s="4" customFormat="1" ht="16.5">
      <c r="A381" s="113" t="s">
        <v>100</v>
      </c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6"/>
    </row>
    <row r="382" spans="1:26" s="4" customFormat="1" ht="16.5">
      <c r="A382" s="113" t="s">
        <v>101</v>
      </c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6"/>
    </row>
    <row r="383" spans="1:26" s="4" customFormat="1">
      <c r="A383" s="60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6"/>
    </row>
    <row r="384" spans="1:26" s="4" customFormat="1">
      <c r="A384" s="60"/>
      <c r="B384" s="74"/>
      <c r="E384" s="128" t="s">
        <v>102</v>
      </c>
      <c r="F384" s="129"/>
      <c r="G384" s="129"/>
      <c r="H384" s="130"/>
      <c r="I384" s="128" t="s">
        <v>103</v>
      </c>
      <c r="J384" s="129"/>
      <c r="K384" s="129"/>
      <c r="L384" s="130"/>
      <c r="M384" s="74"/>
      <c r="N384" s="74"/>
      <c r="O384" s="74"/>
      <c r="P384" s="74"/>
      <c r="Q384" s="76"/>
    </row>
    <row r="385" spans="1:20" s="4" customFormat="1" ht="25.5">
      <c r="A385" s="60"/>
      <c r="B385" s="74"/>
      <c r="E385" s="117" t="s">
        <v>104</v>
      </c>
      <c r="F385" s="117"/>
      <c r="G385" s="117" t="s">
        <v>125</v>
      </c>
      <c r="H385" s="117" t="s">
        <v>105</v>
      </c>
      <c r="I385" s="117" t="s">
        <v>104</v>
      </c>
      <c r="J385" s="117"/>
      <c r="K385" s="117" t="s">
        <v>125</v>
      </c>
      <c r="L385" s="117" t="s">
        <v>105</v>
      </c>
      <c r="M385" s="74"/>
      <c r="N385" s="74"/>
      <c r="O385" s="74"/>
      <c r="P385" s="74"/>
      <c r="Q385" s="76"/>
    </row>
    <row r="386" spans="1:20" s="4" customFormat="1">
      <c r="A386" s="60"/>
      <c r="B386" s="74"/>
      <c r="E386" s="123" t="s">
        <v>110</v>
      </c>
      <c r="F386" s="124">
        <v>1</v>
      </c>
      <c r="G386" s="120">
        <v>99.04</v>
      </c>
      <c r="H386" s="122">
        <v>98.99</v>
      </c>
      <c r="I386" s="121" t="s">
        <v>107</v>
      </c>
      <c r="J386" s="119">
        <v>1</v>
      </c>
      <c r="K386" s="120">
        <v>38.22</v>
      </c>
      <c r="L386" s="122">
        <v>21.9</v>
      </c>
      <c r="M386" s="74"/>
      <c r="N386" s="74"/>
      <c r="O386" s="74"/>
      <c r="P386" s="74"/>
      <c r="Q386" s="76"/>
    </row>
    <row r="387" spans="1:20" s="4" customFormat="1">
      <c r="A387" s="60"/>
      <c r="B387" s="74"/>
      <c r="E387" s="118" t="s">
        <v>106</v>
      </c>
      <c r="F387" s="119">
        <v>2</v>
      </c>
      <c r="G387" s="120">
        <v>98.69</v>
      </c>
      <c r="H387" s="122">
        <v>99.6</v>
      </c>
      <c r="I387" s="121" t="s">
        <v>111</v>
      </c>
      <c r="J387" s="124">
        <v>2</v>
      </c>
      <c r="K387" s="120">
        <v>56.14</v>
      </c>
      <c r="L387" s="122">
        <v>61.89</v>
      </c>
      <c r="M387" s="74"/>
      <c r="N387" s="74"/>
      <c r="O387" s="74"/>
      <c r="P387" s="74"/>
      <c r="Q387" s="76"/>
    </row>
    <row r="388" spans="1:20" s="4" customFormat="1">
      <c r="A388" s="60"/>
      <c r="B388" s="74"/>
      <c r="E388" s="121" t="s">
        <v>112</v>
      </c>
      <c r="F388" s="124">
        <v>3</v>
      </c>
      <c r="G388" s="120">
        <v>98.63</v>
      </c>
      <c r="H388" s="122">
        <v>97.81</v>
      </c>
      <c r="I388" s="121" t="s">
        <v>127</v>
      </c>
      <c r="J388" s="124">
        <v>3</v>
      </c>
      <c r="K388" s="120">
        <v>56.38</v>
      </c>
      <c r="L388" s="122">
        <v>88.92</v>
      </c>
      <c r="M388" s="74"/>
      <c r="N388" s="74"/>
      <c r="O388" s="74"/>
      <c r="P388" s="74"/>
      <c r="Q388" s="76"/>
    </row>
    <row r="389" spans="1:20" s="4" customFormat="1">
      <c r="A389" s="60"/>
      <c r="B389" s="74"/>
      <c r="E389" s="123" t="s">
        <v>108</v>
      </c>
      <c r="F389" s="124">
        <v>4</v>
      </c>
      <c r="G389" s="120">
        <v>98.44</v>
      </c>
      <c r="H389" s="122">
        <v>99.06</v>
      </c>
      <c r="I389" s="125" t="s">
        <v>109</v>
      </c>
      <c r="J389" s="124">
        <v>4</v>
      </c>
      <c r="K389" s="120">
        <v>57.96</v>
      </c>
      <c r="L389" s="122">
        <v>58.8</v>
      </c>
      <c r="M389" s="74"/>
      <c r="N389" s="74"/>
      <c r="O389" s="74"/>
      <c r="P389" s="74"/>
      <c r="Q389" s="76"/>
    </row>
    <row r="390" spans="1:20" s="4" customFormat="1">
      <c r="A390" s="60"/>
      <c r="B390" s="74"/>
      <c r="E390" s="123" t="s">
        <v>124</v>
      </c>
      <c r="F390" s="124">
        <v>5</v>
      </c>
      <c r="G390" s="120">
        <v>95.54</v>
      </c>
      <c r="H390" s="122">
        <v>89.84</v>
      </c>
      <c r="I390" s="121" t="s">
        <v>113</v>
      </c>
      <c r="J390" s="124">
        <v>5</v>
      </c>
      <c r="K390" s="120">
        <v>69.959999999999994</v>
      </c>
      <c r="L390" s="122">
        <v>62.07</v>
      </c>
      <c r="M390" s="74"/>
      <c r="N390" s="74"/>
      <c r="O390" s="74"/>
      <c r="P390" s="74"/>
      <c r="Q390" s="76"/>
    </row>
    <row r="391" spans="1:20" s="4" customFormat="1">
      <c r="A391" s="60"/>
      <c r="B391" s="74"/>
      <c r="E391" s="119" t="s">
        <v>116</v>
      </c>
      <c r="F391" s="127">
        <v>6</v>
      </c>
      <c r="G391" s="120">
        <v>94.03</v>
      </c>
      <c r="H391" s="122">
        <v>94.03</v>
      </c>
      <c r="I391" s="121" t="s">
        <v>120</v>
      </c>
      <c r="J391" s="124">
        <v>6</v>
      </c>
      <c r="K391" s="120">
        <v>70.69</v>
      </c>
      <c r="L391" s="122">
        <v>91.38</v>
      </c>
      <c r="M391" s="74"/>
      <c r="N391" s="74"/>
      <c r="O391" s="74"/>
      <c r="P391" s="74"/>
      <c r="Q391" s="76"/>
    </row>
    <row r="392" spans="1:20" s="4" customFormat="1">
      <c r="A392" s="60"/>
      <c r="B392" s="74"/>
      <c r="E392" s="126" t="s">
        <v>114</v>
      </c>
      <c r="F392" s="124">
        <v>7</v>
      </c>
      <c r="G392" s="120">
        <v>93.57</v>
      </c>
      <c r="H392" s="122">
        <v>96.67</v>
      </c>
      <c r="I392" s="121" t="s">
        <v>128</v>
      </c>
      <c r="J392" s="124">
        <v>7</v>
      </c>
      <c r="K392" s="120">
        <v>77.06</v>
      </c>
      <c r="L392" s="122">
        <v>84.5</v>
      </c>
      <c r="M392" s="74"/>
      <c r="N392" s="74"/>
      <c r="O392" s="74"/>
      <c r="P392" s="74"/>
      <c r="Q392" s="76"/>
    </row>
    <row r="393" spans="1:20" s="4" customFormat="1">
      <c r="A393" s="60"/>
      <c r="B393" s="74"/>
      <c r="E393" s="123" t="s">
        <v>118</v>
      </c>
      <c r="F393" s="127">
        <v>8</v>
      </c>
      <c r="G393" s="120">
        <v>93.54</v>
      </c>
      <c r="H393" s="122">
        <v>93.6</v>
      </c>
      <c r="I393" s="121" t="s">
        <v>117</v>
      </c>
      <c r="J393" s="127">
        <v>8</v>
      </c>
      <c r="K393" s="120">
        <v>77.709999999999994</v>
      </c>
      <c r="L393" s="122">
        <v>70.77</v>
      </c>
      <c r="M393" s="74"/>
      <c r="N393" s="74"/>
      <c r="O393" s="74"/>
      <c r="P393" s="74"/>
      <c r="Q393" s="76"/>
    </row>
    <row r="394" spans="1:20" s="4" customFormat="1">
      <c r="A394" s="60"/>
      <c r="B394" s="74"/>
      <c r="E394" s="121" t="s">
        <v>126</v>
      </c>
      <c r="F394" s="124">
        <v>9</v>
      </c>
      <c r="G394" s="120">
        <v>92.89</v>
      </c>
      <c r="H394" s="122">
        <v>89.32</v>
      </c>
      <c r="I394" s="119" t="s">
        <v>129</v>
      </c>
      <c r="J394" s="124">
        <v>9</v>
      </c>
      <c r="K394" s="120">
        <v>79.22</v>
      </c>
      <c r="L394" s="122">
        <v>81.96</v>
      </c>
      <c r="M394" s="74"/>
      <c r="N394" s="74"/>
      <c r="O394" s="74"/>
      <c r="P394" s="74"/>
      <c r="Q394" s="76"/>
    </row>
    <row r="395" spans="1:20" s="4" customFormat="1">
      <c r="A395" s="60"/>
      <c r="B395" s="74"/>
      <c r="E395" s="123" t="s">
        <v>115</v>
      </c>
      <c r="F395" s="124">
        <v>10</v>
      </c>
      <c r="G395" s="120">
        <v>91.76</v>
      </c>
      <c r="H395" s="122">
        <v>94.14</v>
      </c>
      <c r="I395" s="121" t="s">
        <v>119</v>
      </c>
      <c r="J395" s="124">
        <v>10</v>
      </c>
      <c r="K395" s="120">
        <v>80.58</v>
      </c>
      <c r="L395" s="122">
        <v>76.430000000000007</v>
      </c>
      <c r="M395" s="74"/>
      <c r="N395" s="74"/>
      <c r="O395" s="74"/>
      <c r="P395" s="74"/>
      <c r="Q395" s="76"/>
    </row>
    <row r="396" spans="1:20" s="4" customFormat="1">
      <c r="A396" s="60"/>
      <c r="B396" s="60"/>
      <c r="C396" s="60"/>
      <c r="D396" s="60"/>
      <c r="E396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6"/>
    </row>
    <row r="397" spans="1:20" s="4" customFormat="1">
      <c r="A397" s="60"/>
      <c r="B397" s="60"/>
      <c r="C397" s="60"/>
      <c r="D397" s="60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6"/>
    </row>
    <row r="398" spans="1:20" s="4" customFormat="1">
      <c r="A398" s="60"/>
      <c r="B398" s="60"/>
      <c r="C398" s="60"/>
      <c r="D398" s="60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6"/>
    </row>
    <row r="399" spans="1:20" s="4" customFormat="1">
      <c r="A399" s="60"/>
      <c r="B399" s="60"/>
      <c r="C399" s="60"/>
      <c r="D399" s="60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6"/>
    </row>
    <row r="400" spans="1:20" s="4" customFormat="1">
      <c r="A400" s="60"/>
      <c r="B400" s="60"/>
      <c r="C400" s="60"/>
      <c r="D400" s="60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6"/>
    </row>
    <row r="401" spans="1:20" s="4" customFormat="1">
      <c r="A401" s="60"/>
      <c r="B401" s="60"/>
      <c r="C401" s="60"/>
      <c r="D401" s="60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6"/>
    </row>
    <row r="402" spans="1:20" s="4" customFormat="1">
      <c r="A402" s="60"/>
      <c r="B402" s="60"/>
      <c r="C402" s="60"/>
      <c r="D402" s="60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6"/>
    </row>
    <row r="403" spans="1:20" s="4" customFormat="1">
      <c r="A403" s="60"/>
      <c r="B403" s="60"/>
      <c r="C403" s="60"/>
      <c r="D403" s="60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6"/>
    </row>
    <row r="404" spans="1:20" s="4" customFormat="1">
      <c r="A404" s="60"/>
      <c r="B404" s="60"/>
      <c r="C404" s="60"/>
      <c r="D404" s="60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6"/>
    </row>
    <row r="405" spans="1:20" s="4" customFormat="1">
      <c r="A405" s="60"/>
      <c r="B405" s="60"/>
      <c r="C405" s="60"/>
      <c r="D405" s="60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6"/>
    </row>
    <row r="406" spans="1:20" s="4" customFormat="1">
      <c r="A406" s="60"/>
      <c r="B406" s="60"/>
      <c r="C406" s="60"/>
      <c r="D406" s="60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6"/>
    </row>
    <row r="407" spans="1:20" s="4" customFormat="1">
      <c r="A407" s="60"/>
      <c r="B407" s="60"/>
      <c r="C407" s="60"/>
      <c r="D407" s="60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6"/>
    </row>
    <row r="408" spans="1:20" s="4" customFormat="1">
      <c r="A408" s="60"/>
      <c r="B408" s="60"/>
      <c r="C408" s="60"/>
      <c r="D408" s="60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6"/>
    </row>
    <row r="409" spans="1:20" s="4" customFormat="1">
      <c r="A409" s="60"/>
      <c r="B409" s="60"/>
      <c r="C409" s="60"/>
      <c r="D409" s="60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6"/>
    </row>
    <row r="410" spans="1:20" s="4" customFormat="1">
      <c r="A410" s="60"/>
      <c r="B410" s="60"/>
      <c r="C410" s="60"/>
      <c r="D410" s="60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6"/>
    </row>
    <row r="411" spans="1:20" s="4" customFormat="1">
      <c r="A411" s="60"/>
      <c r="B411" s="60"/>
      <c r="C411" s="60"/>
      <c r="D411" s="60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6"/>
    </row>
    <row r="412" spans="1:20" s="4" customFormat="1">
      <c r="A412" s="60"/>
      <c r="B412" s="60"/>
      <c r="C412" s="60"/>
      <c r="D412" s="60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6"/>
    </row>
    <row r="413" spans="1:20" s="4" customFormat="1">
      <c r="A413" s="60"/>
      <c r="B413" s="60"/>
      <c r="C413" s="60"/>
      <c r="D413" s="60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6"/>
    </row>
    <row r="414" spans="1:20" s="4" customFormat="1">
      <c r="A414" s="60"/>
      <c r="B414" s="60"/>
      <c r="C414" s="60"/>
      <c r="D414" s="60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6"/>
    </row>
    <row r="415" spans="1:20" s="4" customFormat="1">
      <c r="A415" s="60"/>
      <c r="B415" s="60"/>
      <c r="C415" s="60"/>
      <c r="D415" s="60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6"/>
    </row>
    <row r="416" spans="1:20" s="4" customFormat="1">
      <c r="A416" s="77"/>
      <c r="B416" s="77"/>
      <c r="C416" s="77"/>
      <c r="D416" s="60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6"/>
    </row>
    <row r="417" spans="1:21" s="4" customFormat="1">
      <c r="A417" s="77"/>
      <c r="B417" s="77"/>
      <c r="C417" s="77"/>
      <c r="D417" s="60"/>
    </row>
    <row r="418" spans="1:21" s="4" customFormat="1">
      <c r="A418" s="63" t="s">
        <v>91</v>
      </c>
      <c r="B418" s="63"/>
      <c r="C418" s="63"/>
      <c r="D418" s="60"/>
    </row>
    <row r="419" spans="1:21" s="4" customFormat="1">
      <c r="A419" s="60" t="s">
        <v>92</v>
      </c>
      <c r="B419" s="60"/>
      <c r="C419" s="60"/>
      <c r="D419" s="60"/>
    </row>
    <row r="420" spans="1:21" s="4" customFormat="1">
      <c r="A420" s="60" t="s">
        <v>93</v>
      </c>
      <c r="B420" s="60"/>
      <c r="C420" s="60"/>
      <c r="D420" s="60"/>
      <c r="I420" s="4">
        <v>1113631178</v>
      </c>
      <c r="N420" s="4">
        <v>726825214</v>
      </c>
      <c r="S420" s="4">
        <f>+I420-N420</f>
        <v>386805964</v>
      </c>
      <c r="T420" s="78">
        <f>+N420/I420</f>
        <v>0.65266241495261013</v>
      </c>
    </row>
    <row r="421" spans="1:21" s="4" customFormat="1">
      <c r="A421" s="60" t="s">
        <v>94</v>
      </c>
      <c r="B421" s="60"/>
      <c r="C421" s="60"/>
      <c r="D421" s="60"/>
      <c r="I421" s="4">
        <f>+I316</f>
        <v>1847950152</v>
      </c>
      <c r="N421" s="4">
        <f>+N316</f>
        <v>1553722717</v>
      </c>
      <c r="S421" s="4">
        <f>+S316</f>
        <v>294227435</v>
      </c>
      <c r="T421" s="79">
        <f>+N421/I421</f>
        <v>0.84078172526376671</v>
      </c>
    </row>
    <row r="422" spans="1:21" s="4" customFormat="1" ht="13.5" thickBot="1">
      <c r="A422" s="60" t="s">
        <v>95</v>
      </c>
      <c r="B422" s="60"/>
      <c r="C422" s="60"/>
      <c r="D422" s="60"/>
      <c r="T422" s="80">
        <f>+T421-T420</f>
        <v>0.18811931031115658</v>
      </c>
    </row>
    <row r="423" spans="1:21" s="4" customFormat="1" ht="13.5" thickTop="1">
      <c r="A423" s="60"/>
      <c r="B423" s="60"/>
      <c r="C423" s="60"/>
      <c r="D423" s="60"/>
    </row>
    <row r="424" spans="1:21" s="4" customFormat="1">
      <c r="A424" s="60"/>
      <c r="B424" s="60"/>
      <c r="C424" s="60"/>
      <c r="D424" s="60"/>
    </row>
    <row r="425" spans="1:21" s="4" customFormat="1">
      <c r="A425" s="63" t="s">
        <v>96</v>
      </c>
      <c r="B425" s="63"/>
      <c r="C425" s="63"/>
      <c r="D425" s="60"/>
    </row>
    <row r="426" spans="1:21" s="4" customFormat="1" ht="25.5">
      <c r="A426" s="60" t="s">
        <v>97</v>
      </c>
      <c r="B426" s="60"/>
      <c r="C426" s="60"/>
      <c r="D426" s="60"/>
    </row>
    <row r="427" spans="1:21" s="4" customFormat="1">
      <c r="A427" s="60" t="s">
        <v>93</v>
      </c>
      <c r="B427" s="60"/>
      <c r="C427" s="60"/>
      <c r="D427" s="60"/>
      <c r="I427" s="4">
        <v>1113631178</v>
      </c>
      <c r="N427" s="4">
        <f>93257924+726825214</f>
        <v>820083138</v>
      </c>
      <c r="S427" s="4">
        <f>+I427-N427</f>
        <v>293548040</v>
      </c>
      <c r="T427" s="78">
        <f>+N427/I427</f>
        <v>0.73640461420342884</v>
      </c>
    </row>
    <row r="428" spans="1:21" s="4" customFormat="1">
      <c r="A428" s="60" t="s">
        <v>94</v>
      </c>
      <c r="B428" s="60"/>
      <c r="C428" s="60"/>
      <c r="D428" s="81" t="e">
        <f>+D316='[1]by agency'!#REF!</f>
        <v>#REF!</v>
      </c>
      <c r="I428" s="4">
        <v>1272824508</v>
      </c>
      <c r="N428" s="4">
        <f>108255980+N421</f>
        <v>1661978697</v>
      </c>
      <c r="S428" s="4">
        <f>+I428-N428</f>
        <v>-389154189</v>
      </c>
      <c r="T428" s="79">
        <f>+N428/I428</f>
        <v>1.3057406473194653</v>
      </c>
    </row>
    <row r="429" spans="1:21" s="4" customFormat="1" ht="13.5" thickBot="1">
      <c r="A429" s="60" t="s">
        <v>95</v>
      </c>
      <c r="B429" s="60"/>
      <c r="C429" s="60"/>
      <c r="D429" s="60"/>
      <c r="T429" s="80">
        <f>+T428-T427</f>
        <v>0.56933603311603642</v>
      </c>
    </row>
    <row r="430" spans="1:21" s="4" customFormat="1" ht="13.5" thickTop="1">
      <c r="A430" s="60"/>
      <c r="B430" s="60"/>
      <c r="C430" s="60"/>
      <c r="D430" s="60"/>
    </row>
    <row r="431" spans="1:21" s="4" customFormat="1">
      <c r="A431" s="60"/>
      <c r="B431" s="60"/>
      <c r="C431" s="60"/>
      <c r="D431" s="60"/>
    </row>
    <row r="432" spans="1:21" s="4" customFormat="1">
      <c r="A432" s="77"/>
      <c r="B432" s="77"/>
      <c r="C432" s="77"/>
      <c r="D432" s="60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</row>
    <row r="433" spans="1:21" s="4" customFormat="1">
      <c r="A433" s="77"/>
      <c r="B433" s="77"/>
      <c r="C433" s="77"/>
      <c r="D433" s="60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</row>
    <row r="434" spans="1:21" s="4" customFormat="1">
      <c r="A434" s="82"/>
      <c r="B434" s="82"/>
      <c r="C434" s="82"/>
      <c r="D434" s="60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83"/>
      <c r="U434" s="74"/>
    </row>
    <row r="435" spans="1:21" s="4" customFormat="1">
      <c r="A435" s="82"/>
      <c r="B435" s="82"/>
      <c r="C435" s="82"/>
      <c r="D435" s="60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83"/>
      <c r="U435" s="74"/>
    </row>
    <row r="436" spans="1:21" s="4" customFormat="1">
      <c r="A436" s="60"/>
      <c r="B436" s="60"/>
      <c r="C436" s="60"/>
      <c r="D436" s="60"/>
      <c r="E436" s="74"/>
      <c r="F436" s="74"/>
      <c r="G436" s="74"/>
      <c r="H436" s="74"/>
      <c r="I436" s="74"/>
      <c r="J436" s="74"/>
      <c r="M436" s="74"/>
      <c r="N436" s="74"/>
      <c r="O436" s="74"/>
      <c r="P436" s="74"/>
      <c r="Q436" s="74"/>
      <c r="R436" s="74"/>
      <c r="S436" s="74"/>
      <c r="T436" s="83"/>
      <c r="U436" s="74"/>
    </row>
    <row r="437" spans="1:21" s="4" customFormat="1">
      <c r="A437" s="60"/>
      <c r="B437" s="60"/>
      <c r="C437" s="60"/>
      <c r="D437" s="60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</row>
    <row r="438" spans="1:21" s="4" customFormat="1">
      <c r="A438" s="60"/>
      <c r="B438" s="60"/>
      <c r="C438" s="60"/>
      <c r="D438" s="60"/>
      <c r="E438" s="84"/>
      <c r="F438" s="84"/>
      <c r="G438" s="85"/>
      <c r="H438" s="74"/>
      <c r="I438" s="84"/>
      <c r="J438" s="84"/>
      <c r="K438" s="74"/>
      <c r="L438" s="74"/>
    </row>
    <row r="439" spans="1:21" s="4" customFormat="1" hidden="1">
      <c r="A439" s="63"/>
      <c r="B439" s="63"/>
      <c r="C439" s="63"/>
      <c r="D439" s="60"/>
      <c r="E439" s="74"/>
      <c r="F439" s="74"/>
      <c r="G439" s="74"/>
      <c r="H439" s="74"/>
      <c r="I439" s="74"/>
      <c r="J439" s="74"/>
      <c r="K439" s="74"/>
      <c r="L439" s="74"/>
    </row>
    <row r="440" spans="1:21" s="4" customFormat="1" hidden="1">
      <c r="A440" s="60"/>
      <c r="B440" s="60"/>
      <c r="C440" s="60"/>
      <c r="D440" s="60"/>
      <c r="E440" s="74"/>
      <c r="F440" s="74"/>
      <c r="G440" s="74"/>
      <c r="H440" s="74"/>
      <c r="I440" s="74"/>
      <c r="J440" s="74"/>
      <c r="K440" s="74"/>
      <c r="L440" s="74"/>
    </row>
    <row r="441" spans="1:21" s="4" customFormat="1" hidden="1">
      <c r="A441" s="60"/>
      <c r="B441" s="60"/>
      <c r="C441" s="60"/>
      <c r="D441" s="60"/>
      <c r="E441" s="74"/>
      <c r="F441" s="74"/>
      <c r="G441" s="74"/>
      <c r="H441" s="74"/>
      <c r="I441" s="74"/>
      <c r="J441" s="74"/>
      <c r="K441" s="74"/>
      <c r="L441" s="74"/>
      <c r="S441" s="4">
        <f>I441-N441</f>
        <v>0</v>
      </c>
      <c r="T441" s="78" t="e">
        <f>N441/I441</f>
        <v>#DIV/0!</v>
      </c>
    </row>
    <row r="442" spans="1:21" s="4" customFormat="1" hidden="1">
      <c r="A442" s="60"/>
      <c r="B442" s="60"/>
      <c r="C442" s="60"/>
      <c r="D442" s="60"/>
      <c r="E442" s="74"/>
      <c r="F442" s="74"/>
      <c r="G442" s="74"/>
      <c r="H442" s="74"/>
      <c r="I442" s="74"/>
      <c r="J442" s="74"/>
      <c r="K442" s="74"/>
      <c r="L442" s="74"/>
      <c r="S442" s="4">
        <f>I442-N442</f>
        <v>0</v>
      </c>
      <c r="T442" s="78" t="e">
        <f>N442/I442</f>
        <v>#DIV/0!</v>
      </c>
    </row>
    <row r="443" spans="1:21" s="4" customFormat="1" ht="13.5" hidden="1" thickBot="1">
      <c r="A443" s="60"/>
      <c r="B443" s="60"/>
      <c r="C443" s="60"/>
      <c r="D443" s="60"/>
      <c r="E443" s="74"/>
      <c r="F443" s="74"/>
      <c r="G443" s="74"/>
      <c r="H443" s="74"/>
      <c r="I443" s="74"/>
      <c r="J443" s="74"/>
      <c r="K443" s="74"/>
      <c r="L443" s="74"/>
      <c r="T443" s="80" t="e">
        <f>+T442-T441</f>
        <v>#DIV/0!</v>
      </c>
    </row>
    <row r="444" spans="1:21" s="4" customFormat="1" hidden="1">
      <c r="A444" s="60"/>
      <c r="B444" s="60"/>
      <c r="C444" s="60"/>
      <c r="D444" s="60"/>
      <c r="E444" s="74"/>
      <c r="F444" s="74"/>
      <c r="G444" s="74"/>
      <c r="H444" s="74"/>
      <c r="I444" s="74"/>
      <c r="J444" s="74"/>
      <c r="K444" s="74"/>
      <c r="L444" s="74"/>
    </row>
    <row r="445" spans="1:21" s="4" customFormat="1" hidden="1">
      <c r="A445" s="60"/>
      <c r="B445" s="60"/>
      <c r="C445" s="60"/>
      <c r="D445" s="60"/>
      <c r="E445" s="74"/>
      <c r="F445" s="74"/>
      <c r="G445" s="74"/>
      <c r="H445" s="74"/>
      <c r="I445" s="74"/>
      <c r="J445" s="74"/>
      <c r="K445" s="74"/>
      <c r="L445" s="74"/>
    </row>
    <row r="446" spans="1:21" s="4" customFormat="1" hidden="1">
      <c r="A446" s="60"/>
      <c r="B446" s="60"/>
      <c r="C446" s="60"/>
      <c r="D446" s="60"/>
      <c r="E446" s="74"/>
      <c r="F446" s="74"/>
      <c r="G446" s="74"/>
      <c r="H446" s="74"/>
      <c r="I446" s="74"/>
      <c r="J446" s="74"/>
      <c r="K446" s="74"/>
      <c r="L446" s="74"/>
    </row>
    <row r="447" spans="1:21" s="4" customFormat="1" hidden="1">
      <c r="A447" s="63"/>
      <c r="B447" s="63"/>
      <c r="C447" s="63"/>
      <c r="D447" s="60"/>
      <c r="E447" s="74"/>
      <c r="F447" s="74"/>
      <c r="G447" s="74"/>
      <c r="H447" s="74"/>
      <c r="I447" s="74"/>
      <c r="J447" s="74"/>
      <c r="K447" s="74"/>
      <c r="L447" s="74"/>
    </row>
    <row r="448" spans="1:21" s="4" customFormat="1" hidden="1">
      <c r="A448" s="60"/>
      <c r="B448" s="60"/>
      <c r="C448" s="60"/>
      <c r="D448" s="60"/>
      <c r="E448" s="74"/>
      <c r="F448" s="74"/>
      <c r="G448" s="74"/>
      <c r="H448" s="74"/>
      <c r="I448" s="74"/>
      <c r="J448" s="74"/>
      <c r="K448" s="74"/>
      <c r="L448" s="74"/>
    </row>
    <row r="449" spans="1:21" s="4" customFormat="1" hidden="1">
      <c r="A449" s="60"/>
      <c r="B449" s="60"/>
      <c r="C449" s="60"/>
      <c r="D449" s="60"/>
      <c r="E449" s="74"/>
      <c r="F449" s="74"/>
      <c r="G449" s="74"/>
      <c r="H449" s="74"/>
      <c r="I449" s="74"/>
      <c r="J449" s="74"/>
      <c r="K449" s="74"/>
      <c r="L449" s="74"/>
      <c r="S449" s="4">
        <f>+I449-N449</f>
        <v>0</v>
      </c>
      <c r="T449" s="78" t="e">
        <f>+N449/I449</f>
        <v>#DIV/0!</v>
      </c>
    </row>
    <row r="450" spans="1:21" s="4" customFormat="1" hidden="1">
      <c r="A450" s="60"/>
      <c r="B450" s="60"/>
      <c r="C450" s="60"/>
      <c r="D450" s="60"/>
      <c r="E450" s="74"/>
      <c r="F450" s="74"/>
      <c r="G450" s="74"/>
      <c r="H450" s="74"/>
      <c r="I450" s="74"/>
      <c r="J450" s="74"/>
      <c r="K450" s="74"/>
      <c r="L450" s="74"/>
      <c r="S450" s="4">
        <f>+I450-N450</f>
        <v>0</v>
      </c>
      <c r="T450" s="79" t="e">
        <f>+N450/I450</f>
        <v>#DIV/0!</v>
      </c>
    </row>
    <row r="451" spans="1:21" s="4" customFormat="1" ht="13.5" hidden="1" thickBot="1">
      <c r="A451" s="60"/>
      <c r="B451" s="60"/>
      <c r="C451" s="60"/>
      <c r="D451" s="60"/>
      <c r="E451" s="74"/>
      <c r="F451" s="74"/>
      <c r="G451" s="74"/>
      <c r="H451" s="74"/>
      <c r="I451" s="74"/>
      <c r="J451" s="74"/>
      <c r="K451" s="74"/>
      <c r="L451" s="74"/>
      <c r="T451" s="80" t="e">
        <f>+T450-T449</f>
        <v>#DIV/0!</v>
      </c>
    </row>
    <row r="452" spans="1:21" s="4" customFormat="1" hidden="1">
      <c r="A452" s="60"/>
      <c r="B452" s="60"/>
      <c r="C452" s="60"/>
      <c r="D452" s="60"/>
      <c r="E452" s="74"/>
      <c r="F452" s="74"/>
      <c r="G452" s="74"/>
      <c r="H452" s="74"/>
      <c r="I452" s="74"/>
      <c r="J452" s="74"/>
      <c r="K452" s="74"/>
      <c r="L452" s="74"/>
    </row>
    <row r="453" spans="1:21" s="4" customFormat="1" ht="15">
      <c r="A453" s="86"/>
      <c r="B453" s="86"/>
      <c r="C453" s="86"/>
      <c r="D453" s="60"/>
      <c r="E453" s="87"/>
      <c r="F453" s="87"/>
      <c r="G453" s="87"/>
      <c r="H453" s="74"/>
      <c r="I453" s="87"/>
      <c r="J453" s="88"/>
      <c r="K453" s="74"/>
      <c r="L453" s="74"/>
    </row>
    <row r="454" spans="1:21" s="4" customFormat="1">
      <c r="A454" s="82"/>
      <c r="B454" s="82"/>
      <c r="C454" s="82"/>
      <c r="D454" s="60"/>
      <c r="E454" s="74"/>
      <c r="F454" s="74"/>
      <c r="G454" s="74"/>
      <c r="H454" s="74"/>
      <c r="I454" s="74"/>
      <c r="J454" s="74"/>
      <c r="K454" s="74"/>
      <c r="L454" s="74"/>
    </row>
    <row r="455" spans="1:21" s="4" customFormat="1">
      <c r="A455" s="82"/>
      <c r="B455" s="82"/>
      <c r="C455" s="82"/>
      <c r="D455" s="60"/>
      <c r="E455" s="74"/>
      <c r="F455" s="74"/>
      <c r="G455" s="74"/>
      <c r="H455" s="74"/>
      <c r="I455" s="74"/>
      <c r="J455" s="74"/>
      <c r="K455" s="74"/>
      <c r="L455" s="74"/>
    </row>
    <row r="456" spans="1:21" s="4" customFormat="1">
      <c r="A456" s="82"/>
      <c r="B456" s="82"/>
      <c r="C456" s="82"/>
      <c r="D456" s="60"/>
      <c r="E456" s="74"/>
      <c r="F456" s="74"/>
      <c r="G456" s="74"/>
      <c r="H456" s="74"/>
      <c r="I456" s="74"/>
      <c r="J456" s="74"/>
      <c r="K456" s="74"/>
      <c r="L456" s="74"/>
    </row>
    <row r="457" spans="1:21" s="4" customFormat="1" hidden="1">
      <c r="A457" s="82"/>
      <c r="B457" s="82"/>
      <c r="C457" s="82"/>
      <c r="D457" s="60"/>
      <c r="E457" s="74"/>
      <c r="F457" s="74"/>
      <c r="G457" s="74"/>
      <c r="H457" s="74"/>
      <c r="I457" s="74"/>
      <c r="J457" s="74"/>
      <c r="K457" s="74"/>
      <c r="L457" s="74"/>
    </row>
    <row r="458" spans="1:21" s="4" customFormat="1" hidden="1">
      <c r="A458" s="82"/>
      <c r="B458" s="82"/>
      <c r="C458" s="82"/>
      <c r="D458" s="60"/>
      <c r="E458" s="74"/>
      <c r="F458" s="74"/>
      <c r="G458" s="74"/>
      <c r="H458" s="74"/>
      <c r="I458" s="74"/>
      <c r="J458" s="74"/>
      <c r="K458" s="74"/>
      <c r="L458" s="74"/>
    </row>
    <row r="459" spans="1:21" s="4" customFormat="1">
      <c r="A459" s="82"/>
      <c r="B459" s="82"/>
      <c r="C459" s="82"/>
      <c r="D459" s="60"/>
      <c r="E459" s="74"/>
      <c r="F459" s="74"/>
      <c r="G459" s="74"/>
      <c r="H459" s="74"/>
      <c r="I459" s="74"/>
      <c r="J459" s="74"/>
      <c r="K459" s="74"/>
      <c r="L459" s="74"/>
    </row>
    <row r="460" spans="1:21" s="4" customFormat="1">
      <c r="A460" s="60"/>
      <c r="B460" s="60"/>
      <c r="C460" s="60"/>
      <c r="D460" s="60"/>
      <c r="E460" s="74"/>
      <c r="F460" s="74"/>
      <c r="G460" s="74"/>
      <c r="H460" s="74"/>
      <c r="I460" s="74"/>
      <c r="J460" s="74"/>
      <c r="K460" s="74"/>
      <c r="L460" s="74"/>
    </row>
    <row r="461" spans="1:21" s="4" customFormat="1">
      <c r="A461" s="60"/>
      <c r="B461" s="60"/>
      <c r="C461" s="60"/>
      <c r="D461" s="60"/>
      <c r="E461" s="74"/>
      <c r="F461" s="74"/>
      <c r="G461" s="74"/>
      <c r="H461" s="74"/>
      <c r="I461" s="74"/>
      <c r="J461" s="74"/>
      <c r="K461" s="74"/>
      <c r="L461" s="74"/>
    </row>
    <row r="462" spans="1:21" s="4" customFormat="1">
      <c r="A462" s="60"/>
      <c r="B462" s="60"/>
      <c r="C462" s="60"/>
      <c r="D462" s="60"/>
      <c r="E462" s="74"/>
      <c r="F462" s="74"/>
      <c r="G462" s="74"/>
      <c r="H462" s="74"/>
      <c r="I462" s="74"/>
      <c r="J462" s="74"/>
      <c r="K462" s="74"/>
      <c r="L462" s="74"/>
    </row>
    <row r="463" spans="1:21" s="4" customFormat="1" hidden="1">
      <c r="A463" s="60"/>
      <c r="B463" s="60"/>
      <c r="C463" s="60"/>
      <c r="D463" s="60"/>
      <c r="E463" s="74"/>
      <c r="F463" s="74"/>
      <c r="G463" s="74"/>
      <c r="H463" s="74"/>
      <c r="I463" s="74"/>
      <c r="J463" s="74"/>
      <c r="K463" s="74"/>
      <c r="L463" s="74"/>
    </row>
    <row r="464" spans="1:21" s="4" customFormat="1">
      <c r="A464" s="60"/>
      <c r="B464" s="60"/>
      <c r="C464" s="60"/>
      <c r="D464" s="60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83"/>
      <c r="U464" s="74"/>
    </row>
    <row r="465" spans="1:21" s="4" customFormat="1">
      <c r="A465" s="60"/>
      <c r="B465" s="60"/>
      <c r="C465" s="60"/>
      <c r="D465" s="60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83"/>
      <c r="U465" s="74"/>
    </row>
    <row r="466" spans="1:21" s="4" customFormat="1">
      <c r="A466" s="60"/>
      <c r="B466" s="60"/>
      <c r="C466" s="60"/>
      <c r="D466" s="60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83"/>
      <c r="U466" s="74"/>
    </row>
    <row r="467" spans="1:21" s="4" customFormat="1">
      <c r="A467" s="60"/>
      <c r="B467" s="60"/>
      <c r="C467" s="60"/>
      <c r="D467" s="60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83"/>
      <c r="U467" s="74"/>
    </row>
    <row r="468" spans="1:21" s="4" customFormat="1">
      <c r="A468" s="60"/>
      <c r="B468" s="60"/>
      <c r="C468" s="60"/>
      <c r="D468" s="60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83"/>
      <c r="U468" s="74"/>
    </row>
    <row r="469" spans="1:21" s="4" customFormat="1">
      <c r="A469" s="60"/>
      <c r="B469" s="60"/>
      <c r="C469" s="60"/>
      <c r="D469" s="60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83"/>
      <c r="U469" s="74"/>
    </row>
    <row r="470" spans="1:21" s="4" customFormat="1">
      <c r="A470" s="82"/>
      <c r="B470" s="82"/>
      <c r="C470" s="82"/>
      <c r="D470" s="60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>
        <f>+I470-N470</f>
        <v>0</v>
      </c>
      <c r="T470" s="78" t="e">
        <f>+N470/I470</f>
        <v>#DIV/0!</v>
      </c>
      <c r="U470" s="74"/>
    </row>
    <row r="471" spans="1:21" s="4" customFormat="1">
      <c r="A471" s="82"/>
      <c r="B471" s="82"/>
      <c r="C471" s="82"/>
      <c r="D471" s="60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>
        <f>+I471-N471</f>
        <v>0</v>
      </c>
      <c r="T471" s="79" t="e">
        <f>+N471/I471</f>
        <v>#DIV/0!</v>
      </c>
      <c r="U471" s="74"/>
    </row>
    <row r="472" spans="1:21" s="4" customFormat="1" ht="13.5" thickBot="1">
      <c r="A472" s="60"/>
      <c r="B472" s="60"/>
      <c r="C472" s="60"/>
      <c r="D472" s="60"/>
      <c r="F472" s="74"/>
      <c r="G472" s="74"/>
      <c r="T472" s="89" t="e">
        <f>+T471-T470</f>
        <v>#DIV/0!</v>
      </c>
    </row>
    <row r="473" spans="1:21" s="4" customFormat="1" ht="13.5" thickTop="1">
      <c r="A473" s="60"/>
      <c r="B473" s="60"/>
      <c r="C473" s="60"/>
      <c r="D473" s="60"/>
      <c r="E473" s="74"/>
      <c r="F473" s="74"/>
      <c r="G473" s="74"/>
    </row>
    <row r="474" spans="1:21" s="4" customFormat="1">
      <c r="A474" s="60"/>
      <c r="B474" s="60"/>
      <c r="C474" s="60"/>
      <c r="D474" s="60"/>
      <c r="E474" s="74"/>
    </row>
    <row r="475" spans="1:21" s="4" customFormat="1">
      <c r="A475" s="60"/>
      <c r="B475" s="60"/>
      <c r="C475" s="60"/>
      <c r="D475" s="60"/>
      <c r="E475" s="74"/>
    </row>
    <row r="476" spans="1:21" s="4" customFormat="1">
      <c r="A476" s="60"/>
      <c r="B476" s="60"/>
      <c r="C476" s="60"/>
      <c r="D476" s="60"/>
      <c r="E476" s="74"/>
    </row>
    <row r="477" spans="1:21" s="4" customFormat="1" ht="15.75" customHeight="1">
      <c r="A477" s="60"/>
      <c r="B477" s="60"/>
      <c r="C477" s="60"/>
      <c r="D477" s="60"/>
      <c r="E477" s="74"/>
    </row>
    <row r="478" spans="1:21" s="4" customFormat="1">
      <c r="A478" s="60"/>
      <c r="B478" s="60"/>
      <c r="C478" s="60"/>
      <c r="D478" s="60"/>
      <c r="E478" s="74"/>
    </row>
    <row r="479" spans="1:21" s="4" customFormat="1" ht="12.75" customHeight="1">
      <c r="A479" s="90"/>
      <c r="B479" s="90"/>
      <c r="C479" s="90"/>
      <c r="D479" s="90"/>
      <c r="E479" s="74"/>
    </row>
    <row r="480" spans="1:21" s="4" customFormat="1">
      <c r="A480" s="91"/>
      <c r="B480" s="91"/>
      <c r="C480" s="91"/>
      <c r="D480" s="92"/>
      <c r="E480" s="74"/>
    </row>
    <row r="481" spans="1:17" s="4" customFormat="1">
      <c r="A481" s="93"/>
      <c r="B481" s="93"/>
      <c r="C481" s="93"/>
      <c r="D481" s="92"/>
      <c r="E481" s="74"/>
    </row>
    <row r="482" spans="1:17" s="4" customFormat="1">
      <c r="A482" s="60"/>
      <c r="B482" s="60"/>
      <c r="C482" s="60"/>
      <c r="D482" s="94"/>
      <c r="E482" s="74"/>
    </row>
    <row r="483" spans="1:17" s="4" customFormat="1">
      <c r="A483" s="60"/>
      <c r="B483" s="60"/>
      <c r="C483" s="60"/>
      <c r="D483" s="94"/>
      <c r="E483" s="74"/>
    </row>
    <row r="484" spans="1:17" s="4" customFormat="1">
      <c r="A484" s="60"/>
      <c r="B484" s="60"/>
      <c r="C484" s="60"/>
      <c r="D484" s="94"/>
      <c r="E484" s="74"/>
    </row>
    <row r="485" spans="1:17" s="4" customFormat="1">
      <c r="A485" s="60"/>
      <c r="B485" s="60"/>
      <c r="C485" s="60"/>
      <c r="D485" s="9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</row>
    <row r="486" spans="1:17" s="4" customFormat="1">
      <c r="A486" s="60"/>
      <c r="B486" s="60"/>
      <c r="C486" s="60"/>
      <c r="D486" s="9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</row>
    <row r="487" spans="1:17" s="4" customFormat="1">
      <c r="A487" s="60"/>
      <c r="B487" s="60"/>
      <c r="C487" s="60"/>
      <c r="D487" s="9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</row>
    <row r="488" spans="1:17" s="4" customFormat="1" ht="12.75" customHeight="1">
      <c r="A488" s="60"/>
      <c r="B488" s="60"/>
      <c r="C488" s="60"/>
      <c r="D488" s="9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</row>
    <row r="489" spans="1:17" s="4" customFormat="1" ht="12.75" customHeight="1">
      <c r="A489" s="60"/>
      <c r="B489" s="60"/>
      <c r="C489" s="60"/>
      <c r="D489" s="9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</row>
    <row r="490" spans="1:17" s="4" customFormat="1" ht="11.25" customHeight="1">
      <c r="A490" s="95"/>
      <c r="B490" s="95"/>
      <c r="C490" s="95"/>
      <c r="D490" s="95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</row>
    <row r="491" spans="1:17" s="4" customFormat="1" ht="11.25" customHeight="1">
      <c r="A491" s="95"/>
      <c r="B491" s="95"/>
      <c r="C491" s="95"/>
      <c r="D491" s="95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</row>
    <row r="492" spans="1:17" s="4" customFormat="1" ht="11.25" customHeight="1">
      <c r="A492" s="95"/>
      <c r="B492" s="95"/>
      <c r="C492" s="95"/>
      <c r="D492" s="95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</row>
    <row r="493" spans="1:17" s="4" customFormat="1" ht="12.75" customHeight="1">
      <c r="A493" s="96"/>
      <c r="B493" s="96"/>
      <c r="C493" s="96"/>
      <c r="D493" s="96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</row>
    <row r="494" spans="1:17" s="4" customFormat="1" ht="11.25" customHeight="1">
      <c r="A494" s="97"/>
      <c r="B494" s="97"/>
      <c r="C494" s="97"/>
      <c r="D494" s="97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</row>
    <row r="495" spans="1:17" s="4" customFormat="1" ht="11.25" customHeight="1">
      <c r="A495" s="97"/>
      <c r="B495" s="97"/>
      <c r="C495" s="97"/>
      <c r="D495" s="97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</row>
    <row r="496" spans="1:17" s="4" customFormat="1">
      <c r="A496" s="98"/>
      <c r="B496" s="98"/>
      <c r="C496" s="98"/>
      <c r="D496" s="98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</row>
    <row r="497" spans="1:17" s="4" customFormat="1" ht="30">
      <c r="A497" s="99"/>
      <c r="B497" s="99"/>
      <c r="C497" s="99"/>
      <c r="D497" s="100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</row>
    <row r="498" spans="1:17" s="4" customFormat="1" ht="30">
      <c r="A498" s="99"/>
      <c r="B498" s="99"/>
      <c r="C498" s="99"/>
      <c r="D498" s="100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</row>
    <row r="499" spans="1:17" s="4" customFormat="1">
      <c r="A499" s="100"/>
      <c r="B499" s="100"/>
      <c r="C499" s="100"/>
      <c r="D499" s="100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</row>
    <row r="500" spans="1:17" s="4" customFormat="1" ht="12.75" customHeight="1">
      <c r="A500" s="95"/>
      <c r="B500" s="95"/>
      <c r="C500" s="95"/>
      <c r="D500" s="95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</row>
    <row r="501" spans="1:17" s="4" customFormat="1" ht="12.75" customHeight="1">
      <c r="A501" s="101"/>
      <c r="B501" s="95"/>
      <c r="C501" s="95"/>
      <c r="D501" s="95"/>
    </row>
    <row r="502" spans="1:17" s="4" customFormat="1" ht="12.75" customHeight="1">
      <c r="A502" s="101"/>
      <c r="B502" s="95"/>
      <c r="C502" s="95"/>
      <c r="D502" s="95"/>
    </row>
    <row r="503" spans="1:17" s="4" customFormat="1" ht="12.75" customHeight="1">
      <c r="A503" s="101"/>
      <c r="B503" s="95"/>
      <c r="C503" s="95"/>
      <c r="D503" s="95"/>
    </row>
    <row r="504" spans="1:17" s="4" customFormat="1" ht="12.75" customHeight="1">
      <c r="A504" s="101"/>
      <c r="B504" s="95"/>
      <c r="C504" s="95"/>
      <c r="D504" s="95"/>
    </row>
    <row r="505" spans="1:17" s="4" customFormat="1" ht="12.75" customHeight="1">
      <c r="A505" s="102"/>
      <c r="B505" s="102"/>
      <c r="C505" s="102"/>
      <c r="D505" s="102"/>
    </row>
    <row r="506" spans="1:17" s="4" customFormat="1" ht="12.75" customHeight="1">
      <c r="A506" s="95"/>
      <c r="B506" s="95"/>
      <c r="C506" s="95"/>
      <c r="D506" s="95"/>
    </row>
    <row r="507" spans="1:17" s="4" customFormat="1">
      <c r="A507" s="95"/>
      <c r="B507" s="95"/>
      <c r="C507" s="95"/>
      <c r="D507" s="95"/>
    </row>
    <row r="508" spans="1:17" s="4" customFormat="1">
      <c r="A508" s="95"/>
      <c r="B508" s="95"/>
      <c r="C508" s="95"/>
      <c r="D508" s="95"/>
      <c r="E508" s="74"/>
      <c r="F508" s="74"/>
      <c r="G508" s="74"/>
    </row>
    <row r="509" spans="1:17" s="4" customFormat="1">
      <c r="A509" s="95"/>
      <c r="B509" s="95"/>
      <c r="C509" s="95"/>
      <c r="D509" s="95"/>
      <c r="E509" s="74"/>
      <c r="F509" s="74"/>
      <c r="G509" s="74"/>
    </row>
    <row r="510" spans="1:17" s="4" customFormat="1">
      <c r="A510" s="91"/>
      <c r="B510" s="91"/>
      <c r="C510" s="91"/>
      <c r="D510" s="92"/>
      <c r="E510" s="74"/>
      <c r="F510" s="74"/>
      <c r="G510" s="74"/>
    </row>
    <row r="511" spans="1:17" s="4" customFormat="1">
      <c r="A511" s="93"/>
      <c r="B511" s="93"/>
      <c r="C511" s="93"/>
      <c r="D511" s="92"/>
      <c r="E511" s="74"/>
      <c r="F511" s="74"/>
      <c r="G511" s="74"/>
    </row>
    <row r="512" spans="1:17" s="4" customFormat="1">
      <c r="A512" s="60"/>
      <c r="B512" s="60"/>
      <c r="C512" s="60"/>
      <c r="D512" s="60"/>
      <c r="E512" s="74"/>
      <c r="F512" s="74"/>
      <c r="G512" s="74"/>
    </row>
    <row r="513" spans="1:7" s="4" customFormat="1">
      <c r="A513" s="60"/>
      <c r="B513" s="60"/>
      <c r="C513" s="60"/>
      <c r="D513" s="60"/>
      <c r="E513" s="74"/>
      <c r="F513" s="74"/>
      <c r="G513" s="74"/>
    </row>
    <row r="514" spans="1:7" s="4" customFormat="1">
      <c r="A514" s="60"/>
      <c r="B514" s="60"/>
      <c r="C514" s="60"/>
      <c r="D514" s="60"/>
      <c r="E514" s="74"/>
      <c r="F514" s="74"/>
      <c r="G514" s="74"/>
    </row>
    <row r="515" spans="1:7" s="4" customFormat="1">
      <c r="A515" s="60"/>
      <c r="B515" s="60"/>
      <c r="C515" s="60"/>
      <c r="D515" s="60"/>
      <c r="E515" s="74"/>
      <c r="F515" s="74"/>
      <c r="G515" s="74"/>
    </row>
    <row r="516" spans="1:7" s="4" customFormat="1">
      <c r="A516" s="60"/>
      <c r="B516" s="60"/>
      <c r="C516" s="60"/>
      <c r="D516" s="60"/>
      <c r="E516" s="74"/>
      <c r="F516" s="74"/>
      <c r="G516" s="74"/>
    </row>
    <row r="517" spans="1:7" s="4" customFormat="1">
      <c r="A517" s="60"/>
      <c r="B517" s="60"/>
      <c r="C517" s="60"/>
      <c r="D517" s="60"/>
      <c r="E517" s="74"/>
      <c r="F517" s="74"/>
      <c r="G517" s="74"/>
    </row>
    <row r="518" spans="1:7" s="4" customFormat="1">
      <c r="A518" s="90"/>
      <c r="B518" s="90"/>
      <c r="C518" s="90"/>
      <c r="D518" s="90"/>
      <c r="E518" s="74"/>
      <c r="F518" s="74"/>
      <c r="G518" s="74"/>
    </row>
    <row r="519" spans="1:7" s="4" customFormat="1">
      <c r="A519" s="95"/>
      <c r="B519" s="95"/>
      <c r="C519" s="95"/>
      <c r="D519" s="95"/>
      <c r="E519" s="74"/>
      <c r="F519" s="74"/>
      <c r="G519" s="74"/>
    </row>
    <row r="520" spans="1:7" s="4" customFormat="1">
      <c r="A520" s="95"/>
      <c r="B520" s="95"/>
      <c r="C520" s="95"/>
      <c r="D520" s="95"/>
      <c r="E520" s="74"/>
      <c r="F520" s="74"/>
      <c r="G520" s="74"/>
    </row>
    <row r="521" spans="1:7" s="4" customFormat="1">
      <c r="A521" s="95"/>
      <c r="B521" s="95"/>
      <c r="C521" s="95"/>
      <c r="D521" s="95"/>
    </row>
    <row r="522" spans="1:7" s="4" customFormat="1">
      <c r="A522" s="95"/>
      <c r="B522" s="95"/>
      <c r="C522" s="95"/>
      <c r="D522" s="95"/>
    </row>
    <row r="523" spans="1:7" s="4" customFormat="1">
      <c r="A523" s="95"/>
      <c r="B523" s="95"/>
      <c r="C523" s="95"/>
      <c r="D523" s="95"/>
    </row>
    <row r="524" spans="1:7" s="4" customFormat="1">
      <c r="A524" s="95"/>
      <c r="B524" s="95"/>
      <c r="C524" s="95"/>
      <c r="D524" s="95"/>
    </row>
    <row r="525" spans="1:7" s="4" customFormat="1">
      <c r="A525" s="95"/>
      <c r="B525" s="95"/>
      <c r="C525" s="95"/>
      <c r="D525" s="95"/>
    </row>
    <row r="526" spans="1:7" s="4" customFormat="1">
      <c r="A526" s="95"/>
      <c r="B526" s="95"/>
      <c r="C526" s="95"/>
      <c r="D526" s="95"/>
    </row>
    <row r="527" spans="1:7" s="4" customFormat="1">
      <c r="A527" s="95"/>
      <c r="B527" s="95"/>
      <c r="C527" s="95"/>
      <c r="D527" s="95"/>
    </row>
    <row r="528" spans="1:7" s="4" customFormat="1">
      <c r="A528" s="95"/>
      <c r="B528" s="95"/>
      <c r="C528" s="95"/>
      <c r="D528" s="95"/>
    </row>
    <row r="529" spans="1:4" s="4" customFormat="1">
      <c r="A529" s="95"/>
      <c r="B529" s="95"/>
      <c r="C529" s="95"/>
      <c r="D529" s="95"/>
    </row>
    <row r="530" spans="1:4" s="4" customFormat="1">
      <c r="A530" s="95"/>
      <c r="B530" s="95"/>
      <c r="C530" s="95"/>
      <c r="D530" s="95"/>
    </row>
    <row r="531" spans="1:4" s="4" customFormat="1">
      <c r="A531" s="95"/>
      <c r="B531" s="95"/>
      <c r="C531" s="95"/>
      <c r="D531" s="95"/>
    </row>
    <row r="532" spans="1:4" s="4" customFormat="1">
      <c r="A532" s="95"/>
      <c r="B532" s="95"/>
      <c r="C532" s="95"/>
      <c r="D532" s="95"/>
    </row>
    <row r="533" spans="1:4" s="4" customFormat="1">
      <c r="A533" s="95"/>
      <c r="B533" s="95"/>
      <c r="C533" s="95"/>
      <c r="D533" s="95"/>
    </row>
    <row r="534" spans="1:4" s="4" customFormat="1">
      <c r="A534" s="95"/>
      <c r="B534" s="95"/>
      <c r="C534" s="95"/>
      <c r="D534" s="95"/>
    </row>
    <row r="535" spans="1:4" s="4" customFormat="1">
      <c r="A535" s="95"/>
      <c r="B535" s="95"/>
      <c r="C535" s="95"/>
      <c r="D535" s="95"/>
    </row>
    <row r="536" spans="1:4" s="4" customFormat="1">
      <c r="A536" s="95"/>
      <c r="B536" s="95"/>
      <c r="C536" s="95"/>
      <c r="D536" s="95"/>
    </row>
    <row r="537" spans="1:4" s="4" customFormat="1">
      <c r="A537" s="95"/>
      <c r="B537" s="95"/>
      <c r="C537" s="95"/>
      <c r="D537" s="95"/>
    </row>
    <row r="538" spans="1:4" s="4" customFormat="1">
      <c r="A538" s="95"/>
      <c r="B538" s="95"/>
      <c r="C538" s="95"/>
      <c r="D538" s="95"/>
    </row>
    <row r="539" spans="1:4" s="4" customFormat="1">
      <c r="A539" s="95"/>
      <c r="B539" s="95"/>
      <c r="C539" s="95"/>
      <c r="D539" s="95"/>
    </row>
    <row r="540" spans="1:4" s="4" customFormat="1">
      <c r="A540" s="95"/>
      <c r="B540" s="95"/>
      <c r="C540" s="95"/>
      <c r="D540" s="95"/>
    </row>
    <row r="541" spans="1:4" s="4" customFormat="1">
      <c r="A541" s="95"/>
      <c r="B541" s="95"/>
      <c r="C541" s="95"/>
      <c r="D541" s="95"/>
    </row>
    <row r="542" spans="1:4" s="4" customFormat="1">
      <c r="A542" s="95"/>
      <c r="B542" s="95"/>
      <c r="C542" s="95"/>
      <c r="D542" s="95"/>
    </row>
    <row r="543" spans="1:4" s="4" customFormat="1">
      <c r="A543" s="95"/>
      <c r="B543" s="95"/>
      <c r="C543" s="95"/>
      <c r="D543" s="95"/>
    </row>
    <row r="544" spans="1:4" s="4" customFormat="1">
      <c r="A544" s="95"/>
      <c r="B544" s="95"/>
      <c r="C544" s="95"/>
      <c r="D544" s="95"/>
    </row>
    <row r="545" spans="1:4" s="4" customFormat="1">
      <c r="A545" s="95"/>
      <c r="B545" s="95"/>
      <c r="C545" s="95"/>
      <c r="D545" s="95"/>
    </row>
    <row r="546" spans="1:4" s="4" customFormat="1">
      <c r="A546" s="95"/>
      <c r="B546" s="95"/>
      <c r="C546" s="95"/>
      <c r="D546" s="95"/>
    </row>
    <row r="547" spans="1:4" s="4" customFormat="1">
      <c r="A547" s="95"/>
      <c r="B547" s="95"/>
      <c r="C547" s="95"/>
      <c r="D547" s="95"/>
    </row>
    <row r="548" spans="1:4" s="4" customFormat="1">
      <c r="A548" s="95"/>
      <c r="B548" s="95"/>
      <c r="C548" s="95"/>
      <c r="D548" s="95"/>
    </row>
    <row r="549" spans="1:4" s="4" customFormat="1">
      <c r="A549" s="95"/>
      <c r="B549" s="95"/>
      <c r="C549" s="95"/>
      <c r="D549" s="95"/>
    </row>
    <row r="550" spans="1:4" s="4" customFormat="1">
      <c r="A550" s="95"/>
      <c r="B550" s="95"/>
      <c r="C550" s="95"/>
      <c r="D550" s="95"/>
    </row>
    <row r="551" spans="1:4" s="4" customFormat="1">
      <c r="A551" s="95"/>
      <c r="B551" s="95"/>
      <c r="C551" s="95"/>
      <c r="D551" s="95"/>
    </row>
    <row r="552" spans="1:4" s="4" customFormat="1">
      <c r="A552" s="95"/>
      <c r="B552" s="95"/>
      <c r="C552" s="95"/>
      <c r="D552" s="95"/>
    </row>
    <row r="553" spans="1:4" s="4" customFormat="1">
      <c r="A553" s="95"/>
      <c r="B553" s="95"/>
      <c r="C553" s="95"/>
      <c r="D553" s="95"/>
    </row>
    <row r="554" spans="1:4" s="4" customFormat="1">
      <c r="A554" s="95"/>
      <c r="B554" s="95"/>
      <c r="C554" s="95"/>
      <c r="D554" s="95"/>
    </row>
    <row r="555" spans="1:4" s="4" customFormat="1">
      <c r="A555" s="95"/>
      <c r="B555" s="95"/>
      <c r="C555" s="95"/>
      <c r="D555" s="95"/>
    </row>
    <row r="556" spans="1:4" s="4" customFormat="1">
      <c r="A556" s="95"/>
      <c r="B556" s="95"/>
      <c r="C556" s="95"/>
      <c r="D556" s="95"/>
    </row>
    <row r="557" spans="1:4" s="4" customFormat="1">
      <c r="A557" s="95"/>
      <c r="B557" s="95"/>
      <c r="C557" s="95"/>
      <c r="D557" s="95"/>
    </row>
    <row r="558" spans="1:4" s="4" customFormat="1">
      <c r="A558" s="95"/>
      <c r="B558" s="95"/>
      <c r="C558" s="95"/>
      <c r="D558" s="95"/>
    </row>
    <row r="559" spans="1:4" s="4" customFormat="1">
      <c r="A559" s="95"/>
      <c r="B559" s="95"/>
      <c r="C559" s="95"/>
      <c r="D559" s="95"/>
    </row>
    <row r="560" spans="1:4" s="4" customFormat="1">
      <c r="A560" s="95"/>
      <c r="B560" s="95"/>
      <c r="C560" s="95"/>
      <c r="D560" s="95"/>
    </row>
    <row r="561" spans="1:4" s="4" customFormat="1">
      <c r="A561" s="95"/>
      <c r="B561" s="95"/>
      <c r="C561" s="95"/>
      <c r="D561" s="95"/>
    </row>
    <row r="562" spans="1:4" s="4" customFormat="1">
      <c r="A562" s="95"/>
      <c r="B562" s="95"/>
      <c r="C562" s="95"/>
      <c r="D562" s="95"/>
    </row>
    <row r="563" spans="1:4" s="4" customFormat="1">
      <c r="A563" s="95"/>
      <c r="B563" s="95"/>
      <c r="C563" s="95"/>
      <c r="D563" s="95"/>
    </row>
    <row r="564" spans="1:4" s="4" customFormat="1">
      <c r="A564" s="95"/>
      <c r="B564" s="95"/>
      <c r="C564" s="95"/>
      <c r="D564" s="95"/>
    </row>
    <row r="565" spans="1:4" s="4" customFormat="1">
      <c r="A565" s="95"/>
      <c r="B565" s="95"/>
      <c r="C565" s="95"/>
      <c r="D565" s="95"/>
    </row>
    <row r="566" spans="1:4" s="4" customFormat="1">
      <c r="A566" s="95"/>
      <c r="B566" s="95"/>
      <c r="C566" s="95"/>
      <c r="D566" s="95"/>
    </row>
    <row r="567" spans="1:4" s="4" customFormat="1">
      <c r="A567" s="95"/>
      <c r="B567" s="95"/>
      <c r="C567" s="95"/>
      <c r="D567" s="95"/>
    </row>
    <row r="568" spans="1:4" s="4" customFormat="1">
      <c r="A568" s="95"/>
      <c r="B568" s="95"/>
      <c r="C568" s="95"/>
      <c r="D568" s="95"/>
    </row>
    <row r="569" spans="1:4" s="4" customFormat="1">
      <c r="A569" s="95"/>
      <c r="B569" s="95"/>
      <c r="C569" s="95"/>
      <c r="D569" s="95"/>
    </row>
    <row r="570" spans="1:4" s="4" customFormat="1">
      <c r="A570" s="95"/>
      <c r="B570" s="95"/>
      <c r="C570" s="95"/>
      <c r="D570" s="95"/>
    </row>
    <row r="571" spans="1:4" s="4" customFormat="1">
      <c r="A571" s="95"/>
      <c r="B571" s="95"/>
      <c r="C571" s="95"/>
      <c r="D571" s="95"/>
    </row>
    <row r="572" spans="1:4" s="4" customFormat="1">
      <c r="A572" s="95"/>
      <c r="B572" s="95"/>
      <c r="C572" s="95"/>
      <c r="D572" s="95"/>
    </row>
    <row r="573" spans="1:4" s="4" customFormat="1">
      <c r="A573" s="95"/>
      <c r="B573" s="95"/>
      <c r="C573" s="95"/>
      <c r="D573" s="95"/>
    </row>
    <row r="574" spans="1:4" s="4" customFormat="1">
      <c r="A574" s="95"/>
      <c r="B574" s="95"/>
      <c r="C574" s="95"/>
      <c r="D574" s="95"/>
    </row>
    <row r="575" spans="1:4" s="4" customFormat="1">
      <c r="A575" s="95"/>
      <c r="B575" s="95"/>
      <c r="C575" s="95"/>
      <c r="D575" s="95"/>
    </row>
    <row r="576" spans="1:4" s="4" customFormat="1">
      <c r="A576" s="95"/>
      <c r="B576" s="95"/>
      <c r="C576" s="95"/>
      <c r="D576" s="95"/>
    </row>
    <row r="577" spans="1:4" s="4" customFormat="1">
      <c r="A577" s="95"/>
      <c r="B577" s="95"/>
      <c r="C577" s="95"/>
      <c r="D577" s="95"/>
    </row>
    <row r="578" spans="1:4" s="4" customFormat="1">
      <c r="A578" s="95"/>
      <c r="B578" s="95"/>
      <c r="C578" s="95"/>
      <c r="D578" s="95"/>
    </row>
    <row r="579" spans="1:4" s="4" customFormat="1">
      <c r="A579" s="95"/>
      <c r="B579" s="95"/>
      <c r="C579" s="95"/>
      <c r="D579" s="95"/>
    </row>
    <row r="580" spans="1:4" s="4" customFormat="1">
      <c r="A580" s="95"/>
      <c r="B580" s="95"/>
      <c r="C580" s="95"/>
      <c r="D580" s="95"/>
    </row>
    <row r="581" spans="1:4" s="4" customFormat="1">
      <c r="A581" s="95"/>
      <c r="B581" s="95"/>
      <c r="C581" s="95"/>
      <c r="D581" s="95"/>
    </row>
    <row r="582" spans="1:4" s="4" customFormat="1">
      <c r="A582" s="95"/>
      <c r="B582" s="95"/>
      <c r="C582" s="95"/>
      <c r="D582" s="95"/>
    </row>
    <row r="583" spans="1:4" s="4" customFormat="1">
      <c r="A583" s="95"/>
      <c r="B583" s="95"/>
      <c r="C583" s="95"/>
      <c r="D583" s="95"/>
    </row>
    <row r="584" spans="1:4" s="4" customFormat="1">
      <c r="A584" s="95"/>
      <c r="B584" s="95"/>
      <c r="C584" s="95"/>
      <c r="D584" s="95"/>
    </row>
    <row r="585" spans="1:4" s="4" customFormat="1">
      <c r="A585" s="95"/>
      <c r="B585" s="95"/>
      <c r="C585" s="95"/>
      <c r="D585" s="95"/>
    </row>
    <row r="586" spans="1:4" s="4" customFormat="1">
      <c r="A586" s="95"/>
      <c r="B586" s="95"/>
      <c r="C586" s="95"/>
      <c r="D586" s="95"/>
    </row>
    <row r="587" spans="1:4" s="4" customFormat="1">
      <c r="A587" s="95"/>
      <c r="B587" s="95"/>
      <c r="C587" s="95"/>
      <c r="D587" s="95"/>
    </row>
    <row r="588" spans="1:4" s="4" customFormat="1">
      <c r="A588" s="95"/>
      <c r="B588" s="95"/>
      <c r="C588" s="95"/>
      <c r="D588" s="95"/>
    </row>
    <row r="589" spans="1:4" s="4" customFormat="1">
      <c r="A589" s="95"/>
      <c r="B589" s="95"/>
      <c r="C589" s="95"/>
      <c r="D589" s="95"/>
    </row>
    <row r="590" spans="1:4" s="4" customFormat="1">
      <c r="A590" s="95"/>
      <c r="B590" s="95"/>
      <c r="C590" s="95"/>
      <c r="D590" s="95"/>
    </row>
    <row r="591" spans="1:4" s="4" customFormat="1">
      <c r="A591" s="95"/>
      <c r="B591" s="95"/>
      <c r="C591" s="95"/>
      <c r="D591" s="95"/>
    </row>
    <row r="592" spans="1:4" s="4" customFormat="1">
      <c r="A592" s="95"/>
      <c r="B592" s="95"/>
      <c r="C592" s="95"/>
      <c r="D592" s="95"/>
    </row>
    <row r="593" spans="1:4" s="4" customFormat="1">
      <c r="A593" s="95"/>
      <c r="B593" s="95"/>
      <c r="C593" s="95"/>
      <c r="D593" s="95"/>
    </row>
    <row r="594" spans="1:4" s="4" customFormat="1">
      <c r="A594" s="95"/>
      <c r="B594" s="95"/>
      <c r="C594" s="95"/>
      <c r="D594" s="95"/>
    </row>
    <row r="595" spans="1:4" s="4" customFormat="1">
      <c r="A595" s="95"/>
      <c r="B595" s="95"/>
      <c r="C595" s="95"/>
      <c r="D595" s="95"/>
    </row>
    <row r="596" spans="1:4" s="4" customFormat="1">
      <c r="A596" s="95"/>
      <c r="B596" s="95"/>
      <c r="C596" s="95"/>
      <c r="D596" s="95"/>
    </row>
    <row r="597" spans="1:4" s="4" customFormat="1">
      <c r="A597" s="95"/>
      <c r="B597" s="95"/>
      <c r="C597" s="95"/>
      <c r="D597" s="95"/>
    </row>
    <row r="598" spans="1:4" s="4" customFormat="1">
      <c r="A598" s="95"/>
      <c r="B598" s="95"/>
      <c r="C598" s="95"/>
      <c r="D598" s="95"/>
    </row>
    <row r="599" spans="1:4" s="4" customFormat="1">
      <c r="A599" s="95"/>
      <c r="B599" s="95"/>
      <c r="C599" s="95"/>
      <c r="D599" s="95"/>
    </row>
    <row r="600" spans="1:4" s="4" customFormat="1">
      <c r="A600" s="95"/>
      <c r="B600" s="95"/>
      <c r="C600" s="95"/>
      <c r="D600" s="95"/>
    </row>
    <row r="601" spans="1:4" s="4" customFormat="1">
      <c r="A601" s="95"/>
      <c r="B601" s="95"/>
      <c r="C601" s="95"/>
      <c r="D601" s="95"/>
    </row>
    <row r="602" spans="1:4" s="4" customFormat="1">
      <c r="A602" s="95"/>
      <c r="B602" s="95"/>
      <c r="C602" s="95"/>
      <c r="D602" s="95"/>
    </row>
    <row r="603" spans="1:4" s="4" customFormat="1">
      <c r="A603" s="95"/>
      <c r="B603" s="95"/>
      <c r="C603" s="95"/>
      <c r="D603" s="95"/>
    </row>
    <row r="604" spans="1:4" s="4" customFormat="1">
      <c r="A604" s="95"/>
      <c r="B604" s="95"/>
      <c r="C604" s="95"/>
      <c r="D604" s="95"/>
    </row>
    <row r="605" spans="1:4" s="4" customFormat="1">
      <c r="A605" s="95"/>
      <c r="B605" s="95"/>
      <c r="C605" s="95"/>
      <c r="D605" s="95"/>
    </row>
    <row r="606" spans="1:4" s="4" customFormat="1">
      <c r="A606" s="95"/>
      <c r="B606" s="95"/>
      <c r="C606" s="95"/>
      <c r="D606" s="95"/>
    </row>
    <row r="607" spans="1:4" s="4" customFormat="1">
      <c r="A607" s="95"/>
      <c r="B607" s="95"/>
      <c r="C607" s="95"/>
      <c r="D607" s="95"/>
    </row>
    <row r="608" spans="1:4" s="4" customFormat="1">
      <c r="A608" s="95"/>
      <c r="B608" s="95"/>
      <c r="C608" s="95"/>
      <c r="D608" s="95"/>
    </row>
    <row r="609" spans="1:4" s="4" customFormat="1">
      <c r="A609" s="95"/>
      <c r="B609" s="95"/>
      <c r="C609" s="95"/>
      <c r="D609" s="95"/>
    </row>
    <row r="610" spans="1:4" s="4" customFormat="1">
      <c r="A610" s="95"/>
      <c r="B610" s="95"/>
      <c r="C610" s="95"/>
      <c r="D610" s="95"/>
    </row>
    <row r="611" spans="1:4" s="4" customFormat="1">
      <c r="A611" s="95"/>
      <c r="B611" s="95"/>
      <c r="C611" s="95"/>
      <c r="D611" s="95"/>
    </row>
    <row r="612" spans="1:4" s="4" customFormat="1">
      <c r="A612" s="95"/>
      <c r="B612" s="95"/>
      <c r="C612" s="95"/>
      <c r="D612" s="95"/>
    </row>
    <row r="613" spans="1:4" s="4" customFormat="1">
      <c r="A613" s="95"/>
      <c r="B613" s="95"/>
      <c r="C613" s="95"/>
      <c r="D613" s="95"/>
    </row>
    <row r="614" spans="1:4" s="4" customFormat="1">
      <c r="A614" s="95"/>
      <c r="B614" s="95"/>
      <c r="C614" s="95"/>
      <c r="D614" s="95"/>
    </row>
    <row r="615" spans="1:4" s="4" customFormat="1">
      <c r="A615" s="95"/>
      <c r="B615" s="95"/>
      <c r="C615" s="95"/>
      <c r="D615" s="95"/>
    </row>
    <row r="616" spans="1:4" s="4" customFormat="1">
      <c r="A616" s="95"/>
      <c r="B616" s="95"/>
      <c r="C616" s="95"/>
      <c r="D616" s="95"/>
    </row>
    <row r="617" spans="1:4" s="4" customFormat="1">
      <c r="A617" s="95"/>
      <c r="B617" s="95"/>
      <c r="C617" s="95"/>
      <c r="D617" s="95"/>
    </row>
    <row r="618" spans="1:4" s="4" customFormat="1">
      <c r="A618" s="95"/>
      <c r="B618" s="95"/>
      <c r="C618" s="95"/>
      <c r="D618" s="95"/>
    </row>
    <row r="619" spans="1:4" s="4" customFormat="1">
      <c r="A619" s="95"/>
      <c r="B619" s="95"/>
      <c r="C619" s="95"/>
      <c r="D619" s="95"/>
    </row>
    <row r="620" spans="1:4" s="4" customFormat="1">
      <c r="A620" s="95"/>
      <c r="B620" s="95"/>
      <c r="C620" s="95"/>
      <c r="D620" s="95"/>
    </row>
    <row r="621" spans="1:4" s="4" customFormat="1">
      <c r="A621" s="95"/>
      <c r="B621" s="95"/>
      <c r="C621" s="95"/>
      <c r="D621" s="95"/>
    </row>
    <row r="622" spans="1:4" s="4" customFormat="1">
      <c r="A622" s="95"/>
      <c r="B622" s="95"/>
      <c r="C622" s="95"/>
      <c r="D622" s="95"/>
    </row>
    <row r="623" spans="1:4" s="4" customFormat="1">
      <c r="A623" s="95"/>
      <c r="B623" s="95"/>
      <c r="C623" s="95"/>
      <c r="D623" s="95"/>
    </row>
    <row r="624" spans="1:4" s="4" customFormat="1">
      <c r="A624" s="95"/>
      <c r="B624" s="95"/>
      <c r="C624" s="95"/>
      <c r="D624" s="95"/>
    </row>
    <row r="625" spans="1:4" s="4" customFormat="1">
      <c r="A625" s="95"/>
      <c r="B625" s="95"/>
      <c r="C625" s="95"/>
      <c r="D625" s="95"/>
    </row>
    <row r="626" spans="1:4" s="4" customFormat="1">
      <c r="A626" s="95"/>
      <c r="B626" s="95"/>
      <c r="C626" s="95"/>
      <c r="D626" s="95"/>
    </row>
    <row r="627" spans="1:4" s="4" customFormat="1">
      <c r="A627" s="95"/>
      <c r="B627" s="95"/>
      <c r="C627" s="95"/>
      <c r="D627" s="95"/>
    </row>
    <row r="628" spans="1:4" s="4" customFormat="1">
      <c r="A628" s="95"/>
      <c r="B628" s="95"/>
      <c r="C628" s="95"/>
      <c r="D628" s="95"/>
    </row>
    <row r="629" spans="1:4" s="4" customFormat="1">
      <c r="A629" s="95"/>
      <c r="B629" s="95"/>
      <c r="C629" s="95"/>
      <c r="D629" s="95"/>
    </row>
    <row r="630" spans="1:4" s="4" customFormat="1">
      <c r="A630" s="95"/>
      <c r="B630" s="95"/>
      <c r="C630" s="95"/>
      <c r="D630" s="95"/>
    </row>
    <row r="631" spans="1:4" s="4" customFormat="1">
      <c r="A631" s="95"/>
      <c r="B631" s="95"/>
      <c r="C631" s="95"/>
      <c r="D631" s="95"/>
    </row>
    <row r="632" spans="1:4" s="4" customFormat="1">
      <c r="A632" s="95"/>
      <c r="B632" s="95"/>
      <c r="C632" s="95"/>
      <c r="D632" s="95"/>
    </row>
    <row r="633" spans="1:4" s="4" customFormat="1">
      <c r="A633" s="95"/>
      <c r="B633" s="95"/>
      <c r="C633" s="95"/>
      <c r="D633" s="95"/>
    </row>
    <row r="634" spans="1:4" s="4" customFormat="1">
      <c r="A634" s="95"/>
      <c r="B634" s="95"/>
      <c r="C634" s="95"/>
      <c r="D634" s="95"/>
    </row>
    <row r="635" spans="1:4" s="4" customFormat="1">
      <c r="A635" s="95"/>
      <c r="B635" s="95"/>
      <c r="C635" s="95"/>
      <c r="D635" s="95"/>
    </row>
    <row r="636" spans="1:4" s="4" customFormat="1">
      <c r="A636" s="95"/>
      <c r="B636" s="95"/>
      <c r="C636" s="95"/>
      <c r="D636" s="95"/>
    </row>
    <row r="637" spans="1:4" s="4" customFormat="1">
      <c r="A637" s="95"/>
      <c r="B637" s="95"/>
      <c r="C637" s="95"/>
      <c r="D637" s="95"/>
    </row>
    <row r="638" spans="1:4" s="4" customFormat="1">
      <c r="A638" s="95"/>
      <c r="B638" s="95"/>
      <c r="C638" s="95"/>
      <c r="D638" s="95"/>
    </row>
    <row r="639" spans="1:4" s="4" customFormat="1">
      <c r="A639" s="95"/>
      <c r="B639" s="95"/>
      <c r="C639" s="95"/>
      <c r="D639" s="95"/>
    </row>
    <row r="640" spans="1:4" s="4" customFormat="1">
      <c r="A640" s="95"/>
      <c r="B640" s="95"/>
      <c r="C640" s="95"/>
      <c r="D640" s="95"/>
    </row>
    <row r="641" spans="1:4" s="4" customFormat="1">
      <c r="A641" s="95"/>
      <c r="B641" s="95"/>
      <c r="C641" s="95"/>
      <c r="D641" s="95"/>
    </row>
    <row r="642" spans="1:4" s="4" customFormat="1">
      <c r="A642" s="95"/>
      <c r="B642" s="95"/>
      <c r="C642" s="95"/>
      <c r="D642" s="95"/>
    </row>
    <row r="643" spans="1:4" s="4" customFormat="1">
      <c r="A643" s="95"/>
      <c r="B643" s="95"/>
      <c r="C643" s="95"/>
      <c r="D643" s="95"/>
    </row>
    <row r="644" spans="1:4" s="4" customFormat="1">
      <c r="A644" s="95"/>
      <c r="B644" s="95"/>
      <c r="C644" s="95"/>
      <c r="D644" s="95"/>
    </row>
    <row r="645" spans="1:4" s="4" customFormat="1">
      <c r="A645" s="95"/>
      <c r="B645" s="95"/>
      <c r="C645" s="95"/>
      <c r="D645" s="95"/>
    </row>
    <row r="646" spans="1:4" s="4" customFormat="1">
      <c r="A646" s="95"/>
      <c r="B646" s="95"/>
      <c r="C646" s="95"/>
      <c r="D646" s="95"/>
    </row>
    <row r="647" spans="1:4" s="4" customFormat="1">
      <c r="A647" s="95"/>
      <c r="B647" s="95"/>
      <c r="C647" s="95"/>
      <c r="D647" s="95"/>
    </row>
    <row r="648" spans="1:4" s="4" customFormat="1">
      <c r="A648" s="95"/>
      <c r="B648" s="95"/>
      <c r="C648" s="95"/>
      <c r="D648" s="95"/>
    </row>
    <row r="649" spans="1:4" s="4" customFormat="1">
      <c r="A649" s="95"/>
      <c r="B649" s="95"/>
      <c r="C649" s="95"/>
      <c r="D649" s="95"/>
    </row>
    <row r="650" spans="1:4" s="4" customFormat="1">
      <c r="A650" s="95"/>
      <c r="B650" s="95"/>
      <c r="C650" s="95"/>
      <c r="D650" s="95"/>
    </row>
    <row r="651" spans="1:4" s="4" customFormat="1">
      <c r="A651" s="95"/>
      <c r="B651" s="95"/>
      <c r="C651" s="95"/>
      <c r="D651" s="95"/>
    </row>
    <row r="652" spans="1:4" s="4" customFormat="1">
      <c r="A652" s="95"/>
      <c r="B652" s="95"/>
      <c r="C652" s="95"/>
      <c r="D652" s="95"/>
    </row>
    <row r="653" spans="1:4" s="4" customFormat="1">
      <c r="A653" s="95"/>
      <c r="B653" s="95"/>
      <c r="C653" s="95"/>
      <c r="D653" s="95"/>
    </row>
    <row r="654" spans="1:4" s="4" customFormat="1">
      <c r="A654" s="95"/>
      <c r="B654" s="95"/>
      <c r="C654" s="95"/>
      <c r="D654" s="95"/>
    </row>
    <row r="655" spans="1:4" s="4" customFormat="1">
      <c r="A655" s="95"/>
      <c r="B655" s="95"/>
      <c r="C655" s="95"/>
      <c r="D655" s="95"/>
    </row>
    <row r="656" spans="1:4" s="4" customFormat="1">
      <c r="A656" s="95"/>
      <c r="B656" s="95"/>
      <c r="C656" s="95"/>
      <c r="D656" s="95"/>
    </row>
    <row r="657" spans="1:4" s="4" customFormat="1">
      <c r="A657" s="95"/>
      <c r="B657" s="95"/>
      <c r="C657" s="95"/>
      <c r="D657" s="95"/>
    </row>
    <row r="658" spans="1:4" s="4" customFormat="1">
      <c r="A658" s="95"/>
      <c r="B658" s="95"/>
      <c r="C658" s="95"/>
      <c r="D658" s="95"/>
    </row>
    <row r="659" spans="1:4" s="4" customFormat="1">
      <c r="A659" s="95"/>
      <c r="B659" s="95"/>
      <c r="C659" s="95"/>
      <c r="D659" s="95"/>
    </row>
    <row r="660" spans="1:4" s="4" customFormat="1">
      <c r="A660" s="95"/>
      <c r="B660" s="95"/>
      <c r="C660" s="95"/>
      <c r="D660" s="95"/>
    </row>
    <row r="661" spans="1:4" s="4" customFormat="1">
      <c r="A661" s="95"/>
      <c r="B661" s="95"/>
      <c r="C661" s="95"/>
      <c r="D661" s="95"/>
    </row>
    <row r="662" spans="1:4" s="4" customFormat="1">
      <c r="A662" s="95"/>
      <c r="B662" s="95"/>
      <c r="C662" s="95"/>
      <c r="D662" s="95"/>
    </row>
    <row r="663" spans="1:4" s="4" customFormat="1">
      <c r="A663" s="95"/>
      <c r="B663" s="95"/>
      <c r="C663" s="95"/>
      <c r="D663" s="95"/>
    </row>
    <row r="664" spans="1:4" s="4" customFormat="1">
      <c r="A664" s="95"/>
      <c r="B664" s="95"/>
      <c r="C664" s="95"/>
      <c r="D664" s="95"/>
    </row>
    <row r="665" spans="1:4" s="4" customFormat="1">
      <c r="A665" s="95"/>
      <c r="B665" s="95"/>
      <c r="C665" s="95"/>
      <c r="D665" s="95"/>
    </row>
    <row r="666" spans="1:4" s="4" customFormat="1">
      <c r="A666" s="95"/>
      <c r="B666" s="95"/>
      <c r="C666" s="95"/>
      <c r="D666" s="95"/>
    </row>
    <row r="667" spans="1:4" s="4" customFormat="1">
      <c r="A667" s="95"/>
      <c r="B667" s="95"/>
      <c r="C667" s="95"/>
      <c r="D667" s="95"/>
    </row>
    <row r="668" spans="1:4" s="4" customFormat="1">
      <c r="A668" s="95"/>
      <c r="B668" s="95"/>
      <c r="C668" s="95"/>
      <c r="D668" s="95"/>
    </row>
    <row r="669" spans="1:4" s="4" customFormat="1">
      <c r="A669" s="95"/>
      <c r="B669" s="95"/>
      <c r="C669" s="95"/>
      <c r="D669" s="95"/>
    </row>
    <row r="670" spans="1:4" s="4" customFormat="1">
      <c r="A670" s="95"/>
      <c r="B670" s="95"/>
      <c r="C670" s="95"/>
      <c r="D670" s="95"/>
    </row>
    <row r="671" spans="1:4" s="4" customFormat="1">
      <c r="A671" s="95"/>
      <c r="B671" s="95"/>
      <c r="C671" s="95"/>
      <c r="D671" s="95"/>
    </row>
    <row r="672" spans="1:4" s="4" customFormat="1">
      <c r="A672" s="95"/>
      <c r="B672" s="95"/>
      <c r="C672" s="95"/>
      <c r="D672" s="95"/>
    </row>
    <row r="673" spans="1:4" s="4" customFormat="1">
      <c r="A673" s="95"/>
      <c r="B673" s="95"/>
      <c r="C673" s="95"/>
      <c r="D673" s="95"/>
    </row>
    <row r="674" spans="1:4" s="4" customFormat="1">
      <c r="A674" s="95"/>
      <c r="B674" s="95"/>
      <c r="C674" s="95"/>
      <c r="D674" s="95"/>
    </row>
    <row r="675" spans="1:4" s="4" customFormat="1">
      <c r="A675" s="95"/>
      <c r="B675" s="95"/>
      <c r="C675" s="95"/>
      <c r="D675" s="95"/>
    </row>
    <row r="676" spans="1:4" s="4" customFormat="1">
      <c r="A676" s="95"/>
      <c r="B676" s="95"/>
      <c r="C676" s="95"/>
      <c r="D676" s="95"/>
    </row>
    <row r="677" spans="1:4" s="4" customFormat="1">
      <c r="A677" s="95"/>
      <c r="B677" s="95"/>
      <c r="C677" s="95"/>
      <c r="D677" s="95"/>
    </row>
    <row r="678" spans="1:4" s="4" customFormat="1">
      <c r="A678" s="95"/>
      <c r="B678" s="95"/>
      <c r="C678" s="95"/>
      <c r="D678" s="95"/>
    </row>
    <row r="679" spans="1:4" s="4" customFormat="1">
      <c r="A679" s="95"/>
      <c r="B679" s="95"/>
      <c r="C679" s="95"/>
      <c r="D679" s="95"/>
    </row>
    <row r="680" spans="1:4" s="4" customFormat="1">
      <c r="A680" s="95"/>
      <c r="B680" s="95"/>
      <c r="C680" s="95"/>
      <c r="D680" s="95"/>
    </row>
    <row r="681" spans="1:4" s="4" customFormat="1">
      <c r="A681" s="95"/>
      <c r="B681" s="95"/>
      <c r="C681" s="95"/>
      <c r="D681" s="95"/>
    </row>
    <row r="682" spans="1:4" s="4" customFormat="1">
      <c r="A682" s="95"/>
      <c r="B682" s="95"/>
      <c r="C682" s="95"/>
      <c r="D682" s="95"/>
    </row>
    <row r="683" spans="1:4" s="4" customFormat="1">
      <c r="A683" s="95"/>
      <c r="B683" s="95"/>
      <c r="C683" s="95"/>
      <c r="D683" s="95"/>
    </row>
    <row r="684" spans="1:4" s="4" customFormat="1">
      <c r="A684" s="95"/>
      <c r="B684" s="95"/>
      <c r="C684" s="95"/>
      <c r="D684" s="95"/>
    </row>
    <row r="685" spans="1:4" s="4" customFormat="1">
      <c r="A685" s="95"/>
      <c r="B685" s="95"/>
      <c r="C685" s="95"/>
      <c r="D685" s="95"/>
    </row>
    <row r="686" spans="1:4" s="4" customFormat="1">
      <c r="A686" s="95"/>
      <c r="B686" s="95"/>
      <c r="C686" s="95"/>
      <c r="D686" s="95"/>
    </row>
    <row r="687" spans="1:4" s="4" customFormat="1">
      <c r="A687" s="95"/>
      <c r="B687" s="95"/>
      <c r="C687" s="95"/>
      <c r="D687" s="95"/>
    </row>
    <row r="688" spans="1:4" s="4" customFormat="1">
      <c r="A688" s="95"/>
      <c r="B688" s="95"/>
      <c r="C688" s="95"/>
      <c r="D688" s="95"/>
    </row>
    <row r="689" spans="1:26" s="4" customFormat="1">
      <c r="A689" s="95"/>
      <c r="B689" s="95"/>
      <c r="C689" s="95"/>
      <c r="D689" s="95"/>
    </row>
    <row r="690" spans="1:26" s="4" customFormat="1">
      <c r="A690" s="95"/>
      <c r="B690" s="95"/>
      <c r="C690" s="95"/>
      <c r="D690" s="95"/>
    </row>
    <row r="691" spans="1:26" s="4" customFormat="1">
      <c r="A691" s="95"/>
      <c r="B691" s="95"/>
      <c r="C691" s="95"/>
      <c r="D691" s="95"/>
    </row>
    <row r="692" spans="1:26" s="4" customFormat="1">
      <c r="A692" s="95"/>
      <c r="B692" s="95"/>
      <c r="C692" s="95"/>
      <c r="D692" s="95"/>
    </row>
    <row r="693" spans="1:26" s="4" customFormat="1">
      <c r="A693" s="95"/>
      <c r="B693" s="95"/>
      <c r="C693" s="95"/>
      <c r="D693" s="95"/>
    </row>
    <row r="694" spans="1:26" s="4" customFormat="1">
      <c r="A694" s="95"/>
      <c r="B694" s="95"/>
      <c r="C694" s="95"/>
      <c r="D694" s="95"/>
    </row>
    <row r="695" spans="1:26">
      <c r="A695" s="103"/>
    </row>
    <row r="696" spans="1:26">
      <c r="A696" s="103"/>
    </row>
    <row r="697" spans="1:26">
      <c r="A697" s="103"/>
    </row>
    <row r="698" spans="1:26">
      <c r="A698" s="103"/>
    </row>
    <row r="699" spans="1:26">
      <c r="A699" s="103"/>
    </row>
    <row r="700" spans="1:26">
      <c r="A700" s="103"/>
    </row>
    <row r="701" spans="1:26">
      <c r="A701" s="103"/>
    </row>
    <row r="702" spans="1:26">
      <c r="A702" s="103"/>
    </row>
    <row r="703" spans="1:26" s="103" customFormat="1"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s="103" customFormat="1"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5:26" s="103" customFormat="1"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5:26" s="103" customFormat="1"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5:26" s="103" customFormat="1"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5:26" s="103" customFormat="1"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5:26" s="103" customFormat="1"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5:26" s="103" customFormat="1"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5:26" s="103" customFormat="1"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5:26" s="103" customFormat="1"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5:26" s="103" customFormat="1"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5:26" s="103" customFormat="1"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5:26" s="103" customFormat="1"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5:26" s="103" customFormat="1"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5:26" s="103" customFormat="1"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5:26" s="103" customFormat="1"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5:26" s="103" customFormat="1"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5:26" s="103" customFormat="1"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5:26" s="103" customFormat="1"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5:26" s="103" customFormat="1"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5:26" s="103" customFormat="1"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5:26" s="103" customFormat="1"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5:26" s="103" customFormat="1"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5:26" s="103" customFormat="1"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5:26" s="103" customFormat="1"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5:26" s="103" customFormat="1"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5:26" s="103" customFormat="1"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5:26" s="103" customFormat="1"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5:26" s="103" customFormat="1"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5:26" s="103" customFormat="1"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5:26" s="103" customFormat="1"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5:26" s="103" customFormat="1"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5:26" s="103" customFormat="1"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5:26" s="103" customFormat="1"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5:26" s="103" customFormat="1"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5:26" s="103" customFormat="1"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5:26" s="103" customFormat="1"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5:26" s="103" customFormat="1"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5:26" s="103" customFormat="1"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5:26" s="103" customFormat="1"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5:26" s="103" customFormat="1"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5:26" s="103" customFormat="1"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5:26" s="103" customFormat="1"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5:26" s="103" customFormat="1"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5:26" s="103" customFormat="1"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5:26" s="103" customFormat="1"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5:26" s="103" customFormat="1"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5:26" s="103" customFormat="1"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5:26" s="103" customFormat="1"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5:26" s="103" customFormat="1"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5:26" s="103" customFormat="1"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5:26" s="103" customFormat="1"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5:26" s="103" customFormat="1"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5:26" s="103" customFormat="1"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5:26" s="103" customFormat="1"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5:26" s="103" customFormat="1"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5:26" s="103" customFormat="1"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5:26" s="103" customFormat="1"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5:26" s="103" customFormat="1"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5:26" s="103" customFormat="1"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5:26" s="103" customFormat="1"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5:26" s="103" customFormat="1"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5:26" s="103" customFormat="1"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5:26" s="103" customFormat="1"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5:26" s="103" customFormat="1"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5:26" s="103" customFormat="1"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5:26" s="103" customFormat="1"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5:26" s="103" customFormat="1"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5:26" s="103" customFormat="1"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5:26" s="103" customFormat="1"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5:26" s="103" customFormat="1"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5:26" s="103" customFormat="1"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5:26" s="103" customFormat="1"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5:26" s="103" customFormat="1"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5:26" s="103" customFormat="1"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5:26" s="103" customFormat="1"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5:26" s="103" customFormat="1"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5:26" s="103" customFormat="1"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5:26" s="103" customFormat="1"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5:26" s="103" customFormat="1"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5:26" s="103" customFormat="1"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5:26" s="103" customFormat="1"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5:26" s="103" customFormat="1"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5:26" s="103" customFormat="1"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5:26" s="103" customFormat="1"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5:26" s="103" customFormat="1"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5:26" s="103" customFormat="1"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5:26" s="103" customFormat="1"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5:26" s="103" customFormat="1"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5:26" s="103" customFormat="1"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5:26" s="103" customFormat="1"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5:26" s="103" customFormat="1"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5:26" s="103" customFormat="1"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5:26" s="103" customFormat="1"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5:26" s="103" customFormat="1"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5:26" s="103" customFormat="1"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5:26" s="103" customFormat="1"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5:26" s="103" customFormat="1"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5:26" s="103" customFormat="1"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5:26" s="103" customFormat="1"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5:26" s="103" customFormat="1"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5:26" s="103" customFormat="1"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5:26" s="103" customFormat="1"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5:26" s="103" customFormat="1"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5:26" s="103" customFormat="1"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5:26" s="103" customFormat="1"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5:26" s="103" customFormat="1"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5:26" s="103" customFormat="1"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5:26" s="103" customFormat="1"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5:26" s="103" customFormat="1"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5:26" s="103" customFormat="1"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5:26" s="103" customFormat="1"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5:26" s="103" customFormat="1"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5:26" s="103" customFormat="1"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5:26" s="103" customFormat="1"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5:26" s="103" customFormat="1"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5:26" s="103" customFormat="1"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5:26" s="103" customFormat="1"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5:26" s="103" customFormat="1"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5:26" s="103" customFormat="1"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5:26" s="103" customFormat="1"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5:26" s="103" customFormat="1"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5:26" s="103" customFormat="1"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5:26" s="103" customFormat="1"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5:26" s="103" customFormat="1"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5:26" s="103" customFormat="1"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5:26" s="103" customFormat="1"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5:26" s="103" customFormat="1"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5:26" s="103" customFormat="1"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5:26" s="103" customFormat="1"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5:26" s="103" customFormat="1"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5:26" s="103" customFormat="1"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5:26" s="103" customFormat="1"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5:26" s="103" customFormat="1"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5:26" s="103" customFormat="1"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5:26" s="103" customFormat="1"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5:26" s="103" customFormat="1"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5:26" s="103" customFormat="1"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5:26" s="103" customFormat="1"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5:26" s="103" customFormat="1"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5:26" s="103" customFormat="1"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5:26" s="103" customFormat="1"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5:26" s="103" customFormat="1"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5:26" s="103" customFormat="1"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5:26" s="103" customFormat="1"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5:26" s="103" customFormat="1"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5:26" s="103" customFormat="1"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5:26" s="103" customFormat="1"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5:26" s="103" customFormat="1"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5:26" s="103" customFormat="1"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5:26" s="103" customFormat="1"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5:26" s="103" customFormat="1"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5:26" s="103" customFormat="1"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5:26" s="103" customFormat="1"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5:26" s="103" customFormat="1"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5:26" s="103" customFormat="1"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5:26" s="103" customFormat="1"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5:26" s="103" customFormat="1"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5:26" s="103" customFormat="1"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5:26" s="103" customFormat="1"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5:26" s="103" customFormat="1"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5:26" s="103" customFormat="1"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5:26" s="103" customFormat="1"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5:26" s="103" customFormat="1"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5:26" s="103" customFormat="1"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5:26" s="103" customFormat="1"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5:26" s="103" customFormat="1"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5:26" s="103" customFormat="1"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5:26" s="103" customFormat="1"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5:26" s="103" customFormat="1"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5:26" s="103" customFormat="1"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5:26" s="103" customFormat="1"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5:26" s="103" customFormat="1"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5:26" s="103" customFormat="1"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5:26" s="103" customFormat="1"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5:26" s="103" customFormat="1"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5:26" s="103" customFormat="1"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5:26" s="103" customFormat="1"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5:26" s="103" customFormat="1"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5:26" s="103" customFormat="1"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5:26" s="103" customFormat="1"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5:26" s="103" customFormat="1"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5:26" s="103" customFormat="1"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5:26" s="103" customFormat="1"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5:26" s="103" customFormat="1"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5:26" s="103" customFormat="1"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5:26" s="103" customFormat="1"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5:26" s="103" customFormat="1"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5:26" s="103" customFormat="1"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5:26" s="103" customFormat="1"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5:26" s="103" customFormat="1"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5:26" s="103" customFormat="1"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5:26" s="103" customFormat="1"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5:26" s="103" customFormat="1"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5:26" s="103" customFormat="1"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5:26" s="103" customFormat="1"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5:26" s="103" customFormat="1"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5:26" s="103" customFormat="1"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5:26" s="103" customFormat="1"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5:26" s="103" customFormat="1"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5:26" s="103" customFormat="1"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5:26" s="103" customFormat="1"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5:26" s="103" customFormat="1"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5:26" s="103" customFormat="1"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5:26" s="103" customFormat="1"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5:26" s="103" customFormat="1"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5:26" s="103" customFormat="1"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5:26" s="103" customFormat="1"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5:26" s="103" customFormat="1"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5:26" s="103" customFormat="1"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5:26" s="103" customFormat="1"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5:26" s="103" customFormat="1"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5:26" s="103" customFormat="1"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5:26" s="103" customFormat="1"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5:26" s="103" customFormat="1"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5:26" s="103" customFormat="1"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5:26" s="103" customFormat="1"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5:26" s="103" customFormat="1"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5:26" s="103" customFormat="1"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5:26" s="103" customFormat="1"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5:26" s="103" customFormat="1"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5:26" s="103" customFormat="1"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5:26" s="103" customFormat="1"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5:26" s="103" customFormat="1"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5:26" s="103" customFormat="1"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5:26" s="103" customFormat="1"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5:26" s="103" customFormat="1"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5:26" s="103" customFormat="1"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5:26" s="103" customFormat="1"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5:26" s="103" customFormat="1"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5:26" s="103" customFormat="1"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5:26" s="103" customFormat="1"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5:26" s="103" customFormat="1"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5:26" s="103" customFormat="1"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5:26" s="103" customFormat="1"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5:26" s="103" customFormat="1"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5:26" s="103" customFormat="1"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5:26" s="103" customFormat="1"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5:26" s="103" customFormat="1"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5:26" s="103" customFormat="1"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5:26" s="103" customFormat="1"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5:26" s="103" customFormat="1"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5:26" s="103" customFormat="1"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5:26" s="103" customFormat="1"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5:26" s="103" customFormat="1"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5:26" s="103" customFormat="1"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5:26" s="103" customFormat="1"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5:26" s="103" customFormat="1"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5:26" s="103" customFormat="1"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5:26" s="103" customFormat="1"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5:26" s="103" customFormat="1"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5:26" s="103" customFormat="1"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5:26" s="103" customFormat="1"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5:26" s="103" customFormat="1"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5:26" s="103" customFormat="1"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5:26" s="103" customFormat="1"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5:26" s="103" customFormat="1"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5:26" s="103" customFormat="1"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5:26" s="103" customFormat="1"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5:26" s="103" customFormat="1"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5:26" s="103" customFormat="1"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5:26" s="103" customFormat="1"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5:26" s="103" customFormat="1"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5:26" s="103" customFormat="1"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5:26" s="103" customFormat="1"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5:26" s="103" customFormat="1"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5:26" s="103" customFormat="1"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5:26" s="103" customFormat="1"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5:26" s="103" customFormat="1"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5:26" s="103" customFormat="1"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5:26" s="103" customFormat="1"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5:26" s="103" customFormat="1"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5:26" s="103" customFormat="1"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5:26" s="103" customFormat="1"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5:26" s="103" customFormat="1"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5:26" s="103" customFormat="1"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5:26" s="103" customFormat="1"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5:26" s="103" customFormat="1"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5:26" s="103" customFormat="1"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5:26" s="103" customFormat="1"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5:26" s="103" customFormat="1"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5:26" s="103" customFormat="1"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5:26" s="103" customFormat="1"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5:26" s="103" customFormat="1"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5:26" s="103" customFormat="1"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5:26" s="103" customFormat="1"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5:26" s="103" customFormat="1"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5:26" s="103" customFormat="1"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5:26" s="103" customFormat="1"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5:26" s="103" customFormat="1"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5:26" s="103" customFormat="1"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5:26" s="103" customFormat="1"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5:26" s="103" customFormat="1"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5:26" s="103" customFormat="1"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5:26" s="103" customFormat="1"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5:26" s="103" customFormat="1"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5:26" s="103" customFormat="1"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5:26" s="103" customFormat="1"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5:26" s="103" customFormat="1"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5:26" s="103" customFormat="1"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5:26" s="103" customFormat="1"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5:26" s="103" customFormat="1"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5:26" s="103" customFormat="1"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5:26" s="103" customFormat="1"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5:26" s="103" customFormat="1"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5:26" s="103" customFormat="1"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5:26" s="103" customFormat="1"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5:26" s="103" customFormat="1"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5:26" s="103" customFormat="1"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spans="5:26" s="103" customFormat="1"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spans="5:26" s="103" customFormat="1"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spans="5:26" s="103" customFormat="1"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spans="5:26" s="103" customFormat="1"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spans="5:26" s="103" customFormat="1"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spans="5:26" s="103" customFormat="1"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 spans="5:26" s="103" customFormat="1"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 spans="5:26" s="103" customFormat="1"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 spans="5:26" s="103" customFormat="1"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 spans="5:26" s="103" customFormat="1"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 spans="5:26" s="103" customFormat="1"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 spans="5:26" s="103" customFormat="1"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 spans="5:26" s="103" customFormat="1"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 spans="5:26" s="103" customFormat="1"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 spans="5:26" s="103" customFormat="1"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 spans="5:26" s="103" customFormat="1"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 spans="5:26" s="103" customFormat="1"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 spans="5:26" s="103" customFormat="1"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 spans="5:26" s="103" customFormat="1"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 spans="5:26" s="103" customFormat="1"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 spans="5:26" s="103" customFormat="1"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 spans="5:26" s="103" customFormat="1"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 spans="5:26" s="103" customFormat="1"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 spans="5:26" s="103" customFormat="1"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  <row r="1036" spans="5:26" s="103" customFormat="1"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 spans="5:26" s="103" customFormat="1"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</row>
    <row r="1038" spans="5:26" s="103" customFormat="1"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 spans="5:26" s="103" customFormat="1"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</row>
    <row r="1040" spans="5:26" s="103" customFormat="1"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  <row r="1041" spans="5:26" s="103" customFormat="1"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</row>
    <row r="1042" spans="5:26" s="103" customFormat="1"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</row>
    <row r="1043" spans="5:26" s="103" customFormat="1"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</row>
    <row r="1044" spans="5:26" s="103" customFormat="1"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</row>
    <row r="1045" spans="5:26" s="103" customFormat="1"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</row>
    <row r="1046" spans="5:26" s="103" customFormat="1"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</row>
    <row r="1047" spans="5:26" s="103" customFormat="1"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</row>
    <row r="1048" spans="5:26" s="103" customFormat="1"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</row>
    <row r="1049" spans="5:26" s="103" customFormat="1"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</row>
    <row r="1050" spans="5:26" s="103" customFormat="1"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</row>
    <row r="1051" spans="5:26" s="103" customFormat="1"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</row>
    <row r="1052" spans="5:26" s="103" customFormat="1"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</row>
    <row r="1053" spans="5:26" s="103" customFormat="1"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</row>
    <row r="1054" spans="5:26" s="103" customFormat="1"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</row>
    <row r="1055" spans="5:26" s="103" customFormat="1"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</row>
    <row r="1056" spans="5:26" s="103" customFormat="1"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</row>
    <row r="1057" spans="5:26" s="103" customFormat="1"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</row>
    <row r="1058" spans="5:26" s="103" customFormat="1"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</row>
    <row r="1059" spans="5:26" s="103" customFormat="1"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</row>
    <row r="1060" spans="5:26" s="103" customFormat="1"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</row>
    <row r="1061" spans="5:26" s="103" customFormat="1"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</row>
    <row r="1062" spans="5:26" s="103" customFormat="1"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</row>
    <row r="1063" spans="5:26" s="103" customFormat="1"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</row>
    <row r="1064" spans="5:26" s="103" customFormat="1"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</row>
    <row r="1065" spans="5:26" s="103" customFormat="1"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</row>
    <row r="1066" spans="5:26" s="103" customFormat="1"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</row>
    <row r="1067" spans="5:26" s="103" customFormat="1"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</row>
    <row r="1068" spans="5:26" s="103" customFormat="1"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</row>
    <row r="1069" spans="5:26" s="103" customFormat="1"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</row>
    <row r="1070" spans="5:26" s="103" customFormat="1"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</row>
    <row r="1071" spans="5:26" s="103" customFormat="1"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</row>
    <row r="1072" spans="5:26" s="103" customFormat="1"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</row>
    <row r="1073" spans="5:26" s="103" customFormat="1"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</row>
    <row r="1074" spans="5:26" s="103" customFormat="1"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</row>
    <row r="1075" spans="5:26" s="103" customFormat="1"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</row>
    <row r="1076" spans="5:26" s="103" customFormat="1"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</row>
    <row r="1077" spans="5:26" s="103" customFormat="1"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</row>
    <row r="1078" spans="5:26" s="103" customFormat="1"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</row>
    <row r="1079" spans="5:26" s="103" customFormat="1"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</row>
    <row r="1080" spans="5:26" s="103" customFormat="1"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</row>
    <row r="1081" spans="5:26" s="103" customFormat="1"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</row>
    <row r="1082" spans="5:26" s="103" customFormat="1"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</row>
    <row r="1083" spans="5:26" s="103" customFormat="1"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</row>
    <row r="1084" spans="5:26" s="103" customFormat="1"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</row>
    <row r="1085" spans="5:26" s="103" customFormat="1"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</row>
    <row r="1086" spans="5:26" s="103" customFormat="1"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</row>
    <row r="1087" spans="5:26" s="103" customFormat="1"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</row>
    <row r="1088" spans="5:26" s="103" customFormat="1"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</row>
    <row r="1089" spans="5:26" s="103" customFormat="1"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</row>
    <row r="1090" spans="5:26" s="103" customFormat="1"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</row>
    <row r="1091" spans="5:26" s="103" customFormat="1"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</row>
    <row r="1092" spans="5:26" s="103" customFormat="1"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</row>
    <row r="1093" spans="5:26" s="103" customFormat="1"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</row>
    <row r="1094" spans="5:26" s="103" customFormat="1"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</row>
    <row r="1095" spans="5:26" s="103" customFormat="1"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</row>
    <row r="1096" spans="5:26" s="103" customFormat="1"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</row>
    <row r="1097" spans="5:26" s="103" customFormat="1"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</row>
    <row r="1098" spans="5:26" s="103" customFormat="1"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</row>
    <row r="1099" spans="5:26" s="103" customFormat="1"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</row>
    <row r="1100" spans="5:26" s="103" customFormat="1"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</row>
    <row r="1101" spans="5:26" s="103" customFormat="1"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</row>
    <row r="1102" spans="5:26" s="103" customFormat="1"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</row>
    <row r="1103" spans="5:26" s="103" customFormat="1"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</row>
    <row r="1104" spans="5:26" s="103" customFormat="1"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</row>
    <row r="1105" spans="5:26" s="103" customFormat="1"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</row>
    <row r="1106" spans="5:26" s="103" customFormat="1"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</row>
    <row r="1107" spans="5:26" s="103" customFormat="1"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</row>
    <row r="1108" spans="5:26" s="103" customFormat="1"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</row>
    <row r="1109" spans="5:26" s="103" customFormat="1"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</row>
    <row r="1110" spans="5:26" s="103" customFormat="1"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</row>
    <row r="1111" spans="5:26" s="103" customFormat="1"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</row>
    <row r="1112" spans="5:26" s="103" customFormat="1"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</row>
    <row r="1113" spans="5:26" s="103" customFormat="1"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</row>
    <row r="1114" spans="5:26" s="103" customFormat="1"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</row>
    <row r="1115" spans="5:26" s="103" customFormat="1"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</row>
    <row r="1116" spans="5:26" s="103" customFormat="1"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</row>
    <row r="1117" spans="5:26" s="103" customFormat="1"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</row>
    <row r="1118" spans="5:26" s="103" customFormat="1"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</row>
    <row r="1119" spans="5:26" s="103" customFormat="1"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</row>
    <row r="1120" spans="5:26" s="103" customFormat="1"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</row>
    <row r="1121" spans="5:26" s="103" customFormat="1"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</row>
    <row r="1122" spans="5:26" s="103" customFormat="1"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</row>
    <row r="1123" spans="5:26" s="103" customFormat="1"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</row>
    <row r="1124" spans="5:26" s="103" customFormat="1"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</row>
    <row r="1125" spans="5:26" s="103" customFormat="1"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</row>
    <row r="1126" spans="5:26" s="103" customFormat="1"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</row>
    <row r="1127" spans="5:26" s="103" customFormat="1"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</row>
    <row r="1128" spans="5:26" s="103" customFormat="1"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</row>
    <row r="1129" spans="5:26" s="103" customFormat="1"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</row>
    <row r="1130" spans="5:26" s="103" customFormat="1"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</row>
    <row r="1131" spans="5:26" s="103" customFormat="1"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</row>
    <row r="1132" spans="5:26" s="103" customFormat="1"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</row>
    <row r="1133" spans="5:26" s="103" customFormat="1"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</row>
    <row r="1134" spans="5:26" s="103" customFormat="1"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</row>
    <row r="1135" spans="5:26" s="103" customFormat="1"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</row>
    <row r="1136" spans="5:26" s="103" customFormat="1"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</row>
    <row r="1137" spans="5:26" s="103" customFormat="1"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</row>
    <row r="1138" spans="5:26" s="103" customFormat="1"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</row>
    <row r="1139" spans="5:26" s="103" customFormat="1"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</row>
    <row r="1140" spans="5:26" s="103" customFormat="1"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</row>
    <row r="1141" spans="5:26" s="103" customFormat="1"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</row>
    <row r="1142" spans="5:26" s="103" customFormat="1"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</row>
    <row r="1143" spans="5:26" s="103" customFormat="1"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</row>
    <row r="1144" spans="5:26" s="103" customFormat="1"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</row>
    <row r="1145" spans="5:26" s="103" customFormat="1"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</row>
    <row r="1146" spans="5:26" s="103" customFormat="1"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</row>
    <row r="1147" spans="5:26" s="103" customFormat="1"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</row>
    <row r="1148" spans="5:26" s="103" customFormat="1"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</row>
    <row r="1149" spans="5:26" s="103" customFormat="1"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</row>
    <row r="1150" spans="5:26" s="103" customFormat="1"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</row>
    <row r="1151" spans="5:26" s="103" customFormat="1"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</row>
    <row r="1152" spans="5:26" s="103" customFormat="1"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</row>
    <row r="1153" spans="5:26" s="103" customFormat="1"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</row>
    <row r="1154" spans="5:26" s="103" customFormat="1"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</row>
    <row r="1155" spans="5:26" s="103" customFormat="1"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</row>
    <row r="1156" spans="5:26" s="103" customFormat="1"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</row>
    <row r="1157" spans="5:26" s="103" customFormat="1"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</row>
    <row r="1158" spans="5:26" s="103" customFormat="1"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</row>
    <row r="1159" spans="5:26" s="103" customFormat="1"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</row>
    <row r="1160" spans="5:26" s="103" customFormat="1"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</row>
    <row r="1161" spans="5:26" s="103" customFormat="1"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</row>
    <row r="1162" spans="5:26" s="103" customFormat="1"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</row>
    <row r="1163" spans="5:26" s="103" customFormat="1"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</row>
    <row r="1164" spans="5:26" s="103" customFormat="1"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</row>
    <row r="1165" spans="5:26" s="103" customFormat="1"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</row>
    <row r="1166" spans="5:26" s="103" customFormat="1"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</row>
    <row r="1167" spans="5:26" s="103" customFormat="1"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</row>
    <row r="1168" spans="5:26" s="103" customFormat="1"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</row>
    <row r="1169" spans="5:26" s="103" customFormat="1"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</row>
    <row r="1170" spans="5:26" s="103" customFormat="1"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</row>
    <row r="1171" spans="5:26" s="103" customFormat="1"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</row>
    <row r="1172" spans="5:26" s="103" customFormat="1"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</row>
    <row r="1173" spans="5:26" s="103" customFormat="1"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</row>
    <row r="1174" spans="5:26" s="103" customFormat="1"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</row>
    <row r="1175" spans="5:26" s="103" customFormat="1"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</row>
    <row r="1176" spans="5:26" s="103" customFormat="1"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</row>
    <row r="1177" spans="5:26" s="103" customFormat="1"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</row>
    <row r="1178" spans="5:26" s="103" customFormat="1"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</row>
    <row r="1179" spans="5:26" s="103" customFormat="1"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</row>
    <row r="1180" spans="5:26" s="103" customFormat="1"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</row>
    <row r="1181" spans="5:26" s="103" customFormat="1"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</row>
    <row r="1182" spans="5:26" s="103" customFormat="1"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</row>
    <row r="1183" spans="5:26" s="103" customFormat="1"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</row>
    <row r="1184" spans="5:26" s="103" customFormat="1"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</row>
    <row r="1185" spans="5:26" s="103" customFormat="1"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</row>
    <row r="1186" spans="5:26" s="103" customFormat="1"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</row>
    <row r="1187" spans="5:26" s="103" customFormat="1"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</row>
    <row r="1188" spans="5:26" s="103" customFormat="1"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</row>
    <row r="1189" spans="5:26" s="103" customFormat="1"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</row>
    <row r="1190" spans="5:26" s="103" customFormat="1"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</row>
    <row r="1191" spans="5:26" s="103" customFormat="1"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</row>
    <row r="1192" spans="5:26" s="103" customFormat="1"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</row>
    <row r="1193" spans="5:26" s="103" customFormat="1"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</row>
    <row r="1194" spans="5:26" s="103" customFormat="1"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</row>
    <row r="1195" spans="5:26" s="103" customFormat="1"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</row>
    <row r="1196" spans="5:26" s="103" customFormat="1"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</row>
    <row r="1197" spans="5:26" s="103" customFormat="1"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</row>
    <row r="1198" spans="5:26" s="103" customFormat="1"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</row>
    <row r="1199" spans="5:26" s="103" customFormat="1"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</row>
    <row r="1200" spans="5:26" s="103" customFormat="1"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</row>
    <row r="1201" spans="5:26" s="103" customFormat="1"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</row>
    <row r="1202" spans="5:26" s="103" customFormat="1"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</row>
    <row r="1203" spans="5:26" s="103" customFormat="1"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</row>
    <row r="1204" spans="5:26" s="103" customFormat="1"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</row>
    <row r="1205" spans="5:26" s="103" customFormat="1"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</row>
    <row r="1206" spans="5:26" s="103" customFormat="1"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</row>
    <row r="1207" spans="5:26" s="103" customFormat="1"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</row>
    <row r="1208" spans="5:26" s="103" customFormat="1"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</row>
    <row r="1209" spans="5:26" s="103" customFormat="1"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</row>
    <row r="1210" spans="5:26" s="103" customFormat="1"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</row>
    <row r="1211" spans="5:26" s="103" customFormat="1"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</row>
    <row r="1212" spans="5:26" s="103" customFormat="1"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</row>
    <row r="1213" spans="5:26" s="103" customFormat="1"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</row>
    <row r="1214" spans="5:26" s="103" customFormat="1"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</row>
    <row r="1215" spans="5:26" s="103" customFormat="1"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</row>
    <row r="1216" spans="5:26" s="103" customFormat="1"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</row>
    <row r="1217" spans="5:26" s="103" customFormat="1"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</row>
    <row r="1218" spans="5:26" s="103" customFormat="1"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</row>
    <row r="1219" spans="5:26" s="103" customFormat="1"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</row>
    <row r="1220" spans="5:26" s="103" customFormat="1"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</row>
    <row r="1221" spans="5:26" s="103" customFormat="1"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</row>
    <row r="1222" spans="5:26" s="103" customFormat="1"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</row>
    <row r="1223" spans="5:26" s="103" customFormat="1"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</row>
    <row r="1224" spans="5:26" s="103" customFormat="1"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</row>
    <row r="1225" spans="5:26" s="103" customFormat="1"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</row>
    <row r="1226" spans="5:26" s="103" customFormat="1"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</row>
    <row r="1227" spans="5:26" s="103" customFormat="1"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</row>
    <row r="1228" spans="5:26" s="103" customFormat="1"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</row>
    <row r="1229" spans="5:26" s="103" customFormat="1"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</row>
    <row r="1230" spans="5:26" s="103" customFormat="1"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</row>
    <row r="1231" spans="5:26" s="103" customFormat="1"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</row>
    <row r="1232" spans="5:26" s="103" customFormat="1"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</row>
    <row r="1233" spans="5:26" s="103" customFormat="1"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</row>
    <row r="1234" spans="5:26" s="103" customFormat="1"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</row>
    <row r="1235" spans="5:26" s="103" customFormat="1"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</row>
    <row r="1236" spans="5:26" s="103" customFormat="1"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</row>
    <row r="1237" spans="5:26" s="103" customFormat="1"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</row>
    <row r="1238" spans="5:26" s="103" customFormat="1"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</row>
    <row r="1239" spans="5:26" s="103" customFormat="1"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</row>
    <row r="1240" spans="5:26" s="103" customFormat="1"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</row>
    <row r="1241" spans="5:26" s="103" customFormat="1"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</row>
    <row r="1242" spans="5:26" s="103" customFormat="1"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</row>
    <row r="1243" spans="5:26" s="103" customFormat="1"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</row>
    <row r="1244" spans="5:26" s="103" customFormat="1"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</row>
    <row r="1245" spans="5:26" s="103" customFormat="1"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</row>
    <row r="1246" spans="5:26" s="103" customFormat="1"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</row>
    <row r="1247" spans="5:26" s="103" customFormat="1"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</row>
    <row r="1248" spans="5:26" s="103" customFormat="1"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</row>
    <row r="1249" spans="5:26" s="103" customFormat="1"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</row>
    <row r="1250" spans="5:26" s="103" customFormat="1"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</row>
    <row r="1251" spans="5:26" s="103" customFormat="1"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</row>
    <row r="1252" spans="5:26" s="103" customFormat="1"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</row>
    <row r="1253" spans="5:26" s="103" customFormat="1"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</row>
    <row r="1254" spans="5:26" s="103" customFormat="1"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</row>
    <row r="1255" spans="5:26" s="103" customFormat="1"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</row>
    <row r="1256" spans="5:26" s="103" customFormat="1"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</row>
    <row r="1257" spans="5:26" s="103" customFormat="1"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</row>
    <row r="1258" spans="5:26" s="103" customFormat="1"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</row>
    <row r="1259" spans="5:26" s="103" customFormat="1"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</row>
    <row r="1260" spans="5:26" s="103" customFormat="1"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</row>
    <row r="1261" spans="5:26" s="103" customFormat="1"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</row>
    <row r="1262" spans="5:26" s="103" customFormat="1"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</row>
    <row r="1263" spans="5:26" s="103" customFormat="1"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</row>
    <row r="1264" spans="5:26" s="103" customFormat="1"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</row>
    <row r="1265" spans="5:26" s="103" customFormat="1"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</row>
    <row r="1266" spans="5:26" s="103" customFormat="1"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</row>
    <row r="1267" spans="5:26" s="103" customFormat="1"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</row>
    <row r="1268" spans="5:26" s="103" customFormat="1"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</row>
    <row r="1269" spans="5:26" s="103" customFormat="1"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</row>
    <row r="1270" spans="5:26" s="103" customFormat="1"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</row>
    <row r="1271" spans="5:26" s="103" customFormat="1"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</row>
    <row r="1272" spans="5:26" s="103" customFormat="1"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</row>
    <row r="1273" spans="5:26" s="103" customFormat="1"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</row>
    <row r="1274" spans="5:26" s="103" customFormat="1"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</row>
    <row r="1275" spans="5:26" s="103" customFormat="1"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</row>
    <row r="1276" spans="5:26" s="103" customFormat="1"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</row>
    <row r="1277" spans="5:26" s="103" customFormat="1"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</row>
    <row r="1278" spans="5:26" s="103" customFormat="1"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</row>
    <row r="1279" spans="5:26" s="103" customFormat="1"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</row>
    <row r="1280" spans="5:26" s="103" customFormat="1"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</row>
    <row r="1281" spans="5:26" s="103" customFormat="1"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</row>
    <row r="1282" spans="5:26" s="103" customFormat="1"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</row>
    <row r="1283" spans="5:26" s="103" customFormat="1"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</row>
    <row r="1284" spans="5:26" s="103" customFormat="1"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</row>
    <row r="1285" spans="5:26" s="103" customFormat="1"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</row>
    <row r="1286" spans="5:26" s="103" customFormat="1"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</row>
    <row r="1287" spans="5:26" s="103" customFormat="1"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</row>
    <row r="1288" spans="5:26" s="103" customFormat="1"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</row>
    <row r="1289" spans="5:26" s="103" customFormat="1"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</row>
    <row r="1290" spans="5:26" s="103" customFormat="1"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</row>
    <row r="1291" spans="5:26" s="103" customFormat="1"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</row>
    <row r="1292" spans="5:26" s="103" customFormat="1"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</row>
    <row r="1293" spans="5:26" s="103" customFormat="1"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</row>
    <row r="1294" spans="5:26" s="103" customFormat="1"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</row>
    <row r="1295" spans="5:26" s="103" customFormat="1"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</row>
    <row r="1296" spans="5:26" s="103" customFormat="1"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</row>
    <row r="1297" spans="5:26" s="103" customFormat="1"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</row>
    <row r="1298" spans="5:26" s="103" customFormat="1"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</row>
    <row r="1299" spans="5:26" s="103" customFormat="1"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</row>
    <row r="1300" spans="5:26" s="103" customFormat="1"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</row>
    <row r="1301" spans="5:26" s="103" customFormat="1"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</row>
    <row r="1302" spans="5:26" s="103" customFormat="1"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</row>
    <row r="1303" spans="5:26" s="103" customFormat="1"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</row>
    <row r="1304" spans="5:26" s="103" customFormat="1"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</row>
    <row r="1305" spans="5:26" s="103" customFormat="1"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</row>
    <row r="1306" spans="5:26" s="103" customFormat="1"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</row>
    <row r="1307" spans="5:26" s="103" customFormat="1"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</row>
    <row r="1308" spans="5:26" s="103" customFormat="1"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</row>
    <row r="1309" spans="5:26" s="103" customFormat="1"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</row>
    <row r="1310" spans="5:26" s="103" customFormat="1"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</row>
    <row r="1311" spans="5:26" s="103" customFormat="1"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</row>
    <row r="1312" spans="5:26" s="103" customFormat="1"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</row>
    <row r="1313" spans="5:26" s="103" customFormat="1"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</row>
    <row r="1314" spans="5:26" s="103" customFormat="1"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</row>
    <row r="1315" spans="5:26" s="103" customFormat="1"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</row>
    <row r="1316" spans="5:26" s="103" customFormat="1"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</row>
    <row r="1317" spans="5:26" s="103" customFormat="1"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</row>
    <row r="1318" spans="5:26" s="103" customFormat="1"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</row>
    <row r="1319" spans="5:26" s="103" customFormat="1"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</row>
    <row r="1320" spans="5:26" s="103" customFormat="1"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</row>
    <row r="1321" spans="5:26" s="103" customFormat="1"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</row>
    <row r="1322" spans="5:26" s="103" customFormat="1"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</row>
    <row r="1323" spans="5:26" s="103" customFormat="1"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</row>
    <row r="1324" spans="5:26" s="103" customFormat="1"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</row>
    <row r="1325" spans="5:26" s="103" customFormat="1"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</row>
    <row r="1326" spans="5:26" s="103" customFormat="1"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</row>
    <row r="1327" spans="5:26" s="103" customFormat="1"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</row>
    <row r="1328" spans="5:26" s="103" customFormat="1"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</row>
    <row r="1329" spans="5:26" s="103" customFormat="1"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</row>
    <row r="1330" spans="5:26" s="103" customFormat="1"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</row>
    <row r="1331" spans="5:26" s="103" customFormat="1"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</row>
    <row r="1332" spans="5:26" s="103" customFormat="1"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</row>
    <row r="1333" spans="5:26" s="103" customFormat="1"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</row>
    <row r="1334" spans="5:26" s="103" customFormat="1"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</row>
    <row r="1335" spans="5:26" s="103" customFormat="1"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</row>
    <row r="1336" spans="5:26" s="103" customFormat="1"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</row>
    <row r="1337" spans="5:26" s="103" customFormat="1"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</row>
    <row r="1338" spans="5:26" s="103" customFormat="1"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</row>
    <row r="1339" spans="5:26" s="103" customFormat="1"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</row>
    <row r="1340" spans="5:26" s="103" customFormat="1"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</row>
    <row r="1341" spans="5:26" s="103" customFormat="1"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</row>
    <row r="1342" spans="5:26" s="103" customFormat="1"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</row>
    <row r="1343" spans="5:26" s="103" customFormat="1"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</row>
    <row r="1344" spans="5:26" s="103" customFormat="1"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</row>
    <row r="1345" spans="5:26" s="103" customFormat="1"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</row>
    <row r="1346" spans="5:26" s="103" customFormat="1"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</row>
    <row r="1347" spans="5:26" s="103" customFormat="1"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</row>
    <row r="1348" spans="5:26" s="103" customFormat="1"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</row>
    <row r="1349" spans="5:26" s="103" customFormat="1"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</row>
    <row r="1350" spans="5:26" s="103" customFormat="1"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</row>
    <row r="1351" spans="5:26" s="103" customFormat="1"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</row>
    <row r="1352" spans="5:26" s="103" customFormat="1"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</row>
    <row r="1353" spans="5:26" s="103" customFormat="1"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</row>
    <row r="1354" spans="5:26" s="103" customFormat="1"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</row>
    <row r="1355" spans="5:26" s="103" customFormat="1"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</row>
    <row r="1356" spans="5:26" s="103" customFormat="1"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</row>
    <row r="1357" spans="5:26" s="103" customFormat="1"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</row>
    <row r="1358" spans="5:26" s="103" customFormat="1"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</row>
    <row r="1359" spans="5:26" s="103" customFormat="1"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</row>
    <row r="1360" spans="5:26" s="103" customFormat="1"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</row>
    <row r="1361" spans="5:26" s="103" customFormat="1"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</row>
    <row r="1362" spans="5:26" s="103" customFormat="1"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</row>
    <row r="1363" spans="5:26" s="103" customFormat="1"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</row>
    <row r="1364" spans="5:26" s="103" customFormat="1"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</row>
    <row r="1365" spans="5:26" s="103" customFormat="1"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</row>
    <row r="1366" spans="5:26" s="103" customFormat="1"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</row>
    <row r="1367" spans="5:26" s="103" customFormat="1"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</row>
    <row r="1368" spans="5:26" s="103" customFormat="1"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</row>
    <row r="1369" spans="5:26" s="103" customFormat="1"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</row>
    <row r="1370" spans="5:26" s="103" customFormat="1"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</row>
    <row r="1371" spans="5:26" s="103" customFormat="1"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</row>
    <row r="1372" spans="5:26" s="103" customFormat="1"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</row>
    <row r="1373" spans="5:26" s="103" customFormat="1"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</row>
    <row r="1374" spans="5:26" s="103" customFormat="1"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</row>
    <row r="1375" spans="5:26" s="103" customFormat="1"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</row>
    <row r="1376" spans="5:26" s="103" customFormat="1"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</row>
    <row r="1377" spans="5:26" s="103" customFormat="1"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</row>
    <row r="1378" spans="5:26" s="103" customFormat="1"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</row>
    <row r="1379" spans="5:26" s="103" customFormat="1"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</row>
    <row r="1380" spans="5:26" s="103" customFormat="1"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</row>
    <row r="1381" spans="5:26" s="103" customFormat="1"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</row>
    <row r="1382" spans="5:26" s="103" customFormat="1"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</row>
    <row r="1383" spans="5:26" s="103" customFormat="1"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</row>
    <row r="1384" spans="5:26" s="103" customFormat="1"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</row>
    <row r="1385" spans="5:26" s="103" customFormat="1"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</row>
    <row r="1386" spans="5:26" s="103" customFormat="1"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</row>
    <row r="1387" spans="5:26" s="103" customFormat="1"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</row>
    <row r="1388" spans="5:26" s="103" customFormat="1"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</row>
    <row r="1389" spans="5:26" s="103" customFormat="1"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</row>
    <row r="1390" spans="5:26" s="103" customFormat="1"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</row>
    <row r="1391" spans="5:26" s="103" customFormat="1"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</row>
    <row r="1392" spans="5:26" s="103" customFormat="1"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</row>
    <row r="1393" spans="5:26" s="103" customFormat="1"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</row>
    <row r="1394" spans="5:26" s="103" customFormat="1"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</row>
    <row r="1395" spans="5:26" s="103" customFormat="1"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</row>
    <row r="1396" spans="5:26" s="103" customFormat="1"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</row>
    <row r="1397" spans="5:26" s="103" customFormat="1"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</row>
    <row r="1398" spans="5:26" s="103" customFormat="1"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</row>
    <row r="1399" spans="5:26" s="103" customFormat="1"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</row>
    <row r="1400" spans="5:26" s="103" customFormat="1"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</row>
    <row r="1401" spans="5:26" s="103" customFormat="1"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</row>
    <row r="1402" spans="5:26" s="103" customFormat="1"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</row>
    <row r="1403" spans="5:26" s="103" customFormat="1"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</row>
    <row r="1404" spans="5:26" s="103" customFormat="1"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</row>
    <row r="1405" spans="5:26" s="103" customFormat="1"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</row>
    <row r="1406" spans="5:26" s="103" customFormat="1"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</row>
    <row r="1407" spans="5:26" s="103" customFormat="1"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</row>
    <row r="1408" spans="5:26" s="103" customFormat="1"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</row>
    <row r="1409" spans="5:26" s="103" customFormat="1"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</row>
    <row r="1410" spans="5:26" s="103" customFormat="1"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</row>
    <row r="1411" spans="5:26" s="103" customFormat="1"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</row>
    <row r="1412" spans="5:26" s="103" customFormat="1"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</row>
    <row r="1413" spans="5:26" s="103" customFormat="1"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</row>
    <row r="1414" spans="5:26" s="103" customFormat="1"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</row>
    <row r="1415" spans="5:26" s="103" customFormat="1"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</row>
    <row r="1416" spans="5:26" s="103" customFormat="1"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</row>
    <row r="1417" spans="5:26" s="103" customFormat="1"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</row>
    <row r="1418" spans="5:26" s="103" customFormat="1"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</row>
    <row r="1419" spans="5:26" s="103" customFormat="1"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</row>
    <row r="1420" spans="5:26" s="103" customFormat="1"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</row>
    <row r="1421" spans="5:26" s="103" customFormat="1"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</row>
    <row r="1422" spans="5:26" s="103" customFormat="1"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</row>
    <row r="1423" spans="5:26" s="103" customFormat="1"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</row>
    <row r="1424" spans="5:26" s="103" customFormat="1"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</row>
    <row r="1425" spans="5:26" s="103" customFormat="1"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</row>
    <row r="1426" spans="5:26" s="103" customFormat="1"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</row>
    <row r="1427" spans="5:26" s="103" customFormat="1"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</row>
    <row r="1428" spans="5:26" s="103" customFormat="1"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</row>
    <row r="1429" spans="5:26" s="103" customFormat="1"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</row>
    <row r="1430" spans="5:26" s="103" customFormat="1"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</row>
    <row r="1431" spans="5:26" s="103" customFormat="1"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</row>
    <row r="1432" spans="5:26" s="103" customFormat="1"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</row>
    <row r="1433" spans="5:26" s="103" customFormat="1"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</row>
    <row r="1434" spans="5:26" s="103" customFormat="1"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</row>
    <row r="1435" spans="5:26" s="103" customFormat="1"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</row>
    <row r="1436" spans="5:26" s="103" customFormat="1"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</row>
    <row r="1437" spans="5:26" s="103" customFormat="1"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</row>
    <row r="1438" spans="5:26" s="103" customFormat="1"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</row>
    <row r="1439" spans="5:26" s="103" customFormat="1"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</row>
    <row r="1440" spans="5:26" s="103" customFormat="1"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</row>
    <row r="1441" spans="5:26" s="103" customFormat="1"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</row>
    <row r="1442" spans="5:26" s="103" customFormat="1"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</row>
    <row r="1443" spans="5:26" s="103" customFormat="1"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</row>
    <row r="1444" spans="5:26" s="103" customFormat="1"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</row>
    <row r="1445" spans="5:26" s="103" customFormat="1"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</row>
    <row r="1446" spans="5:26" s="103" customFormat="1"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</row>
    <row r="1447" spans="5:26" s="103" customFormat="1"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</row>
    <row r="1448" spans="5:26" s="103" customFormat="1"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</row>
    <row r="1449" spans="5:26" s="103" customFormat="1"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</row>
    <row r="1450" spans="5:26" s="103" customFormat="1"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</row>
    <row r="1451" spans="5:26" s="103" customFormat="1"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</row>
    <row r="1452" spans="5:26" s="103" customFormat="1"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</row>
    <row r="1453" spans="5:26" s="103" customFormat="1"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</row>
    <row r="1454" spans="5:26" s="103" customFormat="1"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</row>
    <row r="1455" spans="5:26" s="103" customFormat="1"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</row>
    <row r="1456" spans="5:26" s="103" customFormat="1"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</row>
    <row r="1457" spans="5:26" s="103" customFormat="1"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</row>
    <row r="1458" spans="5:26" s="103" customFormat="1"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</row>
    <row r="1459" spans="5:26" s="103" customFormat="1"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</row>
    <row r="1460" spans="5:26" s="103" customFormat="1"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</row>
    <row r="1461" spans="5:26" s="103" customFormat="1"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</row>
    <row r="1462" spans="5:26" s="103" customFormat="1"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</row>
    <row r="1463" spans="5:26" s="103" customFormat="1"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</row>
    <row r="1464" spans="5:26" s="103" customFormat="1"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</row>
    <row r="1465" spans="5:26" s="103" customFormat="1"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</row>
    <row r="1466" spans="5:26" s="103" customFormat="1"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</row>
    <row r="1467" spans="5:26" s="103" customFormat="1"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</row>
    <row r="1468" spans="5:26" s="103" customFormat="1"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</row>
    <row r="1469" spans="5:26" s="103" customFormat="1"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</row>
    <row r="1470" spans="5:26" s="103" customFormat="1"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</row>
    <row r="1471" spans="5:26" s="103" customFormat="1"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</row>
    <row r="1472" spans="5:26" s="103" customFormat="1"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</row>
    <row r="1473" spans="5:26" s="103" customFormat="1"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</row>
    <row r="1474" spans="5:26" s="103" customFormat="1"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</row>
    <row r="1475" spans="5:26" s="103" customFormat="1"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</row>
    <row r="1476" spans="5:26" s="103" customFormat="1"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</row>
    <row r="1477" spans="5:26" s="103" customFormat="1"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</row>
    <row r="1478" spans="5:26" s="103" customFormat="1"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</row>
    <row r="1479" spans="5:26" s="103" customFormat="1"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</row>
    <row r="1480" spans="5:26" s="103" customFormat="1"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</row>
    <row r="1481" spans="5:26" s="103" customFormat="1"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</row>
    <row r="1482" spans="5:26" s="103" customFormat="1"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</row>
    <row r="1483" spans="5:26" s="103" customFormat="1"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</row>
    <row r="1484" spans="5:26" s="103" customFormat="1"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</row>
    <row r="1485" spans="5:26" s="103" customFormat="1"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</row>
    <row r="1486" spans="5:26" s="103" customFormat="1"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</row>
    <row r="1487" spans="5:26" s="103" customFormat="1"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</row>
    <row r="1488" spans="5:26" s="103" customFormat="1"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</row>
    <row r="1489" spans="5:26" s="103" customFormat="1"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</row>
    <row r="1490" spans="5:26" s="103" customFormat="1"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</row>
    <row r="1491" spans="5:26" s="103" customFormat="1"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</row>
    <row r="1492" spans="5:26" s="103" customFormat="1"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</row>
    <row r="1493" spans="5:26" s="103" customFormat="1"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</row>
    <row r="1494" spans="5:26" s="103" customFormat="1"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</row>
    <row r="1495" spans="5:26" s="103" customFormat="1"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</row>
    <row r="1496" spans="5:26" s="103" customFormat="1"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</row>
    <row r="1497" spans="5:26" s="103" customFormat="1"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</row>
    <row r="1498" spans="5:26" s="103" customFormat="1"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</row>
    <row r="1499" spans="5:26" s="103" customFormat="1"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</row>
    <row r="1500" spans="5:26" s="103" customFormat="1"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</row>
    <row r="1501" spans="5:26" s="103" customFormat="1"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</row>
    <row r="1502" spans="5:26" s="103" customFormat="1"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</row>
    <row r="1503" spans="5:26" s="103" customFormat="1"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</row>
    <row r="1504" spans="5:26" s="103" customFormat="1"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</row>
    <row r="1505" spans="5:26" s="103" customFormat="1"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</row>
    <row r="1506" spans="5:26" s="103" customFormat="1"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</row>
    <row r="1507" spans="5:26" s="103" customFormat="1"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</row>
    <row r="1508" spans="5:26" s="103" customFormat="1"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</row>
    <row r="1509" spans="5:26" s="103" customFormat="1"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</row>
    <row r="1510" spans="5:26" s="103" customFormat="1"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</row>
    <row r="1511" spans="5:26" s="103" customFormat="1"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</row>
    <row r="1512" spans="5:26" s="103" customFormat="1"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</row>
    <row r="1513" spans="5:26" s="103" customFormat="1"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</row>
    <row r="1514" spans="5:26" s="103" customFormat="1"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</row>
    <row r="1515" spans="5:26" s="103" customFormat="1"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</row>
    <row r="1516" spans="5:26" s="103" customFormat="1"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</row>
    <row r="1517" spans="5:26" s="103" customFormat="1"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</row>
    <row r="1518" spans="5:26" s="103" customFormat="1"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</row>
    <row r="1519" spans="5:26" s="103" customFormat="1"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</row>
    <row r="1520" spans="5:26" s="103" customFormat="1"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</row>
    <row r="1521" spans="5:26" s="103" customFormat="1"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</row>
    <row r="1522" spans="5:26" s="103" customFormat="1"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</row>
    <row r="1523" spans="5:26" s="103" customFormat="1"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</row>
    <row r="1524" spans="5:26" s="103" customFormat="1"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</row>
    <row r="1525" spans="5:26" s="103" customFormat="1"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</row>
    <row r="1526" spans="5:26" s="103" customFormat="1"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</row>
    <row r="1527" spans="5:26" s="103" customFormat="1"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</row>
    <row r="1528" spans="5:26" s="103" customFormat="1"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</row>
    <row r="1529" spans="5:26" s="103" customFormat="1"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</row>
    <row r="1530" spans="5:26" s="103" customFormat="1"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</row>
    <row r="1531" spans="5:26" s="103" customFormat="1"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</row>
    <row r="1532" spans="5:26" s="103" customFormat="1"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</row>
    <row r="1533" spans="5:26" s="103" customFormat="1"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</row>
    <row r="1534" spans="5:26" s="103" customFormat="1"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</row>
    <row r="1535" spans="5:26" s="103" customFormat="1"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</row>
    <row r="1536" spans="5:26" s="103" customFormat="1"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</row>
    <row r="1537" spans="5:26" s="103" customFormat="1"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</row>
    <row r="1538" spans="5:26" s="103" customFormat="1"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</row>
    <row r="1539" spans="5:26" s="103" customFormat="1"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</row>
    <row r="1540" spans="5:26" s="103" customFormat="1"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</row>
    <row r="1541" spans="5:26" s="103" customFormat="1"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</row>
    <row r="1542" spans="5:26" s="103" customFormat="1"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</row>
    <row r="1543" spans="5:26" s="103" customFormat="1"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</row>
    <row r="1544" spans="5:26" s="103" customFormat="1"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</row>
    <row r="1545" spans="5:26" s="103" customFormat="1"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</row>
    <row r="1546" spans="5:26" s="103" customFormat="1"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</row>
    <row r="1547" spans="5:26" s="103" customFormat="1"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</row>
    <row r="1548" spans="5:26" s="103" customFormat="1"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</row>
    <row r="1549" spans="5:26" s="103" customFormat="1"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</row>
    <row r="1550" spans="5:26" s="103" customFormat="1"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</row>
    <row r="1551" spans="5:26" s="103" customFormat="1"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</row>
    <row r="1552" spans="5:26" s="103" customFormat="1"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</row>
    <row r="1553" spans="5:26" s="103" customFormat="1"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</row>
    <row r="1554" spans="5:26" s="103" customFormat="1"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</row>
    <row r="1555" spans="5:26" s="103" customFormat="1"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</row>
    <row r="1556" spans="5:26" s="103" customFormat="1"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</row>
    <row r="1557" spans="5:26" s="103" customFormat="1"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</row>
    <row r="1558" spans="5:26" s="103" customFormat="1"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</row>
    <row r="1559" spans="5:26" s="103" customFormat="1"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</row>
    <row r="1560" spans="5:26" s="103" customFormat="1"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</row>
    <row r="1561" spans="5:26" s="103" customFormat="1"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</row>
    <row r="1562" spans="5:26" s="103" customFormat="1"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</row>
    <row r="1563" spans="5:26" s="103" customFormat="1"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</row>
    <row r="1564" spans="5:26" s="103" customFormat="1"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</row>
    <row r="1565" spans="5:26" s="103" customFormat="1"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</row>
    <row r="1566" spans="5:26" s="103" customFormat="1"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</row>
    <row r="1567" spans="5:26" s="103" customFormat="1"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</row>
    <row r="1568" spans="5:26" s="103" customFormat="1"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</row>
    <row r="1569" spans="5:26" s="103" customFormat="1"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</row>
    <row r="1570" spans="5:26" s="103" customFormat="1"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</row>
    <row r="1571" spans="5:26" s="103" customFormat="1"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</row>
    <row r="1572" spans="5:26" s="103" customFormat="1"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</row>
    <row r="1573" spans="5:26" s="103" customFormat="1"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</row>
    <row r="1574" spans="5:26" s="103" customFormat="1"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</row>
    <row r="1575" spans="5:26" s="103" customFormat="1"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</row>
    <row r="1576" spans="5:26" s="103" customFormat="1"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</row>
    <row r="1577" spans="5:26" s="103" customFormat="1"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</row>
    <row r="1578" spans="5:26" s="103" customFormat="1"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</row>
    <row r="1579" spans="5:26" s="103" customFormat="1"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</row>
    <row r="1580" spans="5:26" s="103" customFormat="1"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</row>
    <row r="1581" spans="5:26" s="103" customFormat="1"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</row>
    <row r="1582" spans="5:26" s="103" customFormat="1"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</row>
    <row r="1583" spans="5:26" s="103" customFormat="1"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</row>
    <row r="1584" spans="5:26" s="103" customFormat="1"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</row>
    <row r="1585" spans="5:26" s="103" customFormat="1"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</row>
    <row r="1586" spans="5:26" s="103" customFormat="1"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</row>
    <row r="1587" spans="5:26" s="103" customFormat="1"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</row>
    <row r="1588" spans="5:26" s="103" customFormat="1"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</row>
    <row r="1589" spans="5:26" s="103" customFormat="1"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</row>
    <row r="1590" spans="5:26" s="103" customFormat="1"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</row>
    <row r="1591" spans="5:26" s="103" customFormat="1"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</row>
    <row r="1592" spans="5:26" s="103" customFormat="1"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</row>
    <row r="1593" spans="5:26" s="103" customFormat="1"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</row>
    <row r="1594" spans="5:26" s="103" customFormat="1"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</row>
    <row r="1595" spans="5:26" s="103" customFormat="1"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</row>
    <row r="1596" spans="5:26" s="103" customFormat="1"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</row>
    <row r="1597" spans="5:26" s="103" customFormat="1"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</row>
    <row r="1598" spans="5:26" s="103" customFormat="1"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</row>
    <row r="1599" spans="5:26" s="103" customFormat="1"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</row>
    <row r="1600" spans="5:26" s="103" customFormat="1"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</row>
    <row r="1601" spans="5:26" s="103" customFormat="1"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</row>
    <row r="1602" spans="5:26" s="103" customFormat="1"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</row>
    <row r="1603" spans="5:26" s="103" customFormat="1"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</row>
    <row r="1604" spans="5:26" s="103" customFormat="1"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</row>
    <row r="1605" spans="5:26" s="103" customFormat="1"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</row>
    <row r="1606" spans="5:26" s="103" customFormat="1"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</row>
    <row r="1607" spans="5:26" s="103" customFormat="1"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</row>
    <row r="1608" spans="5:26" s="103" customFormat="1"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</row>
    <row r="1609" spans="5:26" s="103" customFormat="1"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</row>
    <row r="1610" spans="5:26" s="103" customFormat="1"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</row>
    <row r="1611" spans="5:26" s="103" customFormat="1"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</row>
    <row r="1612" spans="5:26" s="103" customFormat="1"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</row>
    <row r="1613" spans="5:26" s="103" customFormat="1"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</row>
    <row r="1614" spans="5:26" s="103" customFormat="1"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</row>
    <row r="1615" spans="5:26" s="103" customFormat="1"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</row>
    <row r="1616" spans="5:26" s="103" customFormat="1"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</row>
    <row r="1617" spans="5:26" s="103" customFormat="1"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</row>
    <row r="1618" spans="5:26" s="103" customFormat="1"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</row>
    <row r="1619" spans="5:26" s="103" customFormat="1"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</row>
    <row r="1620" spans="5:26" s="103" customFormat="1"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</row>
    <row r="1621" spans="5:26" s="103" customFormat="1"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</row>
    <row r="1622" spans="5:26" s="103" customFormat="1"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</row>
    <row r="1623" spans="5:26" s="103" customFormat="1"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</row>
    <row r="1624" spans="5:26" s="103" customFormat="1"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</row>
    <row r="1625" spans="5:26" s="103" customFormat="1"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</row>
    <row r="1626" spans="5:26" s="103" customFormat="1"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</row>
    <row r="1627" spans="5:26" s="103" customFormat="1"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</row>
    <row r="1628" spans="5:26" s="103" customFormat="1"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</row>
    <row r="1629" spans="5:26" s="103" customFormat="1"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</row>
    <row r="1630" spans="5:26" s="103" customFormat="1"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</row>
    <row r="1631" spans="5:26" s="103" customFormat="1"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</row>
    <row r="1632" spans="5:26" s="103" customFormat="1"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</row>
    <row r="1633" spans="5:26" s="103" customFormat="1"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</row>
    <row r="1634" spans="5:26" s="103" customFormat="1"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</row>
    <row r="1635" spans="5:26" s="103" customFormat="1"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</row>
    <row r="1636" spans="5:26" s="103" customFormat="1"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</row>
    <row r="1637" spans="5:26" s="103" customFormat="1"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</row>
    <row r="1638" spans="5:26" s="103" customFormat="1"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</row>
    <row r="1639" spans="5:26" s="103" customFormat="1"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</row>
    <row r="1640" spans="5:26" s="103" customFormat="1"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</row>
    <row r="1641" spans="5:26" s="103" customFormat="1"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</row>
    <row r="1642" spans="5:26" s="103" customFormat="1"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</row>
    <row r="1643" spans="5:26" s="103" customFormat="1"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</row>
    <row r="1644" spans="5:26" s="103" customFormat="1"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</row>
    <row r="1645" spans="5:26" s="103" customFormat="1"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</row>
    <row r="1646" spans="5:26" s="103" customFormat="1"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</row>
    <row r="1647" spans="5:26" s="103" customFormat="1"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</row>
    <row r="1648" spans="5:26" s="103" customFormat="1"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</row>
    <row r="1649" spans="5:26" s="103" customFormat="1"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</row>
    <row r="1650" spans="5:26" s="103" customFormat="1"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</row>
    <row r="1651" spans="5:26" s="103" customFormat="1"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</row>
    <row r="1652" spans="5:26" s="103" customFormat="1"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</row>
    <row r="1653" spans="5:26" s="103" customFormat="1"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</row>
    <row r="1654" spans="5:26" s="103" customFormat="1"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</row>
    <row r="1655" spans="5:26" s="103" customFormat="1"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</row>
    <row r="1656" spans="5:26" s="103" customFormat="1"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</row>
    <row r="1657" spans="5:26" s="103" customFormat="1"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</row>
    <row r="1658" spans="5:26" s="103" customFormat="1"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</row>
    <row r="1659" spans="5:26" s="103" customFormat="1"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</row>
    <row r="1660" spans="5:26" s="103" customFormat="1"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</row>
    <row r="1661" spans="5:26" s="103" customFormat="1"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</row>
    <row r="1662" spans="5:26" s="103" customFormat="1"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</row>
    <row r="1663" spans="5:26" s="103" customFormat="1"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</row>
    <row r="1664" spans="5:26" s="103" customFormat="1"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</row>
    <row r="1665" spans="5:26" s="103" customFormat="1"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</row>
    <row r="1666" spans="5:26" s="103" customFormat="1"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</row>
    <row r="1667" spans="5:26" s="103" customFormat="1"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</row>
    <row r="1668" spans="5:26" s="103" customFormat="1"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</row>
    <row r="1669" spans="5:26" s="103" customFormat="1"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</row>
    <row r="1670" spans="5:26" s="103" customFormat="1"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</row>
    <row r="1671" spans="5:26" s="103" customFormat="1"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</row>
    <row r="1672" spans="5:26" s="103" customFormat="1"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</row>
    <row r="1673" spans="5:26" s="103" customFormat="1"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</row>
    <row r="1674" spans="5:26" s="103" customFormat="1"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</row>
    <row r="1675" spans="5:26" s="103" customFormat="1"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</row>
    <row r="1676" spans="5:26" s="103" customFormat="1"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</row>
    <row r="1677" spans="5:26" s="103" customFormat="1"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</row>
    <row r="1678" spans="5:26" s="103" customFormat="1"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</row>
    <row r="1679" spans="5:26" s="103" customFormat="1"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</row>
    <row r="1680" spans="5:26" s="103" customFormat="1"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</row>
    <row r="1681" spans="5:26" s="103" customFormat="1"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</row>
    <row r="1682" spans="5:26" s="103" customFormat="1"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</row>
    <row r="1683" spans="5:26" s="103" customFormat="1"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</row>
    <row r="1684" spans="5:26" s="103" customFormat="1"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</row>
    <row r="1685" spans="5:26" s="103" customFormat="1"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</row>
    <row r="1686" spans="5:26" s="103" customFormat="1"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</row>
    <row r="1687" spans="5:26" s="103" customFormat="1"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</row>
    <row r="1688" spans="5:26" s="103" customFormat="1"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</row>
    <row r="1689" spans="5:26" s="103" customFormat="1"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</row>
    <row r="1690" spans="5:26" s="103" customFormat="1"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</row>
    <row r="1691" spans="5:26" s="103" customFormat="1"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</row>
    <row r="1692" spans="5:26" s="103" customFormat="1"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</row>
    <row r="1693" spans="5:26" s="103" customFormat="1"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</row>
    <row r="1694" spans="5:26" s="103" customFormat="1"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</row>
    <row r="1695" spans="5:26" s="103" customFormat="1"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</row>
    <row r="1696" spans="5:26" s="103" customFormat="1"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</row>
    <row r="1697" spans="5:26" s="103" customFormat="1"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</row>
    <row r="1698" spans="5:26" s="103" customFormat="1"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</row>
    <row r="1699" spans="5:26" s="103" customFormat="1"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</row>
    <row r="1700" spans="5:26" s="103" customFormat="1"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</row>
    <row r="1701" spans="5:26" s="103" customFormat="1"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</row>
    <row r="1702" spans="5:26" s="103" customFormat="1"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</row>
    <row r="1703" spans="5:26" s="103" customFormat="1"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</row>
    <row r="1704" spans="5:26" s="103" customFormat="1"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</row>
    <row r="1705" spans="5:26" s="103" customFormat="1"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</row>
    <row r="1706" spans="5:26" s="103" customFormat="1"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</row>
    <row r="1707" spans="5:26" s="103" customFormat="1"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</row>
    <row r="1708" spans="5:26" s="103" customFormat="1"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</row>
    <row r="1709" spans="5:26" s="103" customFormat="1"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</row>
    <row r="1710" spans="5:26" s="103" customFormat="1"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</row>
    <row r="1711" spans="5:26" s="103" customFormat="1"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</row>
    <row r="1712" spans="5:26" s="103" customFormat="1"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</row>
    <row r="1713" spans="5:26" s="103" customFormat="1"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</row>
    <row r="1714" spans="5:26" s="103" customFormat="1"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</row>
    <row r="1715" spans="5:26" s="103" customFormat="1"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</row>
    <row r="1716" spans="5:26" s="103" customFormat="1"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</row>
    <row r="1717" spans="5:26" s="103" customFormat="1"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</row>
    <row r="1718" spans="5:26" s="103" customFormat="1"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</row>
    <row r="1719" spans="5:26" s="103" customFormat="1"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</row>
    <row r="1720" spans="5:26" s="103" customFormat="1"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</row>
    <row r="1721" spans="5:26" s="103" customFormat="1"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</row>
    <row r="1722" spans="5:26" s="103" customFormat="1"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</row>
    <row r="1723" spans="5:26" s="103" customFormat="1"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</row>
    <row r="1724" spans="5:26" s="103" customFormat="1"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</row>
    <row r="1725" spans="5:26" s="103" customFormat="1"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</row>
    <row r="1726" spans="5:26" s="103" customFormat="1"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</row>
    <row r="1727" spans="5:26" s="103" customFormat="1"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</row>
    <row r="1728" spans="5:26" s="103" customFormat="1"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</row>
    <row r="1729" spans="5:26" s="103" customFormat="1"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</row>
    <row r="1730" spans="5:26" s="103" customFormat="1"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</row>
    <row r="1731" spans="5:26" s="103" customFormat="1"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</row>
    <row r="1732" spans="5:26" s="103" customFormat="1"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</row>
    <row r="1733" spans="5:26" s="103" customFormat="1"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</row>
    <row r="1734" spans="5:26" s="103" customFormat="1"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</row>
    <row r="1735" spans="5:26" s="103" customFormat="1"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</row>
    <row r="1736" spans="5:26" s="103" customFormat="1"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</row>
    <row r="1737" spans="5:26" s="103" customFormat="1"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</row>
    <row r="1738" spans="5:26" s="103" customFormat="1"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</row>
    <row r="1739" spans="5:26" s="103" customFormat="1"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</row>
    <row r="1740" spans="5:26" s="103" customFormat="1"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</row>
    <row r="1741" spans="5:26" s="103" customFormat="1"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</row>
    <row r="1742" spans="5:26" s="103" customFormat="1"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</row>
    <row r="1743" spans="5:26" s="103" customFormat="1"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</row>
    <row r="1744" spans="5:26" s="103" customFormat="1"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</row>
    <row r="1745" spans="5:26" s="103" customFormat="1"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</row>
    <row r="1746" spans="5:26" s="103" customFormat="1"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</row>
    <row r="1747" spans="5:26" s="103" customFormat="1"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</row>
    <row r="1748" spans="5:26" s="103" customFormat="1"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</row>
    <row r="1749" spans="5:26" s="103" customFormat="1"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</row>
    <row r="1750" spans="5:26" s="103" customFormat="1"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</row>
    <row r="1751" spans="5:26" s="103" customFormat="1"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</row>
    <row r="1752" spans="5:26" s="103" customFormat="1"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</row>
    <row r="1753" spans="5:26" s="103" customFormat="1"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</row>
    <row r="1754" spans="5:26" s="103" customFormat="1"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</row>
    <row r="1755" spans="5:26" s="103" customFormat="1"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</row>
    <row r="1756" spans="5:26" s="103" customFormat="1"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</row>
    <row r="1757" spans="5:26" s="103" customFormat="1"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</row>
    <row r="1758" spans="5:26" s="103" customFormat="1"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</row>
    <row r="1759" spans="5:26" s="103" customFormat="1"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</row>
    <row r="1760" spans="5:26" s="103" customFormat="1"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</row>
    <row r="1761" spans="5:26" s="103" customFormat="1"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</row>
    <row r="1762" spans="5:26" s="103" customFormat="1"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</row>
    <row r="1763" spans="5:26" s="103" customFormat="1"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</row>
    <row r="1764" spans="5:26" s="103" customFormat="1"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</row>
    <row r="1765" spans="5:26" s="103" customFormat="1"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</row>
    <row r="1766" spans="5:26" s="103" customFormat="1"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</row>
    <row r="1767" spans="5:26" s="103" customFormat="1"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</row>
    <row r="1768" spans="5:26" s="103" customFormat="1"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</row>
    <row r="1769" spans="5:26" s="103" customFormat="1"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</row>
    <row r="1770" spans="5:26" s="103" customFormat="1"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</row>
    <row r="1771" spans="5:26" s="103" customFormat="1"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</row>
    <row r="1772" spans="5:26" s="103" customFormat="1"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</row>
    <row r="1773" spans="5:26" s="103" customFormat="1"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</row>
    <row r="1774" spans="5:26" s="103" customFormat="1"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</row>
    <row r="1775" spans="5:26" s="103" customFormat="1"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</row>
    <row r="1776" spans="5:26" s="103" customFormat="1"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</row>
    <row r="1777" spans="5:26" s="103" customFormat="1"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</row>
    <row r="1778" spans="5:26" s="103" customFormat="1"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</row>
    <row r="1779" spans="5:26" s="103" customFormat="1"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</row>
    <row r="1780" spans="5:26" s="103" customFormat="1"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</row>
    <row r="1781" spans="5:26" s="103" customFormat="1"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</row>
    <row r="1782" spans="5:26" s="103" customFormat="1"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</row>
    <row r="1783" spans="5:26" s="103" customFormat="1"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</row>
    <row r="1784" spans="5:26" s="103" customFormat="1"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</row>
    <row r="1785" spans="5:26" s="103" customFormat="1"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</row>
    <row r="1786" spans="5:26" s="103" customFormat="1"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</row>
    <row r="1787" spans="5:26" s="103" customFormat="1"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</row>
    <row r="1788" spans="5:26" s="103" customFormat="1"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</row>
    <row r="1789" spans="5:26" s="103" customFormat="1"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</row>
    <row r="1790" spans="5:26" s="103" customFormat="1"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</row>
    <row r="1791" spans="5:26" s="103" customFormat="1"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</row>
    <row r="1792" spans="5:26" s="103" customFormat="1"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</row>
    <row r="1793" spans="5:26" s="103" customFormat="1"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</row>
    <row r="1794" spans="5:26" s="103" customFormat="1"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</row>
    <row r="1795" spans="5:26" s="103" customFormat="1"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</row>
    <row r="1796" spans="5:26" s="103" customFormat="1"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</row>
    <row r="1797" spans="5:26" s="103" customFormat="1"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</row>
    <row r="1798" spans="5:26" s="103" customFormat="1"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</row>
    <row r="1799" spans="5:26" s="103" customFormat="1"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</row>
    <row r="1800" spans="5:26" s="103" customFormat="1"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</row>
    <row r="1801" spans="5:26" s="103" customFormat="1"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</row>
    <row r="1802" spans="5:26" s="103" customFormat="1"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</row>
    <row r="1803" spans="5:26" s="103" customFormat="1"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</row>
    <row r="1804" spans="5:26" s="103" customFormat="1"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</row>
    <row r="1805" spans="5:26" s="103" customFormat="1"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</row>
    <row r="1806" spans="5:26" s="103" customFormat="1"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</row>
    <row r="1807" spans="5:26" s="103" customFormat="1"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</row>
    <row r="1808" spans="5:26" s="103" customFormat="1"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</row>
    <row r="1809" spans="5:26" s="103" customFormat="1"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</row>
    <row r="1810" spans="5:26" s="103" customFormat="1"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</row>
    <row r="1811" spans="5:26" s="103" customFormat="1"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</row>
    <row r="1812" spans="5:26" s="103" customFormat="1"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</row>
    <row r="1813" spans="5:26" s="103" customFormat="1"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</row>
    <row r="1814" spans="5:26" s="103" customFormat="1"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</row>
    <row r="1815" spans="5:26" s="103" customFormat="1"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</row>
    <row r="1816" spans="5:26" s="103" customFormat="1"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</row>
    <row r="1817" spans="5:26" s="103" customFormat="1"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</row>
    <row r="1818" spans="5:26" s="103" customFormat="1"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</row>
    <row r="1819" spans="5:26" s="103" customFormat="1"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</row>
    <row r="1820" spans="5:26" s="103" customFormat="1"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</row>
    <row r="1821" spans="5:26" s="103" customFormat="1"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</row>
    <row r="1822" spans="5:26" s="103" customFormat="1"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</row>
    <row r="1823" spans="5:26" s="103" customFormat="1"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</row>
    <row r="1824" spans="5:26" s="103" customFormat="1"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</row>
    <row r="1825" spans="5:26" s="103" customFormat="1"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</row>
    <row r="1826" spans="5:26" s="103" customFormat="1"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</row>
    <row r="1827" spans="5:26" s="103" customFormat="1"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</row>
    <row r="1828" spans="5:26" s="103" customFormat="1"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</row>
    <row r="1829" spans="5:26" s="103" customFormat="1"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</row>
    <row r="1830" spans="5:26" s="103" customFormat="1"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</row>
    <row r="1831" spans="5:26" s="103" customFormat="1"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</row>
    <row r="1832" spans="5:26" s="103" customFormat="1"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</row>
    <row r="1833" spans="5:26" s="103" customFormat="1"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</row>
    <row r="1834" spans="5:26" s="103" customFormat="1"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</row>
    <row r="1835" spans="5:26" s="103" customFormat="1"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</row>
    <row r="1836" spans="5:26" s="103" customFormat="1"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</row>
    <row r="1837" spans="5:26" s="103" customFormat="1"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</row>
    <row r="1838" spans="5:26" s="103" customFormat="1"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</row>
    <row r="1839" spans="5:26" s="103" customFormat="1"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</row>
    <row r="1840" spans="5:26" s="103" customFormat="1"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</row>
    <row r="1841" spans="5:26" s="103" customFormat="1"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</row>
    <row r="1842" spans="5:26" s="103" customFormat="1"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</row>
    <row r="1843" spans="5:26" s="103" customFormat="1"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</row>
    <row r="1844" spans="5:26" s="103" customFormat="1"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</row>
    <row r="1845" spans="5:26" s="103" customFormat="1"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</row>
    <row r="1846" spans="5:26" s="103" customFormat="1"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</row>
    <row r="1847" spans="5:26" s="103" customFormat="1"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</row>
    <row r="1848" spans="5:26" s="103" customFormat="1"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</row>
    <row r="1849" spans="5:26" s="103" customFormat="1"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</row>
    <row r="1850" spans="5:26" s="103" customFormat="1"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</row>
    <row r="1851" spans="5:26" s="103" customFormat="1"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</row>
    <row r="1852" spans="5:26" s="103" customFormat="1"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</row>
    <row r="1853" spans="5:26" s="103" customFormat="1"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</row>
    <row r="1854" spans="5:26" s="103" customFormat="1"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</row>
    <row r="1855" spans="5:26" s="103" customFormat="1"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</row>
    <row r="1856" spans="5:26" s="103" customFormat="1"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</row>
    <row r="1857" spans="5:26" s="103" customFormat="1"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</row>
    <row r="1858" spans="5:26" s="103" customFormat="1"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</row>
    <row r="1859" spans="5:26" s="103" customFormat="1"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</row>
    <row r="1860" spans="5:26" s="103" customFormat="1"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</row>
    <row r="1861" spans="5:26" s="103" customFormat="1"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</row>
    <row r="1862" spans="5:26" s="103" customFormat="1"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</row>
    <row r="1863" spans="5:26" s="103" customFormat="1"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</row>
    <row r="1864" spans="5:26" s="103" customFormat="1"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</row>
    <row r="1865" spans="5:26" s="103" customFormat="1"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</row>
    <row r="1866" spans="5:26" s="103" customFormat="1"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</row>
    <row r="1867" spans="5:26" s="103" customFormat="1"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</row>
    <row r="1868" spans="5:26" s="103" customFormat="1"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</row>
    <row r="1869" spans="5:26" s="103" customFormat="1"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</row>
    <row r="1870" spans="5:26" s="103" customFormat="1"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</row>
    <row r="1871" spans="5:26" s="103" customFormat="1"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</row>
    <row r="1872" spans="5:26" s="103" customFormat="1"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</row>
    <row r="1873" spans="5:26" s="103" customFormat="1"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</row>
    <row r="1874" spans="5:26" s="103" customFormat="1"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5:26" s="103" customFormat="1"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</row>
    <row r="1876" spans="5:26" s="103" customFormat="1"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</row>
    <row r="1877" spans="5:26" s="103" customFormat="1"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</row>
    <row r="1878" spans="5:26" s="103" customFormat="1"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</row>
    <row r="1879" spans="5:26" s="103" customFormat="1"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</row>
    <row r="1880" spans="5:26" s="103" customFormat="1"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</row>
    <row r="1881" spans="5:26" s="103" customFormat="1"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</row>
    <row r="1882" spans="5:26" s="103" customFormat="1"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</row>
    <row r="1883" spans="5:26" s="103" customFormat="1"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</row>
    <row r="1884" spans="5:26" s="103" customFormat="1"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</row>
    <row r="1885" spans="5:26" s="103" customFormat="1"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</row>
    <row r="1886" spans="5:26" s="103" customFormat="1"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</row>
    <row r="1887" spans="5:26" s="103" customFormat="1"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</row>
    <row r="1888" spans="5:26" s="103" customFormat="1"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</row>
    <row r="1889" spans="5:26" s="103" customFormat="1"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</row>
    <row r="1890" spans="5:26" s="103" customFormat="1"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</row>
    <row r="1891" spans="5:26" s="103" customFormat="1"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</row>
    <row r="1892" spans="5:26" s="103" customFormat="1"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</row>
    <row r="1893" spans="5:26" s="103" customFormat="1"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</row>
    <row r="1894" spans="5:26" s="103" customFormat="1"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</row>
    <row r="1895" spans="5:26" s="103" customFormat="1"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</row>
    <row r="1896" spans="5:26" s="103" customFormat="1"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</row>
    <row r="1897" spans="5:26" s="103" customFormat="1"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</row>
    <row r="1898" spans="5:26" s="103" customFormat="1"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</row>
    <row r="1899" spans="5:26" s="103" customFormat="1"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</row>
    <row r="1900" spans="5:26" s="103" customFormat="1"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</row>
    <row r="1901" spans="5:26" s="103" customFormat="1"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</row>
    <row r="1902" spans="5:26" s="103" customFormat="1"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</row>
    <row r="1903" spans="5:26" s="103" customFormat="1"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</row>
    <row r="1904" spans="5:26" s="103" customFormat="1"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</row>
    <row r="1905" spans="5:26" s="103" customFormat="1"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</row>
    <row r="1906" spans="5:26" s="103" customFormat="1"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</row>
    <row r="1907" spans="5:26" s="103" customFormat="1"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</row>
    <row r="1908" spans="5:26" s="103" customFormat="1"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</row>
    <row r="1909" spans="5:26" s="103" customFormat="1"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</row>
    <row r="1910" spans="5:26" s="103" customFormat="1"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</row>
    <row r="1911" spans="5:26" s="103" customFormat="1"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</row>
    <row r="1912" spans="5:26" s="103" customFormat="1"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</row>
  </sheetData>
  <mergeCells count="17">
    <mergeCell ref="E384:H384"/>
    <mergeCell ref="I384:L384"/>
    <mergeCell ref="E438:F438"/>
    <mergeCell ref="I438:J438"/>
    <mergeCell ref="A493:D493"/>
    <mergeCell ref="A494:D494"/>
    <mergeCell ref="A495:D495"/>
    <mergeCell ref="A496:D496"/>
    <mergeCell ref="A6:A8"/>
    <mergeCell ref="B6:D6"/>
    <mergeCell ref="E6:S6"/>
    <mergeCell ref="T6:T8"/>
    <mergeCell ref="C7:C8"/>
    <mergeCell ref="D7:D8"/>
    <mergeCell ref="E7:I7"/>
    <mergeCell ref="J7:N7"/>
    <mergeCell ref="O7:S7"/>
  </mergeCells>
  <printOptions horizontalCentered="1"/>
  <pageMargins left="0.17" right="0.1" top="0.33" bottom="0.41" header="0.5" footer="0.17"/>
  <pageSetup paperSize="12" scale="81" orientation="landscape" r:id="rId1"/>
  <headerFooter>
    <oddFooter>&amp;L&amp;K000000As of &amp;D&amp;C&amp;P</oddFooter>
  </headerFooter>
  <rowBreaks count="7" manualBreakCount="7">
    <brk id="54" max="19" man="1"/>
    <brk id="99" max="19" man="1"/>
    <brk id="144" max="19" man="1"/>
    <brk id="189" max="19" man="1"/>
    <brk id="234" max="19" man="1"/>
    <brk id="279" max="19" man="1"/>
    <brk id="324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by department</vt:lpstr>
      <vt:lpstr>'by department'!Print_Area</vt:lpstr>
      <vt:lpstr>'by department'!Print_Titles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 Adarna</dc:creator>
  <cp:lastModifiedBy>Peach Adarna</cp:lastModifiedBy>
  <cp:lastPrinted>2016-08-29T07:04:19Z</cp:lastPrinted>
  <dcterms:created xsi:type="dcterms:W3CDTF">2016-08-27T10:11:46Z</dcterms:created>
  <dcterms:modified xsi:type="dcterms:W3CDTF">2016-08-29T07:06:45Z</dcterms:modified>
</cp:coreProperties>
</file>