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JULY 2023 FOR POSTING\2023 july lfs\"/>
    </mc:Choice>
  </mc:AlternateContent>
  <xr:revisionPtr revIDLastSave="0" documentId="13_ncr:1_{4B2EC2EE-AAAA-4E25-85EC-0D041B7E56DD}" xr6:coauthVersionLast="47" xr6:coauthVersionMax="47" xr10:uidLastSave="{00000000-0000-0000-0000-000000000000}"/>
  <bookViews>
    <workbookView xWindow="-120" yWindow="-120" windowWidth="29040" windowHeight="15840" tabRatio="770" firstSheet="1" activeTab="1" xr2:uid="{00000000-000D-0000-FFFF-FFFF00000000}"/>
  </bookViews>
  <sheets>
    <sheet name="List of Tables" sheetId="150" r:id="rId1"/>
    <sheet name="Table 3" sheetId="125" r:id="rId2"/>
  </sheets>
  <definedNames>
    <definedName name="_xlnm.Print_Area" localSheetId="0">'List of Tables'!$A$1:$D$42</definedName>
    <definedName name="_xlnm.Print_Area" localSheetId="1">'Table 3'!$A$1:$U$70</definedName>
    <definedName name="_xlnm.Print_Titles" localSheetId="0">'List of Tables'!$12:$12</definedName>
    <definedName name="_xlnm.Print_Titles" localSheetId="1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7" i="125" l="1"/>
  <c r="AG61" i="125"/>
  <c r="AF61" i="125"/>
  <c r="AG60" i="125"/>
  <c r="AF60" i="125"/>
  <c r="AG59" i="125"/>
  <c r="AF59" i="125"/>
  <c r="AG58" i="125"/>
  <c r="AF58" i="125"/>
  <c r="AG57" i="125"/>
  <c r="AG56" i="125"/>
  <c r="AF56" i="125"/>
  <c r="AG55" i="125"/>
  <c r="AF55" i="125"/>
  <c r="AG54" i="125"/>
  <c r="AF54" i="125"/>
  <c r="AG53" i="125"/>
  <c r="AF53" i="125"/>
  <c r="AG52" i="125"/>
  <c r="AF52" i="125"/>
  <c r="AG51" i="125"/>
  <c r="AF51" i="125"/>
  <c r="AG50" i="125"/>
  <c r="AF50" i="125"/>
  <c r="AG49" i="125"/>
  <c r="AF49" i="125"/>
  <c r="AG48" i="125"/>
  <c r="AF48" i="125"/>
  <c r="AG47" i="125"/>
  <c r="AF47" i="125"/>
  <c r="AG46" i="125"/>
  <c r="AF46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7" i="125"/>
  <c r="AF27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E61" i="125"/>
  <c r="D61" i="125"/>
  <c r="E60" i="125"/>
  <c r="D60" i="125"/>
  <c r="E59" i="125"/>
  <c r="D59" i="125"/>
  <c r="E58" i="125"/>
  <c r="D58" i="125"/>
  <c r="E56" i="125"/>
  <c r="D56" i="125"/>
  <c r="E55" i="125"/>
  <c r="D55" i="125"/>
  <c r="E54" i="125"/>
  <c r="D54" i="125"/>
  <c r="E53" i="125"/>
  <c r="D53" i="125"/>
  <c r="E52" i="125"/>
  <c r="D52" i="125"/>
  <c r="E51" i="125"/>
  <c r="D51" i="125"/>
  <c r="E50" i="125"/>
  <c r="D50" i="125"/>
  <c r="E49" i="125"/>
  <c r="D49" i="125"/>
  <c r="E48" i="125"/>
  <c r="D48" i="125"/>
  <c r="E47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AD45" i="125" l="1"/>
  <c r="AD40" i="125"/>
  <c r="AD31" i="125"/>
  <c r="AD21" i="125"/>
  <c r="Y59" i="125" l="1"/>
  <c r="Y61" i="125"/>
  <c r="X61" i="125"/>
  <c r="Y60" i="125"/>
  <c r="X60" i="125"/>
  <c r="X59" i="125"/>
  <c r="Y58" i="125"/>
  <c r="X58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10" i="125"/>
  <c r="X10" i="125"/>
  <c r="U17" i="125"/>
  <c r="T17" i="125"/>
  <c r="U16" i="125"/>
  <c r="T16" i="125"/>
  <c r="U15" i="125"/>
  <c r="T15" i="125"/>
  <c r="U10" i="125"/>
  <c r="T10" i="125"/>
  <c r="U24" i="125"/>
  <c r="T24" i="125"/>
  <c r="U23" i="125"/>
  <c r="T23" i="125"/>
  <c r="U22" i="125"/>
  <c r="T22" i="125"/>
  <c r="U27" i="125"/>
  <c r="T27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42" i="125"/>
  <c r="T42" i="125"/>
  <c r="U41" i="125"/>
  <c r="T41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61" i="125"/>
  <c r="T61" i="125"/>
  <c r="U60" i="125"/>
  <c r="T60" i="125"/>
  <c r="U59" i="125"/>
  <c r="T59" i="125"/>
  <c r="U58" i="125"/>
  <c r="T58" i="125"/>
  <c r="Q56" i="125"/>
  <c r="P56" i="125"/>
  <c r="Q55" i="125"/>
  <c r="P55" i="125"/>
  <c r="Q54" i="125"/>
  <c r="P54" i="125"/>
  <c r="Q53" i="125"/>
  <c r="P53" i="125"/>
  <c r="Q52" i="125"/>
  <c r="P52" i="125"/>
  <c r="Q51" i="125"/>
  <c r="P51" i="125"/>
  <c r="Q50" i="125"/>
  <c r="P50" i="125"/>
  <c r="Q49" i="125"/>
  <c r="P49" i="125"/>
  <c r="Q48" i="125"/>
  <c r="P48" i="125"/>
  <c r="Q47" i="125"/>
  <c r="P47" i="125"/>
  <c r="Q46" i="125"/>
  <c r="P46" i="125"/>
  <c r="Q42" i="125"/>
  <c r="P42" i="125"/>
  <c r="Q41" i="125"/>
  <c r="P41" i="125"/>
  <c r="Q37" i="125"/>
  <c r="P37" i="125"/>
  <c r="Q36" i="125"/>
  <c r="P36" i="125"/>
  <c r="Q35" i="125"/>
  <c r="P35" i="125"/>
  <c r="Q34" i="125"/>
  <c r="P34" i="125"/>
  <c r="Q33" i="125"/>
  <c r="P33" i="125"/>
  <c r="Q32" i="125"/>
  <c r="P32" i="125"/>
  <c r="Q27" i="125"/>
  <c r="P27" i="125"/>
  <c r="Q24" i="125"/>
  <c r="P24" i="125"/>
  <c r="Q23" i="125"/>
  <c r="P23" i="125"/>
  <c r="Q22" i="125"/>
  <c r="P22" i="125"/>
  <c r="Q17" i="125"/>
  <c r="P17" i="125"/>
  <c r="Q16" i="125"/>
  <c r="P16" i="125"/>
  <c r="Q15" i="125"/>
  <c r="P15" i="125"/>
  <c r="Q10" i="125"/>
  <c r="P10" i="125"/>
  <c r="Q61" i="125"/>
  <c r="P61" i="125"/>
  <c r="Q60" i="125"/>
  <c r="P60" i="125"/>
  <c r="Q59" i="125"/>
  <c r="P59" i="125"/>
  <c r="Q58" i="125"/>
  <c r="P58" i="125"/>
  <c r="M10" i="125"/>
  <c r="L10" i="125"/>
  <c r="M17" i="125"/>
  <c r="L17" i="125"/>
  <c r="M16" i="125"/>
  <c r="L16" i="125"/>
  <c r="M15" i="125"/>
  <c r="L15" i="125"/>
  <c r="M24" i="125"/>
  <c r="L24" i="125"/>
  <c r="M23" i="125"/>
  <c r="L23" i="125"/>
  <c r="M22" i="125"/>
  <c r="L22" i="125"/>
  <c r="M27" i="125"/>
  <c r="L27" i="125"/>
  <c r="M37" i="125"/>
  <c r="L37" i="125"/>
  <c r="M36" i="125"/>
  <c r="L36" i="125"/>
  <c r="M35" i="125"/>
  <c r="L35" i="125"/>
  <c r="M34" i="125"/>
  <c r="L34" i="125"/>
  <c r="M33" i="125"/>
  <c r="L33" i="125"/>
  <c r="M32" i="125"/>
  <c r="L32" i="125"/>
  <c r="M42" i="125"/>
  <c r="L42" i="125"/>
  <c r="M41" i="125"/>
  <c r="L41" i="125"/>
  <c r="M56" i="125"/>
  <c r="L56" i="125"/>
  <c r="M55" i="125"/>
  <c r="L55" i="125"/>
  <c r="M54" i="125"/>
  <c r="L54" i="125"/>
  <c r="M53" i="125"/>
  <c r="L53" i="125"/>
  <c r="M52" i="125"/>
  <c r="L52" i="125"/>
  <c r="M51" i="125"/>
  <c r="L51" i="125"/>
  <c r="M50" i="125"/>
  <c r="L50" i="125"/>
  <c r="M49" i="125"/>
  <c r="L49" i="125"/>
  <c r="M48" i="125"/>
  <c r="L48" i="125"/>
  <c r="M47" i="125"/>
  <c r="L47" i="125"/>
  <c r="M46" i="125"/>
  <c r="L46" i="125"/>
  <c r="M61" i="125"/>
  <c r="L61" i="125"/>
  <c r="M60" i="125"/>
  <c r="L60" i="125"/>
  <c r="M59" i="125"/>
  <c r="L59" i="125"/>
  <c r="M58" i="125"/>
  <c r="L58" i="125"/>
  <c r="I61" i="125"/>
  <c r="H61" i="125"/>
  <c r="I60" i="125"/>
  <c r="H60" i="125"/>
  <c r="I59" i="125"/>
  <c r="H59" i="125"/>
  <c r="I58" i="125"/>
  <c r="H58" i="125"/>
  <c r="I56" i="125"/>
  <c r="H56" i="125"/>
  <c r="I55" i="125"/>
  <c r="H55" i="125"/>
  <c r="I54" i="125"/>
  <c r="H54" i="125"/>
  <c r="I53" i="125"/>
  <c r="H53" i="125"/>
  <c r="I52" i="125"/>
  <c r="H52" i="125"/>
  <c r="I51" i="125"/>
  <c r="H51" i="125"/>
  <c r="I50" i="125"/>
  <c r="H50" i="125"/>
  <c r="I49" i="125"/>
  <c r="H49" i="125"/>
  <c r="I48" i="125"/>
  <c r="H48" i="125"/>
  <c r="I47" i="125"/>
  <c r="H47" i="125"/>
  <c r="I46" i="125"/>
  <c r="H46" i="125"/>
  <c r="I42" i="125"/>
  <c r="H42" i="125"/>
  <c r="I41" i="125"/>
  <c r="H41" i="125"/>
  <c r="I37" i="125"/>
  <c r="H37" i="125"/>
  <c r="I36" i="125"/>
  <c r="H36" i="125"/>
  <c r="I35" i="125"/>
  <c r="H35" i="125"/>
  <c r="I34" i="125"/>
  <c r="H34" i="125"/>
  <c r="I33" i="125"/>
  <c r="H33" i="125"/>
  <c r="I32" i="125"/>
  <c r="H32" i="125"/>
  <c r="I27" i="125"/>
  <c r="H27" i="125"/>
  <c r="I24" i="125"/>
  <c r="H24" i="125"/>
  <c r="I23" i="125"/>
  <c r="H23" i="125"/>
  <c r="I22" i="125"/>
  <c r="H22" i="125"/>
  <c r="I17" i="125"/>
  <c r="H17" i="125"/>
  <c r="I16" i="125"/>
  <c r="H16" i="125"/>
  <c r="I15" i="125"/>
  <c r="H15" i="125"/>
  <c r="I10" i="125"/>
  <c r="H10" i="125"/>
  <c r="AC57" i="125"/>
  <c r="AC61" i="125"/>
  <c r="AB61" i="125"/>
  <c r="AC60" i="125"/>
  <c r="AB60" i="125"/>
  <c r="AC59" i="125"/>
  <c r="AB59" i="125"/>
  <c r="AC58" i="125"/>
  <c r="AB58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10" i="125"/>
  <c r="AB10" i="125"/>
  <c r="Z45" i="125"/>
  <c r="Z40" i="125"/>
  <c r="Z31" i="125"/>
  <c r="Z21" i="125"/>
  <c r="B31" i="125"/>
  <c r="V45" i="125" l="1"/>
  <c r="R45" i="125"/>
  <c r="N45" i="125"/>
  <c r="J45" i="125"/>
  <c r="F45" i="125"/>
  <c r="B45" i="125"/>
  <c r="V40" i="125"/>
  <c r="R40" i="125"/>
  <c r="N40" i="125"/>
  <c r="J40" i="125"/>
  <c r="F40" i="125"/>
  <c r="B40" i="125"/>
  <c r="V31" i="125"/>
  <c r="R31" i="125"/>
  <c r="N31" i="125"/>
  <c r="J31" i="125"/>
  <c r="F31" i="125"/>
  <c r="V21" i="125"/>
  <c r="R21" i="125"/>
  <c r="N21" i="125"/>
  <c r="J21" i="125"/>
  <c r="F21" i="125"/>
  <c r="B21" i="125"/>
</calcChain>
</file>

<file path=xl/sharedStrings.xml><?xml version="1.0" encoding="utf-8"?>
<sst xmlns="http://schemas.openxmlformats.org/spreadsheetml/2006/main" count="153" uniqueCount="88">
  <si>
    <t>UNDEREMPLOYED PERSONS</t>
  </si>
  <si>
    <t>UNEMPLOYED PERSONS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</si>
  <si>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</si>
  <si>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</si>
  <si>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</si>
  <si>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</si>
  <si>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</si>
  <si>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</si>
  <si>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</si>
  <si>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</si>
  <si>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</si>
  <si>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</si>
  <si>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</si>
  <si>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</si>
  <si>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</si>
  <si>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</si>
  <si>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</si>
  <si>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</si>
  <si>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</si>
  <si>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</si>
  <si>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</si>
  <si>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</si>
  <si>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</si>
  <si>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</si>
  <si>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</si>
  <si>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</si>
  <si>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</si>
  <si>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</si>
  <si>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</si>
  <si>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</si>
  <si>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</si>
  <si>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</si>
  <si>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</si>
  <si>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(In Thousands Except Rates)</t>
  </si>
  <si>
    <t xml:space="preserve">            All estimates used the 2015 POPCEN-based Population Projection.</t>
  </si>
  <si>
    <t>(In Percent)</t>
  </si>
  <si>
    <t>(In Thousands)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</si>
  <si>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</si>
  <si>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</si>
  <si>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</si>
  <si>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</si>
  <si>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</si>
  <si>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</si>
  <si>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</si>
  <si>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</si>
  <si>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</si>
  <si>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t xml:space="preserve">           f - Final.</t>
  </si>
  <si>
    <t>-</t>
  </si>
  <si>
    <t xml:space="preserve">TABLE 3   Underemployed Persons by Hours Worked and Sector, and Unemployed Persons by Age Group, Sex, and Highest Grade Completed, with Measures of Precision, Philippines: </t>
  </si>
  <si>
    <t xml:space="preserve">            "-" indicator equals to 0 or no data</t>
  </si>
  <si>
    <t>STATISTICAL TABLES ON THE PRELIMINARY RESULTS OF THE</t>
  </si>
  <si>
    <t xml:space="preserve">Table </t>
  </si>
  <si>
    <t>Table Description</t>
  </si>
  <si>
    <t>Table 1A</t>
  </si>
  <si>
    <t>Table 1</t>
  </si>
  <si>
    <t>Table 2A</t>
  </si>
  <si>
    <t>Table 2</t>
  </si>
  <si>
    <t>Table 3A</t>
  </si>
  <si>
    <t>Table 3</t>
  </si>
  <si>
    <t>Table A</t>
  </si>
  <si>
    <t>Table B</t>
  </si>
  <si>
    <t>Table C</t>
  </si>
  <si>
    <t>Table D</t>
  </si>
  <si>
    <r>
      <t>January 2023</t>
    </r>
    <r>
      <rPr>
        <b/>
        <vertAlign val="superscript"/>
        <sz val="11"/>
        <rFont val="Arial"/>
        <family val="2"/>
      </rPr>
      <t>p</t>
    </r>
  </si>
  <si>
    <t xml:space="preserve">          1 - Lower limit was negative, thus, this was replaced to zero</t>
  </si>
  <si>
    <t>0 1/</t>
  </si>
  <si>
    <r>
      <t>February 2023</t>
    </r>
    <r>
      <rPr>
        <b/>
        <vertAlign val="superscript"/>
        <sz val="11"/>
        <rFont val="Arial"/>
        <family val="2"/>
      </rPr>
      <t>p</t>
    </r>
  </si>
  <si>
    <r>
      <t>March 2023</t>
    </r>
    <r>
      <rPr>
        <b/>
        <vertAlign val="superscript"/>
        <sz val="11"/>
        <rFont val="Arial"/>
        <family val="2"/>
      </rPr>
      <t>p</t>
    </r>
  </si>
  <si>
    <r>
      <t>April 2023</t>
    </r>
    <r>
      <rPr>
        <b/>
        <vertAlign val="superscript"/>
        <sz val="11"/>
        <rFont val="Arial"/>
        <family val="2"/>
      </rPr>
      <t>p</t>
    </r>
  </si>
  <si>
    <r>
      <t>May 2023</t>
    </r>
    <r>
      <rPr>
        <b/>
        <vertAlign val="superscript"/>
        <sz val="11"/>
        <rFont val="Arial"/>
        <family val="2"/>
      </rPr>
      <t>p</t>
    </r>
  </si>
  <si>
    <r>
      <t>June 2023</t>
    </r>
    <r>
      <rPr>
        <b/>
        <vertAlign val="superscript"/>
        <sz val="11"/>
        <rFont val="Arial"/>
        <family val="2"/>
      </rPr>
      <t>p</t>
    </r>
  </si>
  <si>
    <r>
      <t>July 2023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</si>
  <si>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</si>
  <si>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2023</t>
    </r>
    <r>
      <rPr>
        <b/>
        <vertAlign val="superscript"/>
        <sz val="11"/>
        <rFont val="Arial"/>
        <family val="2"/>
      </rPr>
      <t>p</t>
    </r>
  </si>
  <si>
    <t>JULY 2023 LABOR FORCE SURVEY</t>
  </si>
  <si>
    <r>
      <t>Employed Persons by Sector, Occupation and Class of Worker, with Measures of Precision, Philippines: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</si>
  <si>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</si>
  <si>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</si>
  <si>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</si>
  <si>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</si>
  <si>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</si>
  <si>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</si>
  <si>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</si>
  <si>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</si>
  <si>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</si>
  <si>
    <t>Table 4</t>
  </si>
  <si>
    <t>Table 4A</t>
  </si>
  <si>
    <r>
      <t>Total Population 15 Years Old and Over and Number of Labor Force, Employed, Unemployed  and Underemployed, by Region: July 2022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October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January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2023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2023</t>
    </r>
    <r>
      <rPr>
        <vertAlign val="superscript"/>
        <sz val="12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</si>
</sst>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_);_(* \(#,##0\);_(* &quot;-&quot;??_);_(@_)"/>
    <numFmt numFmtId="167" formatCode="mmmm\ yyyy"/>
    <numFmt numFmtId="168" formatCode="#,##0.0;\-#,##0.0"/>
    <numFmt numFmtId="169" formatCode="0.0000"/>
  </numFmts>
  <fonts count="2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58">
    <xf numFmtId="37" fontId="0" fillId="0" borderId="0"/>
    <xf numFmtId="43" fontId="11" fillId="0" borderId="0" applyFont="0" applyFill="0" applyBorder="0" applyAlignment="0" applyProtection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43" fontId="11" fillId="0" borderId="0" applyFont="0" applyFill="0" applyBorder="0" applyAlignment="0" applyProtection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8">
    <xf numFmtId="37" fontId="0" fillId="0" borderId="0" xfId="0"/>
    <xf numFmtId="0" fontId="17" fillId="0" borderId="0" xfId="0" applyNumberFormat="1" applyFont="1" applyAlignment="1">
      <alignment horizontal="left" vertical="center"/>
    </xf>
    <xf numFmtId="37" fontId="17" fillId="0" borderId="0" xfId="2" applyFont="1" applyAlignment="1">
      <alignment vertical="center"/>
    </xf>
    <xf numFmtId="37" fontId="15" fillId="0" borderId="0" xfId="14" applyFont="1"/>
    <xf numFmtId="37" fontId="15" fillId="0" borderId="2" xfId="14" applyFont="1" applyBorder="1" applyAlignment="1">
      <alignment horizontal="left" vertical="center" indent="1"/>
    </xf>
    <xf numFmtId="168" fontId="15" fillId="0" borderId="2" xfId="1" applyNumberFormat="1" applyFont="1" applyFill="1" applyBorder="1" applyAlignment="1">
      <alignment horizontal="right" vertical="justify"/>
    </xf>
    <xf numFmtId="37" fontId="18" fillId="0" borderId="2" xfId="0" applyFont="1" applyBorder="1" applyAlignment="1">
      <alignment horizontal="right" vertical="center" wrapText="1"/>
    </xf>
    <xf numFmtId="37" fontId="15" fillId="0" borderId="2" xfId="14" applyFont="1" applyBorder="1"/>
    <xf numFmtId="37" fontId="15" fillId="0" borderId="2" xfId="14" applyFont="1" applyBorder="1" applyAlignment="1">
      <alignment vertical="center"/>
    </xf>
    <xf numFmtId="37" fontId="18" fillId="0" borderId="0" xfId="14" applyFont="1"/>
    <xf numFmtId="37" fontId="18" fillId="0" borderId="3" xfId="14" applyFont="1" applyBorder="1" applyAlignment="1">
      <alignment vertical="center"/>
    </xf>
    <xf numFmtId="37" fontId="18" fillId="0" borderId="2" xfId="14" applyFont="1" applyBorder="1" applyAlignment="1">
      <alignment horizontal="right" vertical="justify"/>
    </xf>
    <xf numFmtId="37" fontId="15" fillId="0" borderId="0" xfId="14" applyFont="1" applyAlignment="1">
      <alignment vertical="center"/>
    </xf>
    <xf numFmtId="37" fontId="11" fillId="0" borderId="0" xfId="14" applyFont="1"/>
    <xf numFmtId="168" fontId="15" fillId="0" borderId="2" xfId="0" applyNumberFormat="1" applyFont="1" applyBorder="1" applyAlignment="1">
      <alignment horizontal="right" vertical="center" wrapText="1"/>
    </xf>
    <xf numFmtId="37" fontId="14" fillId="0" borderId="0" xfId="14" applyFont="1"/>
    <xf numFmtId="37" fontId="18" fillId="0" borderId="2" xfId="14" quotePrefix="1" applyFont="1" applyBorder="1" applyAlignment="1">
      <alignment horizontal="right" vertical="justify" wrapText="1"/>
    </xf>
    <xf numFmtId="165" fontId="14" fillId="0" borderId="2" xfId="1" applyNumberFormat="1" applyFont="1" applyFill="1" applyBorder="1" applyAlignment="1">
      <alignment horizontal="right" vertical="justify"/>
    </xf>
    <xf numFmtId="166" fontId="18" fillId="0" borderId="2" xfId="1" applyNumberFormat="1" applyFont="1" applyFill="1" applyBorder="1" applyAlignment="1">
      <alignment horizontal="right" vertical="justify"/>
    </xf>
    <xf numFmtId="37" fontId="18" fillId="0" borderId="0" xfId="14" applyFont="1" applyAlignment="1">
      <alignment horizontal="center" vertical="center"/>
    </xf>
    <xf numFmtId="0" fontId="11" fillId="0" borderId="0" xfId="29"/>
    <xf numFmtId="0" fontId="14" fillId="0" borderId="9" xfId="29" applyFont="1" applyBorder="1" applyAlignment="1">
      <alignment horizontal="center" vertical="center" wrapText="1"/>
    </xf>
    <xf numFmtId="37" fontId="21" fillId="0" borderId="9" xfId="0" applyFont="1" applyBorder="1" applyAlignment="1">
      <alignment vertical="center" wrapText="1"/>
    </xf>
    <xf numFmtId="37" fontId="21" fillId="0" borderId="8" xfId="0" applyFont="1" applyBorder="1" applyAlignment="1">
      <alignment vertical="center" wrapText="1"/>
    </xf>
    <xf numFmtId="37" fontId="21" fillId="0" borderId="9" xfId="0" applyFont="1" applyBorder="1" applyAlignment="1">
      <alignment horizontal="left" vertical="center" wrapText="1"/>
    </xf>
    <xf numFmtId="37" fontId="21" fillId="0" borderId="2" xfId="0" applyFont="1" applyBorder="1" applyAlignment="1">
      <alignment vertical="center" wrapText="1"/>
    </xf>
    <xf numFmtId="37" fontId="13" fillId="0" borderId="0" xfId="0" applyFont="1" applyAlignment="1">
      <alignment horizontal="center" vertical="center" wrapText="1"/>
    </xf>
    <xf numFmtId="37" fontId="21" fillId="0" borderId="0" xfId="0" applyFont="1" applyAlignment="1">
      <alignment vertical="center" wrapText="1"/>
    </xf>
    <xf numFmtId="0" fontId="11" fillId="0" borderId="0" xfId="29" applyAlignment="1">
      <alignment vertical="top" wrapText="1"/>
    </xf>
    <xf numFmtId="167" fontId="14" fillId="0" borderId="8" xfId="0" applyNumberFormat="1" applyFont="1" applyBorder="1" applyAlignment="1">
      <alignment horizontal="center" vertical="center" wrapText="1"/>
    </xf>
    <xf numFmtId="168" fontId="18" fillId="0" borderId="2" xfId="14" applyNumberFormat="1" applyFont="1" applyBorder="1" applyAlignment="1">
      <alignment horizontal="right" vertical="justify"/>
    </xf>
    <xf numFmtId="37" fontId="15" fillId="0" borderId="2" xfId="14" applyFont="1" applyBorder="1" applyAlignment="1">
      <alignment horizontal="left" vertical="center" indent="2"/>
    </xf>
    <xf numFmtId="168" fontId="15" fillId="0" borderId="2" xfId="14" applyNumberFormat="1" applyFont="1" applyBorder="1" applyAlignment="1">
      <alignment horizontal="right" vertical="justify"/>
    </xf>
    <xf numFmtId="37" fontId="18" fillId="0" borderId="2" xfId="14" applyFont="1" applyBorder="1" applyAlignment="1">
      <alignment vertical="center" wrapText="1"/>
    </xf>
    <xf numFmtId="167" fontId="18" fillId="0" borderId="9" xfId="0" applyNumberFormat="1" applyFont="1" applyBorder="1" applyAlignment="1">
      <alignment horizontal="center" vertical="center" wrapText="1"/>
    </xf>
    <xf numFmtId="37" fontId="18" fillId="0" borderId="2" xfId="14" applyFont="1" applyBorder="1" applyAlignment="1">
      <alignment horizontal="left" vertical="center" wrapText="1"/>
    </xf>
    <xf numFmtId="37" fontId="18" fillId="0" borderId="2" xfId="14" applyFont="1" applyBorder="1"/>
    <xf numFmtId="37" fontId="18" fillId="0" borderId="2" xfId="14" applyFont="1" applyBorder="1" applyAlignment="1">
      <alignment horizontal="left" vertical="center"/>
    </xf>
    <xf numFmtId="165" fontId="18" fillId="0" borderId="2" xfId="14" applyNumberFormat="1" applyFont="1" applyBorder="1" applyAlignment="1">
      <alignment horizontal="left" vertical="center"/>
    </xf>
    <xf numFmtId="169" fontId="18" fillId="0" borderId="2" xfId="14" applyNumberFormat="1" applyFont="1" applyBorder="1" applyAlignment="1">
      <alignment horizontal="left"/>
    </xf>
    <xf numFmtId="165" fontId="18" fillId="0" borderId="2" xfId="14" applyNumberFormat="1" applyFont="1" applyBorder="1" applyAlignment="1">
      <alignment horizontal="right" vertical="justify"/>
    </xf>
    <xf numFmtId="169" fontId="18" fillId="0" borderId="0" xfId="14" applyNumberFormat="1" applyFont="1"/>
    <xf numFmtId="165" fontId="15" fillId="0" borderId="2" xfId="0" applyNumberFormat="1" applyFont="1" applyBorder="1" applyAlignment="1">
      <alignment horizontal="right" vertical="center" wrapText="1"/>
    </xf>
    <xf numFmtId="165" fontId="15" fillId="0" borderId="2" xfId="0" applyNumberFormat="1" applyFont="1" applyBorder="1" applyAlignment="1">
      <alignment vertical="center"/>
    </xf>
    <xf numFmtId="165" fontId="20" fillId="0" borderId="2" xfId="14" applyNumberFormat="1" applyFont="1" applyBorder="1" applyAlignment="1">
      <alignment horizontal="right" vertical="justify"/>
    </xf>
    <xf numFmtId="168" fontId="20" fillId="0" borderId="2" xfId="14" applyNumberFormat="1" applyFont="1" applyBorder="1" applyAlignment="1">
      <alignment horizontal="right" vertical="justify"/>
    </xf>
    <xf numFmtId="37" fontId="18" fillId="0" borderId="2" xfId="14" applyFont="1" applyBorder="1" applyAlignment="1">
      <alignment horizontal="left" vertical="center" indent="2"/>
    </xf>
    <xf numFmtId="37" fontId="18" fillId="0" borderId="2" xfId="14" applyFont="1" applyBorder="1" applyAlignment="1">
      <alignment horizontal="left"/>
    </xf>
    <xf numFmtId="165" fontId="15" fillId="0" borderId="0" xfId="14" applyNumberFormat="1" applyFont="1"/>
    <xf numFmtId="165" fontId="18" fillId="0" borderId="2" xfId="14" quotePrefix="1" applyNumberFormat="1" applyFont="1" applyBorder="1" applyAlignment="1">
      <alignment horizontal="right" vertical="justify" wrapText="1"/>
    </xf>
    <xf numFmtId="165" fontId="15" fillId="0" borderId="2" xfId="14" applyNumberFormat="1" applyFont="1" applyBorder="1" applyAlignment="1">
      <alignment horizontal="right" vertical="justify"/>
    </xf>
    <xf numFmtId="169" fontId="18" fillId="0" borderId="2" xfId="14" applyNumberFormat="1" applyFont="1" applyBorder="1" applyAlignment="1">
      <alignment horizontal="left" vertical="center"/>
    </xf>
    <xf numFmtId="169" fontId="15" fillId="0" borderId="0" xfId="14" applyNumberFormat="1" applyFont="1"/>
    <xf numFmtId="37" fontId="15" fillId="0" borderId="2" xfId="14" applyFont="1" applyBorder="1" applyAlignment="1">
      <alignment horizontal="left" vertical="center"/>
    </xf>
    <xf numFmtId="165" fontId="18" fillId="0" borderId="2" xfId="14" quotePrefix="1" applyNumberFormat="1" applyFont="1" applyBorder="1" applyAlignment="1">
      <alignment horizontal="right" vertical="center"/>
    </xf>
    <xf numFmtId="168" fontId="18" fillId="0" borderId="2" xfId="14" quotePrefix="1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37" fontId="15" fillId="0" borderId="8" xfId="14" applyFont="1" applyBorder="1" applyAlignment="1">
      <alignment vertical="center"/>
    </xf>
    <xf numFmtId="165" fontId="15" fillId="0" borderId="2" xfId="14" applyNumberFormat="1" applyFont="1" applyBorder="1"/>
    <xf numFmtId="37" fontId="13" fillId="0" borderId="10" xfId="0" applyFont="1" applyBorder="1" applyAlignment="1">
      <alignment horizontal="center" vertical="center" wrapText="1"/>
    </xf>
    <xf numFmtId="37" fontId="13" fillId="0" borderId="4" xfId="0" applyFont="1" applyBorder="1" applyAlignment="1">
      <alignment horizontal="center" vertical="center" wrapText="1"/>
    </xf>
    <xf numFmtId="0" fontId="14" fillId="0" borderId="0" xfId="29" applyFont="1" applyAlignment="1">
      <alignment horizontal="center"/>
    </xf>
    <xf numFmtId="0" fontId="14" fillId="0" borderId="0" xfId="29" applyFont="1" applyAlignment="1">
      <alignment horizontal="center" vertical="top" wrapText="1"/>
    </xf>
    <xf numFmtId="37" fontId="13" fillId="0" borderId="5" xfId="0" applyFont="1" applyBorder="1" applyAlignment="1">
      <alignment horizontal="center" vertical="center" wrapText="1"/>
    </xf>
    <xf numFmtId="37" fontId="13" fillId="0" borderId="9" xfId="0" applyFont="1" applyBorder="1" applyAlignment="1">
      <alignment horizontal="center" vertical="center" wrapText="1"/>
    </xf>
    <xf numFmtId="37" fontId="13" fillId="0" borderId="8" xfId="0" applyFont="1" applyBorder="1" applyAlignment="1">
      <alignment horizontal="center" vertical="center" wrapText="1"/>
    </xf>
    <xf numFmtId="37" fontId="13" fillId="0" borderId="3" xfId="0" applyFont="1" applyBorder="1" applyAlignment="1">
      <alignment horizontal="center" vertical="center" wrapText="1"/>
    </xf>
    <xf numFmtId="37" fontId="18" fillId="0" borderId="0" xfId="14" applyFont="1" applyAlignment="1">
      <alignment horizontal="center" vertical="center" wrapText="1"/>
    </xf>
    <xf numFmtId="37" fontId="18" fillId="0" borderId="0" xfId="14" applyFont="1" applyAlignment="1">
      <alignment horizontal="center" vertical="center"/>
    </xf>
    <xf numFmtId="167" fontId="18" fillId="0" borderId="6" xfId="0" applyNumberFormat="1" applyFont="1" applyBorder="1" applyAlignment="1">
      <alignment horizontal="center" vertical="center" wrapText="1"/>
    </xf>
    <xf numFmtId="167" fontId="18" fillId="0" borderId="1" xfId="0" applyNumberFormat="1" applyFont="1" applyBorder="1" applyAlignment="1">
      <alignment horizontal="center" vertical="center" wrapText="1"/>
    </xf>
    <xf numFmtId="167" fontId="18" fillId="0" borderId="7" xfId="0" applyNumberFormat="1" applyFont="1" applyBorder="1" applyAlignment="1">
      <alignment horizontal="center" vertical="center" wrapText="1"/>
    </xf>
    <xf numFmtId="167" fontId="14" fillId="0" borderId="9" xfId="0" applyNumberFormat="1" applyFont="1" applyBorder="1" applyAlignment="1">
      <alignment horizontal="center" vertical="center" wrapText="1"/>
    </xf>
    <xf numFmtId="167" fontId="14" fillId="0" borderId="8" xfId="0" applyNumberFormat="1" applyFont="1" applyBorder="1" applyAlignment="1">
      <alignment horizontal="center" vertical="center" wrapText="1"/>
    </xf>
    <xf numFmtId="167" fontId="14" fillId="0" borderId="6" xfId="0" applyNumberFormat="1" applyFont="1" applyBorder="1" applyAlignment="1">
      <alignment horizontal="center" vertical="center" wrapText="1"/>
    </xf>
    <xf numFmtId="167" fontId="14" fillId="0" borderId="7" xfId="0" applyNumberFormat="1" applyFont="1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37" fontId="18" fillId="0" borderId="5" xfId="14" applyFont="1" applyBorder="1" applyAlignment="1">
      <alignment horizontal="center" vertical="center" wrapText="1"/>
    </xf>
  </cellXfs>
  <cellStyles count="105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3" xfId="475" xr:uid="{00000000-0005-0000-0000-000007000000}"/>
    <cellStyle name="Comma 10 2 2 2 3" xfId="247" xr:uid="{00000000-0005-0000-0000-000008000000}"/>
    <cellStyle name="Comma 10 2 2 2 4" xfId="399" xr:uid="{00000000-0005-0000-0000-000009000000}"/>
    <cellStyle name="Comma 10 2 2 3" xfId="133" xr:uid="{00000000-0005-0000-0000-00000A000000}"/>
    <cellStyle name="Comma 10 2 2 3 2" xfId="285" xr:uid="{00000000-0005-0000-0000-00000B000000}"/>
    <cellStyle name="Comma 10 2 2 3 3" xfId="437" xr:uid="{00000000-0005-0000-0000-00000C000000}"/>
    <cellStyle name="Comma 10 2 2 4" xfId="209" xr:uid="{00000000-0005-0000-0000-00000D000000}"/>
    <cellStyle name="Comma 10 2 2 5" xfId="361" xr:uid="{00000000-0005-0000-0000-00000E000000}"/>
    <cellStyle name="Comma 10 2 3" xfId="76" xr:uid="{00000000-0005-0000-0000-00000F000000}"/>
    <cellStyle name="Comma 10 2 3 2" xfId="152" xr:uid="{00000000-0005-0000-0000-000010000000}"/>
    <cellStyle name="Comma 10 2 3 2 2" xfId="304" xr:uid="{00000000-0005-0000-0000-000011000000}"/>
    <cellStyle name="Comma 10 2 3 2 3" xfId="456" xr:uid="{00000000-0005-0000-0000-000012000000}"/>
    <cellStyle name="Comma 10 2 3 3" xfId="228" xr:uid="{00000000-0005-0000-0000-000013000000}"/>
    <cellStyle name="Comma 10 2 3 4" xfId="380" xr:uid="{00000000-0005-0000-0000-000014000000}"/>
    <cellStyle name="Comma 10 2 4" xfId="114" xr:uid="{00000000-0005-0000-0000-000015000000}"/>
    <cellStyle name="Comma 10 2 4 2" xfId="266" xr:uid="{00000000-0005-0000-0000-000016000000}"/>
    <cellStyle name="Comma 10 2 4 3" xfId="418" xr:uid="{00000000-0005-0000-0000-000017000000}"/>
    <cellStyle name="Comma 10 2 5" xfId="190" xr:uid="{00000000-0005-0000-0000-000018000000}"/>
    <cellStyle name="Comma 10 2 6" xfId="342" xr:uid="{00000000-0005-0000-0000-000019000000}"/>
    <cellStyle name="Comma 11" xfId="9" xr:uid="{00000000-0005-0000-0000-00001A000000}"/>
    <cellStyle name="Comma 11 2" xfId="35" xr:uid="{00000000-0005-0000-0000-00001B000000}"/>
    <cellStyle name="Comma 11 2 2" xfId="54" xr:uid="{00000000-0005-0000-0000-00001C000000}"/>
    <cellStyle name="Comma 11 2 2 2" xfId="92" xr:uid="{00000000-0005-0000-0000-00001D000000}"/>
    <cellStyle name="Comma 11 2 2 2 2" xfId="168" xr:uid="{00000000-0005-0000-0000-00001E000000}"/>
    <cellStyle name="Comma 11 2 2 2 2 2" xfId="320" xr:uid="{00000000-0005-0000-0000-00001F000000}"/>
    <cellStyle name="Comma 11 2 2 2 2 3" xfId="472" xr:uid="{00000000-0005-0000-0000-000020000000}"/>
    <cellStyle name="Comma 11 2 2 2 3" xfId="244" xr:uid="{00000000-0005-0000-0000-000021000000}"/>
    <cellStyle name="Comma 11 2 2 2 4" xfId="396" xr:uid="{00000000-0005-0000-0000-000022000000}"/>
    <cellStyle name="Comma 11 2 2 3" xfId="130" xr:uid="{00000000-0005-0000-0000-000023000000}"/>
    <cellStyle name="Comma 11 2 2 3 2" xfId="282" xr:uid="{00000000-0005-0000-0000-000024000000}"/>
    <cellStyle name="Comma 11 2 2 3 3" xfId="434" xr:uid="{00000000-0005-0000-0000-000025000000}"/>
    <cellStyle name="Comma 11 2 2 4" xfId="206" xr:uid="{00000000-0005-0000-0000-000026000000}"/>
    <cellStyle name="Comma 11 2 2 5" xfId="358" xr:uid="{00000000-0005-0000-0000-000027000000}"/>
    <cellStyle name="Comma 11 2 3" xfId="73" xr:uid="{00000000-0005-0000-0000-000028000000}"/>
    <cellStyle name="Comma 11 2 3 2" xfId="149" xr:uid="{00000000-0005-0000-0000-000029000000}"/>
    <cellStyle name="Comma 11 2 3 2 2" xfId="301" xr:uid="{00000000-0005-0000-0000-00002A000000}"/>
    <cellStyle name="Comma 11 2 3 2 3" xfId="453" xr:uid="{00000000-0005-0000-0000-00002B000000}"/>
    <cellStyle name="Comma 11 2 3 3" xfId="225" xr:uid="{00000000-0005-0000-0000-00002C000000}"/>
    <cellStyle name="Comma 11 2 3 4" xfId="377" xr:uid="{00000000-0005-0000-0000-00002D000000}"/>
    <cellStyle name="Comma 11 2 4" xfId="111" xr:uid="{00000000-0005-0000-0000-00002E000000}"/>
    <cellStyle name="Comma 11 2 4 2" xfId="263" xr:uid="{00000000-0005-0000-0000-00002F000000}"/>
    <cellStyle name="Comma 11 2 4 3" xfId="415" xr:uid="{00000000-0005-0000-0000-000030000000}"/>
    <cellStyle name="Comma 11 2 5" xfId="187" xr:uid="{00000000-0005-0000-0000-000031000000}"/>
    <cellStyle name="Comma 11 2 6" xfId="339" xr:uid="{00000000-0005-0000-0000-000032000000}"/>
    <cellStyle name="Comma 12" xfId="3" xr:uid="{00000000-0005-0000-0000-000033000000}"/>
    <cellStyle name="Comma 12 2" xfId="31" xr:uid="{00000000-0005-0000-0000-000034000000}"/>
    <cellStyle name="Comma 12 2 2" xfId="50" xr:uid="{00000000-0005-0000-0000-000035000000}"/>
    <cellStyle name="Comma 12 2 2 2" xfId="88" xr:uid="{00000000-0005-0000-0000-000036000000}"/>
    <cellStyle name="Comma 12 2 2 2 2" xfId="164" xr:uid="{00000000-0005-0000-0000-000037000000}"/>
    <cellStyle name="Comma 12 2 2 2 2 2" xfId="316" xr:uid="{00000000-0005-0000-0000-000038000000}"/>
    <cellStyle name="Comma 12 2 2 2 2 3" xfId="468" xr:uid="{00000000-0005-0000-0000-000039000000}"/>
    <cellStyle name="Comma 12 2 2 2 3" xfId="240" xr:uid="{00000000-0005-0000-0000-00003A000000}"/>
    <cellStyle name="Comma 12 2 2 2 4" xfId="392" xr:uid="{00000000-0005-0000-0000-00003B000000}"/>
    <cellStyle name="Comma 12 2 2 3" xfId="126" xr:uid="{00000000-0005-0000-0000-00003C000000}"/>
    <cellStyle name="Comma 12 2 2 3 2" xfId="278" xr:uid="{00000000-0005-0000-0000-00003D000000}"/>
    <cellStyle name="Comma 12 2 2 3 3" xfId="430" xr:uid="{00000000-0005-0000-0000-00003E000000}"/>
    <cellStyle name="Comma 12 2 2 4" xfId="202" xr:uid="{00000000-0005-0000-0000-00003F000000}"/>
    <cellStyle name="Comma 12 2 2 5" xfId="354" xr:uid="{00000000-0005-0000-0000-000040000000}"/>
    <cellStyle name="Comma 12 2 3" xfId="69" xr:uid="{00000000-0005-0000-0000-000041000000}"/>
    <cellStyle name="Comma 12 2 3 2" xfId="145" xr:uid="{00000000-0005-0000-0000-000042000000}"/>
    <cellStyle name="Comma 12 2 3 2 2" xfId="297" xr:uid="{00000000-0005-0000-0000-000043000000}"/>
    <cellStyle name="Comma 12 2 3 2 3" xfId="449" xr:uid="{00000000-0005-0000-0000-000044000000}"/>
    <cellStyle name="Comma 12 2 3 3" xfId="221" xr:uid="{00000000-0005-0000-0000-000045000000}"/>
    <cellStyle name="Comma 12 2 3 4" xfId="373" xr:uid="{00000000-0005-0000-0000-000046000000}"/>
    <cellStyle name="Comma 12 2 4" xfId="107" xr:uid="{00000000-0005-0000-0000-000047000000}"/>
    <cellStyle name="Comma 12 2 4 2" xfId="259" xr:uid="{00000000-0005-0000-0000-000048000000}"/>
    <cellStyle name="Comma 12 2 4 3" xfId="411" xr:uid="{00000000-0005-0000-0000-000049000000}"/>
    <cellStyle name="Comma 12 2 5" xfId="183" xr:uid="{00000000-0005-0000-0000-00004A000000}"/>
    <cellStyle name="Comma 12 2 6" xfId="335" xr:uid="{00000000-0005-0000-0000-00004B000000}"/>
    <cellStyle name="Comma 14" xfId="6" xr:uid="{00000000-0005-0000-0000-00004C000000}"/>
    <cellStyle name="Comma 14 2" xfId="34" xr:uid="{00000000-0005-0000-0000-00004D000000}"/>
    <cellStyle name="Comma 14 2 2" xfId="53" xr:uid="{00000000-0005-0000-0000-00004E000000}"/>
    <cellStyle name="Comma 14 2 2 2" xfId="91" xr:uid="{00000000-0005-0000-0000-00004F000000}"/>
    <cellStyle name="Comma 14 2 2 2 2" xfId="167" xr:uid="{00000000-0005-0000-0000-000050000000}"/>
    <cellStyle name="Comma 14 2 2 2 2 2" xfId="319" xr:uid="{00000000-0005-0000-0000-000051000000}"/>
    <cellStyle name="Comma 14 2 2 2 2 3" xfId="471" xr:uid="{00000000-0005-0000-0000-000052000000}"/>
    <cellStyle name="Comma 14 2 2 2 3" xfId="243" xr:uid="{00000000-0005-0000-0000-000053000000}"/>
    <cellStyle name="Comma 14 2 2 2 4" xfId="395" xr:uid="{00000000-0005-0000-0000-000054000000}"/>
    <cellStyle name="Comma 14 2 2 3" xfId="129" xr:uid="{00000000-0005-0000-0000-000055000000}"/>
    <cellStyle name="Comma 14 2 2 3 2" xfId="281" xr:uid="{00000000-0005-0000-0000-000056000000}"/>
    <cellStyle name="Comma 14 2 2 3 3" xfId="433" xr:uid="{00000000-0005-0000-0000-000057000000}"/>
    <cellStyle name="Comma 14 2 2 4" xfId="205" xr:uid="{00000000-0005-0000-0000-000058000000}"/>
    <cellStyle name="Comma 14 2 2 5" xfId="357" xr:uid="{00000000-0005-0000-0000-000059000000}"/>
    <cellStyle name="Comma 14 2 3" xfId="72" xr:uid="{00000000-0005-0000-0000-00005A000000}"/>
    <cellStyle name="Comma 14 2 3 2" xfId="148" xr:uid="{00000000-0005-0000-0000-00005B000000}"/>
    <cellStyle name="Comma 14 2 3 2 2" xfId="300" xr:uid="{00000000-0005-0000-0000-00005C000000}"/>
    <cellStyle name="Comma 14 2 3 2 3" xfId="452" xr:uid="{00000000-0005-0000-0000-00005D000000}"/>
    <cellStyle name="Comma 14 2 3 3" xfId="224" xr:uid="{00000000-0005-0000-0000-00005E000000}"/>
    <cellStyle name="Comma 14 2 3 4" xfId="376" xr:uid="{00000000-0005-0000-0000-00005F000000}"/>
    <cellStyle name="Comma 14 2 4" xfId="110" xr:uid="{00000000-0005-0000-0000-000060000000}"/>
    <cellStyle name="Comma 14 2 4 2" xfId="262" xr:uid="{00000000-0005-0000-0000-000061000000}"/>
    <cellStyle name="Comma 14 2 4 3" xfId="414" xr:uid="{00000000-0005-0000-0000-000062000000}"/>
    <cellStyle name="Comma 14 2 5" xfId="186" xr:uid="{00000000-0005-0000-0000-000063000000}"/>
    <cellStyle name="Comma 14 2 6" xfId="338" xr:uid="{00000000-0005-0000-0000-000064000000}"/>
    <cellStyle name="Comma 2" xfId="16" xr:uid="{00000000-0005-0000-0000-000065000000}"/>
    <cellStyle name="Comma 2 2" xfId="39" xr:uid="{00000000-0005-0000-0000-000066000000}"/>
    <cellStyle name="Comma 2 2 2" xfId="58" xr:uid="{00000000-0005-0000-0000-000067000000}"/>
    <cellStyle name="Comma 2 2 2 2" xfId="96" xr:uid="{00000000-0005-0000-0000-000068000000}"/>
    <cellStyle name="Comma 2 2 2 2 2" xfId="172" xr:uid="{00000000-0005-0000-0000-000069000000}"/>
    <cellStyle name="Comma 2 2 2 2 2 2" xfId="324" xr:uid="{00000000-0005-0000-0000-00006A000000}"/>
    <cellStyle name="Comma 2 2 2 2 2 3" xfId="476" xr:uid="{00000000-0005-0000-0000-00006B000000}"/>
    <cellStyle name="Comma 2 2 2 2 3" xfId="248" xr:uid="{00000000-0005-0000-0000-00006C000000}"/>
    <cellStyle name="Comma 2 2 2 2 4" xfId="400" xr:uid="{00000000-0005-0000-0000-00006D000000}"/>
    <cellStyle name="Comma 2 2 2 3" xfId="134" xr:uid="{00000000-0005-0000-0000-00006E000000}"/>
    <cellStyle name="Comma 2 2 2 3 2" xfId="286" xr:uid="{00000000-0005-0000-0000-00006F000000}"/>
    <cellStyle name="Comma 2 2 2 3 3" xfId="438" xr:uid="{00000000-0005-0000-0000-000070000000}"/>
    <cellStyle name="Comma 2 2 2 4" xfId="210" xr:uid="{00000000-0005-0000-0000-000071000000}"/>
    <cellStyle name="Comma 2 2 2 5" xfId="362" xr:uid="{00000000-0005-0000-0000-000072000000}"/>
    <cellStyle name="Comma 2 2 3" xfId="77" xr:uid="{00000000-0005-0000-0000-000073000000}"/>
    <cellStyle name="Comma 2 2 3 2" xfId="153" xr:uid="{00000000-0005-0000-0000-000074000000}"/>
    <cellStyle name="Comma 2 2 3 2 2" xfId="305" xr:uid="{00000000-0005-0000-0000-000075000000}"/>
    <cellStyle name="Comma 2 2 3 2 3" xfId="457" xr:uid="{00000000-0005-0000-0000-000076000000}"/>
    <cellStyle name="Comma 2 2 3 3" xfId="229" xr:uid="{00000000-0005-0000-0000-000077000000}"/>
    <cellStyle name="Comma 2 2 3 4" xfId="381" xr:uid="{00000000-0005-0000-0000-000078000000}"/>
    <cellStyle name="Comma 2 2 4" xfId="115" xr:uid="{00000000-0005-0000-0000-000079000000}"/>
    <cellStyle name="Comma 2 2 4 2" xfId="267" xr:uid="{00000000-0005-0000-0000-00007A000000}"/>
    <cellStyle name="Comma 2 2 4 3" xfId="419" xr:uid="{00000000-0005-0000-0000-00007B000000}"/>
    <cellStyle name="Comma 2 2 5" xfId="191" xr:uid="{00000000-0005-0000-0000-00007C000000}"/>
    <cellStyle name="Comma 2 2 6" xfId="343" xr:uid="{00000000-0005-0000-0000-00007D000000}"/>
    <cellStyle name="Comma 3" xfId="17" xr:uid="{00000000-0005-0000-0000-00007E000000}"/>
    <cellStyle name="Comma 3 2" xfId="40" xr:uid="{00000000-0005-0000-0000-00007F000000}"/>
    <cellStyle name="Comma 3 2 2" xfId="59" xr:uid="{00000000-0005-0000-0000-000080000000}"/>
    <cellStyle name="Comma 3 2 2 2" xfId="97" xr:uid="{00000000-0005-0000-0000-000081000000}"/>
    <cellStyle name="Comma 3 2 2 2 2" xfId="173" xr:uid="{00000000-0005-0000-0000-000082000000}"/>
    <cellStyle name="Comma 3 2 2 2 2 2" xfId="325" xr:uid="{00000000-0005-0000-0000-000083000000}"/>
    <cellStyle name="Comma 3 2 2 2 2 3" xfId="477" xr:uid="{00000000-0005-0000-0000-000084000000}"/>
    <cellStyle name="Comma 3 2 2 2 3" xfId="249" xr:uid="{00000000-0005-0000-0000-000085000000}"/>
    <cellStyle name="Comma 3 2 2 2 4" xfId="401" xr:uid="{00000000-0005-0000-0000-000086000000}"/>
    <cellStyle name="Comma 3 2 2 3" xfId="135" xr:uid="{00000000-0005-0000-0000-000087000000}"/>
    <cellStyle name="Comma 3 2 2 3 2" xfId="287" xr:uid="{00000000-0005-0000-0000-000088000000}"/>
    <cellStyle name="Comma 3 2 2 3 3" xfId="439" xr:uid="{00000000-0005-0000-0000-000089000000}"/>
    <cellStyle name="Comma 3 2 2 4" xfId="211" xr:uid="{00000000-0005-0000-0000-00008A000000}"/>
    <cellStyle name="Comma 3 2 2 5" xfId="363" xr:uid="{00000000-0005-0000-0000-00008B000000}"/>
    <cellStyle name="Comma 3 2 3" xfId="78" xr:uid="{00000000-0005-0000-0000-00008C000000}"/>
    <cellStyle name="Comma 3 2 3 2" xfId="154" xr:uid="{00000000-0005-0000-0000-00008D000000}"/>
    <cellStyle name="Comma 3 2 3 2 2" xfId="306" xr:uid="{00000000-0005-0000-0000-00008E000000}"/>
    <cellStyle name="Comma 3 2 3 2 3" xfId="458" xr:uid="{00000000-0005-0000-0000-00008F000000}"/>
    <cellStyle name="Comma 3 2 3 3" xfId="230" xr:uid="{00000000-0005-0000-0000-000090000000}"/>
    <cellStyle name="Comma 3 2 3 4" xfId="382" xr:uid="{00000000-0005-0000-0000-000091000000}"/>
    <cellStyle name="Comma 3 2 4" xfId="116" xr:uid="{00000000-0005-0000-0000-000092000000}"/>
    <cellStyle name="Comma 3 2 4 2" xfId="268" xr:uid="{00000000-0005-0000-0000-000093000000}"/>
    <cellStyle name="Comma 3 2 4 3" xfId="420" xr:uid="{00000000-0005-0000-0000-000094000000}"/>
    <cellStyle name="Comma 3 2 5" xfId="192" xr:uid="{00000000-0005-0000-0000-000095000000}"/>
    <cellStyle name="Comma 3 2 6" xfId="344" xr:uid="{00000000-0005-0000-0000-000096000000}"/>
    <cellStyle name="Comma 4" xfId="4" xr:uid="{00000000-0005-0000-0000-000097000000}"/>
    <cellStyle name="Comma 4 2" xfId="32" xr:uid="{00000000-0005-0000-0000-000098000000}"/>
    <cellStyle name="Comma 4 2 2" xfId="51" xr:uid="{00000000-0005-0000-0000-000099000000}"/>
    <cellStyle name="Comma 4 2 2 2" xfId="89" xr:uid="{00000000-0005-0000-0000-00009A000000}"/>
    <cellStyle name="Comma 4 2 2 2 2" xfId="165" xr:uid="{00000000-0005-0000-0000-00009B000000}"/>
    <cellStyle name="Comma 4 2 2 2 2 2" xfId="317" xr:uid="{00000000-0005-0000-0000-00009C000000}"/>
    <cellStyle name="Comma 4 2 2 2 2 3" xfId="469" xr:uid="{00000000-0005-0000-0000-00009D000000}"/>
    <cellStyle name="Comma 4 2 2 2 3" xfId="241" xr:uid="{00000000-0005-0000-0000-00009E000000}"/>
    <cellStyle name="Comma 4 2 2 2 4" xfId="393" xr:uid="{00000000-0005-0000-0000-00009F000000}"/>
    <cellStyle name="Comma 4 2 2 3" xfId="127" xr:uid="{00000000-0005-0000-0000-0000A0000000}"/>
    <cellStyle name="Comma 4 2 2 3 2" xfId="279" xr:uid="{00000000-0005-0000-0000-0000A1000000}"/>
    <cellStyle name="Comma 4 2 2 3 3" xfId="431" xr:uid="{00000000-0005-0000-0000-0000A2000000}"/>
    <cellStyle name="Comma 4 2 2 4" xfId="203" xr:uid="{00000000-0005-0000-0000-0000A3000000}"/>
    <cellStyle name="Comma 4 2 2 5" xfId="355" xr:uid="{00000000-0005-0000-0000-0000A4000000}"/>
    <cellStyle name="Comma 4 2 3" xfId="70" xr:uid="{00000000-0005-0000-0000-0000A5000000}"/>
    <cellStyle name="Comma 4 2 3 2" xfId="146" xr:uid="{00000000-0005-0000-0000-0000A6000000}"/>
    <cellStyle name="Comma 4 2 3 2 2" xfId="298" xr:uid="{00000000-0005-0000-0000-0000A7000000}"/>
    <cellStyle name="Comma 4 2 3 2 3" xfId="450" xr:uid="{00000000-0005-0000-0000-0000A8000000}"/>
    <cellStyle name="Comma 4 2 3 3" xfId="222" xr:uid="{00000000-0005-0000-0000-0000A9000000}"/>
    <cellStyle name="Comma 4 2 3 4" xfId="374" xr:uid="{00000000-0005-0000-0000-0000AA000000}"/>
    <cellStyle name="Comma 4 2 4" xfId="108" xr:uid="{00000000-0005-0000-0000-0000AB000000}"/>
    <cellStyle name="Comma 4 2 4 2" xfId="260" xr:uid="{00000000-0005-0000-0000-0000AC000000}"/>
    <cellStyle name="Comma 4 2 4 3" xfId="412" xr:uid="{00000000-0005-0000-0000-0000AD000000}"/>
    <cellStyle name="Comma 4 2 5" xfId="184" xr:uid="{00000000-0005-0000-0000-0000AE000000}"/>
    <cellStyle name="Comma 4 2 6" xfId="336" xr:uid="{00000000-0005-0000-0000-0000AF000000}"/>
    <cellStyle name="Comma 5" xfId="28" xr:uid="{00000000-0005-0000-0000-0000B0000000}"/>
    <cellStyle name="Comma 5 10" xfId="677" xr:uid="{EE419A18-5E09-4F13-A111-3706896BA8E2}"/>
    <cellStyle name="Comma 5 2" xfId="26" xr:uid="{00000000-0005-0000-0000-0000B1000000}"/>
    <cellStyle name="Comma 5 2 2" xfId="42" xr:uid="{00000000-0005-0000-0000-0000B2000000}"/>
    <cellStyle name="Comma 5 2 2 2" xfId="61" xr:uid="{00000000-0005-0000-0000-0000B3000000}"/>
    <cellStyle name="Comma 5 2 2 2 2" xfId="99" xr:uid="{00000000-0005-0000-0000-0000B4000000}"/>
    <cellStyle name="Comma 5 2 2 2 2 2" xfId="175" xr:uid="{00000000-0005-0000-0000-0000B5000000}"/>
    <cellStyle name="Comma 5 2 2 2 2 2 2" xfId="327" xr:uid="{00000000-0005-0000-0000-0000B6000000}"/>
    <cellStyle name="Comma 5 2 2 2 2 2 2 2" xfId="607" xr:uid="{169E5BA1-8FB7-4576-8876-A9FE4330C286}"/>
    <cellStyle name="Comma 5 2 2 2 2 2 2 2 2" xfId="991" xr:uid="{474EB156-1189-4778-8BFE-7EF4AF672923}"/>
    <cellStyle name="Comma 5 2 2 2 2 2 2 3" xfId="799" xr:uid="{D531C9B0-AB42-4BF0-91B3-86FC38EC9D16}"/>
    <cellStyle name="Comma 5 2 2 2 2 2 3" xfId="479" xr:uid="{00000000-0005-0000-0000-0000B7000000}"/>
    <cellStyle name="Comma 5 2 2 2 2 2 3 2" xfId="671" xr:uid="{85D2990A-F2E7-4668-9DB7-F94852C8960F}"/>
    <cellStyle name="Comma 5 2 2 2 2 2 3 2 2" xfId="1055" xr:uid="{AA0F8AED-7F17-447B-A88E-D7662ADB0265}"/>
    <cellStyle name="Comma 5 2 2 2 2 2 3 3" xfId="863" xr:uid="{778DBEEE-FB07-4C85-8BA4-2EDED4DE5E95}"/>
    <cellStyle name="Comma 5 2 2 2 2 2 4" xfId="543" xr:uid="{4874D205-6963-445A-863D-6EC8C2A59A90}"/>
    <cellStyle name="Comma 5 2 2 2 2 2 4 2" xfId="927" xr:uid="{1503D55B-5D00-49CE-A58B-75000D732210}"/>
    <cellStyle name="Comma 5 2 2 2 2 2 5" xfId="735" xr:uid="{5824C0B0-71DB-4323-A392-7E73D53199E0}"/>
    <cellStyle name="Comma 5 2 2 2 2 3" xfId="251" xr:uid="{00000000-0005-0000-0000-0000B8000000}"/>
    <cellStyle name="Comma 5 2 2 2 2 3 2" xfId="575" xr:uid="{49C65EEE-1594-4A87-B173-3C726367FC97}"/>
    <cellStyle name="Comma 5 2 2 2 2 3 2 2" xfId="959" xr:uid="{744F494D-92CD-4690-88C7-A4E3975279F3}"/>
    <cellStyle name="Comma 5 2 2 2 2 3 3" xfId="767" xr:uid="{D9395958-CB58-4374-93F4-FF67D38D42B4}"/>
    <cellStyle name="Comma 5 2 2 2 2 4" xfId="403" xr:uid="{00000000-0005-0000-0000-0000B9000000}"/>
    <cellStyle name="Comma 5 2 2 2 2 4 2" xfId="639" xr:uid="{535E4234-32F9-4C6D-8B99-F19B227714FE}"/>
    <cellStyle name="Comma 5 2 2 2 2 4 2 2" xfId="1023" xr:uid="{334B13C3-3B1B-498E-A4BF-86D688C36CD4}"/>
    <cellStyle name="Comma 5 2 2 2 2 4 3" xfId="831" xr:uid="{054FA2E7-5A20-40E8-A3AA-12EE1B1A2629}"/>
    <cellStyle name="Comma 5 2 2 2 2 5" xfId="511" xr:uid="{BB704C0B-057C-408C-92DD-B8AE3FF9EF03}"/>
    <cellStyle name="Comma 5 2 2 2 2 5 2" xfId="895" xr:uid="{956A808E-84EC-4182-B0E2-6420D2EB4262}"/>
    <cellStyle name="Comma 5 2 2 2 2 6" xfId="703" xr:uid="{2BDC53D2-1A3F-447A-94DD-00E457B8F401}"/>
    <cellStyle name="Comma 5 2 2 2 3" xfId="137" xr:uid="{00000000-0005-0000-0000-0000BA000000}"/>
    <cellStyle name="Comma 5 2 2 2 3 2" xfId="289" xr:uid="{00000000-0005-0000-0000-0000BB000000}"/>
    <cellStyle name="Comma 5 2 2 2 3 2 2" xfId="591" xr:uid="{4A0F0C2D-3BA8-4B78-8A77-4402F3F44509}"/>
    <cellStyle name="Comma 5 2 2 2 3 2 2 2" xfId="975" xr:uid="{AB3C3DE6-3FCE-4DF0-820B-F42028F21BC6}"/>
    <cellStyle name="Comma 5 2 2 2 3 2 3" xfId="783" xr:uid="{57D35862-40B9-4E0A-8C8B-7B677EB78577}"/>
    <cellStyle name="Comma 5 2 2 2 3 3" xfId="441" xr:uid="{00000000-0005-0000-0000-0000BC000000}"/>
    <cellStyle name="Comma 5 2 2 2 3 3 2" xfId="655" xr:uid="{C64A949A-8928-49ED-9A2E-FFF1D9A5E0BE}"/>
    <cellStyle name="Comma 5 2 2 2 3 3 2 2" xfId="1039" xr:uid="{E5A953D9-2667-4A53-B481-193B29D7666D}"/>
    <cellStyle name="Comma 5 2 2 2 3 3 3" xfId="847" xr:uid="{4EE4E451-800D-4D02-ADAF-E36490B05EDB}"/>
    <cellStyle name="Comma 5 2 2 2 3 4" xfId="527" xr:uid="{DAF60641-48C6-4D35-8C04-BFF226EAB900}"/>
    <cellStyle name="Comma 5 2 2 2 3 4 2" xfId="911" xr:uid="{1B653029-60BE-4CA7-9C83-4C1A444B96A7}"/>
    <cellStyle name="Comma 5 2 2 2 3 5" xfId="719" xr:uid="{279D51C7-0464-48E8-9749-808E4054366F}"/>
    <cellStyle name="Comma 5 2 2 2 4" xfId="213" xr:uid="{00000000-0005-0000-0000-0000BD000000}"/>
    <cellStyle name="Comma 5 2 2 2 4 2" xfId="559" xr:uid="{45390F40-A959-4170-84BE-E372ABF83A30}"/>
    <cellStyle name="Comma 5 2 2 2 4 2 2" xfId="943" xr:uid="{D5C25D20-2116-4CA6-BCD3-19AD58518796}"/>
    <cellStyle name="Comma 5 2 2 2 4 3" xfId="751" xr:uid="{9DFD09C0-4028-4CD4-B046-730065C64B1B}"/>
    <cellStyle name="Comma 5 2 2 2 5" xfId="365" xr:uid="{00000000-0005-0000-0000-0000BE000000}"/>
    <cellStyle name="Comma 5 2 2 2 5 2" xfId="623" xr:uid="{78753FF2-803A-40DD-A9D0-0CD4C818D2E2}"/>
    <cellStyle name="Comma 5 2 2 2 5 2 2" xfId="1007" xr:uid="{AB0977E5-721A-4B06-8CCE-8ECF3D955189}"/>
    <cellStyle name="Comma 5 2 2 2 5 3" xfId="815" xr:uid="{BA128694-E51E-4156-97ED-A344289F5383}"/>
    <cellStyle name="Comma 5 2 2 2 6" xfId="495" xr:uid="{A91CB6B0-3FFC-4C41-BC37-988DA4244768}"/>
    <cellStyle name="Comma 5 2 2 2 6 2" xfId="879" xr:uid="{39C2FA20-D405-44B7-83D0-A773E3A72EED}"/>
    <cellStyle name="Comma 5 2 2 2 7" xfId="687" xr:uid="{F25165EC-3C6B-4337-B0A4-13FC7D44B4F1}"/>
    <cellStyle name="Comma 5 2 2 3" xfId="80" xr:uid="{00000000-0005-0000-0000-0000BF000000}"/>
    <cellStyle name="Comma 5 2 2 3 2" xfId="156" xr:uid="{00000000-0005-0000-0000-0000C0000000}"/>
    <cellStyle name="Comma 5 2 2 3 2 2" xfId="308" xr:uid="{00000000-0005-0000-0000-0000C1000000}"/>
    <cellStyle name="Comma 5 2 2 3 2 2 2" xfId="599" xr:uid="{ECC6D765-4C72-4549-8AD2-A7CD73CA9E38}"/>
    <cellStyle name="Comma 5 2 2 3 2 2 2 2" xfId="983" xr:uid="{FF5BAB95-A6EC-4C91-8C99-E3BED3353E09}"/>
    <cellStyle name="Comma 5 2 2 3 2 2 3" xfId="791" xr:uid="{19C7E1DF-6E34-4547-A20F-11937C858E38}"/>
    <cellStyle name="Comma 5 2 2 3 2 3" xfId="460" xr:uid="{00000000-0005-0000-0000-0000C2000000}"/>
    <cellStyle name="Comma 5 2 2 3 2 3 2" xfId="663" xr:uid="{7CE490D9-7CD9-4DF6-AE07-EF3500B7AE85}"/>
    <cellStyle name="Comma 5 2 2 3 2 3 2 2" xfId="1047" xr:uid="{6B79E92E-BEB8-4E95-B81A-FD787E02A171}"/>
    <cellStyle name="Comma 5 2 2 3 2 3 3" xfId="855" xr:uid="{3A54EC7F-3748-4981-9A40-307B6E4C1E15}"/>
    <cellStyle name="Comma 5 2 2 3 2 4" xfId="535" xr:uid="{39F299A2-BD17-4A43-90B8-85818A914C9C}"/>
    <cellStyle name="Comma 5 2 2 3 2 4 2" xfId="919" xr:uid="{ABD1D7DE-6340-416C-8636-80B94583F33D}"/>
    <cellStyle name="Comma 5 2 2 3 2 5" xfId="727" xr:uid="{8428C576-10DC-414F-91E6-923125CCAB37}"/>
    <cellStyle name="Comma 5 2 2 3 3" xfId="232" xr:uid="{00000000-0005-0000-0000-0000C3000000}"/>
    <cellStyle name="Comma 5 2 2 3 3 2" xfId="567" xr:uid="{625725E4-9144-43EE-A017-9C3E20C2384D}"/>
    <cellStyle name="Comma 5 2 2 3 3 2 2" xfId="951" xr:uid="{46BF2DA5-6E24-4BE5-A7FC-C688A2409BD1}"/>
    <cellStyle name="Comma 5 2 2 3 3 3" xfId="759" xr:uid="{13608918-03E9-4F2F-B497-B4A13F20C141}"/>
    <cellStyle name="Comma 5 2 2 3 4" xfId="384" xr:uid="{00000000-0005-0000-0000-0000C4000000}"/>
    <cellStyle name="Comma 5 2 2 3 4 2" xfId="631" xr:uid="{39DCFF4D-3DB5-4BBD-9305-EAF8631DA1A6}"/>
    <cellStyle name="Comma 5 2 2 3 4 2 2" xfId="1015" xr:uid="{3DB4A62C-BBD2-44D5-A3FF-26BCFD00F201}"/>
    <cellStyle name="Comma 5 2 2 3 4 3" xfId="823" xr:uid="{CBECDAD0-A531-4D2E-8F1C-69F2D369AF69}"/>
    <cellStyle name="Comma 5 2 2 3 5" xfId="503" xr:uid="{5725C816-8FD7-4964-B2B7-702E90D34649}"/>
    <cellStyle name="Comma 5 2 2 3 5 2" xfId="887" xr:uid="{819F3A7A-5188-4E31-936F-E9DF6DD0CEF0}"/>
    <cellStyle name="Comma 5 2 2 3 6" xfId="695" xr:uid="{BCC37275-5891-4E36-BA73-C09EEBCBF108}"/>
    <cellStyle name="Comma 5 2 2 4" xfId="118" xr:uid="{00000000-0005-0000-0000-0000C5000000}"/>
    <cellStyle name="Comma 5 2 2 4 2" xfId="270" xr:uid="{00000000-0005-0000-0000-0000C6000000}"/>
    <cellStyle name="Comma 5 2 2 4 2 2" xfId="583" xr:uid="{2325F909-EA81-4189-89E2-C688187DCE0A}"/>
    <cellStyle name="Comma 5 2 2 4 2 2 2" xfId="967" xr:uid="{492DD1E4-39CE-4B39-882B-4F0E3A165559}"/>
    <cellStyle name="Comma 5 2 2 4 2 3" xfId="775" xr:uid="{FABA5381-5FD8-4ED1-82B6-8977379236A2}"/>
    <cellStyle name="Comma 5 2 2 4 3" xfId="422" xr:uid="{00000000-0005-0000-0000-0000C7000000}"/>
    <cellStyle name="Comma 5 2 2 4 3 2" xfId="647" xr:uid="{71910358-1D49-47EA-978B-8D0FBA81F38D}"/>
    <cellStyle name="Comma 5 2 2 4 3 2 2" xfId="1031" xr:uid="{EBE59D6A-BD38-44FD-9FB3-422347F2752B}"/>
    <cellStyle name="Comma 5 2 2 4 3 3" xfId="839" xr:uid="{38E5CBB4-6679-48C7-9E16-F84F4927DD0F}"/>
    <cellStyle name="Comma 5 2 2 4 4" xfId="519" xr:uid="{6319E156-D361-467A-84D0-9632A4F3861E}"/>
    <cellStyle name="Comma 5 2 2 4 4 2" xfId="903" xr:uid="{51FDCDD6-F06E-4D1C-9889-4DDA597A1668}"/>
    <cellStyle name="Comma 5 2 2 4 5" xfId="711" xr:uid="{1318668A-8F45-430A-916F-D34B193B57DF}"/>
    <cellStyle name="Comma 5 2 2 5" xfId="194" xr:uid="{00000000-0005-0000-0000-0000C8000000}"/>
    <cellStyle name="Comma 5 2 2 5 2" xfId="551" xr:uid="{BD3699AB-FE83-4F3E-8C4A-1196BE6206C5}"/>
    <cellStyle name="Comma 5 2 2 5 2 2" xfId="935" xr:uid="{ACF5D471-4993-450E-90BF-4F04B6D165FA}"/>
    <cellStyle name="Comma 5 2 2 5 3" xfId="743" xr:uid="{189D70CB-F28B-4BD3-B1A5-B356FE48A51E}"/>
    <cellStyle name="Comma 5 2 2 6" xfId="346" xr:uid="{00000000-0005-0000-0000-0000C9000000}"/>
    <cellStyle name="Comma 5 2 2 6 2" xfId="615" xr:uid="{07D0F6F9-3CB4-4C7E-89EA-0BBF395C36E2}"/>
    <cellStyle name="Comma 5 2 2 6 2 2" xfId="999" xr:uid="{F21C38AD-4B2E-41F2-BC49-B09B1D97EE1F}"/>
    <cellStyle name="Comma 5 2 2 6 3" xfId="807" xr:uid="{0FAF5A4C-F6E9-49ED-BD74-84F3C912CA99}"/>
    <cellStyle name="Comma 5 2 2 7" xfId="487" xr:uid="{E0B38EB9-9C9A-4798-B0C2-4BD4282F1338}"/>
    <cellStyle name="Comma 5 2 2 7 2" xfId="871" xr:uid="{443A98FB-629B-441E-B846-6998FE7B670E}"/>
    <cellStyle name="Comma 5 2 2 8" xfId="679" xr:uid="{9BB687EE-C130-4D4F-B03F-B260683A247D}"/>
    <cellStyle name="Comma 5 2 3" xfId="46" xr:uid="{00000000-0005-0000-0000-0000CA000000}"/>
    <cellStyle name="Comma 5 2 3 2" xfId="84" xr:uid="{00000000-0005-0000-0000-0000CB000000}"/>
    <cellStyle name="Comma 5 2 3 2 2" xfId="160" xr:uid="{00000000-0005-0000-0000-0000CC000000}"/>
    <cellStyle name="Comma 5 2 3 2 2 2" xfId="312" xr:uid="{00000000-0005-0000-0000-0000CD000000}"/>
    <cellStyle name="Comma 5 2 3 2 2 2 2" xfId="603" xr:uid="{2A66F963-0BF5-4AE1-B7FE-1AFD20C6FBFA}"/>
    <cellStyle name="Comma 5 2 3 2 2 2 2 2" xfId="987" xr:uid="{3F3E2C0F-CBF7-49ED-B2A8-7B7DA3CB4E9B}"/>
    <cellStyle name="Comma 5 2 3 2 2 2 3" xfId="795" xr:uid="{B0374EAF-C855-4052-8D92-0D01F5ACE7CC}"/>
    <cellStyle name="Comma 5 2 3 2 2 3" xfId="464" xr:uid="{00000000-0005-0000-0000-0000CE000000}"/>
    <cellStyle name="Comma 5 2 3 2 2 3 2" xfId="667" xr:uid="{E6B2E7C6-9EE4-4358-9355-6D6EB072DC61}"/>
    <cellStyle name="Comma 5 2 3 2 2 3 2 2" xfId="1051" xr:uid="{A473E648-335E-4FC6-B549-8D5FAC366EC1}"/>
    <cellStyle name="Comma 5 2 3 2 2 3 3" xfId="859" xr:uid="{6AC6F0E8-A166-4620-BD5F-DEBE0058CFB3}"/>
    <cellStyle name="Comma 5 2 3 2 2 4" xfId="539" xr:uid="{83223445-3FBB-4956-8CA3-CF27867EBA40}"/>
    <cellStyle name="Comma 5 2 3 2 2 4 2" xfId="923" xr:uid="{656CF90B-F23D-4851-925B-88718BF1F79F}"/>
    <cellStyle name="Comma 5 2 3 2 2 5" xfId="731" xr:uid="{BABB0159-3A02-4D83-996D-2C5F0883909B}"/>
    <cellStyle name="Comma 5 2 3 2 3" xfId="236" xr:uid="{00000000-0005-0000-0000-0000CF000000}"/>
    <cellStyle name="Comma 5 2 3 2 3 2" xfId="571" xr:uid="{4035B20D-1873-40C7-AA7F-7BF02E0958D2}"/>
    <cellStyle name="Comma 5 2 3 2 3 2 2" xfId="955" xr:uid="{13E13DD3-5AB9-4C27-A673-51827101333D}"/>
    <cellStyle name="Comma 5 2 3 2 3 3" xfId="763" xr:uid="{49C702B1-5F69-475E-B908-D4108E47827D}"/>
    <cellStyle name="Comma 5 2 3 2 4" xfId="388" xr:uid="{00000000-0005-0000-0000-0000D0000000}"/>
    <cellStyle name="Comma 5 2 3 2 4 2" xfId="635" xr:uid="{CAED84A9-3BEB-4049-B874-B41E52C8B771}"/>
    <cellStyle name="Comma 5 2 3 2 4 2 2" xfId="1019" xr:uid="{45F5E451-740C-4200-935E-C2DE50665D43}"/>
    <cellStyle name="Comma 5 2 3 2 4 3" xfId="827" xr:uid="{B876261B-C79E-4020-BDB3-F961D9F5AE33}"/>
    <cellStyle name="Comma 5 2 3 2 5" xfId="507" xr:uid="{0BC5BA8B-0859-4328-9C27-FBFB1E7143DF}"/>
    <cellStyle name="Comma 5 2 3 2 5 2" xfId="891" xr:uid="{6F7F1370-1160-4D2A-BBF5-3D5C2843697B}"/>
    <cellStyle name="Comma 5 2 3 2 6" xfId="699" xr:uid="{4B2B69A8-39D3-4389-8934-9A4F6AEA1141}"/>
    <cellStyle name="Comma 5 2 3 3" xfId="122" xr:uid="{00000000-0005-0000-0000-0000D1000000}"/>
    <cellStyle name="Comma 5 2 3 3 2" xfId="274" xr:uid="{00000000-0005-0000-0000-0000D2000000}"/>
    <cellStyle name="Comma 5 2 3 3 2 2" xfId="587" xr:uid="{3F2DC70D-FF41-486D-A17F-FFB32ABE148F}"/>
    <cellStyle name="Comma 5 2 3 3 2 2 2" xfId="971" xr:uid="{17F31C6B-D0C5-484B-8DBC-31A3333CB9BF}"/>
    <cellStyle name="Comma 5 2 3 3 2 3" xfId="779" xr:uid="{8F70807C-2F10-4A8E-8B23-DBD6DF8DDCEF}"/>
    <cellStyle name="Comma 5 2 3 3 3" xfId="426" xr:uid="{00000000-0005-0000-0000-0000D3000000}"/>
    <cellStyle name="Comma 5 2 3 3 3 2" xfId="651" xr:uid="{8C90E2E5-CABD-4105-A451-DA376636C5D1}"/>
    <cellStyle name="Comma 5 2 3 3 3 2 2" xfId="1035" xr:uid="{4C1E4975-690C-490C-A75B-B35106BB757A}"/>
    <cellStyle name="Comma 5 2 3 3 3 3" xfId="843" xr:uid="{21B43F1C-57F5-4437-81DE-23EA6C9E89F5}"/>
    <cellStyle name="Comma 5 2 3 3 4" xfId="523" xr:uid="{8ECFEBB4-F69B-4096-92EA-68D679DB1637}"/>
    <cellStyle name="Comma 5 2 3 3 4 2" xfId="907" xr:uid="{F2EA832C-82E1-4081-891A-124CDBA1F50D}"/>
    <cellStyle name="Comma 5 2 3 3 5" xfId="715" xr:uid="{E0343365-2B79-450C-B713-3C035ECE41DC}"/>
    <cellStyle name="Comma 5 2 3 4" xfId="198" xr:uid="{00000000-0005-0000-0000-0000D4000000}"/>
    <cellStyle name="Comma 5 2 3 4 2" xfId="555" xr:uid="{9B03C1AB-3E8A-42E7-BE31-0C28689D7645}"/>
    <cellStyle name="Comma 5 2 3 4 2 2" xfId="939" xr:uid="{D55CFD27-47E1-4A45-BC49-3922620E0A25}"/>
    <cellStyle name="Comma 5 2 3 4 3" xfId="747" xr:uid="{4DCF02E7-B8A9-47F4-83CF-69B49AD67BFC}"/>
    <cellStyle name="Comma 5 2 3 5" xfId="350" xr:uid="{00000000-0005-0000-0000-0000D5000000}"/>
    <cellStyle name="Comma 5 2 3 5 2" xfId="619" xr:uid="{204C2B14-3936-4653-8E2B-5456C8310B3B}"/>
    <cellStyle name="Comma 5 2 3 5 2 2" xfId="1003" xr:uid="{494E99D8-4E8B-44F9-B71C-8262FD3BF971}"/>
    <cellStyle name="Comma 5 2 3 5 3" xfId="811" xr:uid="{9814DBE8-D6D4-4611-810D-6425609CEE04}"/>
    <cellStyle name="Comma 5 2 3 6" xfId="491" xr:uid="{F2D0E25C-E2C6-4A9E-AC1E-4D6FD1E5CDA9}"/>
    <cellStyle name="Comma 5 2 3 6 2" xfId="875" xr:uid="{0162E16E-DB1B-451B-8D07-7AFCE1529C5F}"/>
    <cellStyle name="Comma 5 2 3 7" xfId="683" xr:uid="{5D73342E-8AF7-46F1-BD2D-578EE6C64044}"/>
    <cellStyle name="Comma 5 2 4" xfId="65" xr:uid="{00000000-0005-0000-0000-0000D6000000}"/>
    <cellStyle name="Comma 5 2 4 2" xfId="141" xr:uid="{00000000-0005-0000-0000-0000D7000000}"/>
    <cellStyle name="Comma 5 2 4 2 2" xfId="293" xr:uid="{00000000-0005-0000-0000-0000D8000000}"/>
    <cellStyle name="Comma 5 2 4 2 2 2" xfId="595" xr:uid="{C12B6B9E-830B-444D-8642-E07CD04E9609}"/>
    <cellStyle name="Comma 5 2 4 2 2 2 2" xfId="979" xr:uid="{FC6B87B9-9920-4152-ABBF-07E3D4763D8A}"/>
    <cellStyle name="Comma 5 2 4 2 2 3" xfId="787" xr:uid="{0E041693-C5AB-465E-B7A8-EEC7CDBA9DCA}"/>
    <cellStyle name="Comma 5 2 4 2 3" xfId="445" xr:uid="{00000000-0005-0000-0000-0000D9000000}"/>
    <cellStyle name="Comma 5 2 4 2 3 2" xfId="659" xr:uid="{A620926C-9F40-4CAF-8571-CF97D3FB64BC}"/>
    <cellStyle name="Comma 5 2 4 2 3 2 2" xfId="1043" xr:uid="{45A10D63-5FEC-417C-8148-4C436682AD7B}"/>
    <cellStyle name="Comma 5 2 4 2 3 3" xfId="851" xr:uid="{3111617B-01DF-45CD-8088-4810DFEEB58D}"/>
    <cellStyle name="Comma 5 2 4 2 4" xfId="531" xr:uid="{295633F9-A0F2-4994-88D2-BD30C1D3B698}"/>
    <cellStyle name="Comma 5 2 4 2 4 2" xfId="915" xr:uid="{FB770790-6EF3-4C63-89BC-37020063D1A5}"/>
    <cellStyle name="Comma 5 2 4 2 5" xfId="723" xr:uid="{9A728F2C-F2BE-4750-BCC2-FDCF0199E749}"/>
    <cellStyle name="Comma 5 2 4 3" xfId="217" xr:uid="{00000000-0005-0000-0000-0000DA000000}"/>
    <cellStyle name="Comma 5 2 4 3 2" xfId="563" xr:uid="{3A4F2423-C954-4ABE-9037-618B8EA7108D}"/>
    <cellStyle name="Comma 5 2 4 3 2 2" xfId="947" xr:uid="{25ECE4F3-8CCF-45B2-BBE4-494501340F85}"/>
    <cellStyle name="Comma 5 2 4 3 3" xfId="755" xr:uid="{6FA120A0-A3AD-4597-A4BF-E8634E74E04C}"/>
    <cellStyle name="Comma 5 2 4 4" xfId="369" xr:uid="{00000000-0005-0000-0000-0000DB000000}"/>
    <cellStyle name="Comma 5 2 4 4 2" xfId="627" xr:uid="{9CAA3AC0-0754-4D4E-8BFF-0A3990D6E049}"/>
    <cellStyle name="Comma 5 2 4 4 2 2" xfId="1011" xr:uid="{534D10D9-3184-4A71-97D1-A9946C9433E9}"/>
    <cellStyle name="Comma 5 2 4 4 3" xfId="819" xr:uid="{83E4D1B9-F2CF-4738-8994-06FEDD56BF3B}"/>
    <cellStyle name="Comma 5 2 4 5" xfId="499" xr:uid="{DF274AD4-B5CE-4105-BE95-5FAE02F3A4F0}"/>
    <cellStyle name="Comma 5 2 4 5 2" xfId="883" xr:uid="{7F142CF3-0105-4C57-B470-2F5DB180B8BA}"/>
    <cellStyle name="Comma 5 2 4 6" xfId="691" xr:uid="{438C4A41-8202-455B-9D7F-900F953EB4C8}"/>
    <cellStyle name="Comma 5 2 5" xfId="103" xr:uid="{00000000-0005-0000-0000-0000DC000000}"/>
    <cellStyle name="Comma 5 2 5 2" xfId="255" xr:uid="{00000000-0005-0000-0000-0000DD000000}"/>
    <cellStyle name="Comma 5 2 5 2 2" xfId="579" xr:uid="{05558918-AFB3-43BE-A5C9-CCECD813578D}"/>
    <cellStyle name="Comma 5 2 5 2 2 2" xfId="963" xr:uid="{EFBCE13E-2227-4E09-9AC9-D157BABDBAAE}"/>
    <cellStyle name="Comma 5 2 5 2 3" xfId="771" xr:uid="{41E8A76C-9A7B-414F-B06D-F35851C029DF}"/>
    <cellStyle name="Comma 5 2 5 3" xfId="407" xr:uid="{00000000-0005-0000-0000-0000DE000000}"/>
    <cellStyle name="Comma 5 2 5 3 2" xfId="643" xr:uid="{2C612ED8-6887-4E2D-BC55-B67954E1C30F}"/>
    <cellStyle name="Comma 5 2 5 3 2 2" xfId="1027" xr:uid="{27384075-C02B-4A81-93EF-0184A2E6937B}"/>
    <cellStyle name="Comma 5 2 5 3 3" xfId="835" xr:uid="{FBC8F4A7-2E2F-42B7-A50B-019B9DEF4750}"/>
    <cellStyle name="Comma 5 2 5 4" xfId="515" xr:uid="{25515741-18A2-43A7-8241-C3B5677F00DA}"/>
    <cellStyle name="Comma 5 2 5 4 2" xfId="899" xr:uid="{6D516B94-95E2-4459-B94A-6C75DFF2043E}"/>
    <cellStyle name="Comma 5 2 5 5" xfId="707" xr:uid="{7E9EC1EB-3757-4F8B-A01E-51EE16362685}"/>
    <cellStyle name="Comma 5 2 6" xfId="179" xr:uid="{00000000-0005-0000-0000-0000DF000000}"/>
    <cellStyle name="Comma 5 2 6 2" xfId="547" xr:uid="{5772F858-9973-475B-B586-9B81F3A4200C}"/>
    <cellStyle name="Comma 5 2 6 2 2" xfId="931" xr:uid="{FD407AFB-71C9-4457-A858-02C1E4296D4F}"/>
    <cellStyle name="Comma 5 2 6 3" xfId="739" xr:uid="{F97A18D5-957D-4116-ABD7-ED6037CD7B90}"/>
    <cellStyle name="Comma 5 2 7" xfId="331" xr:uid="{00000000-0005-0000-0000-0000E0000000}"/>
    <cellStyle name="Comma 5 2 7 2" xfId="611" xr:uid="{5C6C4E5F-C32E-4E46-8F57-701EC7DB5098}"/>
    <cellStyle name="Comma 5 2 7 2 2" xfId="995" xr:uid="{125050CE-9097-4F76-BE29-359F6021F4F0}"/>
    <cellStyle name="Comma 5 2 7 3" xfId="803" xr:uid="{4653766A-8810-4D65-8F0D-43B0C2872309}"/>
    <cellStyle name="Comma 5 2 8" xfId="483" xr:uid="{C46B45CE-F8B2-4A46-B5A2-5E5F798341BA}"/>
    <cellStyle name="Comma 5 2 8 2" xfId="867" xr:uid="{C87E388A-A0A1-4B7D-8726-B7043149F04F}"/>
    <cellStyle name="Comma 5 2 9" xfId="675" xr:uid="{1576ABA9-DB1E-4837-B73F-C2B5BE436B0E}"/>
    <cellStyle name="Comma 5 3" xfId="44" xr:uid="{00000000-0005-0000-0000-0000E1000000}"/>
    <cellStyle name="Comma 5 3 2" xfId="63" xr:uid="{00000000-0005-0000-0000-0000E2000000}"/>
    <cellStyle name="Comma 5 3 2 2" xfId="101" xr:uid="{00000000-0005-0000-0000-0000E3000000}"/>
    <cellStyle name="Comma 5 3 2 2 2" xfId="177" xr:uid="{00000000-0005-0000-0000-0000E4000000}"/>
    <cellStyle name="Comma 5 3 2 2 2 2" xfId="329" xr:uid="{00000000-0005-0000-0000-0000E5000000}"/>
    <cellStyle name="Comma 5 3 2 2 2 2 2" xfId="609" xr:uid="{D3357117-04CF-4269-A2DB-8DC2852015A0}"/>
    <cellStyle name="Comma 5 3 2 2 2 2 2 2" xfId="993" xr:uid="{B87D1D1F-E428-44CC-A3CE-93B01490DC50}"/>
    <cellStyle name="Comma 5 3 2 2 2 2 3" xfId="801" xr:uid="{08A23FD8-451C-457F-8B9C-FB278652D1DD}"/>
    <cellStyle name="Comma 5 3 2 2 2 3" xfId="481" xr:uid="{00000000-0005-0000-0000-0000E6000000}"/>
    <cellStyle name="Comma 5 3 2 2 2 3 2" xfId="673" xr:uid="{BFFC6090-239F-4E5D-978F-94200467BCE5}"/>
    <cellStyle name="Comma 5 3 2 2 2 3 2 2" xfId="1057" xr:uid="{4207EF07-66D1-4EC9-BE97-1389D8E12E5F}"/>
    <cellStyle name="Comma 5 3 2 2 2 3 3" xfId="865" xr:uid="{71A33952-D19D-4B96-9C45-BAE5E67C731B}"/>
    <cellStyle name="Comma 5 3 2 2 2 4" xfId="545" xr:uid="{D1FC32C9-D43C-4E43-9133-3A4CD4E62502}"/>
    <cellStyle name="Comma 5 3 2 2 2 4 2" xfId="929" xr:uid="{8BFF932C-7ED7-44BA-B7A6-2C22AE0F3A28}"/>
    <cellStyle name="Comma 5 3 2 2 2 5" xfId="737" xr:uid="{F7BEF950-7F4A-4AB6-AE1A-A1F739C31BCD}"/>
    <cellStyle name="Comma 5 3 2 2 3" xfId="253" xr:uid="{00000000-0005-0000-0000-0000E7000000}"/>
    <cellStyle name="Comma 5 3 2 2 3 2" xfId="577" xr:uid="{1E40CA32-E580-439A-91A8-52DA496586E1}"/>
    <cellStyle name="Comma 5 3 2 2 3 2 2" xfId="961" xr:uid="{369C2674-8DBD-4D11-B3DA-7FF22097C3CE}"/>
    <cellStyle name="Comma 5 3 2 2 3 3" xfId="769" xr:uid="{F19DAD3B-8236-4437-9064-14AA3421EBD8}"/>
    <cellStyle name="Comma 5 3 2 2 4" xfId="405" xr:uid="{00000000-0005-0000-0000-0000E8000000}"/>
    <cellStyle name="Comma 5 3 2 2 4 2" xfId="641" xr:uid="{C51C8C97-A9CC-4F96-B5C7-072B88FDBFF6}"/>
    <cellStyle name="Comma 5 3 2 2 4 2 2" xfId="1025" xr:uid="{97A5AF02-F3D1-4EF8-AE0E-5E5BFC9B744F}"/>
    <cellStyle name="Comma 5 3 2 2 4 3" xfId="833" xr:uid="{4AA88EAF-31ED-4801-B361-56B8599BF9BF}"/>
    <cellStyle name="Comma 5 3 2 2 5" xfId="513" xr:uid="{D9484FFA-F20D-4137-9DA9-A7AF430A3A39}"/>
    <cellStyle name="Comma 5 3 2 2 5 2" xfId="897" xr:uid="{0CC5E70F-3453-4295-AA40-2FF0BE3FAEAA}"/>
    <cellStyle name="Comma 5 3 2 2 6" xfId="705" xr:uid="{D04B128C-1E45-434A-A609-73A8F590C2EE}"/>
    <cellStyle name="Comma 5 3 2 3" xfId="139" xr:uid="{00000000-0005-0000-0000-0000E9000000}"/>
    <cellStyle name="Comma 5 3 2 3 2" xfId="291" xr:uid="{00000000-0005-0000-0000-0000EA000000}"/>
    <cellStyle name="Comma 5 3 2 3 2 2" xfId="593" xr:uid="{B012C1F3-5DA9-4320-A109-1255C47966AC}"/>
    <cellStyle name="Comma 5 3 2 3 2 2 2" xfId="977" xr:uid="{1982D74F-3E23-46C2-9008-5AB1D37DE0E1}"/>
    <cellStyle name="Comma 5 3 2 3 2 3" xfId="785" xr:uid="{E8ECC205-5873-4A2E-BDE9-16A3EAAE9115}"/>
    <cellStyle name="Comma 5 3 2 3 3" xfId="443" xr:uid="{00000000-0005-0000-0000-0000EB000000}"/>
    <cellStyle name="Comma 5 3 2 3 3 2" xfId="657" xr:uid="{6CE31343-531C-4912-B8B2-D1AF3280D58D}"/>
    <cellStyle name="Comma 5 3 2 3 3 2 2" xfId="1041" xr:uid="{14CC413E-169A-4C50-A352-3B971D5146ED}"/>
    <cellStyle name="Comma 5 3 2 3 3 3" xfId="849" xr:uid="{A6D3347C-46C0-4773-A284-CCF4B0C87A48}"/>
    <cellStyle name="Comma 5 3 2 3 4" xfId="529" xr:uid="{B7605CA0-D87B-4F61-82A9-D57D9BBFF75D}"/>
    <cellStyle name="Comma 5 3 2 3 4 2" xfId="913" xr:uid="{345A97F7-CB0F-412E-8522-251347C1D0A3}"/>
    <cellStyle name="Comma 5 3 2 3 5" xfId="721" xr:uid="{5D7776FA-A87E-4F2E-B499-3F043298A7E4}"/>
    <cellStyle name="Comma 5 3 2 4" xfId="215" xr:uid="{00000000-0005-0000-0000-0000EC000000}"/>
    <cellStyle name="Comma 5 3 2 4 2" xfId="561" xr:uid="{1C1A6E76-30EA-4FDC-B6AC-A93FD86ED4F9}"/>
    <cellStyle name="Comma 5 3 2 4 2 2" xfId="945" xr:uid="{5B032E2F-660B-44A2-A899-BEAD8225252C}"/>
    <cellStyle name="Comma 5 3 2 4 3" xfId="753" xr:uid="{94D3AC43-0BE0-4A53-9B6A-3770B2AF8E06}"/>
    <cellStyle name="Comma 5 3 2 5" xfId="367" xr:uid="{00000000-0005-0000-0000-0000ED000000}"/>
    <cellStyle name="Comma 5 3 2 5 2" xfId="625" xr:uid="{E6E83A7C-E82D-4F48-BA7C-061866B7FAEE}"/>
    <cellStyle name="Comma 5 3 2 5 2 2" xfId="1009" xr:uid="{CBF18354-EDB9-4A79-AC63-6B7441103EE6}"/>
    <cellStyle name="Comma 5 3 2 5 3" xfId="817" xr:uid="{8075D469-D392-4EEA-8CD0-C71C5C3ECDDB}"/>
    <cellStyle name="Comma 5 3 2 6" xfId="497" xr:uid="{CBF79534-0A89-4AB8-8B4C-9FFECED7C0E4}"/>
    <cellStyle name="Comma 5 3 2 6 2" xfId="881" xr:uid="{36D53A3C-3490-4235-A417-2B78B1D98EB7}"/>
    <cellStyle name="Comma 5 3 2 7" xfId="689" xr:uid="{7F0962FB-F6DB-447B-B8BB-675B458109B4}"/>
    <cellStyle name="Comma 5 3 3" xfId="82" xr:uid="{00000000-0005-0000-0000-0000EE000000}"/>
    <cellStyle name="Comma 5 3 3 2" xfId="158" xr:uid="{00000000-0005-0000-0000-0000EF000000}"/>
    <cellStyle name="Comma 5 3 3 2 2" xfId="310" xr:uid="{00000000-0005-0000-0000-0000F0000000}"/>
    <cellStyle name="Comma 5 3 3 2 2 2" xfId="601" xr:uid="{5699BCC2-0DE2-4E80-BD0C-3C88DFD78B1A}"/>
    <cellStyle name="Comma 5 3 3 2 2 2 2" xfId="985" xr:uid="{8289DACE-C006-4B49-9BEE-0D00FD45B956}"/>
    <cellStyle name="Comma 5 3 3 2 2 3" xfId="793" xr:uid="{4CD17B6F-6C85-447A-AB03-3011B0342073}"/>
    <cellStyle name="Comma 5 3 3 2 3" xfId="462" xr:uid="{00000000-0005-0000-0000-0000F1000000}"/>
    <cellStyle name="Comma 5 3 3 2 3 2" xfId="665" xr:uid="{527D05D7-6801-4B58-A0BD-F331DB7E9F49}"/>
    <cellStyle name="Comma 5 3 3 2 3 2 2" xfId="1049" xr:uid="{93457CCA-C0D6-4914-943F-D713759BFCA2}"/>
    <cellStyle name="Comma 5 3 3 2 3 3" xfId="857" xr:uid="{26CEAC3D-5847-4DCB-8855-6ABB450C4535}"/>
    <cellStyle name="Comma 5 3 3 2 4" xfId="537" xr:uid="{A5B340CF-01FF-4807-8B7A-E25C62F466B8}"/>
    <cellStyle name="Comma 5 3 3 2 4 2" xfId="921" xr:uid="{C9D595E1-D031-463E-9032-BAF0DD4D5BB9}"/>
    <cellStyle name="Comma 5 3 3 2 5" xfId="729" xr:uid="{C53C6141-AC05-44E4-8891-529911F452E0}"/>
    <cellStyle name="Comma 5 3 3 3" xfId="234" xr:uid="{00000000-0005-0000-0000-0000F2000000}"/>
    <cellStyle name="Comma 5 3 3 3 2" xfId="569" xr:uid="{B5CB3CF3-A464-429E-90F3-1E42D4F46FC6}"/>
    <cellStyle name="Comma 5 3 3 3 2 2" xfId="953" xr:uid="{BD5B0EE4-2319-42F4-8DD3-81B2DC295F74}"/>
    <cellStyle name="Comma 5 3 3 3 3" xfId="761" xr:uid="{D22717AE-4914-4178-8D66-85B75043F40D}"/>
    <cellStyle name="Comma 5 3 3 4" xfId="386" xr:uid="{00000000-0005-0000-0000-0000F3000000}"/>
    <cellStyle name="Comma 5 3 3 4 2" xfId="633" xr:uid="{5117635C-35CE-43E6-B3DC-7B3566518E81}"/>
    <cellStyle name="Comma 5 3 3 4 2 2" xfId="1017" xr:uid="{0D88A9BC-6C2A-470D-991E-4B8C6C0CB697}"/>
    <cellStyle name="Comma 5 3 3 4 3" xfId="825" xr:uid="{98C2352C-2A9F-4437-A0EA-511651E0A685}"/>
    <cellStyle name="Comma 5 3 3 5" xfId="505" xr:uid="{E4B50E02-003C-4497-A9F2-956C9157EA9B}"/>
    <cellStyle name="Comma 5 3 3 5 2" xfId="889" xr:uid="{C704D4CD-8865-4573-B4A6-141BE8AAD84D}"/>
    <cellStyle name="Comma 5 3 3 6" xfId="697" xr:uid="{A8A7B17C-598E-47A2-B66F-E795B991E3F7}"/>
    <cellStyle name="Comma 5 3 4" xfId="120" xr:uid="{00000000-0005-0000-0000-0000F4000000}"/>
    <cellStyle name="Comma 5 3 4 2" xfId="272" xr:uid="{00000000-0005-0000-0000-0000F5000000}"/>
    <cellStyle name="Comma 5 3 4 2 2" xfId="585" xr:uid="{57F4A2CE-118B-4F6B-9787-05FE2DCA3C52}"/>
    <cellStyle name="Comma 5 3 4 2 2 2" xfId="969" xr:uid="{FAAADE40-911C-489A-8CEB-55E3931B92CF}"/>
    <cellStyle name="Comma 5 3 4 2 3" xfId="777" xr:uid="{3AB2893C-67A9-4971-9E0C-A785DFBFD30F}"/>
    <cellStyle name="Comma 5 3 4 3" xfId="424" xr:uid="{00000000-0005-0000-0000-0000F6000000}"/>
    <cellStyle name="Comma 5 3 4 3 2" xfId="649" xr:uid="{520D5C88-A595-46FC-AF37-33EAE06C6ECF}"/>
    <cellStyle name="Comma 5 3 4 3 2 2" xfId="1033" xr:uid="{81A3A834-5DEE-4AD8-8481-DDAAF3879C63}"/>
    <cellStyle name="Comma 5 3 4 3 3" xfId="841" xr:uid="{758B02AD-EF67-4826-A23E-E532E1BE9592}"/>
    <cellStyle name="Comma 5 3 4 4" xfId="521" xr:uid="{9A1C5CF4-5023-40F0-8272-AE50F8823B69}"/>
    <cellStyle name="Comma 5 3 4 4 2" xfId="905" xr:uid="{1245638D-59A6-4BA9-A563-11A75122E49C}"/>
    <cellStyle name="Comma 5 3 4 5" xfId="713" xr:uid="{5EAC549D-D0AE-4C36-B091-E22DA4CD0CF7}"/>
    <cellStyle name="Comma 5 3 5" xfId="196" xr:uid="{00000000-0005-0000-0000-0000F7000000}"/>
    <cellStyle name="Comma 5 3 5 2" xfId="553" xr:uid="{73621EBC-D150-4474-A7F3-70DDFD5660CC}"/>
    <cellStyle name="Comma 5 3 5 2 2" xfId="937" xr:uid="{24C9C299-C990-429F-811A-4882C288E4E6}"/>
    <cellStyle name="Comma 5 3 5 3" xfId="745" xr:uid="{6A27F17E-D503-4F67-B0B8-CB2339E76DC9}"/>
    <cellStyle name="Comma 5 3 6" xfId="348" xr:uid="{00000000-0005-0000-0000-0000F8000000}"/>
    <cellStyle name="Comma 5 3 6 2" xfId="617" xr:uid="{F14E7432-F56F-4360-B74C-DDCEF45D67BE}"/>
    <cellStyle name="Comma 5 3 6 2 2" xfId="1001" xr:uid="{DD4669CB-53F9-4823-A85A-B4BBA4350F03}"/>
    <cellStyle name="Comma 5 3 6 3" xfId="809" xr:uid="{478FAA40-A740-4B61-AAFE-3EA42E7331A9}"/>
    <cellStyle name="Comma 5 3 7" xfId="489" xr:uid="{0BD6F3A6-92B1-4B6F-AE69-2D42E1D5B657}"/>
    <cellStyle name="Comma 5 3 7 2" xfId="873" xr:uid="{9D3D4956-D505-4A8A-8675-F022F5184DBC}"/>
    <cellStyle name="Comma 5 3 8" xfId="681" xr:uid="{44AC1774-759F-4CBB-AEC9-2165F1FCC833}"/>
    <cellStyle name="Comma 5 4" xfId="48" xr:uid="{00000000-0005-0000-0000-0000F9000000}"/>
    <cellStyle name="Comma 5 4 2" xfId="86" xr:uid="{00000000-0005-0000-0000-0000FA000000}"/>
    <cellStyle name="Comma 5 4 2 2" xfId="162" xr:uid="{00000000-0005-0000-0000-0000FB000000}"/>
    <cellStyle name="Comma 5 4 2 2 2" xfId="314" xr:uid="{00000000-0005-0000-0000-0000FC000000}"/>
    <cellStyle name="Comma 5 4 2 2 2 2" xfId="605" xr:uid="{EEDB10BD-CA69-418C-B5A3-DB865C8401AC}"/>
    <cellStyle name="Comma 5 4 2 2 2 2 2" xfId="989" xr:uid="{A049CA40-E324-4023-98A7-4FFD2130B061}"/>
    <cellStyle name="Comma 5 4 2 2 2 3" xfId="797" xr:uid="{FED7E516-0E17-4409-994E-B54E8CA1A7C9}"/>
    <cellStyle name="Comma 5 4 2 2 3" xfId="466" xr:uid="{00000000-0005-0000-0000-0000FD000000}"/>
    <cellStyle name="Comma 5 4 2 2 3 2" xfId="669" xr:uid="{97274858-FC15-4DEC-8D13-AE223D0C27EA}"/>
    <cellStyle name="Comma 5 4 2 2 3 2 2" xfId="1053" xr:uid="{FE85D23D-B4D3-4D35-8FA8-FB63170B1BE7}"/>
    <cellStyle name="Comma 5 4 2 2 3 3" xfId="861" xr:uid="{EB680709-8964-4D95-97F6-97D83353B1D5}"/>
    <cellStyle name="Comma 5 4 2 2 4" xfId="541" xr:uid="{4D02FD88-640E-4EB0-BBB2-B82DEAEF34D3}"/>
    <cellStyle name="Comma 5 4 2 2 4 2" xfId="925" xr:uid="{F8B63A25-EF65-4DBC-9D04-E49B93AFEE66}"/>
    <cellStyle name="Comma 5 4 2 2 5" xfId="733" xr:uid="{42254199-85C0-412E-8AF3-A40C6C2CBFCF}"/>
    <cellStyle name="Comma 5 4 2 3" xfId="238" xr:uid="{00000000-0005-0000-0000-0000FE000000}"/>
    <cellStyle name="Comma 5 4 2 3 2" xfId="573" xr:uid="{1ED352ED-EE14-42C6-A035-4EB2A0D3DF04}"/>
    <cellStyle name="Comma 5 4 2 3 2 2" xfId="957" xr:uid="{07EF6551-FEB3-4969-AA4D-A2F7EE50EF22}"/>
    <cellStyle name="Comma 5 4 2 3 3" xfId="765" xr:uid="{5840D349-F2EA-4C48-91F8-838A97F36C91}"/>
    <cellStyle name="Comma 5 4 2 4" xfId="390" xr:uid="{00000000-0005-0000-0000-0000FF000000}"/>
    <cellStyle name="Comma 5 4 2 4 2" xfId="637" xr:uid="{2D5206E2-4F81-4371-AC9F-BB61C6CAE577}"/>
    <cellStyle name="Comma 5 4 2 4 2 2" xfId="1021" xr:uid="{F818C1A4-9500-433E-8A55-0A02CBBD6A71}"/>
    <cellStyle name="Comma 5 4 2 4 3" xfId="829" xr:uid="{C7C9E56B-6039-44AC-BA73-D54EDFBC1D45}"/>
    <cellStyle name="Comma 5 4 2 5" xfId="509" xr:uid="{1D00155D-2DA3-4E7B-9A8A-5CC8BAFB0A06}"/>
    <cellStyle name="Comma 5 4 2 5 2" xfId="893" xr:uid="{A91297B2-C409-4DEB-B047-87F1611D67E6}"/>
    <cellStyle name="Comma 5 4 2 6" xfId="701" xr:uid="{C271D94D-5DBA-4C81-A45A-CE166511FA62}"/>
    <cellStyle name="Comma 5 4 3" xfId="124" xr:uid="{00000000-0005-0000-0000-000000010000}"/>
    <cellStyle name="Comma 5 4 3 2" xfId="276" xr:uid="{00000000-0005-0000-0000-000001010000}"/>
    <cellStyle name="Comma 5 4 3 2 2" xfId="589" xr:uid="{571DF036-ED7A-495C-A01A-F55283CAF517}"/>
    <cellStyle name="Comma 5 4 3 2 2 2" xfId="973" xr:uid="{BD91A544-0C6A-43A8-A772-446CDB201438}"/>
    <cellStyle name="Comma 5 4 3 2 3" xfId="781" xr:uid="{F75F549A-1921-4D93-B699-4393A91103E7}"/>
    <cellStyle name="Comma 5 4 3 3" xfId="428" xr:uid="{00000000-0005-0000-0000-000002010000}"/>
    <cellStyle name="Comma 5 4 3 3 2" xfId="653" xr:uid="{A26BF05C-E64B-437D-BB32-5E022E9D371C}"/>
    <cellStyle name="Comma 5 4 3 3 2 2" xfId="1037" xr:uid="{FF6255D1-98BF-4F89-993E-FB1F83D02DE9}"/>
    <cellStyle name="Comma 5 4 3 3 3" xfId="845" xr:uid="{1E7E25BD-4208-41D1-A51F-6BB3AB9B859A}"/>
    <cellStyle name="Comma 5 4 3 4" xfId="525" xr:uid="{FD5047BB-E1D1-4FF0-916A-9532FAF07F8E}"/>
    <cellStyle name="Comma 5 4 3 4 2" xfId="909" xr:uid="{9D65932D-1B11-4F5E-879E-113067FD38CC}"/>
    <cellStyle name="Comma 5 4 3 5" xfId="717" xr:uid="{81C5082F-42C0-4A84-8F35-78D92BE868F2}"/>
    <cellStyle name="Comma 5 4 4" xfId="200" xr:uid="{00000000-0005-0000-0000-000003010000}"/>
    <cellStyle name="Comma 5 4 4 2" xfId="557" xr:uid="{57D7C796-72EA-4F15-9F05-9D14A1117492}"/>
    <cellStyle name="Comma 5 4 4 2 2" xfId="941" xr:uid="{CC374C1A-E128-4F49-8461-9051C89DEC86}"/>
    <cellStyle name="Comma 5 4 4 3" xfId="749" xr:uid="{830E094A-F549-438F-AD52-4B4C2EA71AD6}"/>
    <cellStyle name="Comma 5 4 5" xfId="352" xr:uid="{00000000-0005-0000-0000-000004010000}"/>
    <cellStyle name="Comma 5 4 5 2" xfId="621" xr:uid="{63DC51CC-159C-4040-947C-AE1308A9E9DF}"/>
    <cellStyle name="Comma 5 4 5 2 2" xfId="1005" xr:uid="{54BDB931-265B-4816-92B6-6BF74CE94AFC}"/>
    <cellStyle name="Comma 5 4 5 3" xfId="813" xr:uid="{C68467FB-1228-446E-9740-9F4E67897D69}"/>
    <cellStyle name="Comma 5 4 6" xfId="493" xr:uid="{8C7640FE-9294-46F3-9C26-EF442FA371C5}"/>
    <cellStyle name="Comma 5 4 6 2" xfId="877" xr:uid="{EFF81FF0-A17C-4127-9BB1-9F1EE6E92B29}"/>
    <cellStyle name="Comma 5 4 7" xfId="685" xr:uid="{10612EC9-6263-4D8C-B3F7-104F09E4BC9D}"/>
    <cellStyle name="Comma 5 5" xfId="67" xr:uid="{00000000-0005-0000-0000-000005010000}"/>
    <cellStyle name="Comma 5 5 2" xfId="143" xr:uid="{00000000-0005-0000-0000-000006010000}"/>
    <cellStyle name="Comma 5 5 2 2" xfId="295" xr:uid="{00000000-0005-0000-0000-000007010000}"/>
    <cellStyle name="Comma 5 5 2 2 2" xfId="597" xr:uid="{C5242D3D-DC8F-414B-A2DE-39B513BD2AC9}"/>
    <cellStyle name="Comma 5 5 2 2 2 2" xfId="981" xr:uid="{03B35D8C-E2D1-4D65-A4E0-62C36DDD6CC2}"/>
    <cellStyle name="Comma 5 5 2 2 3" xfId="789" xr:uid="{F5E93B25-4D67-4078-9B21-37B915634CB4}"/>
    <cellStyle name="Comma 5 5 2 3" xfId="447" xr:uid="{00000000-0005-0000-0000-000008010000}"/>
    <cellStyle name="Comma 5 5 2 3 2" xfId="661" xr:uid="{8B596E35-CCFE-4C14-8D3D-3F86EF54F733}"/>
    <cellStyle name="Comma 5 5 2 3 2 2" xfId="1045" xr:uid="{1DBDFEAE-D1B9-4B48-B6CF-88803B666A48}"/>
    <cellStyle name="Comma 5 5 2 3 3" xfId="853" xr:uid="{3CB99B8F-9F62-4BA3-A968-4E5D82215DE4}"/>
    <cellStyle name="Comma 5 5 2 4" xfId="533" xr:uid="{418FEE48-4038-4E25-AF14-9FC8AC4AF31B}"/>
    <cellStyle name="Comma 5 5 2 4 2" xfId="917" xr:uid="{F8D45712-26FE-48FA-BFB6-DAB6FCE1168A}"/>
    <cellStyle name="Comma 5 5 2 5" xfId="725" xr:uid="{1FCD84E5-19E1-41C6-825B-5CF41214B084}"/>
    <cellStyle name="Comma 5 5 3" xfId="219" xr:uid="{00000000-0005-0000-0000-000009010000}"/>
    <cellStyle name="Comma 5 5 3 2" xfId="565" xr:uid="{4A223BBA-B131-4CA2-8438-98282BE335A1}"/>
    <cellStyle name="Comma 5 5 3 2 2" xfId="949" xr:uid="{FA3D4412-32DF-45FA-91BC-297011228CC1}"/>
    <cellStyle name="Comma 5 5 3 3" xfId="757" xr:uid="{6C257892-9187-47EA-8D05-834CF21B046C}"/>
    <cellStyle name="Comma 5 5 4" xfId="371" xr:uid="{00000000-0005-0000-0000-00000A010000}"/>
    <cellStyle name="Comma 5 5 4 2" xfId="629" xr:uid="{D8A4E111-7DC7-4D5E-BE22-05FDE1B7B43D}"/>
    <cellStyle name="Comma 5 5 4 2 2" xfId="1013" xr:uid="{73DC8DB7-964E-4906-A5CD-DA2B8FEC453A}"/>
    <cellStyle name="Comma 5 5 4 3" xfId="821" xr:uid="{1C408268-1A23-427D-9C58-40F6427223E0}"/>
    <cellStyle name="Comma 5 5 5" xfId="501" xr:uid="{612CC403-8D97-4265-8540-DDAE0EACCBD3}"/>
    <cellStyle name="Comma 5 5 5 2" xfId="885" xr:uid="{6F3BDF9A-EE94-42B1-AACF-06E381886F88}"/>
    <cellStyle name="Comma 5 5 6" xfId="693" xr:uid="{8C7E9197-7F28-4CEF-90B3-975899AF1F46}"/>
    <cellStyle name="Comma 5 6" xfId="105" xr:uid="{00000000-0005-0000-0000-00000B010000}"/>
    <cellStyle name="Comma 5 6 2" xfId="257" xr:uid="{00000000-0005-0000-0000-00000C010000}"/>
    <cellStyle name="Comma 5 6 2 2" xfId="581" xr:uid="{AB865927-EA78-4F42-A93B-EEDB67F4B397}"/>
    <cellStyle name="Comma 5 6 2 2 2" xfId="965" xr:uid="{5E430344-0435-47B3-935A-333CFCADB0BA}"/>
    <cellStyle name="Comma 5 6 2 3" xfId="773" xr:uid="{11A751C1-00CA-4806-A231-F19FBDF937A4}"/>
    <cellStyle name="Comma 5 6 3" xfId="409" xr:uid="{00000000-0005-0000-0000-00000D010000}"/>
    <cellStyle name="Comma 5 6 3 2" xfId="645" xr:uid="{EC77FA23-937C-4360-8282-34C73C717154}"/>
    <cellStyle name="Comma 5 6 3 2 2" xfId="1029" xr:uid="{B29BF020-593D-4020-BAF5-6C42632F9D32}"/>
    <cellStyle name="Comma 5 6 3 3" xfId="837" xr:uid="{A7DF6798-A717-47D6-898A-DE56D7866935}"/>
    <cellStyle name="Comma 5 6 4" xfId="517" xr:uid="{F428A154-369C-44CA-9FA0-FF28716E48C4}"/>
    <cellStyle name="Comma 5 6 4 2" xfId="901" xr:uid="{336DCC01-BDCA-4072-93C4-E3D801D6FBA1}"/>
    <cellStyle name="Comma 5 6 5" xfId="709" xr:uid="{EC329A8B-A7BC-4396-B394-34924B177421}"/>
    <cellStyle name="Comma 5 7" xfId="181" xr:uid="{00000000-0005-0000-0000-00000E010000}"/>
    <cellStyle name="Comma 5 7 2" xfId="549" xr:uid="{FFF830AB-C321-4056-8E01-80348E78D596}"/>
    <cellStyle name="Comma 5 7 2 2" xfId="933" xr:uid="{E4172B03-F3A6-4D69-B34C-26351983A1FE}"/>
    <cellStyle name="Comma 5 7 3" xfId="741" xr:uid="{3AA4CB1E-12A3-4368-A443-D1278C0014E6}"/>
    <cellStyle name="Comma 5 8" xfId="333" xr:uid="{00000000-0005-0000-0000-00000F010000}"/>
    <cellStyle name="Comma 5 8 2" xfId="613" xr:uid="{BBE10227-D0D6-44D6-B22E-2C1C8F0378B5}"/>
    <cellStyle name="Comma 5 8 2 2" xfId="997" xr:uid="{083A7815-F532-47E3-B6D4-20CE02BC52D5}"/>
    <cellStyle name="Comma 5 8 3" xfId="805" xr:uid="{4105B803-914A-4D35-A35B-AB79033ADA42}"/>
    <cellStyle name="Comma 5 9" xfId="485" xr:uid="{5C32281C-990F-43E4-A205-B98F7B64642A}"/>
    <cellStyle name="Comma 5 9 2" xfId="869" xr:uid="{5C1BF727-D04C-46FE-B2C2-07179035EB32}"/>
    <cellStyle name="Comma 6" xfId="30" xr:uid="{00000000-0005-0000-0000-000010010000}"/>
    <cellStyle name="Comma 6 2" xfId="49" xr:uid="{00000000-0005-0000-0000-000011010000}"/>
    <cellStyle name="Comma 6 2 2" xfId="87" xr:uid="{00000000-0005-0000-0000-000012010000}"/>
    <cellStyle name="Comma 6 2 2 2" xfId="163" xr:uid="{00000000-0005-0000-0000-000013010000}"/>
    <cellStyle name="Comma 6 2 2 2 2" xfId="315" xr:uid="{00000000-0005-0000-0000-000014010000}"/>
    <cellStyle name="Comma 6 2 2 2 3" xfId="467" xr:uid="{00000000-0005-0000-0000-000015010000}"/>
    <cellStyle name="Comma 6 2 2 3" xfId="239" xr:uid="{00000000-0005-0000-0000-000016010000}"/>
    <cellStyle name="Comma 6 2 2 4" xfId="391" xr:uid="{00000000-0005-0000-0000-000017010000}"/>
    <cellStyle name="Comma 6 2 3" xfId="125" xr:uid="{00000000-0005-0000-0000-000018010000}"/>
    <cellStyle name="Comma 6 2 3 2" xfId="277" xr:uid="{00000000-0005-0000-0000-000019010000}"/>
    <cellStyle name="Comma 6 2 3 3" xfId="429" xr:uid="{00000000-0005-0000-0000-00001A010000}"/>
    <cellStyle name="Comma 6 2 4" xfId="201" xr:uid="{00000000-0005-0000-0000-00001B010000}"/>
    <cellStyle name="Comma 6 2 5" xfId="353" xr:uid="{00000000-0005-0000-0000-00001C010000}"/>
    <cellStyle name="Comma 6 3" xfId="68" xr:uid="{00000000-0005-0000-0000-00001D010000}"/>
    <cellStyle name="Comma 6 3 2" xfId="144" xr:uid="{00000000-0005-0000-0000-00001E010000}"/>
    <cellStyle name="Comma 6 3 2 2" xfId="296" xr:uid="{00000000-0005-0000-0000-00001F010000}"/>
    <cellStyle name="Comma 6 3 2 3" xfId="448" xr:uid="{00000000-0005-0000-0000-000020010000}"/>
    <cellStyle name="Comma 6 3 3" xfId="220" xr:uid="{00000000-0005-0000-0000-000021010000}"/>
    <cellStyle name="Comma 6 3 4" xfId="372" xr:uid="{00000000-0005-0000-0000-000022010000}"/>
    <cellStyle name="Comma 6 4" xfId="106" xr:uid="{00000000-0005-0000-0000-000023010000}"/>
    <cellStyle name="Comma 6 4 2" xfId="258" xr:uid="{00000000-0005-0000-0000-000024010000}"/>
    <cellStyle name="Comma 6 4 3" xfId="410" xr:uid="{00000000-0005-0000-0000-000025010000}"/>
    <cellStyle name="Comma 6 5" xfId="182" xr:uid="{00000000-0005-0000-0000-000026010000}"/>
    <cellStyle name="Comma 6 6" xfId="334" xr:uid="{00000000-0005-0000-0000-000027010000}"/>
    <cellStyle name="Comma 7" xfId="5" xr:uid="{00000000-0005-0000-0000-000028010000}"/>
    <cellStyle name="Comma 7 2" xfId="33" xr:uid="{00000000-0005-0000-0000-000029010000}"/>
    <cellStyle name="Comma 7 2 2" xfId="52" xr:uid="{00000000-0005-0000-0000-00002A010000}"/>
    <cellStyle name="Comma 7 2 2 2" xfId="90" xr:uid="{00000000-0005-0000-0000-00002B010000}"/>
    <cellStyle name="Comma 7 2 2 2 2" xfId="166" xr:uid="{00000000-0005-0000-0000-00002C010000}"/>
    <cellStyle name="Comma 7 2 2 2 2 2" xfId="318" xr:uid="{00000000-0005-0000-0000-00002D010000}"/>
    <cellStyle name="Comma 7 2 2 2 2 3" xfId="470" xr:uid="{00000000-0005-0000-0000-00002E010000}"/>
    <cellStyle name="Comma 7 2 2 2 3" xfId="242" xr:uid="{00000000-0005-0000-0000-00002F010000}"/>
    <cellStyle name="Comma 7 2 2 2 4" xfId="394" xr:uid="{00000000-0005-0000-0000-000030010000}"/>
    <cellStyle name="Comma 7 2 2 3" xfId="128" xr:uid="{00000000-0005-0000-0000-000031010000}"/>
    <cellStyle name="Comma 7 2 2 3 2" xfId="280" xr:uid="{00000000-0005-0000-0000-000032010000}"/>
    <cellStyle name="Comma 7 2 2 3 3" xfId="432" xr:uid="{00000000-0005-0000-0000-000033010000}"/>
    <cellStyle name="Comma 7 2 2 4" xfId="204" xr:uid="{00000000-0005-0000-0000-000034010000}"/>
    <cellStyle name="Comma 7 2 2 5" xfId="356" xr:uid="{00000000-0005-0000-0000-000035010000}"/>
    <cellStyle name="Comma 7 2 3" xfId="71" xr:uid="{00000000-0005-0000-0000-000036010000}"/>
    <cellStyle name="Comma 7 2 3 2" xfId="147" xr:uid="{00000000-0005-0000-0000-000037010000}"/>
    <cellStyle name="Comma 7 2 3 2 2" xfId="299" xr:uid="{00000000-0005-0000-0000-000038010000}"/>
    <cellStyle name="Comma 7 2 3 2 3" xfId="451" xr:uid="{00000000-0005-0000-0000-000039010000}"/>
    <cellStyle name="Comma 7 2 3 3" xfId="223" xr:uid="{00000000-0005-0000-0000-00003A010000}"/>
    <cellStyle name="Comma 7 2 3 4" xfId="375" xr:uid="{00000000-0005-0000-0000-00003B010000}"/>
    <cellStyle name="Comma 7 2 4" xfId="109" xr:uid="{00000000-0005-0000-0000-00003C010000}"/>
    <cellStyle name="Comma 7 2 4 2" xfId="261" xr:uid="{00000000-0005-0000-0000-00003D010000}"/>
    <cellStyle name="Comma 7 2 4 3" xfId="413" xr:uid="{00000000-0005-0000-0000-00003E010000}"/>
    <cellStyle name="Comma 7 2 5" xfId="185" xr:uid="{00000000-0005-0000-0000-00003F010000}"/>
    <cellStyle name="Comma 7 2 6" xfId="337" xr:uid="{00000000-0005-0000-0000-000040010000}"/>
    <cellStyle name="Comma 8" xfId="11" xr:uid="{00000000-0005-0000-0000-000041010000}"/>
    <cellStyle name="Comma 8 2" xfId="36" xr:uid="{00000000-0005-0000-0000-000042010000}"/>
    <cellStyle name="Comma 8 2 2" xfId="55" xr:uid="{00000000-0005-0000-0000-000043010000}"/>
    <cellStyle name="Comma 8 2 2 2" xfId="93" xr:uid="{00000000-0005-0000-0000-000044010000}"/>
    <cellStyle name="Comma 8 2 2 2 2" xfId="169" xr:uid="{00000000-0005-0000-0000-000045010000}"/>
    <cellStyle name="Comma 8 2 2 2 2 2" xfId="321" xr:uid="{00000000-0005-0000-0000-000046010000}"/>
    <cellStyle name="Comma 8 2 2 2 2 3" xfId="473" xr:uid="{00000000-0005-0000-0000-000047010000}"/>
    <cellStyle name="Comma 8 2 2 2 3" xfId="245" xr:uid="{00000000-0005-0000-0000-000048010000}"/>
    <cellStyle name="Comma 8 2 2 2 4" xfId="397" xr:uid="{00000000-0005-0000-0000-000049010000}"/>
    <cellStyle name="Comma 8 2 2 3" xfId="131" xr:uid="{00000000-0005-0000-0000-00004A010000}"/>
    <cellStyle name="Comma 8 2 2 3 2" xfId="283" xr:uid="{00000000-0005-0000-0000-00004B010000}"/>
    <cellStyle name="Comma 8 2 2 3 3" xfId="435" xr:uid="{00000000-0005-0000-0000-00004C010000}"/>
    <cellStyle name="Comma 8 2 2 4" xfId="207" xr:uid="{00000000-0005-0000-0000-00004D010000}"/>
    <cellStyle name="Comma 8 2 2 5" xfId="359" xr:uid="{00000000-0005-0000-0000-00004E010000}"/>
    <cellStyle name="Comma 8 2 3" xfId="74" xr:uid="{00000000-0005-0000-0000-00004F010000}"/>
    <cellStyle name="Comma 8 2 3 2" xfId="150" xr:uid="{00000000-0005-0000-0000-000050010000}"/>
    <cellStyle name="Comma 8 2 3 2 2" xfId="302" xr:uid="{00000000-0005-0000-0000-000051010000}"/>
    <cellStyle name="Comma 8 2 3 2 3" xfId="454" xr:uid="{00000000-0005-0000-0000-000052010000}"/>
    <cellStyle name="Comma 8 2 3 3" xfId="226" xr:uid="{00000000-0005-0000-0000-000053010000}"/>
    <cellStyle name="Comma 8 2 3 4" xfId="378" xr:uid="{00000000-0005-0000-0000-000054010000}"/>
    <cellStyle name="Comma 8 2 4" xfId="112" xr:uid="{00000000-0005-0000-0000-000055010000}"/>
    <cellStyle name="Comma 8 2 4 2" xfId="264" xr:uid="{00000000-0005-0000-0000-000056010000}"/>
    <cellStyle name="Comma 8 2 4 3" xfId="416" xr:uid="{00000000-0005-0000-0000-000057010000}"/>
    <cellStyle name="Comma 8 2 5" xfId="188" xr:uid="{00000000-0005-0000-0000-000058010000}"/>
    <cellStyle name="Comma 8 2 6" xfId="340" xr:uid="{00000000-0005-0000-0000-000059010000}"/>
    <cellStyle name="Comma 9" xfId="12" xr:uid="{00000000-0005-0000-0000-00005A010000}"/>
    <cellStyle name="Comma 9 2" xfId="37" xr:uid="{00000000-0005-0000-0000-00005B010000}"/>
    <cellStyle name="Comma 9 2 2" xfId="56" xr:uid="{00000000-0005-0000-0000-00005C010000}"/>
    <cellStyle name="Comma 9 2 2 2" xfId="94" xr:uid="{00000000-0005-0000-0000-00005D010000}"/>
    <cellStyle name="Comma 9 2 2 2 2" xfId="170" xr:uid="{00000000-0005-0000-0000-00005E010000}"/>
    <cellStyle name="Comma 9 2 2 2 2 2" xfId="322" xr:uid="{00000000-0005-0000-0000-00005F010000}"/>
    <cellStyle name="Comma 9 2 2 2 2 3" xfId="474" xr:uid="{00000000-0005-0000-0000-000060010000}"/>
    <cellStyle name="Comma 9 2 2 2 3" xfId="246" xr:uid="{00000000-0005-0000-0000-000061010000}"/>
    <cellStyle name="Comma 9 2 2 2 4" xfId="398" xr:uid="{00000000-0005-0000-0000-000062010000}"/>
    <cellStyle name="Comma 9 2 2 3" xfId="132" xr:uid="{00000000-0005-0000-0000-000063010000}"/>
    <cellStyle name="Comma 9 2 2 3 2" xfId="284" xr:uid="{00000000-0005-0000-0000-000064010000}"/>
    <cellStyle name="Comma 9 2 2 3 3" xfId="436" xr:uid="{00000000-0005-0000-0000-000065010000}"/>
    <cellStyle name="Comma 9 2 2 4" xfId="208" xr:uid="{00000000-0005-0000-0000-000066010000}"/>
    <cellStyle name="Comma 9 2 2 5" xfId="360" xr:uid="{00000000-0005-0000-0000-000067010000}"/>
    <cellStyle name="Comma 9 2 3" xfId="75" xr:uid="{00000000-0005-0000-0000-000068010000}"/>
    <cellStyle name="Comma 9 2 3 2" xfId="151" xr:uid="{00000000-0005-0000-0000-000069010000}"/>
    <cellStyle name="Comma 9 2 3 2 2" xfId="303" xr:uid="{00000000-0005-0000-0000-00006A010000}"/>
    <cellStyle name="Comma 9 2 3 2 3" xfId="455" xr:uid="{00000000-0005-0000-0000-00006B010000}"/>
    <cellStyle name="Comma 9 2 3 3" xfId="227" xr:uid="{00000000-0005-0000-0000-00006C010000}"/>
    <cellStyle name="Comma 9 2 3 4" xfId="379" xr:uid="{00000000-0005-0000-0000-00006D010000}"/>
    <cellStyle name="Comma 9 2 4" xfId="113" xr:uid="{00000000-0005-0000-0000-00006E010000}"/>
    <cellStyle name="Comma 9 2 4 2" xfId="265" xr:uid="{00000000-0005-0000-0000-00006F010000}"/>
    <cellStyle name="Comma 9 2 4 3" xfId="417" xr:uid="{00000000-0005-0000-0000-000070010000}"/>
    <cellStyle name="Comma 9 2 5" xfId="189" xr:uid="{00000000-0005-0000-0000-000071010000}"/>
    <cellStyle name="Comma 9 2 6" xfId="341" xr:uid="{00000000-0005-0000-0000-000072010000}"/>
    <cellStyle name="Normal" xfId="0" builtinId="0"/>
    <cellStyle name="Normal 10" xfId="14" xr:uid="{00000000-0005-0000-0000-000074010000}"/>
    <cellStyle name="Normal 11" xfId="8" xr:uid="{00000000-0005-0000-0000-000075010000}"/>
    <cellStyle name="Normal 12" xfId="18" xr:uid="{00000000-0005-0000-0000-000076010000}"/>
    <cellStyle name="Normal 13" xfId="19" xr:uid="{00000000-0005-0000-0000-000077010000}"/>
    <cellStyle name="Normal 14" xfId="7" xr:uid="{00000000-0005-0000-0000-000078010000}"/>
    <cellStyle name="Normal 2" xfId="13" xr:uid="{00000000-0005-0000-0000-000079010000}"/>
    <cellStyle name="Normal 2 2" xfId="20" xr:uid="{00000000-0005-0000-0000-00007A010000}"/>
    <cellStyle name="Normal 2 3" xfId="29" xr:uid="{00000000-0005-0000-0000-00007B010000}"/>
    <cellStyle name="Normal 3" xfId="21" xr:uid="{00000000-0005-0000-0000-00007C010000}"/>
    <cellStyle name="Normal 4" xfId="22" xr:uid="{00000000-0005-0000-0000-00007D010000}"/>
    <cellStyle name="Normal 5" xfId="23" xr:uid="{00000000-0005-0000-0000-00007E010000}"/>
    <cellStyle name="Normal 6" xfId="27" xr:uid="{00000000-0005-0000-0000-00007F010000}"/>
    <cellStyle name="Normal 6 10" xfId="676" xr:uid="{CB9D2D49-1A8E-490F-96DE-6477CBD3D553}"/>
    <cellStyle name="Normal 6 2" xfId="25" xr:uid="{00000000-0005-0000-0000-000080010000}"/>
    <cellStyle name="Normal 6 2 2" xfId="41" xr:uid="{00000000-0005-0000-0000-000081010000}"/>
    <cellStyle name="Normal 6 2 2 2" xfId="60" xr:uid="{00000000-0005-0000-0000-000082010000}"/>
    <cellStyle name="Normal 6 2 2 2 2" xfId="98" xr:uid="{00000000-0005-0000-0000-000083010000}"/>
    <cellStyle name="Normal 6 2 2 2 2 2" xfId="174" xr:uid="{00000000-0005-0000-0000-000084010000}"/>
    <cellStyle name="Normal 6 2 2 2 2 2 2" xfId="326" xr:uid="{00000000-0005-0000-0000-000085010000}"/>
    <cellStyle name="Normal 6 2 2 2 2 2 2 2" xfId="606" xr:uid="{5C4877F3-BFF3-47D4-A418-89D9C10726F3}"/>
    <cellStyle name="Normal 6 2 2 2 2 2 2 2 2" xfId="990" xr:uid="{A1F24839-24DA-4EBE-BFD9-37F7FFB8C4B0}"/>
    <cellStyle name="Normal 6 2 2 2 2 2 2 3" xfId="798" xr:uid="{60EAB7AD-6258-4F73-BEE9-69252B8A2838}"/>
    <cellStyle name="Normal 6 2 2 2 2 2 3" xfId="478" xr:uid="{00000000-0005-0000-0000-000086010000}"/>
    <cellStyle name="Normal 6 2 2 2 2 2 3 2" xfId="670" xr:uid="{D2C64520-970B-467E-9ED5-048B2DC27A20}"/>
    <cellStyle name="Normal 6 2 2 2 2 2 3 2 2" xfId="1054" xr:uid="{7A41EE46-65BC-4D2C-9C4B-A10D33DBD3A1}"/>
    <cellStyle name="Normal 6 2 2 2 2 2 3 3" xfId="862" xr:uid="{BB44C188-7E1B-4357-AA34-EC4660570329}"/>
    <cellStyle name="Normal 6 2 2 2 2 2 4" xfId="542" xr:uid="{DDB12CDF-FA80-4FDA-B472-A7FA06A33E7B}"/>
    <cellStyle name="Normal 6 2 2 2 2 2 4 2" xfId="926" xr:uid="{BE322444-CDF0-4398-B470-4CFC16C37938}"/>
    <cellStyle name="Normal 6 2 2 2 2 2 5" xfId="734" xr:uid="{5B82C4BA-7290-4DD6-ADCB-BBBF6AD1839E}"/>
    <cellStyle name="Normal 6 2 2 2 2 3" xfId="250" xr:uid="{00000000-0005-0000-0000-000087010000}"/>
    <cellStyle name="Normal 6 2 2 2 2 3 2" xfId="574" xr:uid="{2427CAEF-4302-4A11-963E-28261C301F51}"/>
    <cellStyle name="Normal 6 2 2 2 2 3 2 2" xfId="958" xr:uid="{23E199DE-1E99-451B-853F-3CBB38BAA83E}"/>
    <cellStyle name="Normal 6 2 2 2 2 3 3" xfId="766" xr:uid="{7DED3199-62EA-4A58-8369-8071153F1E2D}"/>
    <cellStyle name="Normal 6 2 2 2 2 4" xfId="402" xr:uid="{00000000-0005-0000-0000-000088010000}"/>
    <cellStyle name="Normal 6 2 2 2 2 4 2" xfId="638" xr:uid="{E51FFEF7-76EA-4DBD-B6C4-5CC272A3AA57}"/>
    <cellStyle name="Normal 6 2 2 2 2 4 2 2" xfId="1022" xr:uid="{4B93E79B-636F-4E06-BC46-A96F34036364}"/>
    <cellStyle name="Normal 6 2 2 2 2 4 3" xfId="830" xr:uid="{21E2ED8E-0CAA-45BF-B679-1F352E1205A6}"/>
    <cellStyle name="Normal 6 2 2 2 2 5" xfId="510" xr:uid="{6A71F44E-6AF6-40D7-8B44-402E1FAEE90E}"/>
    <cellStyle name="Normal 6 2 2 2 2 5 2" xfId="894" xr:uid="{820C086D-BD79-434A-BAFC-0792ADBCF40F}"/>
    <cellStyle name="Normal 6 2 2 2 2 6" xfId="702" xr:uid="{50BF5139-EB53-423B-B98E-4E767BD30CE0}"/>
    <cellStyle name="Normal 6 2 2 2 3" xfId="136" xr:uid="{00000000-0005-0000-0000-000089010000}"/>
    <cellStyle name="Normal 6 2 2 2 3 2" xfId="288" xr:uid="{00000000-0005-0000-0000-00008A010000}"/>
    <cellStyle name="Normal 6 2 2 2 3 2 2" xfId="590" xr:uid="{E33FE191-5B52-47AA-904D-740239BBB84B}"/>
    <cellStyle name="Normal 6 2 2 2 3 2 2 2" xfId="974" xr:uid="{C3B3B321-8B96-4088-AE8A-C1360A5E3894}"/>
    <cellStyle name="Normal 6 2 2 2 3 2 3" xfId="782" xr:uid="{3EF57005-C0A8-46ED-A444-51255F54F4E1}"/>
    <cellStyle name="Normal 6 2 2 2 3 3" xfId="440" xr:uid="{00000000-0005-0000-0000-00008B010000}"/>
    <cellStyle name="Normal 6 2 2 2 3 3 2" xfId="654" xr:uid="{D88E3289-69DB-4053-8831-C3BD5C396698}"/>
    <cellStyle name="Normal 6 2 2 2 3 3 2 2" xfId="1038" xr:uid="{4BEBA390-5AB8-43C0-A57A-C5720EDB7F5C}"/>
    <cellStyle name="Normal 6 2 2 2 3 3 3" xfId="846" xr:uid="{316AEC6D-C28E-486D-9A47-E33E5952AD09}"/>
    <cellStyle name="Normal 6 2 2 2 3 4" xfId="526" xr:uid="{FAE3D5DF-566D-4E4C-9655-03922BDCE598}"/>
    <cellStyle name="Normal 6 2 2 2 3 4 2" xfId="910" xr:uid="{BAF24285-14ED-4A4D-9A12-4028D681156B}"/>
    <cellStyle name="Normal 6 2 2 2 3 5" xfId="718" xr:uid="{C41C9439-D30C-4E3E-8F23-DD75043CB096}"/>
    <cellStyle name="Normal 6 2 2 2 4" xfId="212" xr:uid="{00000000-0005-0000-0000-00008C010000}"/>
    <cellStyle name="Normal 6 2 2 2 4 2" xfId="558" xr:uid="{7A935C72-93F8-4280-A40B-5CCB9FFD91F8}"/>
    <cellStyle name="Normal 6 2 2 2 4 2 2" xfId="942" xr:uid="{0746F995-2B0E-4473-8345-DD43E6393EF1}"/>
    <cellStyle name="Normal 6 2 2 2 4 3" xfId="750" xr:uid="{01126B21-246C-4105-B51A-1069D2FAA021}"/>
    <cellStyle name="Normal 6 2 2 2 5" xfId="364" xr:uid="{00000000-0005-0000-0000-00008D010000}"/>
    <cellStyle name="Normal 6 2 2 2 5 2" xfId="622" xr:uid="{11DFD072-5ACE-4591-A1E4-CFFEC0C94AFF}"/>
    <cellStyle name="Normal 6 2 2 2 5 2 2" xfId="1006" xr:uid="{74EFFB8F-B37E-466C-BB66-9BB0AECE18BC}"/>
    <cellStyle name="Normal 6 2 2 2 5 3" xfId="814" xr:uid="{3AFFD2E0-42B3-405D-8196-22FAF68D3B67}"/>
    <cellStyle name="Normal 6 2 2 2 6" xfId="494" xr:uid="{FD544C21-AA37-474E-82BA-602E15BDE20A}"/>
    <cellStyle name="Normal 6 2 2 2 6 2" xfId="878" xr:uid="{792F08C3-0E82-4A17-92BE-659F9BCB1660}"/>
    <cellStyle name="Normal 6 2 2 2 7" xfId="686" xr:uid="{3D92B7D3-E8CB-418F-8F9E-15D16BCD0CB3}"/>
    <cellStyle name="Normal 6 2 2 3" xfId="79" xr:uid="{00000000-0005-0000-0000-00008E010000}"/>
    <cellStyle name="Normal 6 2 2 3 2" xfId="155" xr:uid="{00000000-0005-0000-0000-00008F010000}"/>
    <cellStyle name="Normal 6 2 2 3 2 2" xfId="307" xr:uid="{00000000-0005-0000-0000-000090010000}"/>
    <cellStyle name="Normal 6 2 2 3 2 2 2" xfId="598" xr:uid="{9287C31E-AC90-400A-98E2-175E16500509}"/>
    <cellStyle name="Normal 6 2 2 3 2 2 2 2" xfId="982" xr:uid="{EB3BE7C0-95ED-4E48-ABE2-12711D0AFD8B}"/>
    <cellStyle name="Normal 6 2 2 3 2 2 3" xfId="790" xr:uid="{385ECE5F-2655-46F7-A296-CF828DA14E0A}"/>
    <cellStyle name="Normal 6 2 2 3 2 3" xfId="459" xr:uid="{00000000-0005-0000-0000-000091010000}"/>
    <cellStyle name="Normal 6 2 2 3 2 3 2" xfId="662" xr:uid="{AA721A14-B3C8-4AAA-A58B-8C447A462212}"/>
    <cellStyle name="Normal 6 2 2 3 2 3 2 2" xfId="1046" xr:uid="{B0212A20-B48C-46AC-B26F-B7F0CE0DEAFD}"/>
    <cellStyle name="Normal 6 2 2 3 2 3 3" xfId="854" xr:uid="{4145B1F5-A47A-4965-ACF5-57C194BD227A}"/>
    <cellStyle name="Normal 6 2 2 3 2 4" xfId="534" xr:uid="{C57A689D-BAB1-4EF8-93A7-54D9E9BE705E}"/>
    <cellStyle name="Normal 6 2 2 3 2 4 2" xfId="918" xr:uid="{4B4F14E2-868D-419D-AC3A-BA697394BC25}"/>
    <cellStyle name="Normal 6 2 2 3 2 5" xfId="726" xr:uid="{475D76B3-7257-44AB-9A93-E149B5F8F51D}"/>
    <cellStyle name="Normal 6 2 2 3 3" xfId="231" xr:uid="{00000000-0005-0000-0000-000092010000}"/>
    <cellStyle name="Normal 6 2 2 3 3 2" xfId="566" xr:uid="{F097CF8F-5B8E-484A-8D94-81600FD51E76}"/>
    <cellStyle name="Normal 6 2 2 3 3 2 2" xfId="950" xr:uid="{A3A404C5-D053-4BFB-9355-17EFAD7CAF05}"/>
    <cellStyle name="Normal 6 2 2 3 3 3" xfId="758" xr:uid="{55BA7348-CFF8-445F-BAB6-A64656CFA135}"/>
    <cellStyle name="Normal 6 2 2 3 4" xfId="383" xr:uid="{00000000-0005-0000-0000-000093010000}"/>
    <cellStyle name="Normal 6 2 2 3 4 2" xfId="630" xr:uid="{6990E1F4-A8AA-49BA-8B33-C0D6B2CDCD47}"/>
    <cellStyle name="Normal 6 2 2 3 4 2 2" xfId="1014" xr:uid="{CA6A4D0F-0FA3-48E5-B830-30779AEA9C4F}"/>
    <cellStyle name="Normal 6 2 2 3 4 3" xfId="822" xr:uid="{175EA9F8-4E20-42A6-850B-1AF76C350B9C}"/>
    <cellStyle name="Normal 6 2 2 3 5" xfId="502" xr:uid="{655C80C8-1497-499F-B964-0CEB5DD288A4}"/>
    <cellStyle name="Normal 6 2 2 3 5 2" xfId="886" xr:uid="{30CA3AFD-45A7-4934-A4E1-2910EF85CA72}"/>
    <cellStyle name="Normal 6 2 2 3 6" xfId="694" xr:uid="{879702BC-B776-42AF-8BAD-C64D8741DD4A}"/>
    <cellStyle name="Normal 6 2 2 4" xfId="117" xr:uid="{00000000-0005-0000-0000-000094010000}"/>
    <cellStyle name="Normal 6 2 2 4 2" xfId="269" xr:uid="{00000000-0005-0000-0000-000095010000}"/>
    <cellStyle name="Normal 6 2 2 4 2 2" xfId="582" xr:uid="{B9EB7215-1450-43C3-B041-88B02BBCF2B0}"/>
    <cellStyle name="Normal 6 2 2 4 2 2 2" xfId="966" xr:uid="{6EEEC0A2-FDB3-4BB1-ADEC-95721830C66B}"/>
    <cellStyle name="Normal 6 2 2 4 2 3" xfId="774" xr:uid="{E4F5D807-FECC-4D50-ADFD-F002965BF65F}"/>
    <cellStyle name="Normal 6 2 2 4 3" xfId="421" xr:uid="{00000000-0005-0000-0000-000096010000}"/>
    <cellStyle name="Normal 6 2 2 4 3 2" xfId="646" xr:uid="{5A092F38-242E-47B2-821A-7AF27777F716}"/>
    <cellStyle name="Normal 6 2 2 4 3 2 2" xfId="1030" xr:uid="{36585FD3-07BB-4B93-A677-D02D388DF56D}"/>
    <cellStyle name="Normal 6 2 2 4 3 3" xfId="838" xr:uid="{8685ED16-623D-43A9-9006-110F26787027}"/>
    <cellStyle name="Normal 6 2 2 4 4" xfId="518" xr:uid="{73522F31-E9B5-4858-9BE1-FAB71DAF0AB6}"/>
    <cellStyle name="Normal 6 2 2 4 4 2" xfId="902" xr:uid="{7197358D-DCD1-499E-88D8-22DF903AAC19}"/>
    <cellStyle name="Normal 6 2 2 4 5" xfId="710" xr:uid="{F72DB7EF-9382-4B8E-B566-D3C733499716}"/>
    <cellStyle name="Normal 6 2 2 5" xfId="193" xr:uid="{00000000-0005-0000-0000-000097010000}"/>
    <cellStyle name="Normal 6 2 2 5 2" xfId="550" xr:uid="{F95ADA39-BD1D-48C0-A1B5-81D922BFE172}"/>
    <cellStyle name="Normal 6 2 2 5 2 2" xfId="934" xr:uid="{620A37C9-185B-4882-B124-FAC96C090469}"/>
    <cellStyle name="Normal 6 2 2 5 3" xfId="742" xr:uid="{B58DE524-B0AB-4673-A56F-306C6AB4A0EC}"/>
    <cellStyle name="Normal 6 2 2 6" xfId="345" xr:uid="{00000000-0005-0000-0000-000098010000}"/>
    <cellStyle name="Normal 6 2 2 6 2" xfId="614" xr:uid="{273F5267-E00F-4C9E-BE85-B14C53FCC650}"/>
    <cellStyle name="Normal 6 2 2 6 2 2" xfId="998" xr:uid="{E2ABA0A5-CD86-4FDE-AA58-356A24E15D5D}"/>
    <cellStyle name="Normal 6 2 2 6 3" xfId="806" xr:uid="{4D191768-2682-47CB-BB59-17CD8A472C08}"/>
    <cellStyle name="Normal 6 2 2 7" xfId="486" xr:uid="{CE2D7D1D-C50B-4F12-A1C8-25DD984C8AA6}"/>
    <cellStyle name="Normal 6 2 2 7 2" xfId="870" xr:uid="{DAFCE457-95BD-4B60-832F-7BB4A18D3C85}"/>
    <cellStyle name="Normal 6 2 2 8" xfId="678" xr:uid="{1A1D6E51-B937-40CD-8DD9-B4A47B680AC9}"/>
    <cellStyle name="Normal 6 2 3" xfId="45" xr:uid="{00000000-0005-0000-0000-000099010000}"/>
    <cellStyle name="Normal 6 2 3 2" xfId="83" xr:uid="{00000000-0005-0000-0000-00009A010000}"/>
    <cellStyle name="Normal 6 2 3 2 2" xfId="159" xr:uid="{00000000-0005-0000-0000-00009B010000}"/>
    <cellStyle name="Normal 6 2 3 2 2 2" xfId="311" xr:uid="{00000000-0005-0000-0000-00009C010000}"/>
    <cellStyle name="Normal 6 2 3 2 2 2 2" xfId="602" xr:uid="{DBE6D112-F125-45EE-B82C-91056BEA8EE8}"/>
    <cellStyle name="Normal 6 2 3 2 2 2 2 2" xfId="986" xr:uid="{34F3DE2F-D2AA-46DB-BA6D-34EF82B983EE}"/>
    <cellStyle name="Normal 6 2 3 2 2 2 3" xfId="794" xr:uid="{5DAA9BC8-426E-4C02-9331-2285B9F28FCF}"/>
    <cellStyle name="Normal 6 2 3 2 2 3" xfId="463" xr:uid="{00000000-0005-0000-0000-00009D010000}"/>
    <cellStyle name="Normal 6 2 3 2 2 3 2" xfId="666" xr:uid="{C0400706-F641-4CE3-B921-945BE3C0D35D}"/>
    <cellStyle name="Normal 6 2 3 2 2 3 2 2" xfId="1050" xr:uid="{80803707-2AF9-47EF-9914-58FEAF953179}"/>
    <cellStyle name="Normal 6 2 3 2 2 3 3" xfId="858" xr:uid="{4707E71A-AB56-49B4-92AE-1AE44F206618}"/>
    <cellStyle name="Normal 6 2 3 2 2 4" xfId="538" xr:uid="{E610CE08-0E48-4A18-B08C-F03EF33D4F70}"/>
    <cellStyle name="Normal 6 2 3 2 2 4 2" xfId="922" xr:uid="{0CAE8D3B-4736-45B8-B448-9F7C0071F4A2}"/>
    <cellStyle name="Normal 6 2 3 2 2 5" xfId="730" xr:uid="{3299CB53-1679-41ED-90CF-34EECC2CAD0B}"/>
    <cellStyle name="Normal 6 2 3 2 3" xfId="235" xr:uid="{00000000-0005-0000-0000-00009E010000}"/>
    <cellStyle name="Normal 6 2 3 2 3 2" xfId="570" xr:uid="{B9325C6B-2878-445B-91DC-97425E90651D}"/>
    <cellStyle name="Normal 6 2 3 2 3 2 2" xfId="954" xr:uid="{84140CAE-DD6A-44D2-94C3-6B5BCBABED00}"/>
    <cellStyle name="Normal 6 2 3 2 3 3" xfId="762" xr:uid="{45555875-9DF0-46A9-ADB8-ECB6709EDE3B}"/>
    <cellStyle name="Normal 6 2 3 2 4" xfId="387" xr:uid="{00000000-0005-0000-0000-00009F010000}"/>
    <cellStyle name="Normal 6 2 3 2 4 2" xfId="634" xr:uid="{7ED0261F-808C-4BEC-AC13-29BB41FDB717}"/>
    <cellStyle name="Normal 6 2 3 2 4 2 2" xfId="1018" xr:uid="{D650AF49-DAD8-4668-A3A5-6C685A2EC594}"/>
    <cellStyle name="Normal 6 2 3 2 4 3" xfId="826" xr:uid="{1F03FAD4-759F-4E18-8D11-CF78F91E36D5}"/>
    <cellStyle name="Normal 6 2 3 2 5" xfId="506" xr:uid="{96E4A1BA-0E7E-467D-962C-6FA89B2F6D57}"/>
    <cellStyle name="Normal 6 2 3 2 5 2" xfId="890" xr:uid="{264100B1-7DA0-4F23-94BC-BD99A00C5151}"/>
    <cellStyle name="Normal 6 2 3 2 6" xfId="698" xr:uid="{F8A2AB53-2543-47E5-B837-09AC9E57EFDF}"/>
    <cellStyle name="Normal 6 2 3 3" xfId="121" xr:uid="{00000000-0005-0000-0000-0000A0010000}"/>
    <cellStyle name="Normal 6 2 3 3 2" xfId="273" xr:uid="{00000000-0005-0000-0000-0000A1010000}"/>
    <cellStyle name="Normal 6 2 3 3 2 2" xfId="586" xr:uid="{6722CD7A-628E-4918-81BE-77D55186E788}"/>
    <cellStyle name="Normal 6 2 3 3 2 2 2" xfId="970" xr:uid="{A2AACE8B-C012-4DD1-A063-39B096C47C43}"/>
    <cellStyle name="Normal 6 2 3 3 2 3" xfId="778" xr:uid="{8A1BC28A-B42B-449A-A3DF-CBE1AF85F095}"/>
    <cellStyle name="Normal 6 2 3 3 3" xfId="425" xr:uid="{00000000-0005-0000-0000-0000A2010000}"/>
    <cellStyle name="Normal 6 2 3 3 3 2" xfId="650" xr:uid="{CFDB0278-D928-4C69-B176-917A0CE10D99}"/>
    <cellStyle name="Normal 6 2 3 3 3 2 2" xfId="1034" xr:uid="{8BFE0311-3298-431D-9DBD-8C24896BA2F3}"/>
    <cellStyle name="Normal 6 2 3 3 3 3" xfId="842" xr:uid="{79692CE9-70A4-4B3D-BA9C-CE4A1C04DD4E}"/>
    <cellStyle name="Normal 6 2 3 3 4" xfId="522" xr:uid="{65BF0A87-B135-4178-B935-CEE56288DF14}"/>
    <cellStyle name="Normal 6 2 3 3 4 2" xfId="906" xr:uid="{F772A7E7-2CBA-4F13-BFE7-45332182BC6B}"/>
    <cellStyle name="Normal 6 2 3 3 5" xfId="714" xr:uid="{ED24152B-9CA4-44F0-97CB-24BB8FBBA2DD}"/>
    <cellStyle name="Normal 6 2 3 4" xfId="197" xr:uid="{00000000-0005-0000-0000-0000A3010000}"/>
    <cellStyle name="Normal 6 2 3 4 2" xfId="554" xr:uid="{47331221-D871-4E05-B9C9-ACE75A53EBB1}"/>
    <cellStyle name="Normal 6 2 3 4 2 2" xfId="938" xr:uid="{5A1A0045-1316-438B-BD15-F222AC51D7FE}"/>
    <cellStyle name="Normal 6 2 3 4 3" xfId="746" xr:uid="{85EF06DB-C8A2-4190-87B9-770F9A8195E4}"/>
    <cellStyle name="Normal 6 2 3 5" xfId="349" xr:uid="{00000000-0005-0000-0000-0000A4010000}"/>
    <cellStyle name="Normal 6 2 3 5 2" xfId="618" xr:uid="{5110FBA4-760B-4E21-8481-546468D079FB}"/>
    <cellStyle name="Normal 6 2 3 5 2 2" xfId="1002" xr:uid="{9B3219E3-D805-4305-B451-8DF750ECD5E0}"/>
    <cellStyle name="Normal 6 2 3 5 3" xfId="810" xr:uid="{18BC4610-8BBF-4D3A-BE69-D65F7EA41E60}"/>
    <cellStyle name="Normal 6 2 3 6" xfId="490" xr:uid="{E4D14383-D985-4227-AAE5-F41EE3EE8457}"/>
    <cellStyle name="Normal 6 2 3 6 2" xfId="874" xr:uid="{E9F5EC9C-2B09-4A68-9D56-3DCB19738174}"/>
    <cellStyle name="Normal 6 2 3 7" xfId="682" xr:uid="{5C3BAE1B-0397-4214-B4E3-4300CB826D31}"/>
    <cellStyle name="Normal 6 2 4" xfId="64" xr:uid="{00000000-0005-0000-0000-0000A5010000}"/>
    <cellStyle name="Normal 6 2 4 2" xfId="140" xr:uid="{00000000-0005-0000-0000-0000A6010000}"/>
    <cellStyle name="Normal 6 2 4 2 2" xfId="292" xr:uid="{00000000-0005-0000-0000-0000A7010000}"/>
    <cellStyle name="Normal 6 2 4 2 2 2" xfId="594" xr:uid="{B5BA8F1A-6EA7-4604-A704-7C3AD3A847D0}"/>
    <cellStyle name="Normal 6 2 4 2 2 2 2" xfId="978" xr:uid="{9DB9E0CD-414E-4B88-8CE6-E7B48DDC5BB9}"/>
    <cellStyle name="Normal 6 2 4 2 2 3" xfId="786" xr:uid="{6845BEA6-7B3E-4327-BDB3-EEE9DD6DAF14}"/>
    <cellStyle name="Normal 6 2 4 2 3" xfId="444" xr:uid="{00000000-0005-0000-0000-0000A8010000}"/>
    <cellStyle name="Normal 6 2 4 2 3 2" xfId="658" xr:uid="{AD07790E-36BB-4A9E-B576-D04182DA83B1}"/>
    <cellStyle name="Normal 6 2 4 2 3 2 2" xfId="1042" xr:uid="{31327085-80B0-4D6E-BAE3-4EE385DD04FA}"/>
    <cellStyle name="Normal 6 2 4 2 3 3" xfId="850" xr:uid="{E9E63CA3-9250-487E-B42F-2BF9CDBCD8B4}"/>
    <cellStyle name="Normal 6 2 4 2 4" xfId="530" xr:uid="{32BDDF03-1024-43CF-91FB-6D5D870AE968}"/>
    <cellStyle name="Normal 6 2 4 2 4 2" xfId="914" xr:uid="{ABE20C90-E92F-48D5-A318-5434D2120F53}"/>
    <cellStyle name="Normal 6 2 4 2 5" xfId="722" xr:uid="{347C7BF5-E62F-4B8F-B717-7C90E930AA35}"/>
    <cellStyle name="Normal 6 2 4 3" xfId="216" xr:uid="{00000000-0005-0000-0000-0000A9010000}"/>
    <cellStyle name="Normal 6 2 4 3 2" xfId="562" xr:uid="{4EC615EE-2915-435E-8A64-77BDE0ECD34E}"/>
    <cellStyle name="Normal 6 2 4 3 2 2" xfId="946" xr:uid="{61F506E3-27B0-4F77-B874-F6A0D2D63BD2}"/>
    <cellStyle name="Normal 6 2 4 3 3" xfId="754" xr:uid="{E7B0601E-5664-4113-867B-7B4B349E9121}"/>
    <cellStyle name="Normal 6 2 4 4" xfId="368" xr:uid="{00000000-0005-0000-0000-0000AA010000}"/>
    <cellStyle name="Normal 6 2 4 4 2" xfId="626" xr:uid="{B310A557-8D0E-42EA-B9FF-4B78C00F5BE1}"/>
    <cellStyle name="Normal 6 2 4 4 2 2" xfId="1010" xr:uid="{0AFB2A77-B279-4BC7-9AB4-DA6867D9B2C2}"/>
    <cellStyle name="Normal 6 2 4 4 3" xfId="818" xr:uid="{00060633-978D-4A91-B02D-25F306D797E1}"/>
    <cellStyle name="Normal 6 2 4 5" xfId="498" xr:uid="{F05D000D-28CA-44D3-8307-6DB5850B6AB4}"/>
    <cellStyle name="Normal 6 2 4 5 2" xfId="882" xr:uid="{DDBAA1D4-8F94-406E-BC6A-A0CEB5ACE740}"/>
    <cellStyle name="Normal 6 2 4 6" xfId="690" xr:uid="{441A3E7A-B5D8-4A41-A25F-E7318F6ABEA9}"/>
    <cellStyle name="Normal 6 2 5" xfId="102" xr:uid="{00000000-0005-0000-0000-0000AB010000}"/>
    <cellStyle name="Normal 6 2 5 2" xfId="254" xr:uid="{00000000-0005-0000-0000-0000AC010000}"/>
    <cellStyle name="Normal 6 2 5 2 2" xfId="578" xr:uid="{068883B4-68ED-4327-A332-AA624FE80D8E}"/>
    <cellStyle name="Normal 6 2 5 2 2 2" xfId="962" xr:uid="{3AB7D7F4-C345-4B02-83EC-FCC41DB78BBC}"/>
    <cellStyle name="Normal 6 2 5 2 3" xfId="770" xr:uid="{58554C71-5570-4730-BF61-6E21CCE847F9}"/>
    <cellStyle name="Normal 6 2 5 3" xfId="406" xr:uid="{00000000-0005-0000-0000-0000AD010000}"/>
    <cellStyle name="Normal 6 2 5 3 2" xfId="642" xr:uid="{2463749D-46D2-4106-86CD-C9B68FAAE1B8}"/>
    <cellStyle name="Normal 6 2 5 3 2 2" xfId="1026" xr:uid="{4F6BC673-A7B7-4BD5-B1B6-09D93A0377EE}"/>
    <cellStyle name="Normal 6 2 5 3 3" xfId="834" xr:uid="{4CF58C2B-47F7-4FDF-81AD-0F8E7EFDF013}"/>
    <cellStyle name="Normal 6 2 5 4" xfId="514" xr:uid="{979A5CA9-7B6A-4243-9F34-58F75AAE7295}"/>
    <cellStyle name="Normal 6 2 5 4 2" xfId="898" xr:uid="{37B299C6-A57E-4485-A008-54FF9360AC55}"/>
    <cellStyle name="Normal 6 2 5 5" xfId="706" xr:uid="{A4767360-232E-4E6A-90F2-00CD624F9C21}"/>
    <cellStyle name="Normal 6 2 6" xfId="178" xr:uid="{00000000-0005-0000-0000-0000AE010000}"/>
    <cellStyle name="Normal 6 2 6 2" xfId="546" xr:uid="{EA918468-B8A1-4293-A9CB-6324713ECC4F}"/>
    <cellStyle name="Normal 6 2 6 2 2" xfId="930" xr:uid="{3F11CA1B-0593-4D54-B577-B037887723BF}"/>
    <cellStyle name="Normal 6 2 6 3" xfId="738" xr:uid="{DC2FAFD8-3290-4E0E-AE97-1B4ADAA68A11}"/>
    <cellStyle name="Normal 6 2 7" xfId="330" xr:uid="{00000000-0005-0000-0000-0000AF010000}"/>
    <cellStyle name="Normal 6 2 7 2" xfId="610" xr:uid="{9CA12C13-1AE8-45EC-89F8-885726225CB1}"/>
    <cellStyle name="Normal 6 2 7 2 2" xfId="994" xr:uid="{6BB932ED-C34B-4CCD-ADBA-712CF6482CC9}"/>
    <cellStyle name="Normal 6 2 7 3" xfId="802" xr:uid="{4646E0B5-836B-40A5-96B4-A924F1F26416}"/>
    <cellStyle name="Normal 6 2 8" xfId="482" xr:uid="{21FEF690-4309-4B50-B7B3-8088BEE54A70}"/>
    <cellStyle name="Normal 6 2 8 2" xfId="866" xr:uid="{C7D8294F-34D1-44FA-B95A-C608FA46C3E6}"/>
    <cellStyle name="Normal 6 2 9" xfId="674" xr:uid="{EADAF6FC-C61F-4311-BD47-B3B82B9FB31C}"/>
    <cellStyle name="Normal 6 3" xfId="43" xr:uid="{00000000-0005-0000-0000-0000B0010000}"/>
    <cellStyle name="Normal 6 3 2" xfId="62" xr:uid="{00000000-0005-0000-0000-0000B1010000}"/>
    <cellStyle name="Normal 6 3 2 2" xfId="100" xr:uid="{00000000-0005-0000-0000-0000B2010000}"/>
    <cellStyle name="Normal 6 3 2 2 2" xfId="176" xr:uid="{00000000-0005-0000-0000-0000B3010000}"/>
    <cellStyle name="Normal 6 3 2 2 2 2" xfId="328" xr:uid="{00000000-0005-0000-0000-0000B4010000}"/>
    <cellStyle name="Normal 6 3 2 2 2 2 2" xfId="608" xr:uid="{29965361-7FCF-498C-A0AF-3E7BC6EABCEA}"/>
    <cellStyle name="Normal 6 3 2 2 2 2 2 2" xfId="992" xr:uid="{66BDC280-D018-4614-8306-745B81E16E0B}"/>
    <cellStyle name="Normal 6 3 2 2 2 2 3" xfId="800" xr:uid="{90299A9F-B053-4BF8-81DE-BECE37D1DFD9}"/>
    <cellStyle name="Normal 6 3 2 2 2 3" xfId="480" xr:uid="{00000000-0005-0000-0000-0000B5010000}"/>
    <cellStyle name="Normal 6 3 2 2 2 3 2" xfId="672" xr:uid="{898F8457-2EA6-4997-9893-7E10EA6F66BA}"/>
    <cellStyle name="Normal 6 3 2 2 2 3 2 2" xfId="1056" xr:uid="{95EE5111-4C9A-4B50-9D9A-FCF1BFA891F3}"/>
    <cellStyle name="Normal 6 3 2 2 2 3 3" xfId="864" xr:uid="{38C19FBA-A366-451E-8B3B-BA5005F86CAD}"/>
    <cellStyle name="Normal 6 3 2 2 2 4" xfId="544" xr:uid="{C309FC1F-301B-49FD-A5E6-71795529D9CB}"/>
    <cellStyle name="Normal 6 3 2 2 2 4 2" xfId="928" xr:uid="{F7593A7C-C755-452E-9B2F-2343D2B97FEB}"/>
    <cellStyle name="Normal 6 3 2 2 2 5" xfId="736" xr:uid="{7F0CEA38-F85C-4C86-8C3B-0D9A143CF264}"/>
    <cellStyle name="Normal 6 3 2 2 3" xfId="252" xr:uid="{00000000-0005-0000-0000-0000B6010000}"/>
    <cellStyle name="Normal 6 3 2 2 3 2" xfId="576" xr:uid="{6CDE6B13-4FA3-4801-BC3F-7636512F6A5D}"/>
    <cellStyle name="Normal 6 3 2 2 3 2 2" xfId="960" xr:uid="{661DAA5B-F954-471B-8F55-EC9B5E5786B1}"/>
    <cellStyle name="Normal 6 3 2 2 3 3" xfId="768" xr:uid="{45B03102-C3D7-4BA2-8726-C77D172E4C64}"/>
    <cellStyle name="Normal 6 3 2 2 4" xfId="404" xr:uid="{00000000-0005-0000-0000-0000B7010000}"/>
    <cellStyle name="Normal 6 3 2 2 4 2" xfId="640" xr:uid="{AF796CA5-B6AE-4D63-8A01-37A10E376AAC}"/>
    <cellStyle name="Normal 6 3 2 2 4 2 2" xfId="1024" xr:uid="{2F0D0CEA-C141-4A30-B7C4-806279D1F4D7}"/>
    <cellStyle name="Normal 6 3 2 2 4 3" xfId="832" xr:uid="{B4A70AAD-44B6-4837-B4B9-FF6F4357D652}"/>
    <cellStyle name="Normal 6 3 2 2 5" xfId="512" xr:uid="{E4350393-F1A8-4000-9318-E4D4C59FB5B1}"/>
    <cellStyle name="Normal 6 3 2 2 5 2" xfId="896" xr:uid="{2A3DD542-7158-49F0-949F-244505A07935}"/>
    <cellStyle name="Normal 6 3 2 2 6" xfId="704" xr:uid="{0DCCF0C7-C840-47CF-AB2E-8850F92F7352}"/>
    <cellStyle name="Normal 6 3 2 3" xfId="138" xr:uid="{00000000-0005-0000-0000-0000B8010000}"/>
    <cellStyle name="Normal 6 3 2 3 2" xfId="290" xr:uid="{00000000-0005-0000-0000-0000B9010000}"/>
    <cellStyle name="Normal 6 3 2 3 2 2" xfId="592" xr:uid="{CD436FEE-218A-474A-ABE7-878A3332731E}"/>
    <cellStyle name="Normal 6 3 2 3 2 2 2" xfId="976" xr:uid="{6EEA7477-1663-4440-BE95-9D8E9CFFDF7C}"/>
    <cellStyle name="Normal 6 3 2 3 2 3" xfId="784" xr:uid="{FC1150ED-FC8F-4B06-B35D-2CD832100278}"/>
    <cellStyle name="Normal 6 3 2 3 3" xfId="442" xr:uid="{00000000-0005-0000-0000-0000BA010000}"/>
    <cellStyle name="Normal 6 3 2 3 3 2" xfId="656" xr:uid="{B93A5800-BC4A-4FF3-B80A-BDB0E8794176}"/>
    <cellStyle name="Normal 6 3 2 3 3 2 2" xfId="1040" xr:uid="{E7ACFD09-2382-4E7E-9599-18BFF75CA36D}"/>
    <cellStyle name="Normal 6 3 2 3 3 3" xfId="848" xr:uid="{26E2870F-45A9-480C-BFBD-D0064C78F981}"/>
    <cellStyle name="Normal 6 3 2 3 4" xfId="528" xr:uid="{F8EC40B3-AF27-4D2B-978B-9F3A9945C73E}"/>
    <cellStyle name="Normal 6 3 2 3 4 2" xfId="912" xr:uid="{408B094B-0FC0-4725-8C15-24CB156427FC}"/>
    <cellStyle name="Normal 6 3 2 3 5" xfId="720" xr:uid="{B85785D2-C445-41EF-AE1A-33DC96AC3A22}"/>
    <cellStyle name="Normal 6 3 2 4" xfId="214" xr:uid="{00000000-0005-0000-0000-0000BB010000}"/>
    <cellStyle name="Normal 6 3 2 4 2" xfId="560" xr:uid="{3394E180-CF5B-4429-9CCF-848A8C1D4D8D}"/>
    <cellStyle name="Normal 6 3 2 4 2 2" xfId="944" xr:uid="{6A8442F0-A68A-4F02-AEAD-C86152ADB7CC}"/>
    <cellStyle name="Normal 6 3 2 4 3" xfId="752" xr:uid="{244EE3B7-99E6-4891-9525-5F12306B0310}"/>
    <cellStyle name="Normal 6 3 2 5" xfId="366" xr:uid="{00000000-0005-0000-0000-0000BC010000}"/>
    <cellStyle name="Normal 6 3 2 5 2" xfId="624" xr:uid="{89228495-18AF-4E02-8E5B-B5826EFB5151}"/>
    <cellStyle name="Normal 6 3 2 5 2 2" xfId="1008" xr:uid="{7DAAC44B-7C53-4176-978E-5C32F000ECE1}"/>
    <cellStyle name="Normal 6 3 2 5 3" xfId="816" xr:uid="{28142ED6-19EC-425C-A3D2-99A8CB84BE2B}"/>
    <cellStyle name="Normal 6 3 2 6" xfId="496" xr:uid="{0B9C0D2F-247E-48BC-B5A4-34EF84990FA5}"/>
    <cellStyle name="Normal 6 3 2 6 2" xfId="880" xr:uid="{DB8E54DB-A3D3-43F4-BFF7-0712168304B0}"/>
    <cellStyle name="Normal 6 3 2 7" xfId="688" xr:uid="{EC0B1E80-231E-4E58-B2E4-E0CE910A42BC}"/>
    <cellStyle name="Normal 6 3 3" xfId="81" xr:uid="{00000000-0005-0000-0000-0000BD010000}"/>
    <cellStyle name="Normal 6 3 3 2" xfId="157" xr:uid="{00000000-0005-0000-0000-0000BE010000}"/>
    <cellStyle name="Normal 6 3 3 2 2" xfId="309" xr:uid="{00000000-0005-0000-0000-0000BF010000}"/>
    <cellStyle name="Normal 6 3 3 2 2 2" xfId="600" xr:uid="{A735BA00-0ADB-4ADD-9148-3B9F2219524C}"/>
    <cellStyle name="Normal 6 3 3 2 2 2 2" xfId="984" xr:uid="{76161DB3-3A91-4687-850D-E371AC014497}"/>
    <cellStyle name="Normal 6 3 3 2 2 3" xfId="792" xr:uid="{BA16E2CD-EBED-4C91-9834-4809213778F6}"/>
    <cellStyle name="Normal 6 3 3 2 3" xfId="461" xr:uid="{00000000-0005-0000-0000-0000C0010000}"/>
    <cellStyle name="Normal 6 3 3 2 3 2" xfId="664" xr:uid="{DDD420CC-31FA-4749-B1F4-5ED8034F6448}"/>
    <cellStyle name="Normal 6 3 3 2 3 2 2" xfId="1048" xr:uid="{F4D60E4D-3E59-41CA-96B6-9EACC5DC42A6}"/>
    <cellStyle name="Normal 6 3 3 2 3 3" xfId="856" xr:uid="{79C72BEB-24DC-409C-8B72-9089ADF6DBED}"/>
    <cellStyle name="Normal 6 3 3 2 4" xfId="536" xr:uid="{A59C8A81-982E-4252-99AD-ED7154EAC01A}"/>
    <cellStyle name="Normal 6 3 3 2 4 2" xfId="920" xr:uid="{23102E30-2158-4F18-9794-F50D72939D0B}"/>
    <cellStyle name="Normal 6 3 3 2 5" xfId="728" xr:uid="{AA5D0FA9-8C78-4D86-BC1C-CE8373C75A88}"/>
    <cellStyle name="Normal 6 3 3 3" xfId="233" xr:uid="{00000000-0005-0000-0000-0000C1010000}"/>
    <cellStyle name="Normal 6 3 3 3 2" xfId="568" xr:uid="{9E71C9A4-D6A7-45C2-B1BC-0CA342AF0BEB}"/>
    <cellStyle name="Normal 6 3 3 3 2 2" xfId="952" xr:uid="{EC45BE9A-F959-46B9-A19C-4938D64E236E}"/>
    <cellStyle name="Normal 6 3 3 3 3" xfId="760" xr:uid="{3A3A6945-9DAC-434A-8788-DE4E6E183FB6}"/>
    <cellStyle name="Normal 6 3 3 4" xfId="385" xr:uid="{00000000-0005-0000-0000-0000C2010000}"/>
    <cellStyle name="Normal 6 3 3 4 2" xfId="632" xr:uid="{900B6BA7-D7D1-47E1-B61B-2F5561A1831B}"/>
    <cellStyle name="Normal 6 3 3 4 2 2" xfId="1016" xr:uid="{7BDDB263-6AC1-4DE9-8101-5E2A5BA7D789}"/>
    <cellStyle name="Normal 6 3 3 4 3" xfId="824" xr:uid="{B38A231B-2B01-4FC2-AA0D-3155DF64C855}"/>
    <cellStyle name="Normal 6 3 3 5" xfId="504" xr:uid="{E61259CB-6DE6-456A-9C0F-C035D0023ADE}"/>
    <cellStyle name="Normal 6 3 3 5 2" xfId="888" xr:uid="{CFCBBE0E-D4E8-4D1C-8143-FD5D9D34AFD8}"/>
    <cellStyle name="Normal 6 3 3 6" xfId="696" xr:uid="{0711E035-4A46-4CE1-9B90-C6CAC8F06B5B}"/>
    <cellStyle name="Normal 6 3 4" xfId="119" xr:uid="{00000000-0005-0000-0000-0000C3010000}"/>
    <cellStyle name="Normal 6 3 4 2" xfId="271" xr:uid="{00000000-0005-0000-0000-0000C4010000}"/>
    <cellStyle name="Normal 6 3 4 2 2" xfId="584" xr:uid="{B779A718-4865-421E-B584-C69C97AEF071}"/>
    <cellStyle name="Normal 6 3 4 2 2 2" xfId="968" xr:uid="{54928EC8-7F4B-4332-8589-43FD05DB409D}"/>
    <cellStyle name="Normal 6 3 4 2 3" xfId="776" xr:uid="{D976795A-FD12-4535-9AD6-420063E4A0A0}"/>
    <cellStyle name="Normal 6 3 4 3" xfId="423" xr:uid="{00000000-0005-0000-0000-0000C5010000}"/>
    <cellStyle name="Normal 6 3 4 3 2" xfId="648" xr:uid="{C62EAE45-CCE5-429C-8382-0DC3B0CA8BBD}"/>
    <cellStyle name="Normal 6 3 4 3 2 2" xfId="1032" xr:uid="{4815DFEA-F83B-4593-B19E-94AC1D48B3BE}"/>
    <cellStyle name="Normal 6 3 4 3 3" xfId="840" xr:uid="{B8A19141-5343-4510-A74E-101F843DA214}"/>
    <cellStyle name="Normal 6 3 4 4" xfId="520" xr:uid="{9BC1B548-5EFF-4C0B-8285-4C898B2552B4}"/>
    <cellStyle name="Normal 6 3 4 4 2" xfId="904" xr:uid="{C68DEE34-9CD7-4AC5-BCAD-D43797A0882A}"/>
    <cellStyle name="Normal 6 3 4 5" xfId="712" xr:uid="{10389A85-EC72-4080-BAEA-4B98A2663AB3}"/>
    <cellStyle name="Normal 6 3 5" xfId="195" xr:uid="{00000000-0005-0000-0000-0000C6010000}"/>
    <cellStyle name="Normal 6 3 5 2" xfId="552" xr:uid="{6AEFF3B5-69C3-4450-81DF-3006CE9201DD}"/>
    <cellStyle name="Normal 6 3 5 2 2" xfId="936" xr:uid="{B785CC01-DB9C-4F1E-BA2F-7E24D34B18E1}"/>
    <cellStyle name="Normal 6 3 5 3" xfId="744" xr:uid="{7E27442D-ECC0-45A6-B7FF-E4AEE3F26E97}"/>
    <cellStyle name="Normal 6 3 6" xfId="347" xr:uid="{00000000-0005-0000-0000-0000C7010000}"/>
    <cellStyle name="Normal 6 3 6 2" xfId="616" xr:uid="{E89B9461-853F-493C-80BD-75E4DC41E248}"/>
    <cellStyle name="Normal 6 3 6 2 2" xfId="1000" xr:uid="{D90D6F5A-95A2-46A9-9456-7A9AB1C09649}"/>
    <cellStyle name="Normal 6 3 6 3" xfId="808" xr:uid="{26652552-79F8-41B0-BFF4-5108646368B1}"/>
    <cellStyle name="Normal 6 3 7" xfId="488" xr:uid="{9B808452-4621-450B-8870-8362790EFB9C}"/>
    <cellStyle name="Normal 6 3 7 2" xfId="872" xr:uid="{913E87C7-8C07-4FA0-A7BB-8BBB967BB0D2}"/>
    <cellStyle name="Normal 6 3 8" xfId="680" xr:uid="{5256B7DE-D220-4B84-A864-4844239AC56F}"/>
    <cellStyle name="Normal 6 4" xfId="47" xr:uid="{00000000-0005-0000-0000-0000C8010000}"/>
    <cellStyle name="Normal 6 4 2" xfId="85" xr:uid="{00000000-0005-0000-0000-0000C9010000}"/>
    <cellStyle name="Normal 6 4 2 2" xfId="161" xr:uid="{00000000-0005-0000-0000-0000CA010000}"/>
    <cellStyle name="Normal 6 4 2 2 2" xfId="313" xr:uid="{00000000-0005-0000-0000-0000CB010000}"/>
    <cellStyle name="Normal 6 4 2 2 2 2" xfId="604" xr:uid="{2FB6DE4D-AA0F-4AC9-9CAC-B9167BBEC099}"/>
    <cellStyle name="Normal 6 4 2 2 2 2 2" xfId="988" xr:uid="{FFA38D34-A706-4842-B5A7-4678FCFAC559}"/>
    <cellStyle name="Normal 6 4 2 2 2 3" xfId="796" xr:uid="{F84F7F90-DD9B-4759-9F1D-617FA92AF6F4}"/>
    <cellStyle name="Normal 6 4 2 2 3" xfId="465" xr:uid="{00000000-0005-0000-0000-0000CC010000}"/>
    <cellStyle name="Normal 6 4 2 2 3 2" xfId="668" xr:uid="{92C81974-ECFC-4F23-9CEB-EB167BE6F535}"/>
    <cellStyle name="Normal 6 4 2 2 3 2 2" xfId="1052" xr:uid="{DF863CE8-D217-4767-AD32-7D93B8FE6F93}"/>
    <cellStyle name="Normal 6 4 2 2 3 3" xfId="860" xr:uid="{E9D36FDC-4BA1-45BB-B763-8FC899A76AFB}"/>
    <cellStyle name="Normal 6 4 2 2 4" xfId="540" xr:uid="{64F99995-C4FC-4622-A253-59C32EB17ACF}"/>
    <cellStyle name="Normal 6 4 2 2 4 2" xfId="924" xr:uid="{67378243-D627-4BAC-8FF2-C86197A38D00}"/>
    <cellStyle name="Normal 6 4 2 2 5" xfId="732" xr:uid="{5D6207B8-AB05-46AC-BA17-52163DA73336}"/>
    <cellStyle name="Normal 6 4 2 3" xfId="237" xr:uid="{00000000-0005-0000-0000-0000CD010000}"/>
    <cellStyle name="Normal 6 4 2 3 2" xfId="572" xr:uid="{0913B520-06D0-4648-8AF7-F7CF6DF8843B}"/>
    <cellStyle name="Normal 6 4 2 3 2 2" xfId="956" xr:uid="{7B72D0DD-E637-4622-9DD4-FD67ED1D5463}"/>
    <cellStyle name="Normal 6 4 2 3 3" xfId="764" xr:uid="{1645D1BB-5473-419E-86F1-F115D4482C47}"/>
    <cellStyle name="Normal 6 4 2 4" xfId="389" xr:uid="{00000000-0005-0000-0000-0000CE010000}"/>
    <cellStyle name="Normal 6 4 2 4 2" xfId="636" xr:uid="{F5D1E467-D6E5-4B5B-AF8E-472042CCD13C}"/>
    <cellStyle name="Normal 6 4 2 4 2 2" xfId="1020" xr:uid="{021EBC05-9500-49EE-BCE9-9FC573F26862}"/>
    <cellStyle name="Normal 6 4 2 4 3" xfId="828" xr:uid="{31021509-0A7C-4E87-80FF-742E18E7AD7B}"/>
    <cellStyle name="Normal 6 4 2 5" xfId="508" xr:uid="{81C28044-C79E-4A7B-BAEF-2987BD649530}"/>
    <cellStyle name="Normal 6 4 2 5 2" xfId="892" xr:uid="{80C9697D-85DF-4E23-91E3-84E19BD92398}"/>
    <cellStyle name="Normal 6 4 2 6" xfId="700" xr:uid="{C442333C-7631-4468-8F3A-3509FEE61511}"/>
    <cellStyle name="Normal 6 4 3" xfId="123" xr:uid="{00000000-0005-0000-0000-0000CF010000}"/>
    <cellStyle name="Normal 6 4 3 2" xfId="275" xr:uid="{00000000-0005-0000-0000-0000D0010000}"/>
    <cellStyle name="Normal 6 4 3 2 2" xfId="588" xr:uid="{2B2DBE9F-03C8-4E89-90F3-7327100127D8}"/>
    <cellStyle name="Normal 6 4 3 2 2 2" xfId="972" xr:uid="{C6617002-8DE7-4FD8-9C30-23B5BDFCB565}"/>
    <cellStyle name="Normal 6 4 3 2 3" xfId="780" xr:uid="{866EF727-72EB-47EC-9B7D-8B3A29EDCF51}"/>
    <cellStyle name="Normal 6 4 3 3" xfId="427" xr:uid="{00000000-0005-0000-0000-0000D1010000}"/>
    <cellStyle name="Normal 6 4 3 3 2" xfId="652" xr:uid="{57D2502A-D903-4689-8B71-4DA29E2DE4E2}"/>
    <cellStyle name="Normal 6 4 3 3 2 2" xfId="1036" xr:uid="{3ABF6A8E-1CC6-4FA8-8030-8876A0C6D86C}"/>
    <cellStyle name="Normal 6 4 3 3 3" xfId="844" xr:uid="{342BBD96-7C63-4F85-A4A5-3D6D75CB755E}"/>
    <cellStyle name="Normal 6 4 3 4" xfId="524" xr:uid="{E731DB93-055B-425A-BC7D-8D3A7AC42DA0}"/>
    <cellStyle name="Normal 6 4 3 4 2" xfId="908" xr:uid="{59360566-F405-4744-A5F2-4C08A8AF439A}"/>
    <cellStyle name="Normal 6 4 3 5" xfId="716" xr:uid="{69F294D7-30B6-4AEA-B386-ABD4052D91C9}"/>
    <cellStyle name="Normal 6 4 4" xfId="199" xr:uid="{00000000-0005-0000-0000-0000D2010000}"/>
    <cellStyle name="Normal 6 4 4 2" xfId="556" xr:uid="{BE504690-FEED-4D69-B0BF-605225ECF957}"/>
    <cellStyle name="Normal 6 4 4 2 2" xfId="940" xr:uid="{9E0679D8-CBB0-46E8-ABCA-F3766C67D580}"/>
    <cellStyle name="Normal 6 4 4 3" xfId="748" xr:uid="{E61354C5-3B56-4823-A378-F133642A29D0}"/>
    <cellStyle name="Normal 6 4 5" xfId="351" xr:uid="{00000000-0005-0000-0000-0000D3010000}"/>
    <cellStyle name="Normal 6 4 5 2" xfId="620" xr:uid="{F03A6506-8ADC-42FB-A511-2CB0DE1F450C}"/>
    <cellStyle name="Normal 6 4 5 2 2" xfId="1004" xr:uid="{5BBF278F-685F-455D-B3B4-332B025A715A}"/>
    <cellStyle name="Normal 6 4 5 3" xfId="812" xr:uid="{D50EA477-761F-4AB3-A012-BF6E9B6CDEF5}"/>
    <cellStyle name="Normal 6 4 6" xfId="492" xr:uid="{DF1C1AAD-AF6F-4FCB-8A26-60544E8B60A2}"/>
    <cellStyle name="Normal 6 4 6 2" xfId="876" xr:uid="{471C7FD2-12F4-4987-8703-B2941806CA56}"/>
    <cellStyle name="Normal 6 4 7" xfId="684" xr:uid="{256A0111-6F9C-485F-B07F-40FA2ACC997F}"/>
    <cellStyle name="Normal 6 5" xfId="66" xr:uid="{00000000-0005-0000-0000-0000D4010000}"/>
    <cellStyle name="Normal 6 5 2" xfId="142" xr:uid="{00000000-0005-0000-0000-0000D5010000}"/>
    <cellStyle name="Normal 6 5 2 2" xfId="294" xr:uid="{00000000-0005-0000-0000-0000D6010000}"/>
    <cellStyle name="Normal 6 5 2 2 2" xfId="596" xr:uid="{96AD7B06-A7F9-4896-94C2-9BEF67F80B0A}"/>
    <cellStyle name="Normal 6 5 2 2 2 2" xfId="980" xr:uid="{3F5AFEAF-A5F2-43FC-8701-AECF4B431D55}"/>
    <cellStyle name="Normal 6 5 2 2 3" xfId="788" xr:uid="{A13DBDA3-03EB-4D80-B8D8-BDA2E85DC766}"/>
    <cellStyle name="Normal 6 5 2 3" xfId="446" xr:uid="{00000000-0005-0000-0000-0000D7010000}"/>
    <cellStyle name="Normal 6 5 2 3 2" xfId="660" xr:uid="{2D3E957E-81A4-4219-BF66-E70377DAC118}"/>
    <cellStyle name="Normal 6 5 2 3 2 2" xfId="1044" xr:uid="{1A236D51-9E9F-4006-990A-1722AA264573}"/>
    <cellStyle name="Normal 6 5 2 3 3" xfId="852" xr:uid="{3FB0183D-49B0-4743-93B2-191C9F693D57}"/>
    <cellStyle name="Normal 6 5 2 4" xfId="532" xr:uid="{515D4238-47EF-47E1-A764-2CAB98841EDB}"/>
    <cellStyle name="Normal 6 5 2 4 2" xfId="916" xr:uid="{2DC507E9-3F34-42B9-88D8-8A9A0A67D010}"/>
    <cellStyle name="Normal 6 5 2 5" xfId="724" xr:uid="{DFF8D7CB-6F49-452C-8097-38858D1B70E1}"/>
    <cellStyle name="Normal 6 5 3" xfId="218" xr:uid="{00000000-0005-0000-0000-0000D8010000}"/>
    <cellStyle name="Normal 6 5 3 2" xfId="564" xr:uid="{435C9120-BFB2-4FC8-8270-635269BEDC58}"/>
    <cellStyle name="Normal 6 5 3 2 2" xfId="948" xr:uid="{D812AFC6-4C1F-4AA1-8EB0-CF3DBC321706}"/>
    <cellStyle name="Normal 6 5 3 3" xfId="756" xr:uid="{2C785976-26F9-43C8-AEF3-2BB6ED420B1B}"/>
    <cellStyle name="Normal 6 5 4" xfId="370" xr:uid="{00000000-0005-0000-0000-0000D9010000}"/>
    <cellStyle name="Normal 6 5 4 2" xfId="628" xr:uid="{825C23FB-AFA2-42AF-A678-9A0B5BB3EC95}"/>
    <cellStyle name="Normal 6 5 4 2 2" xfId="1012" xr:uid="{616120E4-7BB3-45D7-A67E-C6B64EB32ABF}"/>
    <cellStyle name="Normal 6 5 4 3" xfId="820" xr:uid="{1C5CA8AA-0CF8-4967-A1FC-6FBAE44FA833}"/>
    <cellStyle name="Normal 6 5 5" xfId="500" xr:uid="{3C7FCCFB-7CC9-430A-8869-1AFB67908DEF}"/>
    <cellStyle name="Normal 6 5 5 2" xfId="884" xr:uid="{55FB177E-DEC5-423C-8138-3E081B88EB13}"/>
    <cellStyle name="Normal 6 5 6" xfId="692" xr:uid="{2D33C6AA-158A-4FBB-8D47-5AFFB14BF891}"/>
    <cellStyle name="Normal 6 6" xfId="104" xr:uid="{00000000-0005-0000-0000-0000DA010000}"/>
    <cellStyle name="Normal 6 6 2" xfId="256" xr:uid="{00000000-0005-0000-0000-0000DB010000}"/>
    <cellStyle name="Normal 6 6 2 2" xfId="580" xr:uid="{CF4DC0D1-FE41-4524-A61F-0F8A429635AA}"/>
    <cellStyle name="Normal 6 6 2 2 2" xfId="964" xr:uid="{4DD0C725-0BCB-4483-99E7-6F2AE6238A1D}"/>
    <cellStyle name="Normal 6 6 2 3" xfId="772" xr:uid="{91D59506-3C45-4012-B75D-9450CC8A9045}"/>
    <cellStyle name="Normal 6 6 3" xfId="408" xr:uid="{00000000-0005-0000-0000-0000DC010000}"/>
    <cellStyle name="Normal 6 6 3 2" xfId="644" xr:uid="{9D1B3F0A-82F5-452A-9225-839CA9162F81}"/>
    <cellStyle name="Normal 6 6 3 2 2" xfId="1028" xr:uid="{54A08376-4345-4539-8550-B4463AF5AB6D}"/>
    <cellStyle name="Normal 6 6 3 3" xfId="836" xr:uid="{9E7B8A31-69C9-43DE-9871-776A0A9CD05E}"/>
    <cellStyle name="Normal 6 6 4" xfId="516" xr:uid="{EE6B3F64-449C-4E4B-95EB-80AB0195155E}"/>
    <cellStyle name="Normal 6 6 4 2" xfId="900" xr:uid="{7585B34A-A0E2-4EBE-9BE7-EA1CC1B00C48}"/>
    <cellStyle name="Normal 6 6 5" xfId="708" xr:uid="{B3A82CEC-97D4-4077-89E6-8D3846BDC9A7}"/>
    <cellStyle name="Normal 6 7" xfId="180" xr:uid="{00000000-0005-0000-0000-0000DD010000}"/>
    <cellStyle name="Normal 6 7 2" xfId="548" xr:uid="{A5B3316A-3C95-4463-91F8-5A4C8296BD08}"/>
    <cellStyle name="Normal 6 7 2 2" xfId="932" xr:uid="{F38E554B-1305-4D38-8F47-71395A8EF68D}"/>
    <cellStyle name="Normal 6 7 3" xfId="740" xr:uid="{C414A48B-6778-424D-BE32-F2AD6FF13CA6}"/>
    <cellStyle name="Normal 6 8" xfId="332" xr:uid="{00000000-0005-0000-0000-0000DE010000}"/>
    <cellStyle name="Normal 6 8 2" xfId="612" xr:uid="{DBE2E56C-8587-49FB-BB28-C60F0CAADE34}"/>
    <cellStyle name="Normal 6 8 2 2" xfId="996" xr:uid="{8A66B7BD-CE3D-494A-AF47-858BDADAD13E}"/>
    <cellStyle name="Normal 6 8 3" xfId="804" xr:uid="{138F9407-AB55-4F0E-8C25-0A8DF7067A31}"/>
    <cellStyle name="Normal 6 9" xfId="484" xr:uid="{CB707AB6-4573-4CBB-9C99-BBDA91901A4A}"/>
    <cellStyle name="Normal 6 9 2" xfId="868" xr:uid="{1ABD5045-CA3C-4181-9389-4196D7F94CE4}"/>
    <cellStyle name="Normal 7" xfId="2" xr:uid="{00000000-0005-0000-0000-0000DF010000}"/>
    <cellStyle name="Normal 8" xfId="10" xr:uid="{00000000-0005-0000-0000-0000E0010000}"/>
    <cellStyle name="Normal 9" xfId="24" xr:uid="{00000000-0005-0000-0000-0000E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768681</xdr:colOff>
      <xdr:row>38</xdr:row>
      <xdr:rowOff>75483</xdr:rowOff>
    </xdr:from>
    <xdr:to>
      <xdr:col>2</xdr:col>
      <xdr:colOff>4993822</xdr:colOff>
      <xdr:row>41</xdr:row>
      <xdr:rowOff>95345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068D64-0DA4-48D1-B9A0-A731DE011EBC}"/>
            </a:ext>
          </a:extLst>
        </xdr:cNvPr>
        <xdr:cNvSpPr txBox="1"/>
      </xdr:nvSpPr>
      <xdr:spPr>
        <a:xfrm>
          <a:off x="2030744" y="10779202"/>
          <a:ext cx="4225141" cy="519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PSA Complex, East Avenue, Diliman, Quezon City, Philippines 1101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Telephone: (632) 8938-5267</a:t>
          </a:r>
        </a:p>
        <a:p>
          <a:r>
            <a:rPr lang="en-PH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www.psa.gov.ph</a:t>
          </a:r>
        </a:p>
        <a:p>
          <a:endParaRPr lang="en-PH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80099"/>
          <a:ext cx="8242194" cy="1069539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</xdr:col>
      <xdr:colOff>142874</xdr:colOff>
      <xdr:row>38</xdr:row>
      <xdr:rowOff>47625</xdr:rowOff>
    </xdr:from>
    <xdr:to>
      <xdr:col>2</xdr:col>
      <xdr:colOff>533399</xdr:colOff>
      <xdr:row>41</xdr:row>
      <xdr:rowOff>53023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DDB8DC-1BFF-408D-5D01-F281FFA8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10751344"/>
          <a:ext cx="1390650" cy="5054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M38"/>
  <sheetViews>
    <sheetView zoomScale="80" zoomScaleNormal="80" zoomScaleSheetLayoutView="85" workbookViewId="0">
      <pane ySplit="1" topLeftCell="A2" activePane="bottomLeft" state="frozen"/>
      <selection pane="bottomLeft" activeCell="C23" sqref="C23"/>
    </sheetView>
  </sheetViews>
  <sheetFormatPr defaultColWidth="9" defaultRowHeight="12.75" x14ac:dyDescent="0.2"/>
  <cols>
    <col min="1" max="1" width="3.5" style="20" customWidth="1"/>
    <col min="2" max="2" width="13" style="28" customWidth="1"/>
    <col min="3" max="3" width="92.5" style="28" customWidth="1"/>
    <col min="4" max="4" width="3.5" style="20" customWidth="1"/>
    <col min="5" max="16384" width="9" style="20"/>
  </cols>
  <sheetData>
    <row r="9" spans="2:13" ht="12.75" customHeight="1" x14ac:dyDescent="0.2">
      <c r="B9" s="61" t="s">
        <v>50</v>
      </c>
      <c r="C9" s="61"/>
    </row>
    <row r="10" spans="2:13" ht="12.75" customHeight="1" x14ac:dyDescent="0.2">
      <c r="B10" s="62" t="s">
        <v>74</v>
      </c>
      <c r="C10" s="62"/>
    </row>
    <row r="12" spans="2:13" x14ac:dyDescent="0.2">
      <c r="B12" s="21" t="s">
        <v>51</v>
      </c>
      <c r="C12" s="21" t="s">
        <v>52</v>
      </c>
    </row>
    <row r="13" spans="2:13" ht="54" customHeight="1" x14ac:dyDescent="0.2">
      <c r="B13" s="63" t="s">
        <v>54</v>
      </c>
      <c r="C13" s="22" t="s">
        <v>75</v>
      </c>
    </row>
    <row r="14" spans="2:13" ht="22.5" customHeight="1" x14ac:dyDescent="0.2">
      <c r="B14" s="63"/>
      <c r="C14" s="23" t="s">
        <v>35</v>
      </c>
    </row>
    <row r="15" spans="2:13" ht="45.6" customHeight="1" x14ac:dyDescent="0.2">
      <c r="B15" s="63" t="s">
        <v>53</v>
      </c>
      <c r="C15" s="22" t="s">
        <v>76</v>
      </c>
      <c r="E15" s="20" t="s">
        <v>37</v>
      </c>
    </row>
    <row r="16" spans="2:13" ht="20.25" customHeight="1" x14ac:dyDescent="0.2">
      <c r="B16" s="63"/>
      <c r="C16" s="23" t="s">
        <v>36</v>
      </c>
      <c r="M16" s="20" t="s">
        <v>37</v>
      </c>
    </row>
    <row r="17" spans="2:3" ht="51" customHeight="1" x14ac:dyDescent="0.2">
      <c r="B17" s="63" t="s">
        <v>56</v>
      </c>
      <c r="C17" s="22" t="s">
        <v>77</v>
      </c>
    </row>
    <row r="18" spans="2:3" ht="15" x14ac:dyDescent="0.2">
      <c r="B18" s="63"/>
      <c r="C18" s="23" t="s">
        <v>35</v>
      </c>
    </row>
    <row r="19" spans="2:3" ht="51" x14ac:dyDescent="0.2">
      <c r="B19" s="63" t="s">
        <v>55</v>
      </c>
      <c r="C19" s="22" t="s">
        <v>78</v>
      </c>
    </row>
    <row r="20" spans="2:3" ht="15" x14ac:dyDescent="0.2">
      <c r="B20" s="63"/>
      <c r="C20" s="23" t="s">
        <v>36</v>
      </c>
    </row>
    <row r="21" spans="2:3" ht="57" customHeight="1" x14ac:dyDescent="0.2">
      <c r="B21" s="63" t="s">
        <v>58</v>
      </c>
      <c r="C21" s="22" t="s">
        <v>79</v>
      </c>
    </row>
    <row r="22" spans="2:3" ht="15.75" customHeight="1" x14ac:dyDescent="0.2">
      <c r="B22" s="63"/>
      <c r="C22" s="23" t="s">
        <v>35</v>
      </c>
    </row>
    <row r="23" spans="2:3" ht="54" customHeight="1" x14ac:dyDescent="0.2">
      <c r="B23" s="64" t="s">
        <v>57</v>
      </c>
      <c r="C23" s="22" t="s">
        <v>80</v>
      </c>
    </row>
    <row r="24" spans="2:3" ht="15" customHeight="1" x14ac:dyDescent="0.2">
      <c r="B24" s="65"/>
      <c r="C24" s="23" t="s">
        <v>36</v>
      </c>
    </row>
    <row r="25" spans="2:3" ht="55.5" customHeight="1" x14ac:dyDescent="0.2">
      <c r="B25" s="64" t="s">
        <v>85</v>
      </c>
      <c r="C25" s="22" t="s">
        <v>87</v>
      </c>
    </row>
    <row r="26" spans="2:3" ht="22.5" customHeight="1" x14ac:dyDescent="0.2">
      <c r="B26" s="65"/>
      <c r="C26" s="25" t="s">
        <v>33</v>
      </c>
    </row>
    <row r="27" spans="2:3" ht="45" customHeight="1" x14ac:dyDescent="0.2">
      <c r="B27" s="64" t="s">
        <v>86</v>
      </c>
      <c r="C27" s="22" t="s">
        <v>87</v>
      </c>
    </row>
    <row r="28" spans="2:3" ht="26.25" customHeight="1" x14ac:dyDescent="0.2">
      <c r="B28" s="65"/>
      <c r="C28" s="25" t="s">
        <v>36</v>
      </c>
    </row>
    <row r="29" spans="2:3" ht="49.15" customHeight="1" x14ac:dyDescent="0.2">
      <c r="B29" s="59" t="s">
        <v>59</v>
      </c>
      <c r="C29" s="24" t="s">
        <v>82</v>
      </c>
    </row>
    <row r="30" spans="2:3" ht="15" x14ac:dyDescent="0.2">
      <c r="B30" s="66"/>
      <c r="C30" s="25" t="s">
        <v>33</v>
      </c>
    </row>
    <row r="31" spans="2:3" ht="48.75" customHeight="1" x14ac:dyDescent="0.2">
      <c r="B31" s="59" t="s">
        <v>60</v>
      </c>
      <c r="C31" s="24" t="s">
        <v>81</v>
      </c>
    </row>
    <row r="32" spans="2:3" ht="21.75" customHeight="1" x14ac:dyDescent="0.2">
      <c r="B32" s="66"/>
      <c r="C32" s="25" t="s">
        <v>33</v>
      </c>
    </row>
    <row r="33" spans="2:3" ht="51" customHeight="1" x14ac:dyDescent="0.2">
      <c r="B33" s="59" t="s">
        <v>61</v>
      </c>
      <c r="C33" s="22" t="s">
        <v>83</v>
      </c>
    </row>
    <row r="34" spans="2:3" ht="15" x14ac:dyDescent="0.2">
      <c r="B34" s="66"/>
      <c r="C34" s="23" t="s">
        <v>35</v>
      </c>
    </row>
    <row r="35" spans="2:3" ht="51.75" customHeight="1" x14ac:dyDescent="0.2">
      <c r="B35" s="59" t="s">
        <v>62</v>
      </c>
      <c r="C35" s="24" t="s">
        <v>84</v>
      </c>
    </row>
    <row r="36" spans="2:3" ht="15" x14ac:dyDescent="0.2">
      <c r="B36" s="60"/>
      <c r="C36" s="23" t="s">
        <v>33</v>
      </c>
    </row>
    <row r="37" spans="2:3" ht="15.75" x14ac:dyDescent="0.2">
      <c r="B37" s="26"/>
      <c r="C37" s="27"/>
    </row>
    <row r="38" spans="2:3" ht="15.75" x14ac:dyDescent="0.2">
      <c r="B38" s="26"/>
      <c r="C38" s="27"/>
    </row>
  </sheetData>
  <sheetProtection selectLockedCells="1" selectUnlockedCells="1"/>
  <mergeCells count="14">
    <mergeCell ref="B35:B36"/>
    <mergeCell ref="B9:C9"/>
    <mergeCell ref="B10:C10"/>
    <mergeCell ref="B13:B14"/>
    <mergeCell ref="B15:B16"/>
    <mergeCell ref="B17:B18"/>
    <mergeCell ref="B19:B20"/>
    <mergeCell ref="B21:B22"/>
    <mergeCell ref="B23:B24"/>
    <mergeCell ref="B29:B30"/>
    <mergeCell ref="B31:B32"/>
    <mergeCell ref="B33:B34"/>
    <mergeCell ref="B25:B26"/>
    <mergeCell ref="B27:B2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124"/>
  <sheetViews>
    <sheetView tabSelected="1" zoomScale="85" zoomScaleNormal="85" zoomScaleSheetLayoutView="90" workbookViewId="0">
      <selection sqref="A1:XFD1048576"/>
    </sheetView>
  </sheetViews>
  <sheetFormatPr defaultColWidth="9" defaultRowHeight="14.25" x14ac:dyDescent="0.2"/>
  <cols>
    <col min="1" max="1" width="35" style="3" customWidth="1"/>
    <col min="2" max="2" width="10" style="3" customWidth="1"/>
    <col min="3" max="5" width="9" style="3"/>
    <col min="6" max="6" width="11.5" style="3" customWidth="1"/>
    <col min="7" max="7" width="10.625" style="3" customWidth="1"/>
    <col min="8" max="9" width="9" style="3"/>
    <col min="10" max="10" width="11.5" style="3" customWidth="1"/>
    <col min="11" max="11" width="10.625" style="3" customWidth="1"/>
    <col min="12" max="13" width="9" style="3"/>
    <col min="14" max="14" width="11.5" style="3" customWidth="1"/>
    <col min="15" max="15" width="10.625" style="3" customWidth="1"/>
    <col min="16" max="17" width="9" style="3"/>
    <col min="18" max="18" width="11.5" style="3" customWidth="1"/>
    <col min="19" max="19" width="10.625" style="3" customWidth="1"/>
    <col min="20" max="21" width="9" style="3"/>
    <col min="22" max="22" width="11.5" style="3" customWidth="1"/>
    <col min="23" max="23" width="10.625" style="3" customWidth="1"/>
    <col min="24" max="25" width="9" style="3"/>
    <col min="26" max="26" width="11.5" style="3" customWidth="1"/>
    <col min="27" max="27" width="10.625" style="3" customWidth="1"/>
    <col min="28" max="29" width="9" style="3"/>
    <col min="30" max="30" width="11.5" style="3" customWidth="1"/>
    <col min="31" max="31" width="10.625" style="3" customWidth="1"/>
    <col min="32" max="34" width="9" style="3"/>
    <col min="39" max="16384" width="9" style="3"/>
  </cols>
  <sheetData>
    <row r="1" spans="1:33" ht="28.35" customHeight="1" x14ac:dyDescent="0.2">
      <c r="A1" s="67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33" ht="20.25" customHeight="1" x14ac:dyDescent="0.2">
      <c r="A2" s="76" t="s">
        <v>73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33" ht="15" customHeight="1" x14ac:dyDescent="0.2">
      <c r="A3" s="68" t="s">
        <v>35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spans="1:33" ht="15" x14ac:dyDescent="0.2">
      <c r="A4" s="19"/>
    </row>
    <row r="5" spans="1:33" ht="30" customHeight="1" x14ac:dyDescent="0.2">
      <c r="A5" s="77" t="s">
        <v>3</v>
      </c>
      <c r="B5" s="69" t="s">
        <v>72</v>
      </c>
      <c r="C5" s="70"/>
      <c r="D5" s="70"/>
      <c r="E5" s="71"/>
      <c r="F5" s="69" t="s">
        <v>63</v>
      </c>
      <c r="G5" s="70"/>
      <c r="H5" s="70"/>
      <c r="I5" s="71"/>
      <c r="J5" s="69" t="s">
        <v>66</v>
      </c>
      <c r="K5" s="70"/>
      <c r="L5" s="70"/>
      <c r="M5" s="71"/>
      <c r="N5" s="69" t="s">
        <v>67</v>
      </c>
      <c r="O5" s="70"/>
      <c r="P5" s="70"/>
      <c r="Q5" s="71"/>
      <c r="R5" s="69" t="s">
        <v>68</v>
      </c>
      <c r="S5" s="70"/>
      <c r="T5" s="70"/>
      <c r="U5" s="71"/>
      <c r="V5" s="69" t="s">
        <v>69</v>
      </c>
      <c r="W5" s="70"/>
      <c r="X5" s="70"/>
      <c r="Y5" s="71"/>
      <c r="Z5" s="69" t="s">
        <v>70</v>
      </c>
      <c r="AA5" s="70"/>
      <c r="AB5" s="70"/>
      <c r="AC5" s="71"/>
      <c r="AD5" s="69" t="s">
        <v>71</v>
      </c>
      <c r="AE5" s="70"/>
      <c r="AF5" s="70"/>
      <c r="AG5" s="71"/>
    </row>
    <row r="6" spans="1:33" ht="30" customHeight="1" x14ac:dyDescent="0.2">
      <c r="A6" s="77"/>
      <c r="B6" s="72" t="s">
        <v>41</v>
      </c>
      <c r="C6" s="72" t="s">
        <v>42</v>
      </c>
      <c r="D6" s="74" t="s">
        <v>45</v>
      </c>
      <c r="E6" s="75"/>
      <c r="F6" s="72" t="s">
        <v>41</v>
      </c>
      <c r="G6" s="72" t="s">
        <v>42</v>
      </c>
      <c r="H6" s="74" t="s">
        <v>45</v>
      </c>
      <c r="I6" s="75"/>
      <c r="J6" s="72" t="s">
        <v>41</v>
      </c>
      <c r="K6" s="72" t="s">
        <v>42</v>
      </c>
      <c r="L6" s="74" t="s">
        <v>45</v>
      </c>
      <c r="M6" s="75"/>
      <c r="N6" s="72" t="s">
        <v>41</v>
      </c>
      <c r="O6" s="72" t="s">
        <v>42</v>
      </c>
      <c r="P6" s="74" t="s">
        <v>45</v>
      </c>
      <c r="Q6" s="75"/>
      <c r="R6" s="72" t="s">
        <v>41</v>
      </c>
      <c r="S6" s="72" t="s">
        <v>42</v>
      </c>
      <c r="T6" s="74" t="s">
        <v>45</v>
      </c>
      <c r="U6" s="75"/>
      <c r="V6" s="72" t="s">
        <v>41</v>
      </c>
      <c r="W6" s="72" t="s">
        <v>42</v>
      </c>
      <c r="X6" s="74" t="s">
        <v>45</v>
      </c>
      <c r="Y6" s="75"/>
      <c r="Z6" s="72" t="s">
        <v>41</v>
      </c>
      <c r="AA6" s="72" t="s">
        <v>42</v>
      </c>
      <c r="AB6" s="74" t="s">
        <v>45</v>
      </c>
      <c r="AC6" s="75"/>
      <c r="AD6" s="72" t="s">
        <v>41</v>
      </c>
      <c r="AE6" s="72" t="s">
        <v>42</v>
      </c>
      <c r="AF6" s="74" t="s">
        <v>45</v>
      </c>
      <c r="AG6" s="75"/>
    </row>
    <row r="7" spans="1:33" ht="30" customHeight="1" x14ac:dyDescent="0.2">
      <c r="A7" s="77"/>
      <c r="B7" s="73"/>
      <c r="C7" s="73"/>
      <c r="D7" s="29" t="s">
        <v>43</v>
      </c>
      <c r="E7" s="29" t="s">
        <v>44</v>
      </c>
      <c r="F7" s="73"/>
      <c r="G7" s="73"/>
      <c r="H7" s="29" t="s">
        <v>43</v>
      </c>
      <c r="I7" s="29" t="s">
        <v>44</v>
      </c>
      <c r="J7" s="73"/>
      <c r="K7" s="73"/>
      <c r="L7" s="29" t="s">
        <v>43</v>
      </c>
      <c r="M7" s="29" t="s">
        <v>44</v>
      </c>
      <c r="N7" s="73"/>
      <c r="O7" s="73"/>
      <c r="P7" s="29" t="s">
        <v>43</v>
      </c>
      <c r="Q7" s="29" t="s">
        <v>44</v>
      </c>
      <c r="R7" s="73"/>
      <c r="S7" s="73"/>
      <c r="T7" s="29" t="s">
        <v>43</v>
      </c>
      <c r="U7" s="29" t="s">
        <v>44</v>
      </c>
      <c r="V7" s="73"/>
      <c r="W7" s="73"/>
      <c r="X7" s="29" t="s">
        <v>43</v>
      </c>
      <c r="Y7" s="29" t="s">
        <v>44</v>
      </c>
      <c r="Z7" s="73"/>
      <c r="AA7" s="73"/>
      <c r="AB7" s="29" t="s">
        <v>43</v>
      </c>
      <c r="AC7" s="29" t="s">
        <v>44</v>
      </c>
      <c r="AD7" s="73"/>
      <c r="AE7" s="73"/>
      <c r="AF7" s="29" t="s">
        <v>43</v>
      </c>
      <c r="AG7" s="29" t="s">
        <v>44</v>
      </c>
    </row>
    <row r="8" spans="1:33" ht="15" x14ac:dyDescent="0.2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15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s="9" customFormat="1" ht="15" customHeight="1" x14ac:dyDescent="0.25">
      <c r="A10" s="36" t="s">
        <v>0</v>
      </c>
      <c r="B10" s="11">
        <v>6541.53</v>
      </c>
      <c r="C10" s="11">
        <v>188.815</v>
      </c>
      <c r="D10" s="6">
        <f t="shared" ref="D10" si="0">B10- (C10*1.645)</f>
        <v>6230.9293250000001</v>
      </c>
      <c r="E10" s="6">
        <f>B10+ (C10*1.645)</f>
        <v>6852.1306749999994</v>
      </c>
      <c r="F10" s="11">
        <v>6654.4350000000004</v>
      </c>
      <c r="G10" s="11">
        <v>208.47800000000001</v>
      </c>
      <c r="H10" s="6">
        <f t="shared" ref="H10" si="1">F10- (G10*1.645)</f>
        <v>6311.4886900000001</v>
      </c>
      <c r="I10" s="6">
        <f>F10+ (G10*1.645)</f>
        <v>6997.3813100000007</v>
      </c>
      <c r="J10" s="11">
        <v>6286.6009999999997</v>
      </c>
      <c r="K10" s="11">
        <v>346.43200000000002</v>
      </c>
      <c r="L10" s="6">
        <f t="shared" ref="L10" si="2">J10- (K10*1.645)</f>
        <v>5716.7203599999993</v>
      </c>
      <c r="M10" s="6">
        <f>J10+ (K10*1.645)</f>
        <v>6856.48164</v>
      </c>
      <c r="N10" s="11">
        <v>5441.6660000000002</v>
      </c>
      <c r="O10" s="11">
        <v>262.565</v>
      </c>
      <c r="P10" s="6">
        <f t="shared" ref="P10:P56" si="3">N10- (O10*1.645)</f>
        <v>5009.7465750000001</v>
      </c>
      <c r="Q10" s="6">
        <f t="shared" ref="Q10:Q56" si="4">N10+ (O10*1.645)</f>
        <v>5873.5854250000002</v>
      </c>
      <c r="R10" s="11">
        <v>6203.9620000000004</v>
      </c>
      <c r="S10" s="11">
        <v>196.648</v>
      </c>
      <c r="T10" s="6">
        <f t="shared" ref="T10" si="5">R10- (S10*1.645)</f>
        <v>5880.4760400000005</v>
      </c>
      <c r="U10" s="6">
        <f t="shared" ref="U10" si="6">R10+ (S10*1.645)</f>
        <v>6527.4479600000004</v>
      </c>
      <c r="V10" s="11">
        <v>5660.5529999999999</v>
      </c>
      <c r="W10" s="11">
        <v>339.96096325747857</v>
      </c>
      <c r="X10" s="6">
        <f t="shared" ref="X10" si="7">V10- (W10*1.645)</f>
        <v>5101.3172154414478</v>
      </c>
      <c r="Y10" s="6">
        <f>V10+ (W10*1.645)</f>
        <v>6219.7887845585519</v>
      </c>
      <c r="Z10" s="11">
        <v>5874.915</v>
      </c>
      <c r="AA10" s="11">
        <v>465.12478824889735</v>
      </c>
      <c r="AB10" s="6">
        <f t="shared" ref="AB10" si="8">Z10- (AA10*1.645)</f>
        <v>5109.7847233305638</v>
      </c>
      <c r="AC10" s="6">
        <f t="shared" ref="AC10" si="9">Z10+ (AA10*1.645)</f>
        <v>6640.0452766694361</v>
      </c>
      <c r="AD10" s="11">
        <v>7103.893</v>
      </c>
      <c r="AE10" s="11">
        <v>122.02800000000001</v>
      </c>
      <c r="AF10" s="6">
        <f t="shared" ref="AF10" si="10">AD10- (AE10*1.645)</f>
        <v>6903.1569399999998</v>
      </c>
      <c r="AG10" s="6">
        <f t="shared" ref="AG10" si="11">AD10+ (AE10*1.645)</f>
        <v>7304.6290600000002</v>
      </c>
    </row>
    <row r="11" spans="1:33" ht="14.25" customHeight="1" x14ac:dyDescent="0.2">
      <c r="A11" s="8" t="s">
        <v>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s="9" customFormat="1" ht="15" x14ac:dyDescent="0.25">
      <c r="A13" s="37" t="s">
        <v>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spans="1:33" s="41" customFormat="1" ht="15" x14ac:dyDescent="0.25">
      <c r="A14" s="39" t="s">
        <v>6</v>
      </c>
      <c r="B14" s="40">
        <v>100</v>
      </c>
      <c r="C14" s="40"/>
      <c r="D14" s="40"/>
      <c r="E14" s="40"/>
      <c r="F14" s="40">
        <v>100</v>
      </c>
      <c r="G14" s="40"/>
      <c r="H14" s="40"/>
      <c r="I14" s="40"/>
      <c r="J14" s="40">
        <v>100</v>
      </c>
      <c r="K14" s="40"/>
      <c r="L14" s="40"/>
      <c r="M14" s="40"/>
      <c r="N14" s="40">
        <v>100</v>
      </c>
      <c r="O14" s="40"/>
      <c r="P14" s="40"/>
      <c r="Q14" s="40"/>
      <c r="R14" s="40">
        <v>100</v>
      </c>
      <c r="S14" s="40"/>
      <c r="T14" s="40"/>
      <c r="U14" s="40"/>
      <c r="V14" s="40">
        <v>100</v>
      </c>
      <c r="W14" s="40"/>
      <c r="X14" s="40"/>
      <c r="Y14" s="40"/>
      <c r="Z14" s="40">
        <v>100</v>
      </c>
      <c r="AA14" s="40"/>
      <c r="AB14" s="40"/>
      <c r="AC14" s="40"/>
      <c r="AD14" s="40">
        <v>100</v>
      </c>
      <c r="AE14" s="40"/>
      <c r="AF14" s="40"/>
      <c r="AG14" s="40"/>
    </row>
    <row r="15" spans="1:33" x14ac:dyDescent="0.2">
      <c r="A15" s="4" t="s">
        <v>7</v>
      </c>
      <c r="B15" s="42">
        <v>63.518999999999998</v>
      </c>
      <c r="C15" s="42">
        <v>0.90100000000000002</v>
      </c>
      <c r="D15" s="43">
        <f t="shared" ref="D15:D17" si="12">B15- (C15*1.645)</f>
        <v>62.036854999999996</v>
      </c>
      <c r="E15" s="43">
        <f t="shared" ref="E15:E17" si="13">B15+ (C15*1.645)</f>
        <v>65.001144999999994</v>
      </c>
      <c r="F15" s="42">
        <v>66.281000000000006</v>
      </c>
      <c r="G15" s="42">
        <v>1.01</v>
      </c>
      <c r="H15" s="14">
        <f t="shared" ref="H15:H17" si="14">F15- (G15*1.645)</f>
        <v>64.619550000000004</v>
      </c>
      <c r="I15" s="14">
        <f t="shared" ref="I15:I17" si="15">F15+ (G15*1.645)</f>
        <v>67.942450000000008</v>
      </c>
      <c r="J15" s="42">
        <v>65.977999999999994</v>
      </c>
      <c r="K15" s="42">
        <v>1.44</v>
      </c>
      <c r="L15" s="14">
        <f t="shared" ref="L15:L17" si="16">J15- (K15*1.645)</f>
        <v>63.609199999999994</v>
      </c>
      <c r="M15" s="14">
        <f t="shared" ref="M15:M17" si="17">J15+ (K15*1.645)</f>
        <v>68.346799999999988</v>
      </c>
      <c r="N15" s="42">
        <v>67.051000000000002</v>
      </c>
      <c r="O15" s="42">
        <v>1.74</v>
      </c>
      <c r="P15" s="14">
        <f t="shared" si="3"/>
        <v>64.188699999999997</v>
      </c>
      <c r="Q15" s="14">
        <f t="shared" si="4"/>
        <v>69.913300000000007</v>
      </c>
      <c r="R15" s="42">
        <v>72.305000000000007</v>
      </c>
      <c r="S15" s="42">
        <v>0.94</v>
      </c>
      <c r="T15" s="14">
        <f t="shared" ref="T15:T17" si="18">R15- (S15*1.645)</f>
        <v>70.758700000000005</v>
      </c>
      <c r="U15" s="14">
        <f t="shared" ref="U15:U17" si="19">R15+ (S15*1.645)</f>
        <v>73.851300000000009</v>
      </c>
      <c r="V15" s="42">
        <v>62.843000000000004</v>
      </c>
      <c r="W15" s="42">
        <v>2.109</v>
      </c>
      <c r="X15" s="14">
        <f t="shared" ref="X15:X17" si="20">V15- (W15*1.645)</f>
        <v>59.373695000000005</v>
      </c>
      <c r="Y15" s="14">
        <f t="shared" ref="Y15:Y17" si="21">V15+ (W15*1.645)</f>
        <v>66.312305000000009</v>
      </c>
      <c r="Z15" s="42">
        <v>57.762999999999998</v>
      </c>
      <c r="AA15" s="42">
        <v>2.278</v>
      </c>
      <c r="AB15" s="14">
        <f t="shared" ref="AB15:AB17" si="22">Z15- (AA15*1.645)</f>
        <v>54.015689999999999</v>
      </c>
      <c r="AC15" s="14">
        <f t="shared" ref="AC15:AC17" si="23">Z15+ (AA15*1.645)</f>
        <v>61.510309999999997</v>
      </c>
      <c r="AD15" s="42">
        <v>49.887</v>
      </c>
      <c r="AE15" s="42">
        <v>0.57999999999999996</v>
      </c>
      <c r="AF15" s="14">
        <f t="shared" ref="AF15:AF17" si="24">AD15- (AE15*1.645)</f>
        <v>48.932900000000004</v>
      </c>
      <c r="AG15" s="14">
        <f t="shared" ref="AG15:AG17" si="25">AD15+ (AE15*1.645)</f>
        <v>50.841099999999997</v>
      </c>
    </row>
    <row r="16" spans="1:33" x14ac:dyDescent="0.2">
      <c r="A16" s="4" t="s">
        <v>8</v>
      </c>
      <c r="B16" s="42">
        <v>34.648000000000003</v>
      </c>
      <c r="C16" s="42">
        <v>0.89100000000000001</v>
      </c>
      <c r="D16" s="43">
        <f t="shared" si="12"/>
        <v>33.182305000000007</v>
      </c>
      <c r="E16" s="43">
        <f t="shared" si="13"/>
        <v>36.113695</v>
      </c>
      <c r="F16" s="42">
        <v>31.16</v>
      </c>
      <c r="G16" s="42">
        <v>0.99</v>
      </c>
      <c r="H16" s="14">
        <f t="shared" si="14"/>
        <v>29.53145</v>
      </c>
      <c r="I16" s="14">
        <f t="shared" si="15"/>
        <v>32.788550000000001</v>
      </c>
      <c r="J16" s="42">
        <v>32.046999999999997</v>
      </c>
      <c r="K16" s="42">
        <v>1.44</v>
      </c>
      <c r="L16" s="14">
        <f t="shared" si="16"/>
        <v>29.678199999999997</v>
      </c>
      <c r="M16" s="14">
        <f t="shared" si="17"/>
        <v>34.415799999999997</v>
      </c>
      <c r="N16" s="42">
        <v>30.847000000000001</v>
      </c>
      <c r="O16" s="42">
        <v>1.7</v>
      </c>
      <c r="P16" s="14">
        <f t="shared" si="3"/>
        <v>28.0505</v>
      </c>
      <c r="Q16" s="14">
        <f t="shared" si="4"/>
        <v>33.643500000000003</v>
      </c>
      <c r="R16" s="42">
        <v>25.885000000000002</v>
      </c>
      <c r="S16" s="42">
        <v>0.96</v>
      </c>
      <c r="T16" s="14">
        <f t="shared" si="18"/>
        <v>24.305800000000001</v>
      </c>
      <c r="U16" s="14">
        <f t="shared" si="19"/>
        <v>27.464200000000002</v>
      </c>
      <c r="V16" s="42">
        <v>34.880000000000003</v>
      </c>
      <c r="W16" s="42">
        <v>2.069</v>
      </c>
      <c r="X16" s="14">
        <f t="shared" si="20"/>
        <v>31.476495000000003</v>
      </c>
      <c r="Y16" s="14">
        <f t="shared" si="21"/>
        <v>38.283505000000005</v>
      </c>
      <c r="Z16" s="42">
        <v>39.686</v>
      </c>
      <c r="AA16" s="42">
        <v>2.2999999999999998</v>
      </c>
      <c r="AB16" s="14">
        <f t="shared" si="22"/>
        <v>35.902500000000003</v>
      </c>
      <c r="AC16" s="14">
        <f t="shared" si="23"/>
        <v>43.469499999999996</v>
      </c>
      <c r="AD16" s="42">
        <v>49.531999999999996</v>
      </c>
      <c r="AE16" s="42">
        <v>0.58299999999999996</v>
      </c>
      <c r="AF16" s="14">
        <f t="shared" si="24"/>
        <v>48.572964999999996</v>
      </c>
      <c r="AG16" s="14">
        <f t="shared" si="25"/>
        <v>50.491034999999997</v>
      </c>
    </row>
    <row r="17" spans="1:33" ht="14.25" customHeight="1" x14ac:dyDescent="0.2">
      <c r="A17" s="4" t="s">
        <v>9</v>
      </c>
      <c r="B17" s="42">
        <v>1.833</v>
      </c>
      <c r="C17" s="42">
        <v>0.219</v>
      </c>
      <c r="D17" s="43">
        <f t="shared" si="12"/>
        <v>1.472745</v>
      </c>
      <c r="E17" s="43">
        <f t="shared" si="13"/>
        <v>2.1932549999999997</v>
      </c>
      <c r="F17" s="42">
        <v>2.5579999999999998</v>
      </c>
      <c r="G17" s="42">
        <v>0.28999999999999998</v>
      </c>
      <c r="H17" s="14">
        <f t="shared" si="14"/>
        <v>2.0809499999999996</v>
      </c>
      <c r="I17" s="14">
        <f t="shared" si="15"/>
        <v>3.03505</v>
      </c>
      <c r="J17" s="42">
        <v>1.9750000000000001</v>
      </c>
      <c r="K17" s="42">
        <v>0.33</v>
      </c>
      <c r="L17" s="14">
        <f t="shared" si="16"/>
        <v>1.43215</v>
      </c>
      <c r="M17" s="14">
        <f t="shared" si="17"/>
        <v>2.5178500000000001</v>
      </c>
      <c r="N17" s="42">
        <v>2.1019999999999999</v>
      </c>
      <c r="O17" s="42">
        <v>0.44</v>
      </c>
      <c r="P17" s="14">
        <f t="shared" si="3"/>
        <v>1.3781999999999999</v>
      </c>
      <c r="Q17" s="14">
        <f t="shared" si="4"/>
        <v>2.8258000000000001</v>
      </c>
      <c r="R17" s="42">
        <v>1.81</v>
      </c>
      <c r="S17" s="42">
        <v>0.25</v>
      </c>
      <c r="T17" s="14">
        <f t="shared" si="18"/>
        <v>1.3987500000000002</v>
      </c>
      <c r="U17" s="14">
        <f t="shared" si="19"/>
        <v>2.2212499999999999</v>
      </c>
      <c r="V17" s="42">
        <v>2.2770000000000001</v>
      </c>
      <c r="W17" s="42">
        <v>0.46800000000000003</v>
      </c>
      <c r="X17" s="14">
        <f t="shared" si="20"/>
        <v>1.5071400000000001</v>
      </c>
      <c r="Y17" s="14">
        <f t="shared" si="21"/>
        <v>3.0468600000000001</v>
      </c>
      <c r="Z17" s="42">
        <v>2.5510000000000002</v>
      </c>
      <c r="AA17" s="42">
        <v>0.57799999999999996</v>
      </c>
      <c r="AB17" s="14">
        <f t="shared" si="22"/>
        <v>1.6001900000000002</v>
      </c>
      <c r="AC17" s="14">
        <f t="shared" si="23"/>
        <v>3.5018099999999999</v>
      </c>
      <c r="AD17" s="42">
        <v>0.58099999999999996</v>
      </c>
      <c r="AE17" s="42">
        <v>6.7000000000000004E-2</v>
      </c>
      <c r="AF17" s="14">
        <f t="shared" si="24"/>
        <v>0.47078499999999995</v>
      </c>
      <c r="AG17" s="14">
        <f t="shared" si="25"/>
        <v>0.69121499999999991</v>
      </c>
    </row>
    <row r="18" spans="1:33" ht="15" customHeight="1" x14ac:dyDescent="0.2">
      <c r="A18" s="4"/>
      <c r="B18" s="44"/>
      <c r="C18" s="44"/>
      <c r="D18" s="44"/>
      <c r="E18" s="44"/>
      <c r="F18" s="44"/>
      <c r="G18" s="44"/>
      <c r="H18" s="45"/>
      <c r="I18" s="45"/>
      <c r="J18" s="44"/>
      <c r="K18" s="44"/>
      <c r="L18" s="45"/>
      <c r="M18" s="45"/>
      <c r="N18" s="44"/>
      <c r="O18" s="44"/>
      <c r="P18" s="45"/>
      <c r="Q18" s="45"/>
      <c r="R18" s="44"/>
      <c r="S18" s="44"/>
      <c r="T18" s="45"/>
      <c r="U18" s="45"/>
      <c r="V18" s="44"/>
      <c r="W18" s="44"/>
      <c r="X18" s="45"/>
      <c r="Y18" s="45"/>
      <c r="Z18" s="44"/>
      <c r="AA18" s="44"/>
      <c r="AB18" s="45"/>
      <c r="AC18" s="45"/>
      <c r="AD18" s="44"/>
      <c r="AE18" s="44"/>
      <c r="AF18" s="45"/>
      <c r="AG18" s="45"/>
    </row>
    <row r="19" spans="1:33" ht="15" customHeight="1" x14ac:dyDescent="0.2">
      <c r="A19" s="46"/>
      <c r="B19" s="44"/>
      <c r="C19" s="44"/>
      <c r="D19" s="44"/>
      <c r="E19" s="44"/>
      <c r="F19" s="44"/>
      <c r="G19" s="44"/>
      <c r="H19" s="45"/>
      <c r="I19" s="45"/>
      <c r="J19" s="44"/>
      <c r="K19" s="44"/>
      <c r="L19" s="45"/>
      <c r="M19" s="45"/>
      <c r="N19" s="44"/>
      <c r="O19" s="44"/>
      <c r="P19" s="45"/>
      <c r="Q19" s="45"/>
      <c r="R19" s="44"/>
      <c r="S19" s="44"/>
      <c r="T19" s="45"/>
      <c r="U19" s="45"/>
      <c r="V19" s="44"/>
      <c r="W19" s="44"/>
      <c r="X19" s="45"/>
      <c r="Y19" s="45"/>
      <c r="Z19" s="44"/>
      <c r="AA19" s="44"/>
      <c r="AB19" s="45"/>
      <c r="AC19" s="45"/>
      <c r="AD19" s="44"/>
      <c r="AE19" s="44"/>
      <c r="AF19" s="45"/>
      <c r="AG19" s="45"/>
    </row>
    <row r="20" spans="1:33" s="9" customFormat="1" ht="15" x14ac:dyDescent="0.25">
      <c r="A20" s="47" t="s">
        <v>4</v>
      </c>
      <c r="B20" s="44"/>
      <c r="C20" s="44"/>
      <c r="D20" s="44"/>
      <c r="E20" s="44"/>
      <c r="F20" s="44"/>
      <c r="G20" s="44"/>
      <c r="H20" s="45"/>
      <c r="I20" s="45"/>
      <c r="J20" s="44"/>
      <c r="K20" s="44"/>
      <c r="L20" s="45"/>
      <c r="M20" s="45"/>
      <c r="N20" s="44"/>
      <c r="O20" s="44"/>
      <c r="P20" s="45"/>
      <c r="Q20" s="45"/>
      <c r="R20" s="44"/>
      <c r="S20" s="44"/>
      <c r="T20" s="45"/>
      <c r="U20" s="45"/>
      <c r="V20" s="44"/>
      <c r="W20" s="44"/>
      <c r="X20" s="45"/>
      <c r="Y20" s="45"/>
      <c r="Z20" s="44"/>
      <c r="AA20" s="44"/>
      <c r="AB20" s="45"/>
      <c r="AC20" s="45"/>
      <c r="AD20" s="44"/>
      <c r="AE20" s="44"/>
      <c r="AF20" s="45"/>
      <c r="AG20" s="45"/>
    </row>
    <row r="21" spans="1:33" s="41" customFormat="1" ht="15" x14ac:dyDescent="0.25">
      <c r="A21" s="39" t="s">
        <v>10</v>
      </c>
      <c r="B21" s="40">
        <f>SUM(B22:B24)</f>
        <v>100.001</v>
      </c>
      <c r="C21" s="40"/>
      <c r="D21" s="40"/>
      <c r="E21" s="40"/>
      <c r="F21" s="40">
        <f>SUM(F22:F24)</f>
        <v>99.999000000000009</v>
      </c>
      <c r="G21" s="40"/>
      <c r="H21" s="30"/>
      <c r="I21" s="30"/>
      <c r="J21" s="40">
        <f>SUM(J22:J24)</f>
        <v>100</v>
      </c>
      <c r="K21" s="40"/>
      <c r="L21" s="30"/>
      <c r="M21" s="30"/>
      <c r="N21" s="40">
        <f>SUM(N22:N24)</f>
        <v>100.001</v>
      </c>
      <c r="O21" s="40"/>
      <c r="P21" s="30"/>
      <c r="Q21" s="30"/>
      <c r="R21" s="40">
        <f>SUM(R22:R24)</f>
        <v>100</v>
      </c>
      <c r="S21" s="40"/>
      <c r="T21" s="30"/>
      <c r="U21" s="30"/>
      <c r="V21" s="40">
        <f>SUM(V22:V24)</f>
        <v>100</v>
      </c>
      <c r="W21" s="40"/>
      <c r="X21" s="30"/>
      <c r="Y21" s="30"/>
      <c r="Z21" s="40">
        <f>SUM(Z22:Z24)</f>
        <v>100</v>
      </c>
      <c r="AA21" s="40"/>
      <c r="AB21" s="30"/>
      <c r="AC21" s="30"/>
      <c r="AD21" s="40">
        <f>SUM(AD22:AD24)</f>
        <v>100</v>
      </c>
      <c r="AE21" s="40"/>
      <c r="AF21" s="30"/>
      <c r="AG21" s="30"/>
    </row>
    <row r="22" spans="1:33" x14ac:dyDescent="0.2">
      <c r="A22" s="4" t="s">
        <v>11</v>
      </c>
      <c r="B22" s="42">
        <v>32.783999999999999</v>
      </c>
      <c r="C22" s="48">
        <v>0.99199999999999999</v>
      </c>
      <c r="D22" s="43">
        <f t="shared" ref="D22:D24" si="26">B22- (C22*1.645)</f>
        <v>31.152159999999999</v>
      </c>
      <c r="E22" s="43">
        <f t="shared" ref="E22:E24" si="27">B22+ (C22*1.645)</f>
        <v>34.415839999999996</v>
      </c>
      <c r="F22" s="42">
        <v>32.237000000000002</v>
      </c>
      <c r="G22" s="48">
        <v>1.1100000000000001</v>
      </c>
      <c r="H22" s="14">
        <f t="shared" ref="H22:H24" si="28">F22- (G22*1.645)</f>
        <v>30.411050000000003</v>
      </c>
      <c r="I22" s="14">
        <f t="shared" ref="I22:I24" si="29">F22+ (G22*1.645)</f>
        <v>34.062950000000001</v>
      </c>
      <c r="J22" s="42">
        <v>33.030999999999999</v>
      </c>
      <c r="K22" s="48">
        <v>1.8</v>
      </c>
      <c r="L22" s="14">
        <f t="shared" ref="L22:L24" si="30">J22- (K22*1.645)</f>
        <v>30.07</v>
      </c>
      <c r="M22" s="14">
        <f t="shared" ref="M22:M24" si="31">J22+ (K22*1.645)</f>
        <v>35.991999999999997</v>
      </c>
      <c r="N22" s="42">
        <v>30.742000000000001</v>
      </c>
      <c r="O22" s="48">
        <v>2.02</v>
      </c>
      <c r="P22" s="14">
        <f t="shared" si="3"/>
        <v>27.4191</v>
      </c>
      <c r="Q22" s="14">
        <f t="shared" si="4"/>
        <v>34.064900000000002</v>
      </c>
      <c r="R22" s="42">
        <v>29.792000000000002</v>
      </c>
      <c r="S22" s="48">
        <v>1.0900000000000001</v>
      </c>
      <c r="T22" s="14">
        <f t="shared" ref="T22:T24" si="32">R22- (S22*1.645)</f>
        <v>27.998950000000001</v>
      </c>
      <c r="U22" s="14">
        <f t="shared" ref="U22:U24" si="33">R22+ (S22*1.645)</f>
        <v>31.585050000000003</v>
      </c>
      <c r="V22" s="42">
        <v>28.177</v>
      </c>
      <c r="W22" s="48">
        <v>2.4260000000000002</v>
      </c>
      <c r="X22" s="14">
        <f t="shared" ref="X22:X24" si="34">V22- (W22*1.645)</f>
        <v>24.186229999999998</v>
      </c>
      <c r="Y22" s="14">
        <f t="shared" ref="Y22:Y24" si="35">V22+ (W22*1.645)</f>
        <v>32.167769999999997</v>
      </c>
      <c r="Z22" s="42">
        <v>31.352</v>
      </c>
      <c r="AA22" s="48">
        <v>2.9620000000000002</v>
      </c>
      <c r="AB22" s="14">
        <f t="shared" ref="AB22:AB24" si="36">Z22- (AA22*1.645)</f>
        <v>26.479510000000001</v>
      </c>
      <c r="AC22" s="14">
        <f t="shared" ref="AC22:AC24" si="37">Z22+ (AA22*1.645)</f>
        <v>36.224490000000003</v>
      </c>
      <c r="AD22" s="42">
        <v>30.477</v>
      </c>
      <c r="AE22" s="48">
        <v>0.65900000000000003</v>
      </c>
      <c r="AF22" s="14">
        <f t="shared" ref="AF22:AF24" si="38">AD22- (AE22*1.645)</f>
        <v>29.392945000000001</v>
      </c>
      <c r="AG22" s="14">
        <f t="shared" ref="AG22:AG24" si="39">AD22+ (AE22*1.645)</f>
        <v>31.561055</v>
      </c>
    </row>
    <row r="23" spans="1:33" x14ac:dyDescent="0.2">
      <c r="A23" s="4" t="s">
        <v>12</v>
      </c>
      <c r="B23" s="42">
        <v>17.802</v>
      </c>
      <c r="C23" s="48">
        <v>0.69299999999999995</v>
      </c>
      <c r="D23" s="43">
        <f t="shared" si="26"/>
        <v>16.662015</v>
      </c>
      <c r="E23" s="43">
        <f t="shared" si="27"/>
        <v>18.941984999999999</v>
      </c>
      <c r="F23" s="42">
        <v>17.815000000000001</v>
      </c>
      <c r="G23" s="48">
        <v>0.67</v>
      </c>
      <c r="H23" s="14">
        <f t="shared" si="28"/>
        <v>16.71285</v>
      </c>
      <c r="I23" s="14">
        <f t="shared" si="29"/>
        <v>18.917150000000003</v>
      </c>
      <c r="J23" s="42">
        <v>17.896000000000001</v>
      </c>
      <c r="K23" s="48">
        <v>1.24</v>
      </c>
      <c r="L23" s="14">
        <f t="shared" si="30"/>
        <v>15.856200000000001</v>
      </c>
      <c r="M23" s="14">
        <f t="shared" si="31"/>
        <v>19.9358</v>
      </c>
      <c r="N23" s="42">
        <v>19.597999999999999</v>
      </c>
      <c r="O23" s="48">
        <v>1.46</v>
      </c>
      <c r="P23" s="14">
        <f t="shared" si="3"/>
        <v>17.196300000000001</v>
      </c>
      <c r="Q23" s="14">
        <f t="shared" si="4"/>
        <v>21.999699999999997</v>
      </c>
      <c r="R23" s="42">
        <v>19.265999999999998</v>
      </c>
      <c r="S23" s="48">
        <v>0.73</v>
      </c>
      <c r="T23" s="14">
        <f t="shared" si="32"/>
        <v>18.065149999999999</v>
      </c>
      <c r="U23" s="14">
        <f t="shared" si="33"/>
        <v>20.466849999999997</v>
      </c>
      <c r="V23" s="42">
        <v>17.832999999999998</v>
      </c>
      <c r="W23" s="48">
        <v>1.496</v>
      </c>
      <c r="X23" s="14">
        <f t="shared" si="34"/>
        <v>15.372079999999999</v>
      </c>
      <c r="Y23" s="14">
        <f t="shared" si="35"/>
        <v>20.29392</v>
      </c>
      <c r="Z23" s="42">
        <v>20.594000000000001</v>
      </c>
      <c r="AA23" s="48">
        <v>1.746</v>
      </c>
      <c r="AB23" s="14">
        <f t="shared" si="36"/>
        <v>17.721830000000001</v>
      </c>
      <c r="AC23" s="14">
        <f t="shared" si="37"/>
        <v>23.466170000000002</v>
      </c>
      <c r="AD23" s="42">
        <v>19.594999999999999</v>
      </c>
      <c r="AE23" s="48">
        <v>0.35599999999999998</v>
      </c>
      <c r="AF23" s="14">
        <f t="shared" si="38"/>
        <v>19.00938</v>
      </c>
      <c r="AG23" s="14">
        <f t="shared" si="39"/>
        <v>20.180619999999998</v>
      </c>
    </row>
    <row r="24" spans="1:33" x14ac:dyDescent="0.2">
      <c r="A24" s="4" t="s">
        <v>13</v>
      </c>
      <c r="B24" s="42">
        <v>49.414999999999999</v>
      </c>
      <c r="C24" s="48">
        <v>0.93</v>
      </c>
      <c r="D24" s="43">
        <f t="shared" si="26"/>
        <v>47.885149999999996</v>
      </c>
      <c r="E24" s="43">
        <f t="shared" si="27"/>
        <v>50.944850000000002</v>
      </c>
      <c r="F24" s="42">
        <v>49.947000000000003</v>
      </c>
      <c r="G24" s="48">
        <v>1.07</v>
      </c>
      <c r="H24" s="14">
        <f t="shared" si="28"/>
        <v>48.18685</v>
      </c>
      <c r="I24" s="14">
        <f t="shared" si="29"/>
        <v>51.707150000000006</v>
      </c>
      <c r="J24" s="42">
        <v>49.073</v>
      </c>
      <c r="K24" s="48">
        <v>1.66</v>
      </c>
      <c r="L24" s="14">
        <f t="shared" si="30"/>
        <v>46.342300000000002</v>
      </c>
      <c r="M24" s="14">
        <f t="shared" si="31"/>
        <v>51.803699999999999</v>
      </c>
      <c r="N24" s="42">
        <v>49.661000000000001</v>
      </c>
      <c r="O24" s="48">
        <v>1.7</v>
      </c>
      <c r="P24" s="14">
        <f t="shared" si="3"/>
        <v>46.8645</v>
      </c>
      <c r="Q24" s="14">
        <f t="shared" si="4"/>
        <v>52.457500000000003</v>
      </c>
      <c r="R24" s="42">
        <v>50.942</v>
      </c>
      <c r="S24" s="48">
        <v>1.01</v>
      </c>
      <c r="T24" s="14">
        <f t="shared" si="32"/>
        <v>49.280549999999998</v>
      </c>
      <c r="U24" s="14">
        <f t="shared" si="33"/>
        <v>52.603450000000002</v>
      </c>
      <c r="V24" s="42">
        <v>53.99</v>
      </c>
      <c r="W24" s="48">
        <v>2.0939999999999999</v>
      </c>
      <c r="X24" s="14">
        <f t="shared" si="34"/>
        <v>50.545370000000005</v>
      </c>
      <c r="Y24" s="14">
        <f t="shared" si="35"/>
        <v>57.434629999999999</v>
      </c>
      <c r="Z24" s="42">
        <v>48.054000000000002</v>
      </c>
      <c r="AA24" s="48">
        <v>2.5750000000000002</v>
      </c>
      <c r="AB24" s="14">
        <f t="shared" si="36"/>
        <v>43.818125000000002</v>
      </c>
      <c r="AC24" s="14">
        <f t="shared" si="37"/>
        <v>52.289875000000002</v>
      </c>
      <c r="AD24" s="42">
        <v>49.927999999999997</v>
      </c>
      <c r="AE24" s="48">
        <v>0.54100000000000004</v>
      </c>
      <c r="AF24" s="14">
        <f t="shared" si="38"/>
        <v>49.038055</v>
      </c>
      <c r="AG24" s="14">
        <f t="shared" si="39"/>
        <v>50.817944999999995</v>
      </c>
    </row>
    <row r="25" spans="1:33" ht="14.25" customHeight="1" x14ac:dyDescent="0.2">
      <c r="A25" s="35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</row>
    <row r="26" spans="1:33" ht="15" x14ac:dyDescent="0.2">
      <c r="A26" s="3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s="9" customFormat="1" ht="15" x14ac:dyDescent="0.25">
      <c r="A27" s="10" t="s">
        <v>1</v>
      </c>
      <c r="B27" s="18">
        <v>2602.6260000000002</v>
      </c>
      <c r="C27" s="18">
        <v>76.134</v>
      </c>
      <c r="D27" s="18">
        <f t="shared" ref="D27" si="40">B27- (C27*1.645)</f>
        <v>2477.3855700000004</v>
      </c>
      <c r="E27" s="18">
        <f>B27+ (C27*1.645)</f>
        <v>2727.86643</v>
      </c>
      <c r="F27" s="18">
        <v>2372.8690000000001</v>
      </c>
      <c r="G27" s="18">
        <v>75.472999999999999</v>
      </c>
      <c r="H27" s="6">
        <f t="shared" ref="H27" si="41">F27- (G27*1.645)</f>
        <v>2248.7159150000002</v>
      </c>
      <c r="I27" s="6">
        <f>F27+ (G27*1.645)</f>
        <v>2497.0220850000001</v>
      </c>
      <c r="J27" s="18">
        <v>2474.9580000000001</v>
      </c>
      <c r="K27" s="18">
        <v>129.745</v>
      </c>
      <c r="L27" s="6">
        <f t="shared" ref="L27" si="42">J27- (K27*1.645)</f>
        <v>2261.5274749999999</v>
      </c>
      <c r="M27" s="6">
        <f>J27+ (K27*1.645)</f>
        <v>2688.3885250000003</v>
      </c>
      <c r="N27" s="18">
        <v>2416.5529999999999</v>
      </c>
      <c r="O27" s="18">
        <v>152.31299999999999</v>
      </c>
      <c r="P27" s="6">
        <f t="shared" si="3"/>
        <v>2165.9981149999999</v>
      </c>
      <c r="Q27" s="6">
        <f t="shared" si="4"/>
        <v>2667.1078849999999</v>
      </c>
      <c r="R27" s="18">
        <v>2256.1379999999999</v>
      </c>
      <c r="S27" s="18">
        <v>78.424000000000007</v>
      </c>
      <c r="T27" s="6">
        <f t="shared" ref="T27" si="43">R27- (S27*1.645)</f>
        <v>2127.1305199999997</v>
      </c>
      <c r="U27" s="6">
        <f t="shared" ref="U27" si="44">R27+ (S27*1.645)</f>
        <v>2385.1454800000001</v>
      </c>
      <c r="V27" s="18">
        <v>2167.4580000000001</v>
      </c>
      <c r="W27" s="18">
        <v>136.62312359113722</v>
      </c>
      <c r="X27" s="6">
        <f t="shared" ref="X27" si="45">V27- (W27*1.645)</f>
        <v>1942.7129616925795</v>
      </c>
      <c r="Y27" s="6">
        <f>V27+ (W27*1.645)</f>
        <v>2392.2030383074207</v>
      </c>
      <c r="Z27" s="18">
        <v>2326.7849999999999</v>
      </c>
      <c r="AA27" s="18">
        <v>160.99</v>
      </c>
      <c r="AB27" s="6">
        <f t="shared" ref="AB27" si="46">Z27- (AA27*1.645)</f>
        <v>2061.9564499999997</v>
      </c>
      <c r="AC27" s="6">
        <f t="shared" ref="AC27" si="47">Z27+ (AA27*1.645)</f>
        <v>2591.61355</v>
      </c>
      <c r="AD27" s="18">
        <v>2273.3850000000002</v>
      </c>
      <c r="AE27" s="18">
        <v>41.718000000000004</v>
      </c>
      <c r="AF27" s="6">
        <f t="shared" ref="AF27" si="48">AD27- (AE27*1.645)</f>
        <v>2204.7588900000001</v>
      </c>
      <c r="AG27" s="6">
        <f t="shared" ref="AG27" si="49">AD27+ (AE27*1.645)</f>
        <v>2342.0111100000004</v>
      </c>
    </row>
    <row r="28" spans="1:33" x14ac:dyDescent="0.2">
      <c r="A28" s="8" t="s">
        <v>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">
      <c r="A29" s="8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" x14ac:dyDescent="0.2">
      <c r="A30" s="37" t="s">
        <v>14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s="52" customFormat="1" ht="15" x14ac:dyDescent="0.2">
      <c r="A31" s="51" t="s">
        <v>10</v>
      </c>
      <c r="B31" s="40">
        <f>SUM(B32:B37)</f>
        <v>99.999000000000009</v>
      </c>
      <c r="C31" s="40"/>
      <c r="D31" s="40"/>
      <c r="E31" s="40"/>
      <c r="F31" s="40">
        <f>SUM(F32:F37)</f>
        <v>99.998999999999995</v>
      </c>
      <c r="G31" s="50"/>
      <c r="H31" s="50"/>
      <c r="I31" s="50"/>
      <c r="J31" s="40">
        <f>SUM(J32:J37)</f>
        <v>99.99799999999999</v>
      </c>
      <c r="K31" s="50"/>
      <c r="L31" s="50"/>
      <c r="M31" s="50"/>
      <c r="N31" s="40">
        <f>SUM(N32:N37)</f>
        <v>100</v>
      </c>
      <c r="O31" s="50"/>
      <c r="P31" s="50"/>
      <c r="Q31" s="50"/>
      <c r="R31" s="40">
        <f>SUM(R32:R37)</f>
        <v>99.999999999999986</v>
      </c>
      <c r="S31" s="50"/>
      <c r="T31" s="50"/>
      <c r="U31" s="50"/>
      <c r="V31" s="40">
        <f>SUM(V32:V37)</f>
        <v>100.00099999999999</v>
      </c>
      <c r="W31" s="50"/>
      <c r="X31" s="50"/>
      <c r="Y31" s="50"/>
      <c r="Z31" s="40">
        <f>SUM(Z32:Z37)</f>
        <v>100.001</v>
      </c>
      <c r="AA31" s="50"/>
      <c r="AB31" s="50"/>
      <c r="AC31" s="50"/>
      <c r="AD31" s="40">
        <f>SUM(AD32:AD37)</f>
        <v>100</v>
      </c>
      <c r="AE31" s="50"/>
      <c r="AF31" s="50"/>
      <c r="AG31" s="50"/>
    </row>
    <row r="32" spans="1:33" x14ac:dyDescent="0.2">
      <c r="A32" s="4" t="s">
        <v>15</v>
      </c>
      <c r="B32" s="42">
        <v>34.246000000000002</v>
      </c>
      <c r="C32" s="58">
        <v>1.08</v>
      </c>
      <c r="D32" s="43">
        <f t="shared" ref="D32:D37" si="50">B32- (C32*1.645)</f>
        <v>32.4694</v>
      </c>
      <c r="E32" s="43">
        <f t="shared" ref="E32:E37" si="51">B32+ (C32*1.645)</f>
        <v>36.022600000000004</v>
      </c>
      <c r="F32" s="42">
        <v>31.876000000000001</v>
      </c>
      <c r="G32" s="58">
        <v>1.2</v>
      </c>
      <c r="H32" s="14">
        <f t="shared" ref="H32:H37" si="52">F32- (G32*1.645)</f>
        <v>29.902000000000001</v>
      </c>
      <c r="I32" s="14">
        <f t="shared" ref="I32:I37" si="53">F32+ (G32*1.645)</f>
        <v>33.85</v>
      </c>
      <c r="J32" s="42">
        <v>27.617999999999999</v>
      </c>
      <c r="K32" s="58">
        <v>2.1800000000000002</v>
      </c>
      <c r="L32" s="14">
        <f t="shared" ref="L32:L37" si="54">J32- (K32*1.645)</f>
        <v>24.031899999999997</v>
      </c>
      <c r="M32" s="14">
        <f t="shared" ref="M32:M37" si="55">J32+ (K32*1.645)</f>
        <v>31.2041</v>
      </c>
      <c r="N32" s="42">
        <v>30.032</v>
      </c>
      <c r="O32" s="58">
        <v>2.13</v>
      </c>
      <c r="P32" s="14">
        <f t="shared" si="3"/>
        <v>26.52815</v>
      </c>
      <c r="Q32" s="14">
        <f t="shared" si="4"/>
        <v>33.535849999999996</v>
      </c>
      <c r="R32" s="42">
        <v>30.975999999999999</v>
      </c>
      <c r="S32" s="58">
        <v>1.03</v>
      </c>
      <c r="T32" s="14">
        <f t="shared" ref="T32:T37" si="56">R32- (S32*1.645)</f>
        <v>29.281649999999999</v>
      </c>
      <c r="U32" s="14">
        <f t="shared" ref="U32:U37" si="57">R32+ (S32*1.645)</f>
        <v>32.670349999999999</v>
      </c>
      <c r="V32" s="42">
        <v>33.451999999999998</v>
      </c>
      <c r="W32" s="58">
        <v>2.512</v>
      </c>
      <c r="X32" s="14">
        <f t="shared" ref="X32:X37" si="58">V32- (W32*1.645)</f>
        <v>29.319759999999999</v>
      </c>
      <c r="Y32" s="14">
        <f t="shared" ref="Y32:Y37" si="59">V32+ (W32*1.645)</f>
        <v>37.584240000000001</v>
      </c>
      <c r="Z32" s="42">
        <v>30.556000000000001</v>
      </c>
      <c r="AA32" s="58">
        <v>2.016</v>
      </c>
      <c r="AB32" s="14">
        <f t="shared" ref="AB32:AB37" si="60">Z32- (AA32*1.645)</f>
        <v>27.23968</v>
      </c>
      <c r="AC32" s="14">
        <f t="shared" ref="AC32:AC37" si="61">Z32+ (AA32*1.645)</f>
        <v>33.872320000000002</v>
      </c>
      <c r="AD32" s="42">
        <v>36.682000000000002</v>
      </c>
      <c r="AE32" s="58">
        <v>0.68200000000000005</v>
      </c>
      <c r="AF32" s="14">
        <f t="shared" ref="AF32:AF37" si="62">AD32- (AE32*1.645)</f>
        <v>35.560110000000002</v>
      </c>
      <c r="AG32" s="14">
        <f t="shared" ref="AG32:AG37" si="63">AD32+ (AE32*1.645)</f>
        <v>37.803890000000003</v>
      </c>
    </row>
    <row r="33" spans="1:33" x14ac:dyDescent="0.2">
      <c r="A33" s="4" t="s">
        <v>16</v>
      </c>
      <c r="B33" s="42">
        <v>35.994</v>
      </c>
      <c r="C33" s="58">
        <v>1.056</v>
      </c>
      <c r="D33" s="43">
        <f t="shared" si="50"/>
        <v>34.256880000000002</v>
      </c>
      <c r="E33" s="43">
        <f t="shared" si="51"/>
        <v>37.731119999999997</v>
      </c>
      <c r="F33" s="42">
        <v>34.64</v>
      </c>
      <c r="G33" s="58">
        <v>1.1299999999999999</v>
      </c>
      <c r="H33" s="14">
        <f t="shared" si="52"/>
        <v>32.781150000000004</v>
      </c>
      <c r="I33" s="14">
        <f t="shared" si="53"/>
        <v>36.498849999999997</v>
      </c>
      <c r="J33" s="42">
        <v>38.165999999999997</v>
      </c>
      <c r="K33" s="58">
        <v>2.2000000000000002</v>
      </c>
      <c r="L33" s="14">
        <f t="shared" si="54"/>
        <v>34.546999999999997</v>
      </c>
      <c r="M33" s="14">
        <f t="shared" si="55"/>
        <v>41.784999999999997</v>
      </c>
      <c r="N33" s="42">
        <v>37.411000000000001</v>
      </c>
      <c r="O33" s="58">
        <v>2</v>
      </c>
      <c r="P33" s="14">
        <f t="shared" si="3"/>
        <v>34.121000000000002</v>
      </c>
      <c r="Q33" s="14">
        <f t="shared" si="4"/>
        <v>40.701000000000001</v>
      </c>
      <c r="R33" s="42">
        <v>37.210999999999999</v>
      </c>
      <c r="S33" s="58">
        <v>1.1499999999999999</v>
      </c>
      <c r="T33" s="14">
        <f t="shared" si="56"/>
        <v>35.319249999999997</v>
      </c>
      <c r="U33" s="14">
        <f t="shared" si="57"/>
        <v>39.10275</v>
      </c>
      <c r="V33" s="42">
        <v>37.780999999999999</v>
      </c>
      <c r="W33" s="58">
        <v>2.8119999999999998</v>
      </c>
      <c r="X33" s="14">
        <f t="shared" si="58"/>
        <v>33.155259999999998</v>
      </c>
      <c r="Y33" s="14">
        <f t="shared" si="59"/>
        <v>42.406739999999999</v>
      </c>
      <c r="Z33" s="42">
        <v>35.356000000000002</v>
      </c>
      <c r="AA33" s="58">
        <v>1.972</v>
      </c>
      <c r="AB33" s="14">
        <f t="shared" si="60"/>
        <v>32.11206</v>
      </c>
      <c r="AC33" s="14">
        <f t="shared" si="61"/>
        <v>38.599940000000004</v>
      </c>
      <c r="AD33" s="42">
        <v>34.774000000000001</v>
      </c>
      <c r="AE33" s="58">
        <v>0.625</v>
      </c>
      <c r="AF33" s="14">
        <f t="shared" si="62"/>
        <v>33.745874999999998</v>
      </c>
      <c r="AG33" s="14">
        <f t="shared" si="63"/>
        <v>35.802125000000004</v>
      </c>
    </row>
    <row r="34" spans="1:33" x14ac:dyDescent="0.2">
      <c r="A34" s="4" t="s">
        <v>17</v>
      </c>
      <c r="B34" s="42">
        <v>13.332000000000001</v>
      </c>
      <c r="C34" s="58">
        <v>0.71599999999999997</v>
      </c>
      <c r="D34" s="43">
        <f t="shared" si="50"/>
        <v>12.15418</v>
      </c>
      <c r="E34" s="43">
        <f t="shared" si="51"/>
        <v>14.509820000000001</v>
      </c>
      <c r="F34" s="42">
        <v>16.728000000000002</v>
      </c>
      <c r="G34" s="58">
        <v>0.89</v>
      </c>
      <c r="H34" s="14">
        <f t="shared" si="52"/>
        <v>15.263950000000001</v>
      </c>
      <c r="I34" s="14">
        <f t="shared" si="53"/>
        <v>18.192050000000002</v>
      </c>
      <c r="J34" s="42">
        <v>15.99</v>
      </c>
      <c r="K34" s="58">
        <v>1.66</v>
      </c>
      <c r="L34" s="14">
        <f t="shared" si="54"/>
        <v>13.2593</v>
      </c>
      <c r="M34" s="14">
        <f t="shared" si="55"/>
        <v>18.720700000000001</v>
      </c>
      <c r="N34" s="42">
        <v>17.151</v>
      </c>
      <c r="O34" s="58">
        <v>2.0299999999999998</v>
      </c>
      <c r="P34" s="14">
        <f t="shared" si="3"/>
        <v>13.81165</v>
      </c>
      <c r="Q34" s="14">
        <f t="shared" si="4"/>
        <v>20.490349999999999</v>
      </c>
      <c r="R34" s="42">
        <v>15.016</v>
      </c>
      <c r="S34" s="58">
        <v>0.85</v>
      </c>
      <c r="T34" s="14">
        <f t="shared" si="56"/>
        <v>13.617750000000001</v>
      </c>
      <c r="U34" s="14">
        <f t="shared" si="57"/>
        <v>16.414249999999999</v>
      </c>
      <c r="V34" s="42">
        <v>13.420999999999999</v>
      </c>
      <c r="W34" s="58">
        <v>1.5860000000000001</v>
      </c>
      <c r="X34" s="14">
        <f t="shared" si="58"/>
        <v>10.81203</v>
      </c>
      <c r="Y34" s="14">
        <f t="shared" si="59"/>
        <v>16.029969999999999</v>
      </c>
      <c r="Z34" s="42">
        <v>15.135</v>
      </c>
      <c r="AA34" s="58">
        <v>1.6120000000000001</v>
      </c>
      <c r="AB34" s="14">
        <f t="shared" si="60"/>
        <v>12.48326</v>
      </c>
      <c r="AC34" s="14">
        <f t="shared" si="61"/>
        <v>17.786740000000002</v>
      </c>
      <c r="AD34" s="42">
        <v>13.074999999999999</v>
      </c>
      <c r="AE34" s="58">
        <v>0.42899999999999999</v>
      </c>
      <c r="AF34" s="14">
        <f t="shared" si="62"/>
        <v>12.369294999999999</v>
      </c>
      <c r="AG34" s="14">
        <f t="shared" si="63"/>
        <v>13.780704999999999</v>
      </c>
    </row>
    <row r="35" spans="1:33" x14ac:dyDescent="0.2">
      <c r="A35" s="4" t="s">
        <v>18</v>
      </c>
      <c r="B35" s="42">
        <v>9.5220000000000002</v>
      </c>
      <c r="C35" s="58">
        <v>0.66100000000000003</v>
      </c>
      <c r="D35" s="43">
        <f t="shared" si="50"/>
        <v>8.4346549999999993</v>
      </c>
      <c r="E35" s="43">
        <f t="shared" si="51"/>
        <v>10.609345000000001</v>
      </c>
      <c r="F35" s="42">
        <v>10.029999999999999</v>
      </c>
      <c r="G35" s="58">
        <v>0.69</v>
      </c>
      <c r="H35" s="14">
        <f t="shared" si="52"/>
        <v>8.8949499999999997</v>
      </c>
      <c r="I35" s="14">
        <f t="shared" si="53"/>
        <v>11.165049999999999</v>
      </c>
      <c r="J35" s="42">
        <v>10.276</v>
      </c>
      <c r="K35" s="58">
        <v>1.18</v>
      </c>
      <c r="L35" s="14">
        <f t="shared" si="54"/>
        <v>8.3348999999999993</v>
      </c>
      <c r="M35" s="14">
        <f t="shared" si="55"/>
        <v>12.2171</v>
      </c>
      <c r="N35" s="42">
        <v>8.9969999999999999</v>
      </c>
      <c r="O35" s="58">
        <v>1.2</v>
      </c>
      <c r="P35" s="14">
        <f t="shared" si="3"/>
        <v>7.0229999999999997</v>
      </c>
      <c r="Q35" s="14">
        <f t="shared" si="4"/>
        <v>10.971</v>
      </c>
      <c r="R35" s="42">
        <v>10.427</v>
      </c>
      <c r="S35" s="58">
        <v>0.74</v>
      </c>
      <c r="T35" s="14">
        <f t="shared" si="56"/>
        <v>9.2096999999999998</v>
      </c>
      <c r="U35" s="14">
        <f t="shared" si="57"/>
        <v>11.644299999999999</v>
      </c>
      <c r="V35" s="42">
        <v>8.5239999999999991</v>
      </c>
      <c r="W35" s="58">
        <v>1.2989999999999999</v>
      </c>
      <c r="X35" s="14">
        <f t="shared" si="58"/>
        <v>6.3871449999999994</v>
      </c>
      <c r="Y35" s="14">
        <f t="shared" si="59"/>
        <v>10.660854999999998</v>
      </c>
      <c r="Z35" s="42">
        <v>11.478</v>
      </c>
      <c r="AA35" s="58">
        <v>1.2210000000000001</v>
      </c>
      <c r="AB35" s="14">
        <f t="shared" si="60"/>
        <v>9.469455</v>
      </c>
      <c r="AC35" s="14">
        <f t="shared" si="61"/>
        <v>13.486545</v>
      </c>
      <c r="AD35" s="42">
        <v>8.76</v>
      </c>
      <c r="AE35" s="58">
        <v>0.36099999999999999</v>
      </c>
      <c r="AF35" s="14">
        <f t="shared" si="62"/>
        <v>8.1661549999999998</v>
      </c>
      <c r="AG35" s="14">
        <f t="shared" si="63"/>
        <v>9.3538449999999997</v>
      </c>
    </row>
    <row r="36" spans="1:33" x14ac:dyDescent="0.2">
      <c r="A36" s="4" t="s">
        <v>19</v>
      </c>
      <c r="B36" s="42">
        <v>5.2880000000000003</v>
      </c>
      <c r="C36" s="58">
        <v>0.45600000000000002</v>
      </c>
      <c r="D36" s="43">
        <f t="shared" si="50"/>
        <v>4.5378800000000004</v>
      </c>
      <c r="E36" s="43">
        <f t="shared" si="51"/>
        <v>6.0381200000000002</v>
      </c>
      <c r="F36" s="42">
        <v>5.7279999999999998</v>
      </c>
      <c r="G36" s="58">
        <v>0.54</v>
      </c>
      <c r="H36" s="14">
        <f t="shared" si="52"/>
        <v>4.8396999999999997</v>
      </c>
      <c r="I36" s="14">
        <f t="shared" si="53"/>
        <v>6.6162999999999998</v>
      </c>
      <c r="J36" s="42">
        <v>6.8220000000000001</v>
      </c>
      <c r="K36" s="58">
        <v>1.2</v>
      </c>
      <c r="L36" s="14">
        <f t="shared" si="54"/>
        <v>4.8479999999999999</v>
      </c>
      <c r="M36" s="14">
        <f t="shared" si="55"/>
        <v>8.7959999999999994</v>
      </c>
      <c r="N36" s="42">
        <v>5.0119999999999996</v>
      </c>
      <c r="O36" s="58">
        <v>0.86</v>
      </c>
      <c r="P36" s="14">
        <f t="shared" si="3"/>
        <v>3.5972999999999997</v>
      </c>
      <c r="Q36" s="14">
        <f t="shared" si="4"/>
        <v>6.4266999999999994</v>
      </c>
      <c r="R36" s="42">
        <v>4.7519999999999998</v>
      </c>
      <c r="S36" s="58">
        <v>0.45</v>
      </c>
      <c r="T36" s="14">
        <f t="shared" si="56"/>
        <v>4.0117499999999993</v>
      </c>
      <c r="U36" s="14">
        <f t="shared" si="57"/>
        <v>5.4922500000000003</v>
      </c>
      <c r="V36" s="42">
        <v>4.4550000000000001</v>
      </c>
      <c r="W36" s="58">
        <v>0.90300000000000002</v>
      </c>
      <c r="X36" s="14">
        <f t="shared" si="58"/>
        <v>2.9695650000000002</v>
      </c>
      <c r="Y36" s="14">
        <f t="shared" si="59"/>
        <v>5.9404349999999999</v>
      </c>
      <c r="Z36" s="42">
        <v>6.6</v>
      </c>
      <c r="AA36" s="58">
        <v>1.3640000000000001</v>
      </c>
      <c r="AB36" s="14">
        <f t="shared" si="60"/>
        <v>4.3562199999999995</v>
      </c>
      <c r="AC36" s="14">
        <f t="shared" si="61"/>
        <v>8.8437799999999989</v>
      </c>
      <c r="AD36" s="42">
        <v>5.4569999999999999</v>
      </c>
      <c r="AE36" s="58">
        <v>0.41899999999999998</v>
      </c>
      <c r="AF36" s="14">
        <f t="shared" si="62"/>
        <v>4.7677449999999997</v>
      </c>
      <c r="AG36" s="14">
        <f t="shared" si="63"/>
        <v>6.146255</v>
      </c>
    </row>
    <row r="37" spans="1:33" x14ac:dyDescent="0.2">
      <c r="A37" s="4" t="s">
        <v>20</v>
      </c>
      <c r="B37" s="42">
        <v>1.617</v>
      </c>
      <c r="C37" s="58">
        <v>0.25</v>
      </c>
      <c r="D37" s="43">
        <f t="shared" si="50"/>
        <v>1.2057500000000001</v>
      </c>
      <c r="E37" s="43">
        <f t="shared" si="51"/>
        <v>2.0282499999999999</v>
      </c>
      <c r="F37" s="42">
        <v>0.997</v>
      </c>
      <c r="G37" s="58">
        <v>0.18</v>
      </c>
      <c r="H37" s="14">
        <f t="shared" si="52"/>
        <v>0.70090000000000008</v>
      </c>
      <c r="I37" s="14">
        <f t="shared" si="53"/>
        <v>1.2930999999999999</v>
      </c>
      <c r="J37" s="42">
        <v>1.1259999999999999</v>
      </c>
      <c r="K37" s="58">
        <v>0.44</v>
      </c>
      <c r="L37" s="14">
        <f t="shared" si="54"/>
        <v>0.40219999999999989</v>
      </c>
      <c r="M37" s="14">
        <f t="shared" si="55"/>
        <v>1.8497999999999999</v>
      </c>
      <c r="N37" s="42">
        <v>1.397</v>
      </c>
      <c r="O37" s="58">
        <v>0.48</v>
      </c>
      <c r="P37" s="14">
        <f t="shared" si="3"/>
        <v>0.60740000000000005</v>
      </c>
      <c r="Q37" s="14">
        <f t="shared" si="4"/>
        <v>2.1865999999999999</v>
      </c>
      <c r="R37" s="42">
        <v>1.6180000000000001</v>
      </c>
      <c r="S37" s="58">
        <v>0.3</v>
      </c>
      <c r="T37" s="14">
        <f t="shared" si="56"/>
        <v>1.1245000000000001</v>
      </c>
      <c r="U37" s="14">
        <f t="shared" si="57"/>
        <v>2.1114999999999999</v>
      </c>
      <c r="V37" s="42">
        <v>2.3679999999999999</v>
      </c>
      <c r="W37" s="58">
        <v>0.82299999999999995</v>
      </c>
      <c r="X37" s="14">
        <f t="shared" si="58"/>
        <v>1.014165</v>
      </c>
      <c r="Y37" s="14">
        <f t="shared" si="59"/>
        <v>3.7218349999999996</v>
      </c>
      <c r="Z37" s="42">
        <v>0.876</v>
      </c>
      <c r="AA37" s="58">
        <v>0.33900000000000002</v>
      </c>
      <c r="AB37" s="14">
        <f t="shared" si="60"/>
        <v>0.31834499999999999</v>
      </c>
      <c r="AC37" s="14">
        <f t="shared" si="61"/>
        <v>1.4336549999999999</v>
      </c>
      <c r="AD37" s="42">
        <v>1.252</v>
      </c>
      <c r="AE37" s="58">
        <v>0.123</v>
      </c>
      <c r="AF37" s="14">
        <f t="shared" si="62"/>
        <v>1.0496650000000001</v>
      </c>
      <c r="AG37" s="14">
        <f t="shared" si="63"/>
        <v>1.4543349999999999</v>
      </c>
    </row>
    <row r="38" spans="1:33" x14ac:dyDescent="0.2">
      <c r="A38" s="53"/>
      <c r="B38" s="50"/>
      <c r="C38" s="50"/>
      <c r="D38" s="50"/>
      <c r="E38" s="50"/>
      <c r="F38" s="50"/>
      <c r="G38" s="50"/>
      <c r="H38" s="32"/>
      <c r="I38" s="32"/>
      <c r="J38" s="50"/>
      <c r="K38" s="50"/>
      <c r="L38" s="32"/>
      <c r="M38" s="32"/>
      <c r="N38" s="50"/>
      <c r="O38" s="50"/>
      <c r="P38" s="32"/>
      <c r="Q38" s="32"/>
      <c r="R38" s="50"/>
      <c r="S38" s="50"/>
      <c r="T38" s="32"/>
      <c r="U38" s="32"/>
      <c r="V38" s="50"/>
      <c r="W38" s="50"/>
      <c r="X38" s="32"/>
      <c r="Y38" s="32"/>
      <c r="Z38" s="50"/>
      <c r="AA38" s="50"/>
      <c r="AB38" s="32"/>
      <c r="AC38" s="32"/>
      <c r="AD38" s="50"/>
      <c r="AE38" s="50"/>
      <c r="AF38" s="32"/>
      <c r="AG38" s="32"/>
    </row>
    <row r="39" spans="1:33" ht="15" x14ac:dyDescent="0.2">
      <c r="A39" s="37" t="s">
        <v>21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s="52" customFormat="1" ht="15" x14ac:dyDescent="0.2">
      <c r="A40" s="51" t="s">
        <v>10</v>
      </c>
      <c r="B40" s="40">
        <f>SUM(B41:B42)</f>
        <v>100</v>
      </c>
      <c r="C40" s="50"/>
      <c r="D40" s="50"/>
      <c r="E40" s="50"/>
      <c r="F40" s="40">
        <f>SUM(F41:F42)</f>
        <v>99.998999999999995</v>
      </c>
      <c r="G40" s="50"/>
      <c r="H40" s="32"/>
      <c r="I40" s="32"/>
      <c r="J40" s="40">
        <f>SUM(J41:J42)</f>
        <v>100</v>
      </c>
      <c r="K40" s="50"/>
      <c r="L40" s="32"/>
      <c r="M40" s="32"/>
      <c r="N40" s="40">
        <f>SUM(N41:N42)</f>
        <v>100</v>
      </c>
      <c r="O40" s="50"/>
      <c r="P40" s="32"/>
      <c r="Q40" s="32"/>
      <c r="R40" s="40">
        <f>SUM(R41:R42)</f>
        <v>100</v>
      </c>
      <c r="S40" s="50"/>
      <c r="T40" s="32"/>
      <c r="U40" s="32"/>
      <c r="V40" s="40">
        <f>SUM(V41:V42)</f>
        <v>100</v>
      </c>
      <c r="W40" s="50"/>
      <c r="X40" s="32"/>
      <c r="Y40" s="32"/>
      <c r="Z40" s="40">
        <f>SUM(Z41:Z42)</f>
        <v>100</v>
      </c>
      <c r="AA40" s="50"/>
      <c r="AB40" s="32"/>
      <c r="AC40" s="32"/>
      <c r="AD40" s="40">
        <f>SUM(AD41:AD42)</f>
        <v>100</v>
      </c>
      <c r="AE40" s="50"/>
      <c r="AF40" s="32"/>
      <c r="AG40" s="32"/>
    </row>
    <row r="41" spans="1:33" x14ac:dyDescent="0.2">
      <c r="A41" s="4" t="s">
        <v>22</v>
      </c>
      <c r="B41" s="42">
        <v>57.646999999999998</v>
      </c>
      <c r="C41" s="42">
        <v>1.093</v>
      </c>
      <c r="D41" s="43">
        <f t="shared" ref="D41:D42" si="64">B41- (C41*1.645)</f>
        <v>55.849015000000001</v>
      </c>
      <c r="E41" s="43">
        <f t="shared" ref="E41:E42" si="65">B41+ (C41*1.645)</f>
        <v>59.444984999999996</v>
      </c>
      <c r="F41" s="42">
        <v>61.530999999999999</v>
      </c>
      <c r="G41" s="42">
        <v>1.1499999999999999</v>
      </c>
      <c r="H41" s="14">
        <f t="shared" ref="H41:H42" si="66">F41- (G41*1.645)</f>
        <v>59.639249999999997</v>
      </c>
      <c r="I41" s="14">
        <f t="shared" ref="I41:I42" si="67">F41+ (G41*1.645)</f>
        <v>63.422750000000001</v>
      </c>
      <c r="J41" s="42">
        <v>54.204999999999998</v>
      </c>
      <c r="K41" s="42">
        <v>2.2999999999999998</v>
      </c>
      <c r="L41" s="14">
        <f t="shared" ref="L41:L42" si="68">J41- (K41*1.645)</f>
        <v>50.421500000000002</v>
      </c>
      <c r="M41" s="14">
        <f t="shared" ref="M41:M42" si="69">J41+ (K41*1.645)</f>
        <v>57.988499999999995</v>
      </c>
      <c r="N41" s="42">
        <v>52.325000000000003</v>
      </c>
      <c r="O41" s="42">
        <v>2.39</v>
      </c>
      <c r="P41" s="14">
        <f t="shared" si="3"/>
        <v>48.393450000000001</v>
      </c>
      <c r="Q41" s="14">
        <f t="shared" si="4"/>
        <v>56.256550000000004</v>
      </c>
      <c r="R41" s="42">
        <v>62.41</v>
      </c>
      <c r="S41" s="42">
        <v>1.23</v>
      </c>
      <c r="T41" s="14">
        <f t="shared" ref="T41:T42" si="70">R41- (S41*1.645)</f>
        <v>60.386649999999996</v>
      </c>
      <c r="U41" s="14">
        <f t="shared" ref="U41:U42" si="71">R41+ (S41*1.645)</f>
        <v>64.43334999999999</v>
      </c>
      <c r="V41" s="42">
        <v>54.033999999999999</v>
      </c>
      <c r="W41" s="42">
        <v>2.4279999999999999</v>
      </c>
      <c r="X41" s="14">
        <f t="shared" ref="X41:X42" si="72">V41- (W41*1.645)</f>
        <v>50.039940000000001</v>
      </c>
      <c r="Y41" s="14">
        <f t="shared" ref="Y41:Y42" si="73">V41+ (W41*1.645)</f>
        <v>58.028059999999996</v>
      </c>
      <c r="Z41" s="42">
        <v>54.38</v>
      </c>
      <c r="AA41" s="42">
        <v>2.3140000000000001</v>
      </c>
      <c r="AB41" s="14">
        <f t="shared" ref="AB41:AB42" si="74">Z41- (AA41*1.645)</f>
        <v>50.57347</v>
      </c>
      <c r="AC41" s="14">
        <f t="shared" ref="AC41:AC42" si="75">Z41+ (AA41*1.645)</f>
        <v>58.186530000000005</v>
      </c>
      <c r="AD41" s="42">
        <v>56.828000000000003</v>
      </c>
      <c r="AE41" s="42">
        <v>0.60599999999999998</v>
      </c>
      <c r="AF41" s="14">
        <f t="shared" ref="AF41:AF42" si="76">AD41- (AE41*1.645)</f>
        <v>55.831130000000002</v>
      </c>
      <c r="AG41" s="14">
        <f t="shared" ref="AG41:AG42" si="77">AD41+ (AE41*1.645)</f>
        <v>57.824870000000004</v>
      </c>
    </row>
    <row r="42" spans="1:33" x14ac:dyDescent="0.2">
      <c r="A42" s="4" t="s">
        <v>23</v>
      </c>
      <c r="B42" s="42">
        <v>42.353000000000002</v>
      </c>
      <c r="C42" s="42">
        <v>1.093</v>
      </c>
      <c r="D42" s="43">
        <f t="shared" si="64"/>
        <v>40.555015000000004</v>
      </c>
      <c r="E42" s="43">
        <f t="shared" si="65"/>
        <v>44.150984999999999</v>
      </c>
      <c r="F42" s="42">
        <v>38.468000000000004</v>
      </c>
      <c r="G42" s="42">
        <v>1.1499999999999999</v>
      </c>
      <c r="H42" s="14">
        <f t="shared" si="66"/>
        <v>36.576250000000002</v>
      </c>
      <c r="I42" s="14">
        <f t="shared" si="67"/>
        <v>40.359750000000005</v>
      </c>
      <c r="J42" s="42">
        <v>45.795000000000002</v>
      </c>
      <c r="K42" s="42">
        <v>2.2999999999999998</v>
      </c>
      <c r="L42" s="14">
        <f t="shared" si="68"/>
        <v>42.011500000000005</v>
      </c>
      <c r="M42" s="14">
        <f t="shared" si="69"/>
        <v>49.578499999999998</v>
      </c>
      <c r="N42" s="42">
        <v>47.674999999999997</v>
      </c>
      <c r="O42" s="42">
        <v>2.39</v>
      </c>
      <c r="P42" s="14">
        <f t="shared" si="3"/>
        <v>43.743449999999996</v>
      </c>
      <c r="Q42" s="14">
        <f t="shared" si="4"/>
        <v>51.606549999999999</v>
      </c>
      <c r="R42" s="42">
        <v>37.590000000000003</v>
      </c>
      <c r="S42" s="42">
        <v>1.23</v>
      </c>
      <c r="T42" s="14">
        <f t="shared" si="70"/>
        <v>35.566650000000003</v>
      </c>
      <c r="U42" s="14">
        <f t="shared" si="71"/>
        <v>39.613350000000004</v>
      </c>
      <c r="V42" s="42">
        <v>45.966000000000001</v>
      </c>
      <c r="W42" s="42">
        <v>2.4279999999999999</v>
      </c>
      <c r="X42" s="14">
        <f t="shared" si="72"/>
        <v>41.971940000000004</v>
      </c>
      <c r="Y42" s="14">
        <f t="shared" si="73"/>
        <v>49.960059999999999</v>
      </c>
      <c r="Z42" s="42">
        <v>45.62</v>
      </c>
      <c r="AA42" s="42">
        <v>2.3140000000000001</v>
      </c>
      <c r="AB42" s="14">
        <f t="shared" si="74"/>
        <v>41.813469999999995</v>
      </c>
      <c r="AC42" s="14">
        <f t="shared" si="75"/>
        <v>49.42653</v>
      </c>
      <c r="AD42" s="42">
        <v>43.171999999999997</v>
      </c>
      <c r="AE42" s="42">
        <v>0.60599999999999998</v>
      </c>
      <c r="AF42" s="14">
        <f t="shared" si="76"/>
        <v>42.175129999999996</v>
      </c>
      <c r="AG42" s="14">
        <f t="shared" si="77"/>
        <v>44.168869999999998</v>
      </c>
    </row>
    <row r="43" spans="1:33" x14ac:dyDescent="0.2">
      <c r="A43" s="4"/>
      <c r="B43" s="50"/>
      <c r="C43" s="50"/>
      <c r="D43" s="50"/>
      <c r="E43" s="50"/>
      <c r="F43" s="50"/>
      <c r="G43" s="50"/>
      <c r="H43" s="32"/>
      <c r="I43" s="32"/>
      <c r="J43" s="50"/>
      <c r="K43" s="50"/>
      <c r="L43" s="32"/>
      <c r="M43" s="32"/>
      <c r="N43" s="50"/>
      <c r="O43" s="50"/>
      <c r="P43" s="32"/>
      <c r="Q43" s="32"/>
      <c r="R43" s="50"/>
      <c r="S43" s="50"/>
      <c r="T43" s="32"/>
      <c r="U43" s="32"/>
      <c r="V43" s="50"/>
      <c r="W43" s="50"/>
      <c r="X43" s="32"/>
      <c r="Y43" s="32"/>
      <c r="Z43" s="50"/>
      <c r="AA43" s="50"/>
      <c r="AB43" s="32"/>
      <c r="AC43" s="32"/>
      <c r="AD43" s="50"/>
      <c r="AE43" s="50"/>
      <c r="AF43" s="32"/>
      <c r="AG43" s="32"/>
    </row>
    <row r="44" spans="1:33" ht="15" x14ac:dyDescent="0.2">
      <c r="A44" s="37" t="s">
        <v>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41" customFormat="1" ht="15" x14ac:dyDescent="0.25">
      <c r="A45" s="51" t="s">
        <v>6</v>
      </c>
      <c r="B45" s="54">
        <f>B46+B47+B50+B53+B56+B59</f>
        <v>100</v>
      </c>
      <c r="C45" s="54"/>
      <c r="D45" s="54"/>
      <c r="E45" s="54"/>
      <c r="F45" s="54">
        <f>F46+F47+F50+F53+F56+F59</f>
        <v>99.998999999999995</v>
      </c>
      <c r="G45" s="54"/>
      <c r="H45" s="55"/>
      <c r="I45" s="55"/>
      <c r="J45" s="54">
        <f>J46+J47+J50+J53+J56+J59</f>
        <v>100.001</v>
      </c>
      <c r="K45" s="54"/>
      <c r="L45" s="55"/>
      <c r="M45" s="55"/>
      <c r="N45" s="54">
        <f>N46+N47+N50+N53+N56+N59</f>
        <v>100</v>
      </c>
      <c r="O45" s="54"/>
      <c r="P45" s="55"/>
      <c r="Q45" s="55"/>
      <c r="R45" s="54">
        <f>R46+R47+R50+R53+R56+R59</f>
        <v>100</v>
      </c>
      <c r="S45" s="54"/>
      <c r="T45" s="55"/>
      <c r="U45" s="55"/>
      <c r="V45" s="54">
        <f>V46+V47+V50+V53+V56+V59</f>
        <v>100.001</v>
      </c>
      <c r="W45" s="54"/>
      <c r="X45" s="55"/>
      <c r="Y45" s="55"/>
      <c r="Z45" s="54">
        <f>Z46+Z47+Z50+Z53+Z56+Z59</f>
        <v>99.998999999999995</v>
      </c>
      <c r="AA45" s="54"/>
      <c r="AB45" s="55"/>
      <c r="AC45" s="55"/>
      <c r="AD45" s="54">
        <f>AD46+AD47+AD50+AD53+AD56+AD59</f>
        <v>100.001</v>
      </c>
      <c r="AE45" s="54"/>
      <c r="AF45" s="55"/>
      <c r="AG45" s="55"/>
    </row>
    <row r="46" spans="1:33" x14ac:dyDescent="0.2">
      <c r="A46" s="4" t="s">
        <v>25</v>
      </c>
      <c r="B46" s="42">
        <v>0.47099999999999997</v>
      </c>
      <c r="C46" s="58">
        <v>0.124</v>
      </c>
      <c r="D46" s="56">
        <f t="shared" ref="D46:D56" si="78">B46- (C46*1.645)</f>
        <v>0.26701999999999998</v>
      </c>
      <c r="E46" s="43">
        <f t="shared" ref="E46:E56" si="79">B46+ (C46*1.645)</f>
        <v>0.67497999999999991</v>
      </c>
      <c r="F46" s="42">
        <v>0.31900000000000001</v>
      </c>
      <c r="G46" s="14">
        <v>0.12</v>
      </c>
      <c r="H46" s="14">
        <f t="shared" ref="H46:H56" si="80">F46- (G46*1.645)</f>
        <v>0.12160000000000001</v>
      </c>
      <c r="I46" s="14">
        <f t="shared" ref="I46:I56" si="81">F46+ (G46*1.645)</f>
        <v>0.51639999999999997</v>
      </c>
      <c r="J46" s="42">
        <v>0.36</v>
      </c>
      <c r="K46" s="14">
        <v>0.13</v>
      </c>
      <c r="L46" s="14">
        <f t="shared" ref="L46:L56" si="82">J46- (K46*1.645)</f>
        <v>0.14614999999999997</v>
      </c>
      <c r="M46" s="14">
        <f t="shared" ref="M46:M56" si="83">J46+ (K46*1.645)</f>
        <v>0.57384999999999997</v>
      </c>
      <c r="N46" s="42">
        <v>0.313</v>
      </c>
      <c r="O46" s="14">
        <v>0.17</v>
      </c>
      <c r="P46" s="14">
        <f t="shared" si="3"/>
        <v>3.3349999999999991E-2</v>
      </c>
      <c r="Q46" s="14">
        <f t="shared" si="4"/>
        <v>0.59265000000000001</v>
      </c>
      <c r="R46" s="42">
        <v>0.47599999999999998</v>
      </c>
      <c r="S46" s="14">
        <v>0.13</v>
      </c>
      <c r="T46" s="14">
        <f t="shared" ref="T46:T56" si="84">R46- (S46*1.645)</f>
        <v>0.26214999999999999</v>
      </c>
      <c r="U46" s="14">
        <f t="shared" ref="U46:U56" si="85">R46+ (S46*1.645)</f>
        <v>0.68984999999999996</v>
      </c>
      <c r="V46" s="42">
        <v>0.435</v>
      </c>
      <c r="W46" s="14">
        <v>0.20699999999999999</v>
      </c>
      <c r="X46" s="14">
        <f t="shared" ref="X46:X56" si="86">V46- (W46*1.645)</f>
        <v>9.4484999999999986E-2</v>
      </c>
      <c r="Y46" s="14">
        <f t="shared" ref="Y46:Y56" si="87">V46+ (W46*1.645)</f>
        <v>0.77551499999999995</v>
      </c>
      <c r="Z46" s="42">
        <v>0.48299999999999998</v>
      </c>
      <c r="AA46" s="14">
        <v>0.24</v>
      </c>
      <c r="AB46" s="14">
        <f t="shared" ref="AB46:AB56" si="88">Z46- (AA46*1.645)</f>
        <v>8.8200000000000001E-2</v>
      </c>
      <c r="AC46" s="14">
        <f t="shared" ref="AC46:AC56" si="89">Z46+ (AA46*1.645)</f>
        <v>0.87779999999999991</v>
      </c>
      <c r="AD46" s="42">
        <v>0.374</v>
      </c>
      <c r="AE46" s="14">
        <v>5.5E-2</v>
      </c>
      <c r="AF46" s="14">
        <f t="shared" ref="AF46:AF57" si="90">AD46- (AE46*1.645)</f>
        <v>0.28352500000000003</v>
      </c>
      <c r="AG46" s="14">
        <f t="shared" ref="AG46:AG61" si="91">AD46+ (AE46*1.645)</f>
        <v>0.46447499999999997</v>
      </c>
    </row>
    <row r="47" spans="1:33" x14ac:dyDescent="0.2">
      <c r="A47" s="4" t="s">
        <v>26</v>
      </c>
      <c r="B47" s="42">
        <v>9.9450000000000003</v>
      </c>
      <c r="C47" s="58">
        <v>0.745</v>
      </c>
      <c r="D47" s="43">
        <f t="shared" si="78"/>
        <v>8.719475000000001</v>
      </c>
      <c r="E47" s="43">
        <f t="shared" si="79"/>
        <v>11.170525</v>
      </c>
      <c r="F47" s="42">
        <v>11.833</v>
      </c>
      <c r="G47" s="14">
        <v>0.73</v>
      </c>
      <c r="H47" s="14">
        <f t="shared" si="80"/>
        <v>10.632149999999999</v>
      </c>
      <c r="I47" s="14">
        <f t="shared" si="81"/>
        <v>13.033850000000001</v>
      </c>
      <c r="J47" s="42">
        <v>10.619</v>
      </c>
      <c r="K47" s="14">
        <v>1.44</v>
      </c>
      <c r="L47" s="14">
        <f t="shared" si="82"/>
        <v>8.2501999999999995</v>
      </c>
      <c r="M47" s="14">
        <f t="shared" si="83"/>
        <v>12.9878</v>
      </c>
      <c r="N47" s="42">
        <v>12.25</v>
      </c>
      <c r="O47" s="14">
        <v>1.44</v>
      </c>
      <c r="P47" s="14">
        <f t="shared" si="3"/>
        <v>9.8811999999999998</v>
      </c>
      <c r="Q47" s="14">
        <f t="shared" si="4"/>
        <v>14.6188</v>
      </c>
      <c r="R47" s="42">
        <v>12.365</v>
      </c>
      <c r="S47" s="14">
        <v>0.9</v>
      </c>
      <c r="T47" s="14">
        <f t="shared" si="84"/>
        <v>10.884499999999999</v>
      </c>
      <c r="U47" s="14">
        <f t="shared" si="85"/>
        <v>13.845500000000001</v>
      </c>
      <c r="V47" s="42">
        <v>10.327999999999999</v>
      </c>
      <c r="W47" s="14">
        <v>1.5780000000000001</v>
      </c>
      <c r="X47" s="14">
        <f t="shared" si="86"/>
        <v>7.7321899999999992</v>
      </c>
      <c r="Y47" s="14">
        <f t="shared" si="87"/>
        <v>12.92381</v>
      </c>
      <c r="Z47" s="42">
        <v>10.587</v>
      </c>
      <c r="AA47" s="14">
        <v>1.6379999999999999</v>
      </c>
      <c r="AB47" s="14">
        <f t="shared" si="88"/>
        <v>7.8924900000000004</v>
      </c>
      <c r="AC47" s="14">
        <f t="shared" si="89"/>
        <v>13.281509999999999</v>
      </c>
      <c r="AD47" s="42">
        <v>12.865</v>
      </c>
      <c r="AE47" s="14">
        <v>0.50700000000000001</v>
      </c>
      <c r="AF47" s="14">
        <f t="shared" si="90"/>
        <v>12.030984999999999</v>
      </c>
      <c r="AG47" s="14">
        <f t="shared" si="91"/>
        <v>13.699015000000001</v>
      </c>
    </row>
    <row r="48" spans="1:33" x14ac:dyDescent="0.2">
      <c r="A48" s="31" t="s">
        <v>27</v>
      </c>
      <c r="B48" s="42">
        <v>4.9619999999999997</v>
      </c>
      <c r="C48" s="58">
        <v>0.53300000000000003</v>
      </c>
      <c r="D48" s="43">
        <f t="shared" si="78"/>
        <v>4.0852149999999998</v>
      </c>
      <c r="E48" s="43">
        <f t="shared" si="79"/>
        <v>5.8387849999999997</v>
      </c>
      <c r="F48" s="42">
        <v>5.5110000000000001</v>
      </c>
      <c r="G48" s="14">
        <v>0.52</v>
      </c>
      <c r="H48" s="14">
        <f t="shared" si="80"/>
        <v>4.6555999999999997</v>
      </c>
      <c r="I48" s="14">
        <f t="shared" si="81"/>
        <v>6.3664000000000005</v>
      </c>
      <c r="J48" s="42">
        <v>4.5590000000000002</v>
      </c>
      <c r="K48" s="14">
        <v>1.07</v>
      </c>
      <c r="L48" s="14">
        <f t="shared" si="82"/>
        <v>2.7988499999999998</v>
      </c>
      <c r="M48" s="14">
        <f t="shared" si="83"/>
        <v>6.3191500000000005</v>
      </c>
      <c r="N48" s="42">
        <v>6.02</v>
      </c>
      <c r="O48" s="14">
        <v>1.03</v>
      </c>
      <c r="P48" s="14">
        <f t="shared" si="3"/>
        <v>4.3256499999999996</v>
      </c>
      <c r="Q48" s="14">
        <f t="shared" si="4"/>
        <v>7.7143499999999996</v>
      </c>
      <c r="R48" s="42">
        <v>5.9779999999999998</v>
      </c>
      <c r="S48" s="14">
        <v>0.62</v>
      </c>
      <c r="T48" s="14">
        <f t="shared" si="84"/>
        <v>4.9581</v>
      </c>
      <c r="U48" s="14">
        <f t="shared" si="85"/>
        <v>6.9978999999999996</v>
      </c>
      <c r="V48" s="42">
        <v>5.69</v>
      </c>
      <c r="W48" s="14">
        <v>1.135</v>
      </c>
      <c r="X48" s="14">
        <f t="shared" si="86"/>
        <v>3.8229250000000006</v>
      </c>
      <c r="Y48" s="14">
        <f t="shared" si="87"/>
        <v>7.5570750000000002</v>
      </c>
      <c r="Z48" s="42">
        <v>4.7910000000000004</v>
      </c>
      <c r="AA48" s="14">
        <v>1.028</v>
      </c>
      <c r="AB48" s="14">
        <f t="shared" si="88"/>
        <v>3.0999400000000001</v>
      </c>
      <c r="AC48" s="14">
        <f t="shared" si="89"/>
        <v>6.4820600000000006</v>
      </c>
      <c r="AD48" s="42">
        <v>6.4740000000000002</v>
      </c>
      <c r="AE48" s="14">
        <v>0.44700000000000001</v>
      </c>
      <c r="AF48" s="14">
        <f t="shared" si="90"/>
        <v>5.7386850000000003</v>
      </c>
      <c r="AG48" s="14">
        <f t="shared" si="91"/>
        <v>7.2093150000000001</v>
      </c>
    </row>
    <row r="49" spans="1:33" x14ac:dyDescent="0.2">
      <c r="A49" s="31" t="s">
        <v>28</v>
      </c>
      <c r="B49" s="42">
        <v>4.9829999999999997</v>
      </c>
      <c r="C49" s="58">
        <v>0.45300000000000001</v>
      </c>
      <c r="D49" s="43">
        <f t="shared" si="78"/>
        <v>4.2378149999999994</v>
      </c>
      <c r="E49" s="43">
        <f t="shared" si="79"/>
        <v>5.7281849999999999</v>
      </c>
      <c r="F49" s="42">
        <v>6.3220000000000001</v>
      </c>
      <c r="G49" s="14">
        <v>0.55000000000000004</v>
      </c>
      <c r="H49" s="14">
        <f t="shared" si="80"/>
        <v>5.4172500000000001</v>
      </c>
      <c r="I49" s="14">
        <f t="shared" si="81"/>
        <v>7.22675</v>
      </c>
      <c r="J49" s="42">
        <v>6.0609999999999999</v>
      </c>
      <c r="K49" s="14">
        <v>1.02</v>
      </c>
      <c r="L49" s="14">
        <f t="shared" si="82"/>
        <v>4.3830999999999998</v>
      </c>
      <c r="M49" s="14">
        <f t="shared" si="83"/>
        <v>7.7389000000000001</v>
      </c>
      <c r="N49" s="42">
        <v>6.23</v>
      </c>
      <c r="O49" s="14">
        <v>1.08</v>
      </c>
      <c r="P49" s="14">
        <f t="shared" si="3"/>
        <v>4.4534000000000002</v>
      </c>
      <c r="Q49" s="14">
        <f t="shared" si="4"/>
        <v>8.0066000000000006</v>
      </c>
      <c r="R49" s="42">
        <v>6.3879999999999999</v>
      </c>
      <c r="S49" s="14">
        <v>0.59</v>
      </c>
      <c r="T49" s="14">
        <f t="shared" si="84"/>
        <v>5.4174499999999997</v>
      </c>
      <c r="U49" s="14">
        <f t="shared" si="85"/>
        <v>7.3585500000000001</v>
      </c>
      <c r="V49" s="42">
        <v>4.6379999999999999</v>
      </c>
      <c r="W49" s="14">
        <v>0.879</v>
      </c>
      <c r="X49" s="14">
        <f t="shared" si="86"/>
        <v>3.1920449999999998</v>
      </c>
      <c r="Y49" s="14">
        <f t="shared" si="87"/>
        <v>6.0839549999999996</v>
      </c>
      <c r="Z49" s="42">
        <v>5.7960000000000003</v>
      </c>
      <c r="AA49" s="14">
        <v>1.335</v>
      </c>
      <c r="AB49" s="14">
        <f t="shared" si="88"/>
        <v>3.5999250000000003</v>
      </c>
      <c r="AC49" s="14">
        <f t="shared" si="89"/>
        <v>7.9920749999999998</v>
      </c>
      <c r="AD49" s="42">
        <v>6.391</v>
      </c>
      <c r="AE49" s="14">
        <v>0.29499999999999998</v>
      </c>
      <c r="AF49" s="14">
        <f t="shared" si="90"/>
        <v>5.9057250000000003</v>
      </c>
      <c r="AG49" s="14">
        <f t="shared" si="91"/>
        <v>6.8762749999999997</v>
      </c>
    </row>
    <row r="50" spans="1:33" x14ac:dyDescent="0.2">
      <c r="A50" s="4" t="s">
        <v>32</v>
      </c>
      <c r="B50" s="42">
        <v>33.588000000000001</v>
      </c>
      <c r="C50" s="58">
        <v>1.2230000000000001</v>
      </c>
      <c r="D50" s="43">
        <f t="shared" si="78"/>
        <v>31.576165</v>
      </c>
      <c r="E50" s="43">
        <f t="shared" si="79"/>
        <v>35.599834999999999</v>
      </c>
      <c r="F50" s="42">
        <v>38.073999999999998</v>
      </c>
      <c r="G50" s="14">
        <v>1.37</v>
      </c>
      <c r="H50" s="14">
        <f t="shared" si="80"/>
        <v>35.820349999999998</v>
      </c>
      <c r="I50" s="14">
        <f t="shared" si="81"/>
        <v>40.327649999999998</v>
      </c>
      <c r="J50" s="42">
        <v>35.435000000000002</v>
      </c>
      <c r="K50" s="14">
        <v>2.41</v>
      </c>
      <c r="L50" s="14">
        <f t="shared" si="82"/>
        <v>31.470550000000003</v>
      </c>
      <c r="M50" s="14">
        <f t="shared" si="83"/>
        <v>39.399450000000002</v>
      </c>
      <c r="N50" s="42">
        <v>36.997999999999998</v>
      </c>
      <c r="O50" s="14">
        <v>2.0299999999999998</v>
      </c>
      <c r="P50" s="14">
        <f t="shared" si="3"/>
        <v>33.658649999999994</v>
      </c>
      <c r="Q50" s="14">
        <f t="shared" si="4"/>
        <v>40.337350000000001</v>
      </c>
      <c r="R50" s="42">
        <v>36.567999999999998</v>
      </c>
      <c r="S50" s="14">
        <v>1.1499999999999999</v>
      </c>
      <c r="T50" s="14">
        <f t="shared" si="84"/>
        <v>34.676249999999996</v>
      </c>
      <c r="U50" s="14">
        <f t="shared" si="85"/>
        <v>38.45975</v>
      </c>
      <c r="V50" s="42">
        <v>36.472999999999999</v>
      </c>
      <c r="W50" s="14">
        <v>2.4460000000000002</v>
      </c>
      <c r="X50" s="14">
        <f t="shared" si="86"/>
        <v>32.449329999999996</v>
      </c>
      <c r="Y50" s="14">
        <f t="shared" si="87"/>
        <v>40.496670000000002</v>
      </c>
      <c r="Z50" s="42">
        <v>34.372999999999998</v>
      </c>
      <c r="AA50" s="14">
        <v>2.33</v>
      </c>
      <c r="AB50" s="14">
        <f t="shared" si="88"/>
        <v>30.540149999999997</v>
      </c>
      <c r="AC50" s="14">
        <f t="shared" si="89"/>
        <v>38.205849999999998</v>
      </c>
      <c r="AD50" s="42">
        <v>33.875999999999998</v>
      </c>
      <c r="AE50" s="14">
        <v>0.63200000000000001</v>
      </c>
      <c r="AF50" s="14">
        <f t="shared" si="90"/>
        <v>32.836359999999999</v>
      </c>
      <c r="AG50" s="14">
        <f t="shared" si="91"/>
        <v>34.915639999999996</v>
      </c>
    </row>
    <row r="51" spans="1:33" x14ac:dyDescent="0.2">
      <c r="A51" s="31" t="s">
        <v>27</v>
      </c>
      <c r="B51" s="42">
        <v>9.7989999999999995</v>
      </c>
      <c r="C51" s="58">
        <v>0.90800000000000003</v>
      </c>
      <c r="D51" s="43">
        <f t="shared" si="78"/>
        <v>8.3053399999999993</v>
      </c>
      <c r="E51" s="43">
        <f t="shared" si="79"/>
        <v>11.29266</v>
      </c>
      <c r="F51" s="42">
        <v>9.7349999999999994</v>
      </c>
      <c r="G51" s="14">
        <v>0.74</v>
      </c>
      <c r="H51" s="14">
        <f t="shared" si="80"/>
        <v>8.5176999999999996</v>
      </c>
      <c r="I51" s="14">
        <f t="shared" si="81"/>
        <v>10.952299999999999</v>
      </c>
      <c r="J51" s="42">
        <v>8.2799999999999994</v>
      </c>
      <c r="K51" s="14">
        <v>1.1399999999999999</v>
      </c>
      <c r="L51" s="14">
        <f t="shared" si="82"/>
        <v>6.4046999999999992</v>
      </c>
      <c r="M51" s="14">
        <f t="shared" si="83"/>
        <v>10.155299999999999</v>
      </c>
      <c r="N51" s="42">
        <v>10.342000000000001</v>
      </c>
      <c r="O51" s="14">
        <v>1.41</v>
      </c>
      <c r="P51" s="14">
        <f t="shared" si="3"/>
        <v>8.0225500000000007</v>
      </c>
      <c r="Q51" s="14">
        <f t="shared" si="4"/>
        <v>12.66145</v>
      </c>
      <c r="R51" s="42">
        <v>10.215</v>
      </c>
      <c r="S51" s="14">
        <v>0.72</v>
      </c>
      <c r="T51" s="14">
        <f t="shared" si="84"/>
        <v>9.0305999999999997</v>
      </c>
      <c r="U51" s="14">
        <f t="shared" si="85"/>
        <v>11.3994</v>
      </c>
      <c r="V51" s="42">
        <v>8.9700000000000006</v>
      </c>
      <c r="W51" s="14">
        <v>1.278</v>
      </c>
      <c r="X51" s="14">
        <f t="shared" si="86"/>
        <v>6.8676900000000005</v>
      </c>
      <c r="Y51" s="14">
        <f t="shared" si="87"/>
        <v>11.072310000000002</v>
      </c>
      <c r="Z51" s="42">
        <v>8.7810000000000006</v>
      </c>
      <c r="AA51" s="14">
        <v>1.3180000000000001</v>
      </c>
      <c r="AB51" s="14">
        <f t="shared" si="88"/>
        <v>6.6128900000000002</v>
      </c>
      <c r="AC51" s="14">
        <f t="shared" si="89"/>
        <v>10.949110000000001</v>
      </c>
      <c r="AD51" s="42">
        <v>10.426</v>
      </c>
      <c r="AE51" s="14">
        <v>0.38500000000000001</v>
      </c>
      <c r="AF51" s="14">
        <f t="shared" si="90"/>
        <v>9.7926750000000009</v>
      </c>
      <c r="AG51" s="14">
        <f t="shared" si="91"/>
        <v>11.059324999999999</v>
      </c>
    </row>
    <row r="52" spans="1:33" x14ac:dyDescent="0.2">
      <c r="A52" s="31" t="s">
        <v>28</v>
      </c>
      <c r="B52" s="42">
        <v>23.789000000000001</v>
      </c>
      <c r="C52" s="58">
        <v>0.88200000000000001</v>
      </c>
      <c r="D52" s="43">
        <f t="shared" si="78"/>
        <v>22.33811</v>
      </c>
      <c r="E52" s="43">
        <f t="shared" si="79"/>
        <v>25.239890000000003</v>
      </c>
      <c r="F52" s="42">
        <v>28.338999999999999</v>
      </c>
      <c r="G52" s="14">
        <v>1.25</v>
      </c>
      <c r="H52" s="14">
        <f t="shared" si="80"/>
        <v>26.28275</v>
      </c>
      <c r="I52" s="14">
        <f t="shared" si="81"/>
        <v>30.395249999999997</v>
      </c>
      <c r="J52" s="42">
        <v>27.154</v>
      </c>
      <c r="K52" s="14">
        <v>2.02</v>
      </c>
      <c r="L52" s="14">
        <f t="shared" si="82"/>
        <v>23.831099999999999</v>
      </c>
      <c r="M52" s="14">
        <f t="shared" si="83"/>
        <v>30.476900000000001</v>
      </c>
      <c r="N52" s="42">
        <v>26.655999999999999</v>
      </c>
      <c r="O52" s="14">
        <v>1.92</v>
      </c>
      <c r="P52" s="14">
        <f t="shared" si="3"/>
        <v>23.497599999999998</v>
      </c>
      <c r="Q52" s="14">
        <f t="shared" si="4"/>
        <v>29.814399999999999</v>
      </c>
      <c r="R52" s="42">
        <v>26.353000000000002</v>
      </c>
      <c r="S52" s="14">
        <v>1.07</v>
      </c>
      <c r="T52" s="14">
        <f t="shared" si="84"/>
        <v>24.592850000000002</v>
      </c>
      <c r="U52" s="14">
        <f t="shared" si="85"/>
        <v>28.113150000000001</v>
      </c>
      <c r="V52" s="42">
        <v>27.503</v>
      </c>
      <c r="W52" s="14">
        <v>1.9810000000000001</v>
      </c>
      <c r="X52" s="14">
        <f t="shared" si="86"/>
        <v>24.244254999999999</v>
      </c>
      <c r="Y52" s="14">
        <f t="shared" si="87"/>
        <v>30.761745000000001</v>
      </c>
      <c r="Z52" s="42">
        <v>25.591999999999999</v>
      </c>
      <c r="AA52" s="14">
        <v>2.25</v>
      </c>
      <c r="AB52" s="14">
        <f t="shared" si="88"/>
        <v>21.890749999999997</v>
      </c>
      <c r="AC52" s="14">
        <f t="shared" si="89"/>
        <v>29.29325</v>
      </c>
      <c r="AD52" s="42">
        <v>23.449000000000002</v>
      </c>
      <c r="AE52" s="14">
        <v>0.60099999999999998</v>
      </c>
      <c r="AF52" s="14">
        <f t="shared" si="90"/>
        <v>22.460355</v>
      </c>
      <c r="AG52" s="14">
        <f t="shared" si="91"/>
        <v>24.437645000000003</v>
      </c>
    </row>
    <row r="53" spans="1:33" x14ac:dyDescent="0.2">
      <c r="A53" s="4" t="s">
        <v>31</v>
      </c>
      <c r="B53" s="42">
        <v>9.9830000000000005</v>
      </c>
      <c r="C53" s="58">
        <v>0.67300000000000004</v>
      </c>
      <c r="D53" s="43">
        <f t="shared" si="78"/>
        <v>8.8759150000000009</v>
      </c>
      <c r="E53" s="43">
        <f t="shared" si="79"/>
        <v>11.090085</v>
      </c>
      <c r="F53" s="42">
        <v>10.313000000000001</v>
      </c>
      <c r="G53" s="14">
        <v>0.74</v>
      </c>
      <c r="H53" s="14">
        <f t="shared" si="80"/>
        <v>9.0957000000000008</v>
      </c>
      <c r="I53" s="14">
        <f t="shared" si="81"/>
        <v>11.5303</v>
      </c>
      <c r="J53" s="42">
        <v>8.25</v>
      </c>
      <c r="K53" s="14">
        <v>1.08</v>
      </c>
      <c r="L53" s="14">
        <f t="shared" si="82"/>
        <v>6.4733999999999998</v>
      </c>
      <c r="M53" s="14">
        <f t="shared" si="83"/>
        <v>10.0266</v>
      </c>
      <c r="N53" s="42">
        <v>7.88</v>
      </c>
      <c r="O53" s="14">
        <v>1.06</v>
      </c>
      <c r="P53" s="14">
        <f t="shared" si="3"/>
        <v>6.1363000000000003</v>
      </c>
      <c r="Q53" s="14">
        <f t="shared" si="4"/>
        <v>9.6236999999999995</v>
      </c>
      <c r="R53" s="42">
        <v>9.9079999999999995</v>
      </c>
      <c r="S53" s="14">
        <v>0.69</v>
      </c>
      <c r="T53" s="14">
        <f t="shared" si="84"/>
        <v>8.7729499999999998</v>
      </c>
      <c r="U53" s="14">
        <f t="shared" si="85"/>
        <v>11.043049999999999</v>
      </c>
      <c r="V53" s="42">
        <v>10.217000000000001</v>
      </c>
      <c r="W53" s="14">
        <v>1.4590000000000001</v>
      </c>
      <c r="X53" s="14">
        <f t="shared" si="86"/>
        <v>7.8169450000000005</v>
      </c>
      <c r="Y53" s="14">
        <f t="shared" si="87"/>
        <v>12.617055000000001</v>
      </c>
      <c r="Z53" s="42">
        <v>8.3339999999999996</v>
      </c>
      <c r="AA53" s="14">
        <v>1.145</v>
      </c>
      <c r="AB53" s="14">
        <f t="shared" si="88"/>
        <v>6.4504749999999991</v>
      </c>
      <c r="AC53" s="14">
        <f t="shared" si="89"/>
        <v>10.217525</v>
      </c>
      <c r="AD53" s="42">
        <v>9.4649999999999999</v>
      </c>
      <c r="AE53" s="14">
        <v>0.374</v>
      </c>
      <c r="AF53" s="14">
        <f t="shared" si="90"/>
        <v>8.8497699999999995</v>
      </c>
      <c r="AG53" s="14">
        <f t="shared" si="91"/>
        <v>10.08023</v>
      </c>
    </row>
    <row r="54" spans="1:33" x14ac:dyDescent="0.2">
      <c r="A54" s="31" t="s">
        <v>27</v>
      </c>
      <c r="B54" s="42">
        <v>1.778</v>
      </c>
      <c r="C54" s="48">
        <v>0.30099999999999999</v>
      </c>
      <c r="D54" s="43">
        <f t="shared" si="78"/>
        <v>1.2828550000000001</v>
      </c>
      <c r="E54" s="43">
        <f t="shared" si="79"/>
        <v>2.273145</v>
      </c>
      <c r="F54" s="42">
        <v>1.337</v>
      </c>
      <c r="G54" s="14">
        <v>0.27</v>
      </c>
      <c r="H54" s="14">
        <f t="shared" si="80"/>
        <v>0.89284999999999992</v>
      </c>
      <c r="I54" s="14">
        <f t="shared" si="81"/>
        <v>1.78115</v>
      </c>
      <c r="J54" s="42">
        <v>0.93200000000000005</v>
      </c>
      <c r="K54" s="14">
        <v>0.33</v>
      </c>
      <c r="L54" s="14">
        <f t="shared" si="82"/>
        <v>0.38915</v>
      </c>
      <c r="M54" s="14">
        <f t="shared" si="83"/>
        <v>1.47485</v>
      </c>
      <c r="N54" s="42">
        <v>0.23799999999999999</v>
      </c>
      <c r="O54" s="14">
        <v>0.12</v>
      </c>
      <c r="P54" s="14">
        <f t="shared" si="3"/>
        <v>4.0599999999999997E-2</v>
      </c>
      <c r="Q54" s="14">
        <f t="shared" si="4"/>
        <v>0.43540000000000001</v>
      </c>
      <c r="R54" s="42">
        <v>1.3560000000000001</v>
      </c>
      <c r="S54" s="14">
        <v>0.23</v>
      </c>
      <c r="T54" s="14">
        <f t="shared" si="84"/>
        <v>0.97765000000000013</v>
      </c>
      <c r="U54" s="14">
        <f t="shared" si="85"/>
        <v>1.7343500000000001</v>
      </c>
      <c r="V54" s="42">
        <v>1.8839999999999999</v>
      </c>
      <c r="W54" s="14">
        <v>0.70599999999999996</v>
      </c>
      <c r="X54" s="14">
        <f t="shared" si="86"/>
        <v>0.72262999999999988</v>
      </c>
      <c r="Y54" s="14">
        <f t="shared" si="87"/>
        <v>3.0453700000000001</v>
      </c>
      <c r="Z54" s="42">
        <v>0.48499999999999999</v>
      </c>
      <c r="AA54" s="14">
        <v>0.23599999999999999</v>
      </c>
      <c r="AB54" s="14">
        <f t="shared" si="88"/>
        <v>9.6779999999999977E-2</v>
      </c>
      <c r="AC54" s="14">
        <f t="shared" si="89"/>
        <v>0.87322</v>
      </c>
      <c r="AD54" s="42">
        <v>1.78</v>
      </c>
      <c r="AE54" s="14">
        <v>0.14899999999999999</v>
      </c>
      <c r="AF54" s="14">
        <f t="shared" si="90"/>
        <v>1.5348950000000001</v>
      </c>
      <c r="AG54" s="14">
        <f t="shared" si="91"/>
        <v>2.0251049999999999</v>
      </c>
    </row>
    <row r="55" spans="1:33" x14ac:dyDescent="0.2">
      <c r="A55" s="31" t="s">
        <v>28</v>
      </c>
      <c r="B55" s="42">
        <v>8.2050000000000001</v>
      </c>
      <c r="C55" s="48">
        <v>0.621</v>
      </c>
      <c r="D55" s="43">
        <f t="shared" si="78"/>
        <v>7.1834550000000004</v>
      </c>
      <c r="E55" s="43">
        <f t="shared" si="79"/>
        <v>9.2265449999999998</v>
      </c>
      <c r="F55" s="42">
        <v>8.9760000000000009</v>
      </c>
      <c r="G55" s="14">
        <v>0.7</v>
      </c>
      <c r="H55" s="14">
        <f t="shared" si="80"/>
        <v>7.8245000000000005</v>
      </c>
      <c r="I55" s="14">
        <f t="shared" si="81"/>
        <v>10.127500000000001</v>
      </c>
      <c r="J55" s="42">
        <v>7.3179999999999996</v>
      </c>
      <c r="K55" s="14">
        <v>1.06</v>
      </c>
      <c r="L55" s="14">
        <f t="shared" si="82"/>
        <v>5.5742999999999991</v>
      </c>
      <c r="M55" s="14">
        <f t="shared" si="83"/>
        <v>9.0617000000000001</v>
      </c>
      <c r="N55" s="42">
        <v>7.6420000000000003</v>
      </c>
      <c r="O55" s="14">
        <v>1.06</v>
      </c>
      <c r="P55" s="14">
        <f t="shared" si="3"/>
        <v>5.8983000000000008</v>
      </c>
      <c r="Q55" s="14">
        <f t="shared" si="4"/>
        <v>9.3856999999999999</v>
      </c>
      <c r="R55" s="42">
        <v>8.5530000000000008</v>
      </c>
      <c r="S55" s="14">
        <v>0.65</v>
      </c>
      <c r="T55" s="14">
        <f t="shared" si="84"/>
        <v>7.4837500000000006</v>
      </c>
      <c r="U55" s="14">
        <f t="shared" si="85"/>
        <v>9.6222500000000011</v>
      </c>
      <c r="V55" s="42">
        <v>8.3330000000000002</v>
      </c>
      <c r="W55" s="14">
        <v>1.2829999999999999</v>
      </c>
      <c r="X55" s="14">
        <f t="shared" si="86"/>
        <v>6.2224649999999997</v>
      </c>
      <c r="Y55" s="14">
        <f t="shared" si="87"/>
        <v>10.443535000000001</v>
      </c>
      <c r="Z55" s="42">
        <v>7.8479999999999999</v>
      </c>
      <c r="AA55" s="14">
        <v>1.119</v>
      </c>
      <c r="AB55" s="14">
        <f t="shared" si="88"/>
        <v>6.0072450000000002</v>
      </c>
      <c r="AC55" s="14">
        <f t="shared" si="89"/>
        <v>9.6887550000000005</v>
      </c>
      <c r="AD55" s="42">
        <v>7.6849999999999996</v>
      </c>
      <c r="AE55" s="14">
        <v>0.33800000000000002</v>
      </c>
      <c r="AF55" s="14">
        <f t="shared" si="90"/>
        <v>7.1289899999999999</v>
      </c>
      <c r="AG55" s="14">
        <f t="shared" si="91"/>
        <v>8.2410099999999993</v>
      </c>
    </row>
    <row r="56" spans="1:33" x14ac:dyDescent="0.2">
      <c r="A56" s="4" t="s">
        <v>29</v>
      </c>
      <c r="B56" s="42">
        <v>3.9790000000000001</v>
      </c>
      <c r="C56" s="48">
        <v>0.46500000000000002</v>
      </c>
      <c r="D56" s="43">
        <f t="shared" si="78"/>
        <v>3.2140750000000002</v>
      </c>
      <c r="E56" s="43">
        <f t="shared" si="79"/>
        <v>4.7439249999999999</v>
      </c>
      <c r="F56" s="42">
        <v>4.625</v>
      </c>
      <c r="G56" s="14">
        <v>0.57999999999999996</v>
      </c>
      <c r="H56" s="14">
        <f t="shared" si="80"/>
        <v>3.6709000000000001</v>
      </c>
      <c r="I56" s="14">
        <f t="shared" si="81"/>
        <v>5.5791000000000004</v>
      </c>
      <c r="J56" s="42">
        <v>6.8360000000000003</v>
      </c>
      <c r="K56" s="14">
        <v>1.29</v>
      </c>
      <c r="L56" s="14">
        <f t="shared" si="82"/>
        <v>4.7139500000000005</v>
      </c>
      <c r="M56" s="14">
        <f t="shared" si="83"/>
        <v>8.9580500000000001</v>
      </c>
      <c r="N56" s="42">
        <v>1.661</v>
      </c>
      <c r="O56" s="14">
        <v>0.53</v>
      </c>
      <c r="P56" s="14">
        <f t="shared" si="3"/>
        <v>0.78915000000000002</v>
      </c>
      <c r="Q56" s="14">
        <f t="shared" si="4"/>
        <v>2.5328499999999998</v>
      </c>
      <c r="R56" s="42">
        <v>4.4359999999999999</v>
      </c>
      <c r="S56" s="14">
        <v>0.55000000000000004</v>
      </c>
      <c r="T56" s="14">
        <f t="shared" si="84"/>
        <v>3.53125</v>
      </c>
      <c r="U56" s="14">
        <f t="shared" si="85"/>
        <v>5.3407499999999999</v>
      </c>
      <c r="V56" s="42">
        <v>3.488</v>
      </c>
      <c r="W56" s="14">
        <v>0.79500000000000004</v>
      </c>
      <c r="X56" s="14">
        <f t="shared" si="86"/>
        <v>2.1802250000000001</v>
      </c>
      <c r="Y56" s="14">
        <f t="shared" si="87"/>
        <v>4.7957749999999999</v>
      </c>
      <c r="Z56" s="42">
        <v>4.782</v>
      </c>
      <c r="AA56" s="14">
        <v>1.046</v>
      </c>
      <c r="AB56" s="14">
        <f t="shared" si="88"/>
        <v>3.0613299999999999</v>
      </c>
      <c r="AC56" s="14">
        <f t="shared" si="89"/>
        <v>6.5026700000000002</v>
      </c>
      <c r="AD56" s="42">
        <v>3.3759999999999999</v>
      </c>
      <c r="AE56" s="14">
        <v>0.23799999999999999</v>
      </c>
      <c r="AF56" s="14">
        <f t="shared" si="90"/>
        <v>2.9844900000000001</v>
      </c>
      <c r="AG56" s="14">
        <f t="shared" si="91"/>
        <v>3.7675099999999997</v>
      </c>
    </row>
    <row r="57" spans="1:33" x14ac:dyDescent="0.2">
      <c r="A57" s="31" t="s">
        <v>27</v>
      </c>
      <c r="B57" s="42">
        <v>0</v>
      </c>
      <c r="C57" s="42">
        <v>0</v>
      </c>
      <c r="D57" s="5" t="s">
        <v>47</v>
      </c>
      <c r="E57" s="56" t="s">
        <v>47</v>
      </c>
      <c r="F57" s="42">
        <v>4.2999999999999997E-2</v>
      </c>
      <c r="G57" s="5">
        <v>4.2999999999999997E-2</v>
      </c>
      <c r="H57" s="5" t="s">
        <v>65</v>
      </c>
      <c r="I57" s="14">
        <v>0.11373499999999999</v>
      </c>
      <c r="J57" s="42">
        <v>0</v>
      </c>
      <c r="K57" s="42">
        <v>0</v>
      </c>
      <c r="L57" s="42">
        <v>0</v>
      </c>
      <c r="M57" s="5" t="s">
        <v>47</v>
      </c>
      <c r="N57" s="42">
        <v>0.441</v>
      </c>
      <c r="O57" s="5">
        <v>0.433</v>
      </c>
      <c r="P57" s="42" t="s">
        <v>65</v>
      </c>
      <c r="Q57" s="5">
        <v>1.1532849999999999</v>
      </c>
      <c r="R57" s="42">
        <v>0.114</v>
      </c>
      <c r="S57" s="5">
        <v>0.113</v>
      </c>
      <c r="T57" s="42" t="s">
        <v>65</v>
      </c>
      <c r="U57" s="5">
        <v>0.30042687260793</v>
      </c>
      <c r="V57" s="42">
        <v>0</v>
      </c>
      <c r="W57" s="42">
        <v>0</v>
      </c>
      <c r="X57" s="42">
        <v>0</v>
      </c>
      <c r="Y57" s="42" t="s">
        <v>47</v>
      </c>
      <c r="Z57" s="42">
        <v>0.25800000000000001</v>
      </c>
      <c r="AA57" s="42">
        <v>0.253</v>
      </c>
      <c r="AB57" s="42" t="s">
        <v>65</v>
      </c>
      <c r="AC57" s="42">
        <f t="shared" ref="AC57" si="92">Z57+ (AA57*1.645)</f>
        <v>0.67418500000000003</v>
      </c>
      <c r="AD57" s="42">
        <v>4.2999999999999997E-2</v>
      </c>
      <c r="AE57" s="42">
        <v>2.1999999999999999E-2</v>
      </c>
      <c r="AF57" s="42">
        <f t="shared" si="90"/>
        <v>6.8099999999999966E-3</v>
      </c>
      <c r="AG57" s="42">
        <f t="shared" si="91"/>
        <v>7.9189999999999997E-2</v>
      </c>
    </row>
    <row r="58" spans="1:33" x14ac:dyDescent="0.2">
      <c r="A58" s="31" t="s">
        <v>28</v>
      </c>
      <c r="B58" s="42">
        <v>3.9790000000000001</v>
      </c>
      <c r="C58" s="48">
        <v>0.46500000000000002</v>
      </c>
      <c r="D58" s="43">
        <f t="shared" ref="D58:D61" si="93">B58- (C58*1.645)</f>
        <v>3.2140750000000002</v>
      </c>
      <c r="E58" s="43">
        <f t="shared" ref="E58:E61" si="94">B58+ (C58*1.645)</f>
        <v>4.7439249999999999</v>
      </c>
      <c r="F58" s="42">
        <v>4.5830000000000002</v>
      </c>
      <c r="G58" s="14">
        <v>0.57999999999999996</v>
      </c>
      <c r="H58" s="14">
        <f t="shared" ref="H58:H61" si="95">F58- (G58*1.645)</f>
        <v>3.6289000000000002</v>
      </c>
      <c r="I58" s="14">
        <f t="shared" ref="I58:I61" si="96">F58+ (G58*1.645)</f>
        <v>5.5371000000000006</v>
      </c>
      <c r="J58" s="42">
        <v>6.8360000000000003</v>
      </c>
      <c r="K58" s="14">
        <v>1.29</v>
      </c>
      <c r="L58" s="14">
        <f t="shared" ref="L58:L61" si="97">J58- (K58*1.645)</f>
        <v>4.7139500000000005</v>
      </c>
      <c r="M58" s="14">
        <f t="shared" ref="M58:M61" si="98">J58+ (K58*1.645)</f>
        <v>8.9580500000000001</v>
      </c>
      <c r="N58" s="42">
        <v>1.22</v>
      </c>
      <c r="O58" s="14">
        <v>0.33</v>
      </c>
      <c r="P58" s="14">
        <f t="shared" ref="P58:P61" si="99">N58- (O58*1.645)</f>
        <v>0.67714999999999992</v>
      </c>
      <c r="Q58" s="14">
        <f t="shared" ref="Q58:Q61" si="100">N58+ (O58*1.645)</f>
        <v>1.76285</v>
      </c>
      <c r="R58" s="42">
        <v>4.3220000000000001</v>
      </c>
      <c r="S58" s="14">
        <v>0.55000000000000004</v>
      </c>
      <c r="T58" s="14">
        <f t="shared" ref="T58:T61" si="101">R58- (S58*1.645)</f>
        <v>3.4172500000000001</v>
      </c>
      <c r="U58" s="14">
        <f t="shared" ref="U58:U61" si="102">R58+ (S58*1.645)</f>
        <v>5.22675</v>
      </c>
      <c r="V58" s="42">
        <v>3.488</v>
      </c>
      <c r="W58" s="14">
        <v>0.79500000000000004</v>
      </c>
      <c r="X58" s="14">
        <f t="shared" ref="X58:X61" si="103">V58- (W58*1.645)</f>
        <v>2.1802250000000001</v>
      </c>
      <c r="Y58" s="14">
        <f t="shared" ref="Y58:Y61" si="104">V58+ (W58*1.645)</f>
        <v>4.7957749999999999</v>
      </c>
      <c r="Z58" s="42">
        <v>4.524</v>
      </c>
      <c r="AA58" s="14">
        <v>0.96799999999999997</v>
      </c>
      <c r="AB58" s="14">
        <f t="shared" ref="AB58:AB61" si="105">Z58- (AA58*1.645)</f>
        <v>2.9316399999999998</v>
      </c>
      <c r="AC58" s="14">
        <f t="shared" ref="AC58:AC61" si="106">Z58+ (AA58*1.645)</f>
        <v>6.1163600000000002</v>
      </c>
      <c r="AD58" s="42">
        <v>3.3330000000000002</v>
      </c>
      <c r="AE58" s="14">
        <v>0.23699999999999999</v>
      </c>
      <c r="AF58" s="14">
        <f t="shared" ref="AF58:AF61" si="107">AD58- (AE58*1.645)</f>
        <v>2.9431350000000003</v>
      </c>
      <c r="AG58" s="14">
        <f t="shared" si="91"/>
        <v>3.7228650000000001</v>
      </c>
    </row>
    <row r="59" spans="1:33" x14ac:dyDescent="0.2">
      <c r="A59" s="4" t="s">
        <v>30</v>
      </c>
      <c r="B59" s="42">
        <v>42.033999999999999</v>
      </c>
      <c r="C59" s="48">
        <v>1.1819999999999999</v>
      </c>
      <c r="D59" s="43">
        <f t="shared" si="93"/>
        <v>40.08961</v>
      </c>
      <c r="E59" s="43">
        <f t="shared" si="94"/>
        <v>43.978389999999997</v>
      </c>
      <c r="F59" s="42">
        <v>34.835000000000001</v>
      </c>
      <c r="G59" s="14">
        <v>1.23</v>
      </c>
      <c r="H59" s="14">
        <f t="shared" si="95"/>
        <v>32.81165</v>
      </c>
      <c r="I59" s="14">
        <f t="shared" si="96"/>
        <v>36.858350000000002</v>
      </c>
      <c r="J59" s="42">
        <v>38.500999999999998</v>
      </c>
      <c r="K59" s="14">
        <v>2.84</v>
      </c>
      <c r="L59" s="14">
        <f t="shared" si="97"/>
        <v>33.8292</v>
      </c>
      <c r="M59" s="14">
        <f t="shared" si="98"/>
        <v>43.172799999999995</v>
      </c>
      <c r="N59" s="42">
        <v>40.898000000000003</v>
      </c>
      <c r="O59" s="14">
        <v>2.41</v>
      </c>
      <c r="P59" s="14">
        <f t="shared" si="99"/>
        <v>36.933550000000004</v>
      </c>
      <c r="Q59" s="14">
        <f t="shared" si="100"/>
        <v>44.862450000000003</v>
      </c>
      <c r="R59" s="42">
        <v>36.247</v>
      </c>
      <c r="S59" s="14">
        <v>1.22</v>
      </c>
      <c r="T59" s="14">
        <f t="shared" si="101"/>
        <v>34.240099999999998</v>
      </c>
      <c r="U59" s="14">
        <f t="shared" si="102"/>
        <v>38.253900000000002</v>
      </c>
      <c r="V59" s="42">
        <v>39.06</v>
      </c>
      <c r="W59" s="14">
        <v>2.5979999999999999</v>
      </c>
      <c r="X59" s="14">
        <f t="shared" si="103"/>
        <v>34.786290000000001</v>
      </c>
      <c r="Y59" s="14">
        <f>V59+ (W59*1.645)</f>
        <v>43.333710000000004</v>
      </c>
      <c r="Z59" s="42">
        <v>41.44</v>
      </c>
      <c r="AA59" s="14">
        <v>2.5409999999999999</v>
      </c>
      <c r="AB59" s="14">
        <f t="shared" si="105"/>
        <v>37.260054999999994</v>
      </c>
      <c r="AC59" s="14">
        <f t="shared" si="106"/>
        <v>45.619945000000001</v>
      </c>
      <c r="AD59" s="42">
        <v>40.045000000000002</v>
      </c>
      <c r="AE59" s="14">
        <v>0.754</v>
      </c>
      <c r="AF59" s="14">
        <f t="shared" si="107"/>
        <v>38.804670000000002</v>
      </c>
      <c r="AG59" s="14">
        <f t="shared" si="91"/>
        <v>41.285330000000002</v>
      </c>
    </row>
    <row r="60" spans="1:33" x14ac:dyDescent="0.2">
      <c r="A60" s="31" t="s">
        <v>27</v>
      </c>
      <c r="B60" s="42">
        <v>11.53</v>
      </c>
      <c r="C60" s="48">
        <v>0.68700000000000006</v>
      </c>
      <c r="D60" s="43">
        <f t="shared" si="93"/>
        <v>10.399884999999999</v>
      </c>
      <c r="E60" s="43">
        <f t="shared" si="94"/>
        <v>12.660114999999999</v>
      </c>
      <c r="F60" s="42">
        <v>9.9499999999999993</v>
      </c>
      <c r="G60" s="14">
        <v>0.66</v>
      </c>
      <c r="H60" s="14">
        <f t="shared" si="95"/>
        <v>8.8643000000000001</v>
      </c>
      <c r="I60" s="14">
        <f t="shared" si="96"/>
        <v>11.035699999999999</v>
      </c>
      <c r="J60" s="42">
        <v>9.298</v>
      </c>
      <c r="K60" s="14">
        <v>1.33</v>
      </c>
      <c r="L60" s="14">
        <f t="shared" si="97"/>
        <v>7.11015</v>
      </c>
      <c r="M60" s="14">
        <f t="shared" si="98"/>
        <v>11.485849999999999</v>
      </c>
      <c r="N60" s="42">
        <v>7.5529999999999999</v>
      </c>
      <c r="O60" s="14">
        <v>1.31</v>
      </c>
      <c r="P60" s="14">
        <f t="shared" si="99"/>
        <v>5.3980499999999996</v>
      </c>
      <c r="Q60" s="14">
        <f t="shared" si="100"/>
        <v>9.7079500000000003</v>
      </c>
      <c r="R60" s="42">
        <v>10.180999999999999</v>
      </c>
      <c r="S60" s="14">
        <v>0.72</v>
      </c>
      <c r="T60" s="14">
        <f t="shared" si="101"/>
        <v>8.996599999999999</v>
      </c>
      <c r="U60" s="14">
        <f t="shared" si="102"/>
        <v>11.365399999999999</v>
      </c>
      <c r="V60" s="42">
        <v>11.601000000000001</v>
      </c>
      <c r="W60" s="14">
        <v>1.754</v>
      </c>
      <c r="X60" s="14">
        <f t="shared" si="103"/>
        <v>8.7156700000000011</v>
      </c>
      <c r="Y60" s="14">
        <f t="shared" si="104"/>
        <v>14.486330000000001</v>
      </c>
      <c r="Z60" s="42">
        <v>8.9120000000000008</v>
      </c>
      <c r="AA60" s="14">
        <v>1.127</v>
      </c>
      <c r="AB60" s="14">
        <f t="shared" si="105"/>
        <v>7.0580850000000011</v>
      </c>
      <c r="AC60" s="14">
        <f t="shared" si="106"/>
        <v>10.765915000000001</v>
      </c>
      <c r="AD60" s="42">
        <v>10.319000000000001</v>
      </c>
      <c r="AE60" s="14">
        <v>0.38100000000000001</v>
      </c>
      <c r="AF60" s="14">
        <f t="shared" si="107"/>
        <v>9.6922550000000012</v>
      </c>
      <c r="AG60" s="14">
        <f t="shared" si="91"/>
        <v>10.945745000000001</v>
      </c>
    </row>
    <row r="61" spans="1:33" x14ac:dyDescent="0.2">
      <c r="A61" s="31" t="s">
        <v>28</v>
      </c>
      <c r="B61" s="42">
        <v>30.504999999999999</v>
      </c>
      <c r="C61" s="48">
        <v>1.0880000000000001</v>
      </c>
      <c r="D61" s="43">
        <f t="shared" si="93"/>
        <v>28.715239999999998</v>
      </c>
      <c r="E61" s="43">
        <f t="shared" si="94"/>
        <v>32.294759999999997</v>
      </c>
      <c r="F61" s="42">
        <v>24.885000000000002</v>
      </c>
      <c r="G61" s="14">
        <v>1.06</v>
      </c>
      <c r="H61" s="14">
        <f t="shared" si="95"/>
        <v>23.141300000000001</v>
      </c>
      <c r="I61" s="14">
        <f t="shared" si="96"/>
        <v>26.628700000000002</v>
      </c>
      <c r="J61" s="42">
        <v>29.202999999999999</v>
      </c>
      <c r="K61" s="14">
        <v>2.34</v>
      </c>
      <c r="L61" s="14">
        <f t="shared" si="97"/>
        <v>25.3537</v>
      </c>
      <c r="M61" s="14">
        <f t="shared" si="98"/>
        <v>33.052300000000002</v>
      </c>
      <c r="N61" s="42">
        <v>33.344999999999999</v>
      </c>
      <c r="O61" s="14">
        <v>2.09</v>
      </c>
      <c r="P61" s="14">
        <f t="shared" si="99"/>
        <v>29.906949999999998</v>
      </c>
      <c r="Q61" s="14">
        <f t="shared" si="100"/>
        <v>36.783049999999996</v>
      </c>
      <c r="R61" s="42">
        <v>26.065999999999999</v>
      </c>
      <c r="S61" s="14">
        <v>1.1299999999999999</v>
      </c>
      <c r="T61" s="14">
        <f t="shared" si="101"/>
        <v>24.207149999999999</v>
      </c>
      <c r="U61" s="14">
        <f t="shared" si="102"/>
        <v>27.924849999999999</v>
      </c>
      <c r="V61" s="42">
        <v>27.459</v>
      </c>
      <c r="W61" s="14">
        <v>2.3530000000000002</v>
      </c>
      <c r="X61" s="14">
        <f t="shared" si="103"/>
        <v>23.588314999999998</v>
      </c>
      <c r="Y61" s="14">
        <f t="shared" si="104"/>
        <v>31.329685000000001</v>
      </c>
      <c r="Z61" s="42">
        <v>32.527999999999999</v>
      </c>
      <c r="AA61" s="14">
        <v>2.464</v>
      </c>
      <c r="AB61" s="14">
        <f t="shared" si="105"/>
        <v>28.474719999999998</v>
      </c>
      <c r="AC61" s="14">
        <f t="shared" si="106"/>
        <v>36.58128</v>
      </c>
      <c r="AD61" s="42">
        <v>29.725999999999999</v>
      </c>
      <c r="AE61" s="14">
        <v>0.67300000000000004</v>
      </c>
      <c r="AF61" s="14">
        <f t="shared" si="107"/>
        <v>28.618914999999998</v>
      </c>
      <c r="AG61" s="14">
        <f t="shared" si="91"/>
        <v>30.833085000000001</v>
      </c>
    </row>
    <row r="62" spans="1:33" ht="15" customHeight="1" x14ac:dyDescent="0.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</row>
    <row r="63" spans="1:33" ht="15" customHeight="1" x14ac:dyDescent="0.2">
      <c r="A63" s="12"/>
    </row>
    <row r="64" spans="1:33" x14ac:dyDescent="0.2">
      <c r="A64" s="1" t="s">
        <v>38</v>
      </c>
    </row>
    <row r="65" spans="1:33" x14ac:dyDescent="0.2">
      <c r="A65" s="1" t="s">
        <v>39</v>
      </c>
    </row>
    <row r="66" spans="1:33" x14ac:dyDescent="0.2">
      <c r="A66" s="1" t="s">
        <v>46</v>
      </c>
    </row>
    <row r="67" spans="1:33" s="13" customFormat="1" ht="17.25" customHeight="1" x14ac:dyDescent="0.2">
      <c r="A67" s="2" t="s">
        <v>49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2">
      <c r="A68" s="2" t="s">
        <v>34</v>
      </c>
    </row>
    <row r="69" spans="1:33" x14ac:dyDescent="0.2">
      <c r="A69" s="1" t="s">
        <v>64</v>
      </c>
    </row>
    <row r="70" spans="1:33" x14ac:dyDescent="0.2">
      <c r="A70" s="1" t="s">
        <v>40</v>
      </c>
    </row>
    <row r="73" spans="1:33" ht="15" x14ac:dyDescent="0.25">
      <c r="A73" s="36"/>
    </row>
    <row r="74" spans="1:33" x14ac:dyDescent="0.2">
      <c r="A74" s="8"/>
    </row>
    <row r="75" spans="1:33" x14ac:dyDescent="0.2">
      <c r="A75" s="7"/>
    </row>
    <row r="76" spans="1:33" ht="15" x14ac:dyDescent="0.2">
      <c r="A76" s="37"/>
    </row>
    <row r="77" spans="1:33" ht="15" x14ac:dyDescent="0.25">
      <c r="A77" s="39"/>
    </row>
    <row r="78" spans="1:33" x14ac:dyDescent="0.2">
      <c r="A78" s="4"/>
    </row>
    <row r="79" spans="1:33" x14ac:dyDescent="0.2">
      <c r="A79" s="4"/>
    </row>
    <row r="80" spans="1:33" x14ac:dyDescent="0.2">
      <c r="A80" s="4"/>
    </row>
    <row r="81" spans="1:1" x14ac:dyDescent="0.2">
      <c r="A81" s="4"/>
    </row>
    <row r="82" spans="1:1" ht="15" x14ac:dyDescent="0.2">
      <c r="A82" s="46"/>
    </row>
    <row r="83" spans="1:1" ht="15" x14ac:dyDescent="0.25">
      <c r="A83" s="47"/>
    </row>
    <row r="84" spans="1:1" ht="15" x14ac:dyDescent="0.25">
      <c r="A84" s="39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ht="15" x14ac:dyDescent="0.2">
      <c r="A88" s="35"/>
    </row>
    <row r="89" spans="1:1" ht="15" x14ac:dyDescent="0.2">
      <c r="A89" s="35"/>
    </row>
    <row r="90" spans="1:1" ht="15" x14ac:dyDescent="0.2">
      <c r="A90" s="10"/>
    </row>
    <row r="91" spans="1:1" x14ac:dyDescent="0.2">
      <c r="A91" s="8"/>
    </row>
    <row r="92" spans="1:1" x14ac:dyDescent="0.2">
      <c r="A92" s="8"/>
    </row>
    <row r="93" spans="1:1" ht="15" x14ac:dyDescent="0.2">
      <c r="A93" s="37"/>
    </row>
    <row r="94" spans="1:1" ht="15" x14ac:dyDescent="0.2">
      <c r="A94" s="51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53"/>
    </row>
    <row r="102" spans="1:1" ht="15" x14ac:dyDescent="0.2">
      <c r="A102" s="37"/>
    </row>
    <row r="103" spans="1:1" ht="15" x14ac:dyDescent="0.2">
      <c r="A103" s="51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ht="15" x14ac:dyDescent="0.2">
      <c r="A107" s="37"/>
    </row>
    <row r="108" spans="1:1" ht="15" x14ac:dyDescent="0.2">
      <c r="A108" s="51"/>
    </row>
    <row r="109" spans="1:1" x14ac:dyDescent="0.2">
      <c r="A109" s="4"/>
    </row>
    <row r="110" spans="1:1" x14ac:dyDescent="0.2">
      <c r="A110" s="4"/>
    </row>
    <row r="111" spans="1:1" x14ac:dyDescent="0.2">
      <c r="A111" s="31"/>
    </row>
    <row r="112" spans="1:1" x14ac:dyDescent="0.2">
      <c r="A112" s="31"/>
    </row>
    <row r="113" spans="1:1" x14ac:dyDescent="0.2">
      <c r="A113" s="4"/>
    </row>
    <row r="114" spans="1:1" x14ac:dyDescent="0.2">
      <c r="A114" s="31"/>
    </row>
    <row r="115" spans="1:1" x14ac:dyDescent="0.2">
      <c r="A115" s="31"/>
    </row>
    <row r="116" spans="1:1" x14ac:dyDescent="0.2">
      <c r="A116" s="4"/>
    </row>
    <row r="117" spans="1:1" x14ac:dyDescent="0.2">
      <c r="A117" s="31"/>
    </row>
    <row r="118" spans="1:1" x14ac:dyDescent="0.2">
      <c r="A118" s="31"/>
    </row>
    <row r="119" spans="1:1" x14ac:dyDescent="0.2">
      <c r="A119" s="4"/>
    </row>
    <row r="120" spans="1:1" x14ac:dyDescent="0.2">
      <c r="A120" s="31"/>
    </row>
    <row r="121" spans="1:1" x14ac:dyDescent="0.2">
      <c r="A121" s="31"/>
    </row>
    <row r="122" spans="1:1" x14ac:dyDescent="0.2">
      <c r="A122" s="4"/>
    </row>
    <row r="123" spans="1:1" x14ac:dyDescent="0.2">
      <c r="A123" s="31"/>
    </row>
    <row r="124" spans="1:1" x14ac:dyDescent="0.2">
      <c r="A124" s="31"/>
    </row>
  </sheetData>
  <mergeCells count="36">
    <mergeCell ref="AD5:AG5"/>
    <mergeCell ref="AD6:AD7"/>
    <mergeCell ref="AE6:AE7"/>
    <mergeCell ref="AF6:AG6"/>
    <mergeCell ref="R5:U5"/>
    <mergeCell ref="R6:R7"/>
    <mergeCell ref="S6:S7"/>
    <mergeCell ref="T6:U6"/>
    <mergeCell ref="N5:Q5"/>
    <mergeCell ref="N6:N7"/>
    <mergeCell ref="A5:A7"/>
    <mergeCell ref="B5:E5"/>
    <mergeCell ref="J5:M5"/>
    <mergeCell ref="J6:J7"/>
    <mergeCell ref="L6:M6"/>
    <mergeCell ref="G6:G7"/>
    <mergeCell ref="H6:I6"/>
    <mergeCell ref="K6:K7"/>
    <mergeCell ref="C6:C7"/>
    <mergeCell ref="D6:E6"/>
    <mergeCell ref="A1:AC1"/>
    <mergeCell ref="A3:AC3"/>
    <mergeCell ref="Z5:AC5"/>
    <mergeCell ref="Z6:Z7"/>
    <mergeCell ref="AA6:AA7"/>
    <mergeCell ref="AB6:AC6"/>
    <mergeCell ref="A2:AC2"/>
    <mergeCell ref="V5:Y5"/>
    <mergeCell ref="V6:V7"/>
    <mergeCell ref="W6:W7"/>
    <mergeCell ref="X6:Y6"/>
    <mergeCell ref="B6:B7"/>
    <mergeCell ref="O6:O7"/>
    <mergeCell ref="P6:Q6"/>
    <mergeCell ref="F5:I5"/>
    <mergeCell ref="F6:F7"/>
  </mergeCells>
  <printOptions horizontalCentered="1"/>
  <pageMargins left="0.51181102362204722" right="0.51181102362204722" top="0.39370078740157483" bottom="0.31496062992125984" header="0.51181102362204722" footer="0.31496062992125984"/>
  <pageSetup paperSize="9" scale="72" orientation="landscape" r:id="rId1"/>
  <headerFooter alignWithMargins="0"/>
  <rowBreaks count="1" manualBreakCount="1">
    <brk id="26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List of Tables</vt:lpstr>
      <vt:lpstr>Table 3</vt:lpstr>
      <vt:lpstr>'List of Tables'!Print_Area</vt:lpstr>
      <vt:lpstr>'Table 3'!Print_Area</vt:lpstr>
      <vt:lpstr>'List of Tables'!Print_Titles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2023-09-07T07:55:50Z</dcterms:modified>
</cp:coreProperties>
</file>