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D:\PRESS RELEASE\MAY2022\"/>
    </mc:Choice>
  </mc:AlternateContent>
  <xr:revisionPtr revIDLastSave="0" documentId="13_ncr:8001_{3CEBA2C7-282C-45C1-BA1D-EA579B9A4CC1}" xr6:coauthVersionLast="47" xr6:coauthVersionMax="47" xr10:uidLastSave="{00000000-0000-0000-0000-000000000000}"/>
  <bookViews>
    <workbookView xWindow="-120" yWindow="-120" windowWidth="20730" windowHeight="11160" tabRatio="751" xr2:uid="{00000000-000D-0000-FFFF-FFFF00000000}"/>
  </bookViews>
  <sheets>
    <sheet name="Table 1" sheetId="123" r:id="rId1"/>
    <sheet name="Sheet2" sheetId="149" state="hidden" r:id="rId2"/>
  </sheets>
  <definedNames>
    <definedName name="_xlnm.Print_Area" localSheetId="0">'Table 1'!$A$1:$A$53</definedName>
    <definedName name="_xlnm.Print_Titles" localSheetId="0">'Table 1'!$1:$5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5" i="123" l="1"/>
  <c r="R21" i="123"/>
  <c r="N37" i="123"/>
  <c r="B15" i="123"/>
  <c r="D15" i="123" s="1"/>
  <c r="E44" i="123"/>
  <c r="D44" i="123"/>
  <c r="E43" i="123"/>
  <c r="D43" i="123"/>
  <c r="E42" i="123"/>
  <c r="D42" i="123"/>
  <c r="E41" i="123"/>
  <c r="D41" i="123"/>
  <c r="E40" i="123"/>
  <c r="D40" i="123"/>
  <c r="E39" i="123"/>
  <c r="D39" i="123"/>
  <c r="E38" i="123"/>
  <c r="D38" i="123"/>
  <c r="E37" i="123"/>
  <c r="D37" i="123"/>
  <c r="E32" i="123"/>
  <c r="D32" i="123"/>
  <c r="E31" i="123"/>
  <c r="D31" i="123"/>
  <c r="E30" i="123"/>
  <c r="D30" i="123"/>
  <c r="E29" i="123"/>
  <c r="D29" i="123"/>
  <c r="E28" i="123"/>
  <c r="D28" i="123"/>
  <c r="E27" i="123"/>
  <c r="D27" i="123"/>
  <c r="E26" i="123"/>
  <c r="D26" i="123"/>
  <c r="E25" i="123"/>
  <c r="D25" i="123"/>
  <c r="E24" i="123"/>
  <c r="D24" i="123"/>
  <c r="E23" i="123"/>
  <c r="D23" i="123"/>
  <c r="E17" i="123"/>
  <c r="D17" i="123"/>
  <c r="E16" i="123"/>
  <c r="D16" i="123"/>
  <c r="E15" i="123"/>
  <c r="E9" i="123"/>
  <c r="D9" i="123"/>
  <c r="X44" i="123"/>
  <c r="Y44" i="123"/>
  <c r="Y43" i="123"/>
  <c r="X43" i="123"/>
  <c r="Y42" i="123"/>
  <c r="X42" i="123"/>
  <c r="Y41" i="123"/>
  <c r="X41" i="123"/>
  <c r="Y40" i="123"/>
  <c r="X40" i="123"/>
  <c r="Y39" i="123"/>
  <c r="X39" i="123"/>
  <c r="Y38" i="123"/>
  <c r="X38" i="123"/>
  <c r="Y37" i="123"/>
  <c r="X37" i="123"/>
  <c r="Y32" i="123"/>
  <c r="X32" i="123"/>
  <c r="Y31" i="123"/>
  <c r="X31" i="123"/>
  <c r="Y30" i="123"/>
  <c r="X30" i="123"/>
  <c r="Y29" i="123"/>
  <c r="X29" i="123"/>
  <c r="Y28" i="123"/>
  <c r="X28" i="123"/>
  <c r="Y27" i="123"/>
  <c r="X27" i="123"/>
  <c r="Y26" i="123"/>
  <c r="X26" i="123"/>
  <c r="Y25" i="123"/>
  <c r="X25" i="123"/>
  <c r="Y24" i="123"/>
  <c r="X24" i="123"/>
  <c r="Y23" i="123"/>
  <c r="X23" i="123"/>
  <c r="Y17" i="123"/>
  <c r="X17" i="123"/>
  <c r="Y16" i="123"/>
  <c r="X16" i="123"/>
  <c r="Y15" i="123"/>
  <c r="X15" i="123"/>
  <c r="Y9" i="123"/>
  <c r="X9" i="123"/>
  <c r="U44" i="123" l="1"/>
  <c r="T44" i="123"/>
  <c r="U43" i="123"/>
  <c r="T43" i="123"/>
  <c r="U42" i="123"/>
  <c r="T42" i="123"/>
  <c r="U41" i="123"/>
  <c r="T41" i="123"/>
  <c r="U40" i="123"/>
  <c r="T40" i="123"/>
  <c r="U39" i="123"/>
  <c r="T39" i="123"/>
  <c r="U38" i="123"/>
  <c r="T38" i="123"/>
  <c r="U37" i="123"/>
  <c r="T37" i="123"/>
  <c r="U32" i="123"/>
  <c r="T32" i="123"/>
  <c r="U31" i="123"/>
  <c r="T31" i="123"/>
  <c r="U30" i="123"/>
  <c r="T30" i="123"/>
  <c r="U29" i="123"/>
  <c r="T29" i="123"/>
  <c r="U28" i="123"/>
  <c r="T28" i="123"/>
  <c r="U27" i="123"/>
  <c r="T27" i="123"/>
  <c r="U26" i="123"/>
  <c r="T26" i="123"/>
  <c r="U25" i="123"/>
  <c r="T25" i="123"/>
  <c r="U24" i="123"/>
  <c r="T24" i="123"/>
  <c r="U23" i="123"/>
  <c r="T23" i="123"/>
  <c r="U17" i="123"/>
  <c r="T17" i="123"/>
  <c r="U16" i="123"/>
  <c r="T16" i="123"/>
  <c r="U15" i="123"/>
  <c r="T15" i="123"/>
  <c r="U9" i="123"/>
  <c r="T9" i="123"/>
  <c r="R13" i="123" l="1"/>
  <c r="F13" i="123"/>
  <c r="F21" i="123"/>
  <c r="F35" i="123"/>
  <c r="B35" i="123" l="1"/>
  <c r="B21" i="123"/>
  <c r="B13" i="123"/>
  <c r="N35" i="123"/>
  <c r="N21" i="123"/>
  <c r="N13" i="123"/>
  <c r="J13" i="123" l="1"/>
  <c r="J21" i="123"/>
  <c r="J35" i="123"/>
</calcChain>
</file>

<file path=xl/sharedStrings.xml><?xml version="1.0" encoding="utf-8"?>
<sst xmlns="http://schemas.openxmlformats.org/spreadsheetml/2006/main" count="485" uniqueCount="74">
  <si>
    <t>Professionals</t>
  </si>
  <si>
    <t>EMPLOYED PERSONS</t>
  </si>
  <si>
    <t>Technicians and associate professionals</t>
  </si>
  <si>
    <t>Plant and machine operators and assemblers</t>
  </si>
  <si>
    <t>Agriculture</t>
  </si>
  <si>
    <t>Industry</t>
  </si>
  <si>
    <t>Services</t>
  </si>
  <si>
    <t>Self-employed without any paid employee</t>
  </si>
  <si>
    <t>Wage and salary workers</t>
  </si>
  <si>
    <t xml:space="preserve">Employer in own family-operated farm or business </t>
  </si>
  <si>
    <t xml:space="preserve">  Number (in thousands)</t>
  </si>
  <si>
    <t xml:space="preserve">Sector/Occupation/Class of Worker </t>
  </si>
  <si>
    <t>Worked without pay in own family-operated farm or business (Unpaid family worker)</t>
  </si>
  <si>
    <t>Managers</t>
  </si>
  <si>
    <t>Clerical support workers</t>
  </si>
  <si>
    <t>Service and sales workers</t>
  </si>
  <si>
    <t>Elementary occupations</t>
  </si>
  <si>
    <t>Armed forces occupations</t>
  </si>
  <si>
    <t>Skilled agricultural, forestry, and fishery workers</t>
  </si>
  <si>
    <t>Craft and related trades workers</t>
  </si>
  <si>
    <t>Worked for private household</t>
  </si>
  <si>
    <t>Worked for private establishment</t>
  </si>
  <si>
    <t>Worked for government or government corporation</t>
  </si>
  <si>
    <t>Worked with pay in own-family operated farm or business</t>
  </si>
  <si>
    <t xml:space="preserve">  SECTOR</t>
  </si>
  <si>
    <t xml:space="preserve">  OCCUPATION</t>
  </si>
  <si>
    <t xml:space="preserve">  CLASS OF WORKER</t>
  </si>
  <si>
    <t>Total</t>
  </si>
  <si>
    <t xml:space="preserve">            All estimates used the 2015 POPCEN-based Population Projection.</t>
  </si>
  <si>
    <t>(In Percent)</t>
  </si>
  <si>
    <t>Notes: Details may not add up to totals due to rounding.</t>
  </si>
  <si>
    <t xml:space="preserve">           p - Preliminary.</t>
  </si>
  <si>
    <t>Estimate</t>
  </si>
  <si>
    <t>Standard Error</t>
  </si>
  <si>
    <t>Lower Limit</t>
  </si>
  <si>
    <t>Upper Limit</t>
  </si>
  <si>
    <t>90% Confidence Interval)</t>
  </si>
  <si>
    <r>
      <t>January 2022</t>
    </r>
    <r>
      <rPr>
        <b/>
        <vertAlign val="superscript"/>
        <sz val="11"/>
        <rFont val="Arial"/>
        <family val="2"/>
      </rPr>
      <t>p, 1</t>
    </r>
    <r>
      <rPr>
        <b/>
        <sz val="11"/>
        <rFont val="Arial"/>
        <family val="2"/>
      </rPr>
      <t xml:space="preserve">                           </t>
    </r>
  </si>
  <si>
    <t xml:space="preserve">           f - Final.</t>
  </si>
  <si>
    <t>Over</t>
  </si>
  <si>
    <t>Mean</t>
  </si>
  <si>
    <t>Std. Err.</t>
  </si>
  <si>
    <t>[90% Conf.</t>
  </si>
  <si>
    <t>Interval]</t>
  </si>
  <si>
    <t>underemp</t>
  </si>
  <si>
    <t>_subpop_1</t>
  </si>
  <si>
    <t>_subpop_2</t>
  </si>
  <si>
    <t>_subpop_3</t>
  </si>
  <si>
    <t>_subpop_4</t>
  </si>
  <si>
    <t>_subpop_5</t>
  </si>
  <si>
    <t>_subpop_6</t>
  </si>
  <si>
    <t>_subpop_7</t>
  </si>
  <si>
    <t>_subpop_8</t>
  </si>
  <si>
    <t>_subpop_9</t>
  </si>
  <si>
    <t>_subpop_10</t>
  </si>
  <si>
    <t>_subpop_11</t>
  </si>
  <si>
    <t>_subpop_12</t>
  </si>
  <si>
    <t>_subpop_13</t>
  </si>
  <si>
    <t>_subpop_14</t>
  </si>
  <si>
    <t>_subpop_15</t>
  </si>
  <si>
    <t>_subpop_16</t>
  </si>
  <si>
    <t>_subpop_17</t>
  </si>
  <si>
    <t>unemployed</t>
  </si>
  <si>
    <t>employed</t>
  </si>
  <si>
    <t>lfp</t>
  </si>
  <si>
    <t>pop15_over</t>
  </si>
  <si>
    <r>
      <t>February 2022</t>
    </r>
    <r>
      <rPr>
        <b/>
        <vertAlign val="superscript"/>
        <sz val="11"/>
        <rFont val="Arial"/>
        <family val="2"/>
      </rPr>
      <t>p</t>
    </r>
  </si>
  <si>
    <t xml:space="preserve">          1 - Preliminary estimates in January 2022 excludes Surigao del Norte and Dinagat Island. </t>
  </si>
  <si>
    <t>TABLE 1   Employed Persons by Sector, Occupation, and Class of Worker, with Measures of Precision, Philippines:</t>
  </si>
  <si>
    <r>
      <t>March 2022</t>
    </r>
    <r>
      <rPr>
        <b/>
        <vertAlign val="superscript"/>
        <sz val="11"/>
        <rFont val="Arial"/>
        <family val="2"/>
      </rPr>
      <t>p</t>
    </r>
  </si>
  <si>
    <r>
      <t>April 2022</t>
    </r>
    <r>
      <rPr>
        <b/>
        <vertAlign val="superscript"/>
        <sz val="11"/>
        <rFont val="Arial"/>
        <family val="2"/>
      </rPr>
      <t>p</t>
    </r>
  </si>
  <si>
    <r>
      <t>May 2022</t>
    </r>
    <r>
      <rPr>
        <b/>
        <vertAlign val="superscript"/>
        <sz val="11"/>
        <rFont val="Arial"/>
        <family val="2"/>
      </rPr>
      <t>p</t>
    </r>
  </si>
  <si>
    <r>
      <t>May 2021</t>
    </r>
    <r>
      <rPr>
        <b/>
        <vertAlign val="superscript"/>
        <sz val="11"/>
        <rFont val="Arial"/>
        <family val="2"/>
      </rPr>
      <t>f</t>
    </r>
    <r>
      <rPr>
        <b/>
        <sz val="11"/>
        <rFont val="Arial"/>
        <family val="2"/>
      </rPr>
      <t xml:space="preserve">                           </t>
    </r>
  </si>
  <si>
    <r>
      <t>May 2021</t>
    </r>
    <r>
      <rPr>
        <b/>
        <vertAlign val="superscript"/>
        <sz val="11"/>
        <rFont val="Arial"/>
        <family val="2"/>
      </rPr>
      <t>f</t>
    </r>
    <r>
      <rPr>
        <b/>
        <sz val="11"/>
        <rFont val="Arial"/>
        <family val="2"/>
      </rPr>
      <t>, January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</t>
    </r>
    <r>
      <rPr>
        <b/>
        <vertAlign val="superscript"/>
        <sz val="11"/>
        <rFont val="Arial"/>
        <family val="2"/>
      </rPr>
      <t xml:space="preserve"> </t>
    </r>
    <r>
      <rPr>
        <b/>
        <sz val="11"/>
        <rFont val="Arial"/>
        <family val="2"/>
      </rPr>
      <t>February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March 2022</t>
    </r>
    <r>
      <rPr>
        <b/>
        <vertAlign val="superscript"/>
        <sz val="11"/>
        <rFont val="Arial"/>
        <family val="2"/>
      </rPr>
      <t>p,</t>
    </r>
    <r>
      <rPr>
        <b/>
        <sz val="11"/>
        <rFont val="Arial"/>
        <family val="2"/>
      </rPr>
      <t>, April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</t>
    </r>
    <r>
      <rPr>
        <b/>
        <vertAlign val="superscript"/>
        <sz val="11"/>
        <rFont val="Arial"/>
        <family val="2"/>
      </rPr>
      <t xml:space="preserve"> </t>
    </r>
    <r>
      <rPr>
        <b/>
        <sz val="11"/>
        <rFont val="Arial"/>
        <family val="2"/>
      </rPr>
      <t>and May 2022</t>
    </r>
    <r>
      <rPr>
        <b/>
        <vertAlign val="superscript"/>
        <sz val="11"/>
        <rFont val="Arial"/>
        <family val="2"/>
      </rPr>
      <t>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</si>
</sst>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7" formatCode="_(* #,##0.0_);_(* \(#,##0.0\);_(* &quot;-&quot;??_);_(@_)"/>
    <numFmt numFmtId="171" formatCode="mmmm\ yyyy"/>
    <numFmt numFmtId="172" formatCode="#,##0.0;\-#,##0.0"/>
    <numFmt numFmtId="174" formatCode="#,##0.000000;\-#,##0.000000"/>
    <numFmt numFmtId="177" formatCode="#,##0.0000;\-#,##0.0000"/>
    <numFmt numFmtId="178" formatCode="#,##0.00000;\-#,##0.00000"/>
  </numFmts>
  <fonts count="14" x14ac:knownFonts="1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11"/>
      <name val="Arial"/>
      <family val="2"/>
    </font>
    <font>
      <b/>
      <vertAlign val="superscript"/>
      <sz val="11"/>
      <name val="Arial"/>
      <family val="2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2">
    <xf numFmtId="37" fontId="0" fillId="0" borderId="0"/>
    <xf numFmtId="164" fontId="6" fillId="0" borderId="0" applyFont="0" applyFill="0" applyBorder="0" applyAlignment="0" applyProtection="0"/>
    <xf numFmtId="37" fontId="7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37" fontId="7" fillId="0" borderId="0"/>
    <xf numFmtId="37" fontId="7" fillId="0" borderId="0"/>
    <xf numFmtId="164" fontId="6" fillId="0" borderId="0" applyFont="0" applyFill="0" applyBorder="0" applyAlignment="0" applyProtection="0"/>
    <xf numFmtId="37" fontId="7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37" fontId="7" fillId="0" borderId="0"/>
    <xf numFmtId="37" fontId="7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37" fontId="7" fillId="0" borderId="0"/>
    <xf numFmtId="37" fontId="7" fillId="0" borderId="0"/>
    <xf numFmtId="37" fontId="7" fillId="0" borderId="0"/>
    <xf numFmtId="37" fontId="7" fillId="0" borderId="0"/>
    <xf numFmtId="37" fontId="7" fillId="0" borderId="0"/>
    <xf numFmtId="37" fontId="7" fillId="0" borderId="0"/>
    <xf numFmtId="37" fontId="7" fillId="0" borderId="0"/>
    <xf numFmtId="0" fontId="5" fillId="0" borderId="0"/>
    <xf numFmtId="164" fontId="5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84">
    <xf numFmtId="37" fontId="0" fillId="0" borderId="0" xfId="0"/>
    <xf numFmtId="167" fontId="10" fillId="0" borderId="0" xfId="1" applyNumberFormat="1" applyFont="1" applyBorder="1" applyAlignment="1">
      <alignment horizontal="left"/>
    </xf>
    <xf numFmtId="0" fontId="10" fillId="0" borderId="0" xfId="0" applyNumberFormat="1" applyFont="1" applyAlignment="1">
      <alignment horizontal="left" vertical="center"/>
    </xf>
    <xf numFmtId="37" fontId="10" fillId="0" borderId="0" xfId="2" applyFont="1" applyFill="1" applyAlignment="1">
      <alignment vertical="center"/>
    </xf>
    <xf numFmtId="0" fontId="10" fillId="0" borderId="0" xfId="0" applyNumberFormat="1" applyFont="1" applyFill="1" applyAlignment="1">
      <alignment horizontal="left" vertical="center"/>
    </xf>
    <xf numFmtId="37" fontId="9" fillId="0" borderId="0" xfId="0" applyFont="1" applyFill="1" applyAlignment="1">
      <alignment vertical="center"/>
    </xf>
    <xf numFmtId="37" fontId="11" fillId="0" borderId="2" xfId="0" applyFont="1" applyFill="1" applyBorder="1" applyAlignment="1">
      <alignment horizontal="left" vertical="center"/>
    </xf>
    <xf numFmtId="37" fontId="9" fillId="0" borderId="0" xfId="0" applyFont="1" applyAlignment="1">
      <alignment vertical="center"/>
    </xf>
    <xf numFmtId="37" fontId="9" fillId="0" borderId="0" xfId="14" applyFont="1"/>
    <xf numFmtId="37" fontId="11" fillId="0" borderId="0" xfId="0" applyFont="1" applyAlignment="1">
      <alignment horizontal="center" vertical="center"/>
    </xf>
    <xf numFmtId="37" fontId="9" fillId="0" borderId="2" xfId="0" applyFont="1" applyBorder="1" applyAlignment="1">
      <alignment horizontal="center" vertical="center"/>
    </xf>
    <xf numFmtId="37" fontId="9" fillId="0" borderId="2" xfId="14" applyFont="1" applyBorder="1" applyAlignment="1">
      <alignment vertical="center"/>
    </xf>
    <xf numFmtId="37" fontId="9" fillId="0" borderId="2" xfId="14" applyFont="1" applyBorder="1" applyAlignment="1">
      <alignment horizontal="left" vertical="center" indent="1"/>
    </xf>
    <xf numFmtId="37" fontId="11" fillId="0" borderId="2" xfId="0" applyFont="1" applyBorder="1" applyAlignment="1">
      <alignment horizontal="left" vertical="center"/>
    </xf>
    <xf numFmtId="37" fontId="9" fillId="0" borderId="2" xfId="0" applyFont="1" applyBorder="1" applyAlignment="1">
      <alignment horizontal="left" vertical="center" indent="1"/>
    </xf>
    <xf numFmtId="37" fontId="9" fillId="0" borderId="2" xfId="0" applyFont="1" applyBorder="1" applyAlignment="1" applyProtection="1">
      <alignment horizontal="left" indent="1"/>
    </xf>
    <xf numFmtId="172" fontId="9" fillId="0" borderId="2" xfId="1" applyNumberFormat="1" applyFont="1" applyBorder="1" applyAlignment="1">
      <alignment horizontal="right" vertical="justify"/>
    </xf>
    <xf numFmtId="37" fontId="11" fillId="0" borderId="2" xfId="0" applyFont="1" applyBorder="1" applyAlignment="1">
      <alignment horizontal="left" vertical="center" indent="1"/>
    </xf>
    <xf numFmtId="172" fontId="13" fillId="0" borderId="2" xfId="1" applyNumberFormat="1" applyFont="1" applyBorder="1" applyAlignment="1">
      <alignment horizontal="right" vertical="justify"/>
    </xf>
    <xf numFmtId="37" fontId="9" fillId="0" borderId="0" xfId="0" applyFont="1"/>
    <xf numFmtId="37" fontId="9" fillId="0" borderId="2" xfId="0" applyFont="1" applyBorder="1" applyAlignment="1">
      <alignment horizontal="left" indent="1"/>
    </xf>
    <xf numFmtId="37" fontId="9" fillId="0" borderId="2" xfId="0" applyFont="1" applyBorder="1" applyAlignment="1">
      <alignment horizontal="left" vertical="center" indent="2"/>
    </xf>
    <xf numFmtId="37" fontId="9" fillId="0" borderId="0" xfId="0" applyFont="1" applyAlignment="1">
      <alignment vertical="top"/>
    </xf>
    <xf numFmtId="37" fontId="9" fillId="0" borderId="6" xfId="0" applyFont="1" applyBorder="1" applyAlignment="1">
      <alignment horizontal="left" vertical="center" indent="1"/>
    </xf>
    <xf numFmtId="37" fontId="9" fillId="0" borderId="0" xfId="0" applyFont="1" applyBorder="1" applyAlignment="1">
      <alignment horizontal="left" vertical="center" indent="1"/>
    </xf>
    <xf numFmtId="37" fontId="9" fillId="0" borderId="0" xfId="2" applyFont="1" applyAlignment="1">
      <alignment vertical="center"/>
    </xf>
    <xf numFmtId="37" fontId="6" fillId="0" borderId="0" xfId="0" applyFont="1"/>
    <xf numFmtId="0" fontId="10" fillId="0" borderId="0" xfId="0" applyNumberFormat="1" applyFont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171" fontId="8" fillId="0" borderId="2" xfId="0" applyNumberFormat="1" applyFont="1" applyBorder="1" applyAlignment="1">
      <alignment horizontal="center" vertical="center" wrapText="1"/>
    </xf>
    <xf numFmtId="37" fontId="9" fillId="0" borderId="0" xfId="0" applyFont="1" applyFill="1" applyAlignment="1">
      <alignment vertical="center"/>
    </xf>
    <xf numFmtId="37" fontId="11" fillId="0" borderId="2" xfId="0" applyFont="1" applyFill="1" applyBorder="1" applyAlignment="1">
      <alignment horizontal="right" vertical="center" wrapText="1"/>
    </xf>
    <xf numFmtId="37" fontId="9" fillId="0" borderId="0" xfId="14" applyFont="1" applyFill="1"/>
    <xf numFmtId="37" fontId="9" fillId="0" borderId="7" xfId="0" applyFont="1" applyBorder="1" applyAlignment="1">
      <alignment horizontal="center" vertical="center"/>
    </xf>
    <xf numFmtId="172" fontId="11" fillId="0" borderId="2" xfId="0" applyNumberFormat="1" applyFont="1" applyBorder="1" applyAlignment="1">
      <alignment horizontal="right" vertical="justify"/>
    </xf>
    <xf numFmtId="172" fontId="13" fillId="0" borderId="2" xfId="0" applyNumberFormat="1" applyFont="1" applyBorder="1" applyAlignment="1">
      <alignment horizontal="right" vertical="justify"/>
    </xf>
    <xf numFmtId="172" fontId="9" fillId="0" borderId="2" xfId="0" applyNumberFormat="1" applyFont="1" applyBorder="1"/>
    <xf numFmtId="172" fontId="11" fillId="0" borderId="2" xfId="0" applyNumberFormat="1" applyFont="1" applyBorder="1" applyAlignment="1" applyProtection="1">
      <alignment horizontal="right" vertical="justify"/>
    </xf>
    <xf numFmtId="172" fontId="13" fillId="0" borderId="2" xfId="0" applyNumberFormat="1" applyFont="1" applyBorder="1"/>
    <xf numFmtId="172" fontId="9" fillId="0" borderId="2" xfId="0" applyNumberFormat="1" applyFont="1" applyBorder="1" applyAlignment="1">
      <alignment horizontal="right" vertical="justify"/>
    </xf>
    <xf numFmtId="172" fontId="9" fillId="0" borderId="2" xfId="0" applyNumberFormat="1" applyFont="1" applyBorder="1" applyAlignment="1">
      <alignment vertical="top"/>
    </xf>
    <xf numFmtId="172" fontId="9" fillId="0" borderId="2" xfId="0" applyNumberFormat="1" applyFont="1" applyBorder="1" applyAlignment="1">
      <alignment horizontal="right" vertical="top"/>
    </xf>
    <xf numFmtId="37" fontId="9" fillId="0" borderId="6" xfId="0" applyFont="1" applyBorder="1" applyAlignment="1">
      <alignment horizontal="left" vertical="center" indent="1"/>
    </xf>
    <xf numFmtId="37" fontId="9" fillId="0" borderId="2" xfId="14" applyFont="1" applyFill="1" applyBorder="1" applyAlignment="1">
      <alignment vertical="center"/>
    </xf>
    <xf numFmtId="172" fontId="9" fillId="0" borderId="2" xfId="0" applyNumberFormat="1" applyFont="1" applyBorder="1" applyAlignment="1">
      <alignment horizontal="right" vertical="center" wrapText="1"/>
    </xf>
    <xf numFmtId="172" fontId="9" fillId="0" borderId="2" xfId="0" applyNumberFormat="1" applyFont="1" applyBorder="1" applyAlignment="1" applyProtection="1">
      <alignment horizontal="right" vertical="justify"/>
    </xf>
    <xf numFmtId="172" fontId="9" fillId="0" borderId="2" xfId="0" applyNumberFormat="1" applyFont="1" applyBorder="1" applyAlignment="1">
      <alignment horizontal="right" vertical="top" wrapText="1"/>
    </xf>
    <xf numFmtId="172" fontId="9" fillId="0" borderId="2" xfId="0" applyNumberFormat="1" applyFont="1" applyFill="1" applyBorder="1" applyAlignment="1">
      <alignment horizontal="right" vertical="center" wrapText="1"/>
    </xf>
    <xf numFmtId="37" fontId="11" fillId="0" borderId="2" xfId="0" applyNumberFormat="1" applyFont="1" applyFill="1" applyBorder="1" applyAlignment="1">
      <alignment horizontal="right" vertical="center" wrapText="1"/>
    </xf>
    <xf numFmtId="37" fontId="9" fillId="0" borderId="2" xfId="0" applyFont="1" applyFill="1" applyBorder="1" applyAlignment="1">
      <alignment vertical="center"/>
    </xf>
    <xf numFmtId="37" fontId="9" fillId="0" borderId="2" xfId="14" applyFont="1" applyFill="1" applyBorder="1" applyAlignment="1">
      <alignment horizontal="left" vertical="center" indent="1"/>
    </xf>
    <xf numFmtId="174" fontId="9" fillId="0" borderId="0" xfId="0" applyNumberFormat="1" applyFont="1"/>
    <xf numFmtId="0" fontId="10" fillId="0" borderId="0" xfId="0" applyNumberFormat="1" applyFont="1" applyAlignment="1">
      <alignment horizontal="left" vertical="center"/>
    </xf>
    <xf numFmtId="171" fontId="8" fillId="0" borderId="2" xfId="0" applyNumberFormat="1" applyFont="1" applyBorder="1" applyAlignment="1">
      <alignment horizontal="center" vertical="center" wrapText="1"/>
    </xf>
    <xf numFmtId="37" fontId="11" fillId="0" borderId="0" xfId="0" applyFont="1" applyAlignment="1">
      <alignment horizontal="center" vertical="center"/>
    </xf>
    <xf numFmtId="0" fontId="10" fillId="0" borderId="0" xfId="0" applyNumberFormat="1" applyFont="1" applyAlignment="1">
      <alignment horizontal="left" vertical="center"/>
    </xf>
    <xf numFmtId="171" fontId="8" fillId="0" borderId="2" xfId="0" applyNumberFormat="1" applyFont="1" applyBorder="1" applyAlignment="1">
      <alignment horizontal="center" vertical="center" wrapText="1"/>
    </xf>
    <xf numFmtId="0" fontId="10" fillId="0" borderId="0" xfId="0" applyNumberFormat="1" applyFont="1" applyAlignment="1">
      <alignment horizontal="left" vertical="center"/>
    </xf>
    <xf numFmtId="171" fontId="8" fillId="0" borderId="2" xfId="0" applyNumberFormat="1" applyFont="1" applyBorder="1" applyAlignment="1">
      <alignment horizontal="center" vertical="center" wrapText="1"/>
    </xf>
    <xf numFmtId="37" fontId="9" fillId="0" borderId="2" xfId="0" applyFont="1" applyBorder="1" applyAlignment="1">
      <alignment horizontal="left" vertical="center" wrapText="1" indent="1"/>
    </xf>
    <xf numFmtId="178" fontId="9" fillId="0" borderId="2" xfId="14" applyNumberFormat="1" applyFont="1" applyFill="1" applyBorder="1" applyAlignment="1">
      <alignment vertical="center"/>
    </xf>
    <xf numFmtId="178" fontId="9" fillId="0" borderId="2" xfId="0" applyNumberFormat="1" applyFont="1" applyFill="1" applyBorder="1" applyAlignment="1">
      <alignment vertical="center"/>
    </xf>
    <xf numFmtId="178" fontId="9" fillId="0" borderId="2" xfId="14" applyNumberFormat="1" applyFont="1" applyFill="1" applyBorder="1" applyAlignment="1">
      <alignment horizontal="left" vertical="center" indent="1"/>
    </xf>
    <xf numFmtId="172" fontId="9" fillId="0" borderId="2" xfId="10" applyNumberFormat="1" applyFont="1" applyBorder="1" applyAlignment="1">
      <alignment horizontal="right" vertical="justify"/>
    </xf>
    <xf numFmtId="172" fontId="9" fillId="0" borderId="2" xfId="10" applyNumberFormat="1" applyFont="1" applyFill="1" applyBorder="1" applyAlignment="1">
      <alignment horizontal="right" vertical="justify"/>
    </xf>
    <xf numFmtId="0" fontId="10" fillId="0" borderId="0" xfId="0" applyNumberFormat="1" applyFont="1" applyAlignment="1">
      <alignment horizontal="left" vertical="center"/>
    </xf>
    <xf numFmtId="171" fontId="8" fillId="0" borderId="2" xfId="0" applyNumberFormat="1" applyFont="1" applyBorder="1" applyAlignment="1">
      <alignment horizontal="center" vertical="center" wrapText="1"/>
    </xf>
    <xf numFmtId="177" fontId="9" fillId="0" borderId="6" xfId="0" applyNumberFormat="1" applyFont="1" applyBorder="1" applyAlignment="1">
      <alignment horizontal="left" vertical="center" indent="1"/>
    </xf>
    <xf numFmtId="37" fontId="11" fillId="0" borderId="2" xfId="0" applyNumberFormat="1" applyFont="1" applyBorder="1" applyAlignment="1">
      <alignment vertical="center"/>
    </xf>
    <xf numFmtId="171" fontId="11" fillId="0" borderId="3" xfId="0" applyNumberFormat="1" applyFont="1" applyBorder="1" applyAlignment="1">
      <alignment horizontal="center" vertical="center" wrapText="1"/>
    </xf>
    <xf numFmtId="171" fontId="8" fillId="0" borderId="7" xfId="0" applyNumberFormat="1" applyFont="1" applyBorder="1" applyAlignment="1">
      <alignment horizontal="center" vertical="center" wrapText="1"/>
    </xf>
    <xf numFmtId="171" fontId="8" fillId="0" borderId="6" xfId="0" applyNumberFormat="1" applyFont="1" applyBorder="1" applyAlignment="1">
      <alignment horizontal="center" vertical="center" wrapText="1"/>
    </xf>
    <xf numFmtId="171" fontId="8" fillId="0" borderId="4" xfId="0" applyNumberFormat="1" applyFont="1" applyBorder="1" applyAlignment="1">
      <alignment horizontal="center" vertical="center" wrapText="1"/>
    </xf>
    <xf numFmtId="171" fontId="8" fillId="0" borderId="5" xfId="0" applyNumberFormat="1" applyFont="1" applyBorder="1" applyAlignment="1">
      <alignment horizontal="center" vertical="center" wrapText="1"/>
    </xf>
    <xf numFmtId="0" fontId="10" fillId="0" borderId="0" xfId="0" applyNumberFormat="1" applyFont="1" applyAlignment="1">
      <alignment horizontal="left" vertical="center"/>
    </xf>
    <xf numFmtId="171" fontId="11" fillId="0" borderId="4" xfId="0" applyNumberFormat="1" applyFont="1" applyBorder="1" applyAlignment="1">
      <alignment horizontal="center" vertical="center" wrapText="1"/>
    </xf>
    <xf numFmtId="171" fontId="11" fillId="0" borderId="1" xfId="0" applyNumberFormat="1" applyFont="1" applyBorder="1" applyAlignment="1">
      <alignment horizontal="center" vertical="center" wrapText="1"/>
    </xf>
    <xf numFmtId="171" fontId="11" fillId="0" borderId="5" xfId="0" applyNumberFormat="1" applyFont="1" applyBorder="1" applyAlignment="1">
      <alignment horizontal="center" vertical="center" wrapText="1"/>
    </xf>
    <xf numFmtId="37" fontId="11" fillId="0" borderId="7" xfId="0" applyFont="1" applyBorder="1" applyAlignment="1">
      <alignment horizontal="center" vertical="center" wrapText="1"/>
    </xf>
    <xf numFmtId="37" fontId="11" fillId="0" borderId="2" xfId="0" applyFont="1" applyBorder="1" applyAlignment="1">
      <alignment horizontal="center" vertical="center" wrapText="1"/>
    </xf>
    <xf numFmtId="37" fontId="11" fillId="0" borderId="6" xfId="0" applyFont="1" applyBorder="1" applyAlignment="1">
      <alignment horizontal="center" vertical="center" wrapText="1"/>
    </xf>
    <xf numFmtId="37" fontId="11" fillId="0" borderId="0" xfId="0" applyFont="1" applyAlignment="1">
      <alignment horizontal="center" vertical="center"/>
    </xf>
    <xf numFmtId="37" fontId="11" fillId="0" borderId="0" xfId="14" applyFont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</cellXfs>
  <cellStyles count="102">
    <cellStyle name="Comma" xfId="1" builtinId="3"/>
    <cellStyle name="Comma 10" xfId="15" xr:uid="{00000000-0005-0000-0000-000001000000}"/>
    <cellStyle name="Comma 10 2" xfId="38" xr:uid="{00000000-0005-0000-0000-000002000000}"/>
    <cellStyle name="Comma 10 2 2" xfId="57" xr:uid="{00000000-0005-0000-0000-000003000000}"/>
    <cellStyle name="Comma 10 2 2 2" xfId="95" xr:uid="{00000000-0005-0000-0000-000004000000}"/>
    <cellStyle name="Comma 10 2 3" xfId="76" xr:uid="{00000000-0005-0000-0000-000005000000}"/>
    <cellStyle name="Comma 11" xfId="9" xr:uid="{00000000-0005-0000-0000-000006000000}"/>
    <cellStyle name="Comma 11 2" xfId="35" xr:uid="{00000000-0005-0000-0000-000007000000}"/>
    <cellStyle name="Comma 11 2 2" xfId="54" xr:uid="{00000000-0005-0000-0000-000008000000}"/>
    <cellStyle name="Comma 11 2 2 2" xfId="92" xr:uid="{00000000-0005-0000-0000-000009000000}"/>
    <cellStyle name="Comma 11 2 3" xfId="73" xr:uid="{00000000-0005-0000-0000-00000A000000}"/>
    <cellStyle name="Comma 12" xfId="3" xr:uid="{00000000-0005-0000-0000-00000B000000}"/>
    <cellStyle name="Comma 12 2" xfId="31" xr:uid="{00000000-0005-0000-0000-00000C000000}"/>
    <cellStyle name="Comma 12 2 2" xfId="50" xr:uid="{00000000-0005-0000-0000-00000D000000}"/>
    <cellStyle name="Comma 12 2 2 2" xfId="88" xr:uid="{00000000-0005-0000-0000-00000E000000}"/>
    <cellStyle name="Comma 12 2 3" xfId="69" xr:uid="{00000000-0005-0000-0000-00000F000000}"/>
    <cellStyle name="Comma 14" xfId="6" xr:uid="{00000000-0005-0000-0000-000010000000}"/>
    <cellStyle name="Comma 14 2" xfId="34" xr:uid="{00000000-0005-0000-0000-000011000000}"/>
    <cellStyle name="Comma 14 2 2" xfId="53" xr:uid="{00000000-0005-0000-0000-000012000000}"/>
    <cellStyle name="Comma 14 2 2 2" xfId="91" xr:uid="{00000000-0005-0000-0000-000013000000}"/>
    <cellStyle name="Comma 14 2 3" xfId="72" xr:uid="{00000000-0005-0000-0000-000014000000}"/>
    <cellStyle name="Comma 2" xfId="16" xr:uid="{00000000-0005-0000-0000-000015000000}"/>
    <cellStyle name="Comma 2 2" xfId="39" xr:uid="{00000000-0005-0000-0000-000016000000}"/>
    <cellStyle name="Comma 2 2 2" xfId="58" xr:uid="{00000000-0005-0000-0000-000017000000}"/>
    <cellStyle name="Comma 2 2 2 2" xfId="96" xr:uid="{00000000-0005-0000-0000-000018000000}"/>
    <cellStyle name="Comma 2 2 3" xfId="77" xr:uid="{00000000-0005-0000-0000-000019000000}"/>
    <cellStyle name="Comma 3" xfId="17" xr:uid="{00000000-0005-0000-0000-00001A000000}"/>
    <cellStyle name="Comma 3 2" xfId="40" xr:uid="{00000000-0005-0000-0000-00001B000000}"/>
    <cellStyle name="Comma 3 2 2" xfId="59" xr:uid="{00000000-0005-0000-0000-00001C000000}"/>
    <cellStyle name="Comma 3 2 2 2" xfId="97" xr:uid="{00000000-0005-0000-0000-00001D000000}"/>
    <cellStyle name="Comma 3 2 3" xfId="78" xr:uid="{00000000-0005-0000-0000-00001E000000}"/>
    <cellStyle name="Comma 4" xfId="4" xr:uid="{00000000-0005-0000-0000-00001F000000}"/>
    <cellStyle name="Comma 4 2" xfId="32" xr:uid="{00000000-0005-0000-0000-000020000000}"/>
    <cellStyle name="Comma 4 2 2" xfId="51" xr:uid="{00000000-0005-0000-0000-000021000000}"/>
    <cellStyle name="Comma 4 2 2 2" xfId="89" xr:uid="{00000000-0005-0000-0000-000022000000}"/>
    <cellStyle name="Comma 4 2 3" xfId="70" xr:uid="{00000000-0005-0000-0000-000023000000}"/>
    <cellStyle name="Comma 5" xfId="28" xr:uid="{00000000-0005-0000-0000-000024000000}"/>
    <cellStyle name="Comma 5 2" xfId="26" xr:uid="{00000000-0005-0000-0000-000025000000}"/>
    <cellStyle name="Comma 5 2 2" xfId="42" xr:uid="{00000000-0005-0000-0000-000026000000}"/>
    <cellStyle name="Comma 5 2 2 2" xfId="61" xr:uid="{00000000-0005-0000-0000-000027000000}"/>
    <cellStyle name="Comma 5 2 2 2 2" xfId="99" xr:uid="{00000000-0005-0000-0000-000028000000}"/>
    <cellStyle name="Comma 5 2 2 3" xfId="80" xr:uid="{00000000-0005-0000-0000-000029000000}"/>
    <cellStyle name="Comma 5 2 3" xfId="46" xr:uid="{00000000-0005-0000-0000-00002A000000}"/>
    <cellStyle name="Comma 5 2 3 2" xfId="84" xr:uid="{00000000-0005-0000-0000-00002B000000}"/>
    <cellStyle name="Comma 5 2 4" xfId="65" xr:uid="{00000000-0005-0000-0000-00002C000000}"/>
    <cellStyle name="Comma 5 3" xfId="44" xr:uid="{00000000-0005-0000-0000-00002D000000}"/>
    <cellStyle name="Comma 5 3 2" xfId="63" xr:uid="{00000000-0005-0000-0000-00002E000000}"/>
    <cellStyle name="Comma 5 3 2 2" xfId="101" xr:uid="{00000000-0005-0000-0000-00002F000000}"/>
    <cellStyle name="Comma 5 3 3" xfId="82" xr:uid="{00000000-0005-0000-0000-000030000000}"/>
    <cellStyle name="Comma 5 4" xfId="48" xr:uid="{00000000-0005-0000-0000-000031000000}"/>
    <cellStyle name="Comma 5 4 2" xfId="86" xr:uid="{00000000-0005-0000-0000-000032000000}"/>
    <cellStyle name="Comma 5 5" xfId="67" xr:uid="{00000000-0005-0000-0000-000033000000}"/>
    <cellStyle name="Comma 6" xfId="30" xr:uid="{00000000-0005-0000-0000-000034000000}"/>
    <cellStyle name="Comma 6 2" xfId="49" xr:uid="{00000000-0005-0000-0000-000035000000}"/>
    <cellStyle name="Comma 6 2 2" xfId="87" xr:uid="{00000000-0005-0000-0000-000036000000}"/>
    <cellStyle name="Comma 6 3" xfId="68" xr:uid="{00000000-0005-0000-0000-000037000000}"/>
    <cellStyle name="Comma 7" xfId="5" xr:uid="{00000000-0005-0000-0000-000038000000}"/>
    <cellStyle name="Comma 7 2" xfId="33" xr:uid="{00000000-0005-0000-0000-000039000000}"/>
    <cellStyle name="Comma 7 2 2" xfId="52" xr:uid="{00000000-0005-0000-0000-00003A000000}"/>
    <cellStyle name="Comma 7 2 2 2" xfId="90" xr:uid="{00000000-0005-0000-0000-00003B000000}"/>
    <cellStyle name="Comma 7 2 3" xfId="71" xr:uid="{00000000-0005-0000-0000-00003C000000}"/>
    <cellStyle name="Comma 8" xfId="11" xr:uid="{00000000-0005-0000-0000-00003D000000}"/>
    <cellStyle name="Comma 8 2" xfId="36" xr:uid="{00000000-0005-0000-0000-00003E000000}"/>
    <cellStyle name="Comma 8 2 2" xfId="55" xr:uid="{00000000-0005-0000-0000-00003F000000}"/>
    <cellStyle name="Comma 8 2 2 2" xfId="93" xr:uid="{00000000-0005-0000-0000-000040000000}"/>
    <cellStyle name="Comma 8 2 3" xfId="74" xr:uid="{00000000-0005-0000-0000-000041000000}"/>
    <cellStyle name="Comma 9" xfId="12" xr:uid="{00000000-0005-0000-0000-000042000000}"/>
    <cellStyle name="Comma 9 2" xfId="37" xr:uid="{00000000-0005-0000-0000-000043000000}"/>
    <cellStyle name="Comma 9 2 2" xfId="56" xr:uid="{00000000-0005-0000-0000-000044000000}"/>
    <cellStyle name="Comma 9 2 2 2" xfId="94" xr:uid="{00000000-0005-0000-0000-000045000000}"/>
    <cellStyle name="Comma 9 2 3" xfId="75" xr:uid="{00000000-0005-0000-0000-000046000000}"/>
    <cellStyle name="Normal" xfId="0" builtinId="0"/>
    <cellStyle name="Normal 10" xfId="14" xr:uid="{00000000-0005-0000-0000-000048000000}"/>
    <cellStyle name="Normal 11" xfId="8" xr:uid="{00000000-0005-0000-0000-000049000000}"/>
    <cellStyle name="Normal 12" xfId="18" xr:uid="{00000000-0005-0000-0000-00004A000000}"/>
    <cellStyle name="Normal 13" xfId="19" xr:uid="{00000000-0005-0000-0000-00004B000000}"/>
    <cellStyle name="Normal 14" xfId="7" xr:uid="{00000000-0005-0000-0000-00004C000000}"/>
    <cellStyle name="Normal 2" xfId="13" xr:uid="{00000000-0005-0000-0000-00004D000000}"/>
    <cellStyle name="Normal 2 2" xfId="20" xr:uid="{00000000-0005-0000-0000-00004E000000}"/>
    <cellStyle name="Normal 2 3" xfId="29" xr:uid="{00000000-0005-0000-0000-00004F000000}"/>
    <cellStyle name="Normal 3" xfId="21" xr:uid="{00000000-0005-0000-0000-000050000000}"/>
    <cellStyle name="Normal 4" xfId="22" xr:uid="{00000000-0005-0000-0000-000051000000}"/>
    <cellStyle name="Normal 5" xfId="23" xr:uid="{00000000-0005-0000-0000-000052000000}"/>
    <cellStyle name="Normal 6" xfId="27" xr:uid="{00000000-0005-0000-0000-000053000000}"/>
    <cellStyle name="Normal 6 2" xfId="25" xr:uid="{00000000-0005-0000-0000-000054000000}"/>
    <cellStyle name="Normal 6 2 2" xfId="41" xr:uid="{00000000-0005-0000-0000-000055000000}"/>
    <cellStyle name="Normal 6 2 2 2" xfId="60" xr:uid="{00000000-0005-0000-0000-000056000000}"/>
    <cellStyle name="Normal 6 2 2 2 2" xfId="98" xr:uid="{00000000-0005-0000-0000-000057000000}"/>
    <cellStyle name="Normal 6 2 2 3" xfId="79" xr:uid="{00000000-0005-0000-0000-000058000000}"/>
    <cellStyle name="Normal 6 2 3" xfId="45" xr:uid="{00000000-0005-0000-0000-000059000000}"/>
    <cellStyle name="Normal 6 2 3 2" xfId="83" xr:uid="{00000000-0005-0000-0000-00005A000000}"/>
    <cellStyle name="Normal 6 2 4" xfId="64" xr:uid="{00000000-0005-0000-0000-00005B000000}"/>
    <cellStyle name="Normal 6 3" xfId="43" xr:uid="{00000000-0005-0000-0000-00005C000000}"/>
    <cellStyle name="Normal 6 3 2" xfId="62" xr:uid="{00000000-0005-0000-0000-00005D000000}"/>
    <cellStyle name="Normal 6 3 2 2" xfId="100" xr:uid="{00000000-0005-0000-0000-00005E000000}"/>
    <cellStyle name="Normal 6 3 3" xfId="81" xr:uid="{00000000-0005-0000-0000-00005F000000}"/>
    <cellStyle name="Normal 6 4" xfId="47" xr:uid="{00000000-0005-0000-0000-000060000000}"/>
    <cellStyle name="Normal 6 4 2" xfId="85" xr:uid="{00000000-0005-0000-0000-000061000000}"/>
    <cellStyle name="Normal 6 5" xfId="66" xr:uid="{00000000-0005-0000-0000-000062000000}"/>
    <cellStyle name="Normal 7" xfId="2" xr:uid="{00000000-0005-0000-0000-000063000000}"/>
    <cellStyle name="Normal 8" xfId="10" xr:uid="{00000000-0005-0000-0000-000064000000}"/>
    <cellStyle name="Normal 9" xfId="24" xr:uid="{00000000-0005-0000-0000-000065000000}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G53"/>
  <sheetViews>
    <sheetView tabSelected="1" zoomScale="80" zoomScaleNormal="8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D9" sqref="D9"/>
    </sheetView>
  </sheetViews>
  <sheetFormatPr defaultColWidth="9" defaultRowHeight="14.25" x14ac:dyDescent="0.2"/>
  <cols>
    <col min="1" max="1" width="40.25" style="19" customWidth="1"/>
    <col min="2" max="2" width="13.25" style="19" bestFit="1" customWidth="1"/>
    <col min="3" max="5" width="11.5" style="19" customWidth="1"/>
    <col min="6" max="6" width="13.25" style="19" bestFit="1" customWidth="1"/>
    <col min="7" max="9" width="10.875" style="19" customWidth="1"/>
    <col min="10" max="10" width="13.25" style="19" bestFit="1" customWidth="1"/>
    <col min="11" max="13" width="10.875" style="19" customWidth="1"/>
    <col min="14" max="14" width="13.25" style="19" bestFit="1" customWidth="1"/>
    <col min="15" max="17" width="10.875" style="19" customWidth="1"/>
    <col min="18" max="18" width="13.25" style="19" bestFit="1" customWidth="1"/>
    <col min="19" max="25" width="10.875" style="19" customWidth="1"/>
    <col min="26" max="26" width="10.25" style="19" bestFit="1" customWidth="1"/>
    <col min="27" max="16384" width="9" style="19"/>
  </cols>
  <sheetData>
    <row r="1" spans="1:33" s="7" customFormat="1" ht="19.5" customHeight="1" x14ac:dyDescent="0.15">
      <c r="A1" s="81" t="s">
        <v>68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</row>
    <row r="2" spans="1:33" s="7" customFormat="1" ht="19.5" customHeight="1" x14ac:dyDescent="0.15">
      <c r="A2" s="83" t="s">
        <v>73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</row>
    <row r="3" spans="1:33" s="8" customFormat="1" ht="15" customHeight="1" x14ac:dyDescent="0.2">
      <c r="A3" s="82" t="s">
        <v>29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</row>
    <row r="4" spans="1:33" s="7" customFormat="1" ht="12.75" customHeight="1" x14ac:dyDescent="0.15">
      <c r="A4" s="9"/>
      <c r="B4" s="54"/>
      <c r="C4" s="54"/>
      <c r="D4" s="54"/>
      <c r="E4" s="54"/>
    </row>
    <row r="5" spans="1:33" s="7" customFormat="1" ht="30" customHeight="1" x14ac:dyDescent="0.15">
      <c r="A5" s="78" t="s">
        <v>11</v>
      </c>
      <c r="B5" s="69" t="s">
        <v>72</v>
      </c>
      <c r="C5" s="69"/>
      <c r="D5" s="69"/>
      <c r="E5" s="69"/>
      <c r="F5" s="75" t="s">
        <v>37</v>
      </c>
      <c r="G5" s="76"/>
      <c r="H5" s="76"/>
      <c r="I5" s="77"/>
      <c r="J5" s="69" t="s">
        <v>66</v>
      </c>
      <c r="K5" s="69"/>
      <c r="L5" s="69"/>
      <c r="M5" s="69"/>
      <c r="N5" s="69" t="s">
        <v>69</v>
      </c>
      <c r="O5" s="69"/>
      <c r="P5" s="69"/>
      <c r="Q5" s="69"/>
      <c r="R5" s="69" t="s">
        <v>70</v>
      </c>
      <c r="S5" s="69"/>
      <c r="T5" s="69"/>
      <c r="U5" s="69"/>
      <c r="V5" s="69" t="s">
        <v>71</v>
      </c>
      <c r="W5" s="69"/>
      <c r="X5" s="69"/>
      <c r="Y5" s="69"/>
    </row>
    <row r="6" spans="1:33" s="7" customFormat="1" ht="30" customHeight="1" x14ac:dyDescent="0.15">
      <c r="A6" s="79"/>
      <c r="B6" s="70" t="s">
        <v>32</v>
      </c>
      <c r="C6" s="70" t="s">
        <v>33</v>
      </c>
      <c r="D6" s="72" t="s">
        <v>36</v>
      </c>
      <c r="E6" s="73"/>
      <c r="F6" s="70" t="s">
        <v>32</v>
      </c>
      <c r="G6" s="70" t="s">
        <v>33</v>
      </c>
      <c r="H6" s="72" t="s">
        <v>36</v>
      </c>
      <c r="I6" s="73"/>
      <c r="J6" s="70" t="s">
        <v>32</v>
      </c>
      <c r="K6" s="70" t="s">
        <v>33</v>
      </c>
      <c r="L6" s="72" t="s">
        <v>36</v>
      </c>
      <c r="M6" s="73"/>
      <c r="N6" s="70" t="s">
        <v>32</v>
      </c>
      <c r="O6" s="70" t="s">
        <v>33</v>
      </c>
      <c r="P6" s="72" t="s">
        <v>36</v>
      </c>
      <c r="Q6" s="73"/>
      <c r="R6" s="70" t="s">
        <v>32</v>
      </c>
      <c r="S6" s="70" t="s">
        <v>33</v>
      </c>
      <c r="T6" s="72" t="s">
        <v>36</v>
      </c>
      <c r="U6" s="73"/>
      <c r="V6" s="70" t="s">
        <v>32</v>
      </c>
      <c r="W6" s="70" t="s">
        <v>33</v>
      </c>
      <c r="X6" s="72" t="s">
        <v>36</v>
      </c>
      <c r="Y6" s="73"/>
    </row>
    <row r="7" spans="1:33" s="7" customFormat="1" ht="30" customHeight="1" x14ac:dyDescent="0.15">
      <c r="A7" s="80"/>
      <c r="B7" s="71"/>
      <c r="C7" s="71"/>
      <c r="D7" s="56" t="s">
        <v>34</v>
      </c>
      <c r="E7" s="56" t="s">
        <v>35</v>
      </c>
      <c r="F7" s="71"/>
      <c r="G7" s="71"/>
      <c r="H7" s="29" t="s">
        <v>34</v>
      </c>
      <c r="I7" s="29" t="s">
        <v>35</v>
      </c>
      <c r="J7" s="71"/>
      <c r="K7" s="71"/>
      <c r="L7" s="53" t="s">
        <v>34</v>
      </c>
      <c r="M7" s="53" t="s">
        <v>35</v>
      </c>
      <c r="N7" s="71"/>
      <c r="O7" s="71"/>
      <c r="P7" s="56" t="s">
        <v>34</v>
      </c>
      <c r="Q7" s="56" t="s">
        <v>35</v>
      </c>
      <c r="R7" s="71"/>
      <c r="S7" s="71"/>
      <c r="T7" s="58" t="s">
        <v>34</v>
      </c>
      <c r="U7" s="58" t="s">
        <v>35</v>
      </c>
      <c r="V7" s="71"/>
      <c r="W7" s="71"/>
      <c r="X7" s="66" t="s">
        <v>34</v>
      </c>
      <c r="Y7" s="66" t="s">
        <v>35</v>
      </c>
    </row>
    <row r="8" spans="1:33" s="7" customFormat="1" ht="15" customHeight="1" x14ac:dyDescent="0.15">
      <c r="A8" s="10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</row>
    <row r="9" spans="1:33" s="5" customFormat="1" ht="15" customHeight="1" x14ac:dyDescent="0.15">
      <c r="A9" s="6" t="s">
        <v>1</v>
      </c>
      <c r="B9" s="48">
        <v>44716.896999999997</v>
      </c>
      <c r="C9" s="48">
        <v>1194.6520791352837</v>
      </c>
      <c r="D9" s="48">
        <f>B9- (C9*1.645)</f>
        <v>42751.694329822458</v>
      </c>
      <c r="E9" s="48">
        <f>B9+ (C9*1.645)</f>
        <v>46682.099670177537</v>
      </c>
      <c r="F9" s="48">
        <v>43018.065999999999</v>
      </c>
      <c r="G9" s="48">
        <v>294.41399999999999</v>
      </c>
      <c r="H9" s="48">
        <v>42533.756000000001</v>
      </c>
      <c r="I9" s="48">
        <v>43502.377</v>
      </c>
      <c r="J9" s="48">
        <v>45480.023999999998</v>
      </c>
      <c r="K9" s="48">
        <v>1082.3599999999999</v>
      </c>
      <c r="L9" s="68">
        <v>43699.542000000001</v>
      </c>
      <c r="M9" s="68">
        <v>47260.506000000001</v>
      </c>
      <c r="N9" s="48">
        <v>46975.031000000003</v>
      </c>
      <c r="O9" s="48">
        <v>1024.0060000000001</v>
      </c>
      <c r="P9" s="68">
        <v>45290.542000000001</v>
      </c>
      <c r="Q9" s="68">
        <v>48659.519999999997</v>
      </c>
      <c r="R9" s="48">
        <v>45631.224999999999</v>
      </c>
      <c r="S9" s="48">
        <v>615.49800000000005</v>
      </c>
      <c r="T9" s="48">
        <f>R9- (S9*1.645)</f>
        <v>44618.730790000001</v>
      </c>
      <c r="U9" s="48">
        <f>R9+ (S9*1.645)</f>
        <v>46643.719209999996</v>
      </c>
      <c r="V9" s="48">
        <v>46083.587</v>
      </c>
      <c r="W9" s="48">
        <v>1005.7030799520584</v>
      </c>
      <c r="X9" s="48">
        <f>V9- (W9*1.645)</f>
        <v>44429.205433478863</v>
      </c>
      <c r="Y9" s="48">
        <f>V9+ (W9*1.645)</f>
        <v>47737.968566521136</v>
      </c>
      <c r="AA9" s="30"/>
      <c r="AB9" s="30"/>
      <c r="AC9" s="30"/>
      <c r="AD9" s="30"/>
      <c r="AE9" s="30"/>
      <c r="AF9" s="30"/>
      <c r="AG9" s="30"/>
    </row>
    <row r="10" spans="1:33" s="7" customFormat="1" ht="15" customHeight="1" x14ac:dyDescent="0.15">
      <c r="A10" s="11" t="s">
        <v>10</v>
      </c>
      <c r="B10" s="60"/>
      <c r="C10" s="43"/>
      <c r="D10" s="43"/>
      <c r="E10" s="43"/>
      <c r="F10" s="60"/>
      <c r="G10" s="43"/>
      <c r="H10" s="31"/>
      <c r="I10" s="31"/>
      <c r="J10" s="60"/>
      <c r="K10" s="43"/>
      <c r="L10" s="43"/>
      <c r="M10" s="43"/>
      <c r="N10" s="60"/>
      <c r="O10" s="43"/>
      <c r="P10" s="43"/>
      <c r="Q10" s="43"/>
      <c r="R10" s="60"/>
      <c r="S10" s="43"/>
      <c r="T10" s="43"/>
      <c r="U10" s="43"/>
      <c r="V10" s="60"/>
      <c r="W10" s="43"/>
      <c r="X10" s="43"/>
      <c r="Y10" s="43"/>
      <c r="Z10" s="30"/>
      <c r="AA10" s="30"/>
      <c r="AB10" s="30"/>
    </row>
    <row r="11" spans="1:33" s="7" customFormat="1" ht="15" customHeight="1" x14ac:dyDescent="0.15">
      <c r="A11" s="10"/>
      <c r="B11" s="61"/>
      <c r="C11" s="49"/>
      <c r="D11" s="49"/>
      <c r="E11" s="49"/>
      <c r="F11" s="61"/>
      <c r="G11" s="49"/>
      <c r="H11" s="49"/>
      <c r="I11" s="49"/>
      <c r="J11" s="61"/>
      <c r="K11" s="49"/>
      <c r="L11" s="49"/>
      <c r="M11" s="49"/>
      <c r="N11" s="61"/>
      <c r="O11" s="49"/>
      <c r="P11" s="49"/>
      <c r="Q11" s="49"/>
      <c r="R11" s="61"/>
      <c r="S11" s="49"/>
      <c r="T11" s="49"/>
      <c r="U11" s="49"/>
      <c r="V11" s="61"/>
      <c r="W11" s="49"/>
      <c r="X11" s="49"/>
      <c r="Y11" s="49"/>
      <c r="Z11" s="30"/>
      <c r="AA11" s="30"/>
      <c r="AB11" s="30"/>
    </row>
    <row r="12" spans="1:33" s="8" customFormat="1" x14ac:dyDescent="0.2">
      <c r="A12" s="12"/>
      <c r="B12" s="62"/>
      <c r="C12" s="50"/>
      <c r="D12" s="50"/>
      <c r="E12" s="50"/>
      <c r="F12" s="62"/>
      <c r="G12" s="50"/>
      <c r="H12" s="50"/>
      <c r="I12" s="50"/>
      <c r="J12" s="62"/>
      <c r="K12" s="50"/>
      <c r="L12" s="50"/>
      <c r="M12" s="50"/>
      <c r="N12" s="62"/>
      <c r="O12" s="50"/>
      <c r="P12" s="50"/>
      <c r="Q12" s="50"/>
      <c r="R12" s="62"/>
      <c r="S12" s="50"/>
      <c r="T12" s="50"/>
      <c r="U12" s="50"/>
      <c r="V12" s="62"/>
      <c r="W12" s="50"/>
      <c r="X12" s="50"/>
      <c r="Y12" s="50"/>
      <c r="Z12" s="32"/>
      <c r="AA12" s="30"/>
      <c r="AB12" s="30"/>
    </row>
    <row r="13" spans="1:33" s="7" customFormat="1" ht="15" customHeight="1" x14ac:dyDescent="0.15">
      <c r="A13" s="13" t="s">
        <v>24</v>
      </c>
      <c r="B13" s="34">
        <f t="shared" ref="B13" si="0">SUM(B15:B17)</f>
        <v>100.001</v>
      </c>
      <c r="C13" s="34"/>
      <c r="D13" s="34"/>
      <c r="E13" s="34"/>
      <c r="F13" s="34">
        <f t="shared" ref="F13" si="1">SUM(F15:F17)</f>
        <v>100</v>
      </c>
      <c r="G13" s="34"/>
      <c r="H13" s="34"/>
      <c r="I13" s="34"/>
      <c r="J13" s="34">
        <f t="shared" ref="J13" si="2">SUM(J15:J17)</f>
        <v>100.001</v>
      </c>
      <c r="K13" s="34"/>
      <c r="L13" s="34"/>
      <c r="M13" s="34"/>
      <c r="N13" s="34">
        <f t="shared" ref="N13" si="3">SUM(N15:N17)</f>
        <v>100</v>
      </c>
      <c r="O13" s="34"/>
      <c r="P13" s="34"/>
      <c r="Q13" s="34"/>
      <c r="R13" s="34">
        <f t="shared" ref="R13" si="4">SUM(R15:R17)</f>
        <v>100</v>
      </c>
      <c r="S13" s="34"/>
      <c r="T13" s="34"/>
      <c r="U13" s="34"/>
      <c r="V13" s="34">
        <v>100</v>
      </c>
      <c r="W13" s="34"/>
      <c r="X13" s="34"/>
      <c r="Y13" s="34"/>
      <c r="AA13" s="30"/>
      <c r="AB13" s="30"/>
    </row>
    <row r="14" spans="1:33" s="7" customFormat="1" ht="15" customHeight="1" x14ac:dyDescent="0.15">
      <c r="A14" s="14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AA14" s="30"/>
      <c r="AB14" s="30"/>
    </row>
    <row r="15" spans="1:33" s="7" customFormat="1" ht="15" customHeight="1" x14ac:dyDescent="0.2">
      <c r="A15" s="15" t="s">
        <v>4</v>
      </c>
      <c r="B15" s="44">
        <f>ROUND(23.7626416698815,3)</f>
        <v>23.763000000000002</v>
      </c>
      <c r="C15" s="44">
        <v>1.0553900000000001</v>
      </c>
      <c r="D15" s="47">
        <f t="shared" ref="D15:D17" si="5">B15- (C15*1.645)</f>
        <v>22.02688345</v>
      </c>
      <c r="E15" s="47">
        <f t="shared" ref="E15:E17" si="6">B15+ (C15*1.645)</f>
        <v>25.499116550000004</v>
      </c>
      <c r="F15" s="16">
        <v>21.736000000000001</v>
      </c>
      <c r="G15" s="36">
        <v>0.26700000000000002</v>
      </c>
      <c r="H15" s="44">
        <v>21.302</v>
      </c>
      <c r="I15" s="44">
        <v>22.178000000000001</v>
      </c>
      <c r="J15" s="16">
        <v>23.882999999999999</v>
      </c>
      <c r="K15" s="36">
        <v>1.0309999999999999</v>
      </c>
      <c r="L15" s="44">
        <v>22.187000000000001</v>
      </c>
      <c r="M15" s="44">
        <v>25.579000000000001</v>
      </c>
      <c r="N15" s="16">
        <v>25.202999999999999</v>
      </c>
      <c r="O15" s="36">
        <v>1.2</v>
      </c>
      <c r="P15" s="44">
        <v>23.228000000000002</v>
      </c>
      <c r="Q15" s="44">
        <v>27.177</v>
      </c>
      <c r="R15" s="16">
        <v>23.562999999999999</v>
      </c>
      <c r="S15" s="36">
        <v>0.55500000000000005</v>
      </c>
      <c r="T15" s="47">
        <f t="shared" ref="T15:T17" si="7">R15- (S15*1.645)</f>
        <v>22.650024999999999</v>
      </c>
      <c r="U15" s="47">
        <f t="shared" ref="U15:U17" si="8">R15+ (S15*1.645)</f>
        <v>24.475974999999998</v>
      </c>
      <c r="V15" s="16">
        <v>21.966999999999999</v>
      </c>
      <c r="W15" s="36">
        <v>0.94687399999999999</v>
      </c>
      <c r="X15" s="47">
        <f t="shared" ref="X15:X17" si="9">V15- (W15*1.645)</f>
        <v>20.409392269999998</v>
      </c>
      <c r="Y15" s="47">
        <f t="shared" ref="Y15:Y17" si="10">V15+ (W15*1.645)</f>
        <v>23.52460773</v>
      </c>
      <c r="AA15" s="30"/>
      <c r="AB15" s="30"/>
    </row>
    <row r="16" spans="1:33" s="7" customFormat="1" ht="15" customHeight="1" x14ac:dyDescent="0.2">
      <c r="A16" s="15" t="s">
        <v>5</v>
      </c>
      <c r="B16" s="44">
        <v>18.39</v>
      </c>
      <c r="C16" s="44">
        <v>0.72762300000000002</v>
      </c>
      <c r="D16" s="47">
        <f t="shared" si="5"/>
        <v>17.193060165000002</v>
      </c>
      <c r="E16" s="47">
        <f t="shared" si="6"/>
        <v>19.586939834999999</v>
      </c>
      <c r="F16" s="16">
        <v>19.324000000000002</v>
      </c>
      <c r="G16" s="36">
        <v>0.17299999999999999</v>
      </c>
      <c r="H16" s="44">
        <v>19.036000000000001</v>
      </c>
      <c r="I16" s="44">
        <v>19.603999999999999</v>
      </c>
      <c r="J16" s="16">
        <v>17.895</v>
      </c>
      <c r="K16" s="36">
        <v>0.63500000000000001</v>
      </c>
      <c r="L16" s="44">
        <v>16.850000000000001</v>
      </c>
      <c r="M16" s="44">
        <v>18.939</v>
      </c>
      <c r="N16" s="16">
        <v>17.385000000000002</v>
      </c>
      <c r="O16" s="36">
        <v>0.63100000000000001</v>
      </c>
      <c r="P16" s="44">
        <v>16.347000000000001</v>
      </c>
      <c r="Q16" s="44">
        <v>18.423999999999999</v>
      </c>
      <c r="R16" s="16">
        <v>18.445</v>
      </c>
      <c r="S16" s="36">
        <v>0.41</v>
      </c>
      <c r="T16" s="47">
        <f t="shared" si="7"/>
        <v>17.77055</v>
      </c>
      <c r="U16" s="47">
        <f t="shared" si="8"/>
        <v>19.119450000000001</v>
      </c>
      <c r="V16" s="16">
        <v>19.039000000000001</v>
      </c>
      <c r="W16" s="36">
        <v>0.66906399999999999</v>
      </c>
      <c r="X16" s="47">
        <f t="shared" si="9"/>
        <v>17.93838972</v>
      </c>
      <c r="Y16" s="47">
        <f t="shared" si="10"/>
        <v>20.139610280000003</v>
      </c>
      <c r="AA16" s="30"/>
      <c r="AB16" s="30"/>
    </row>
    <row r="17" spans="1:28" s="7" customFormat="1" ht="15" customHeight="1" x14ac:dyDescent="0.2">
      <c r="A17" s="15" t="s">
        <v>6</v>
      </c>
      <c r="B17" s="44">
        <v>57.847999999999999</v>
      </c>
      <c r="C17" s="44">
        <v>0.99887800000000004</v>
      </c>
      <c r="D17" s="47">
        <f t="shared" si="5"/>
        <v>56.204845689999999</v>
      </c>
      <c r="E17" s="47">
        <f t="shared" si="6"/>
        <v>59.491154309999999</v>
      </c>
      <c r="F17" s="16">
        <v>58.94</v>
      </c>
      <c r="G17" s="36">
        <v>0.255</v>
      </c>
      <c r="H17" s="44">
        <v>58.52</v>
      </c>
      <c r="I17" s="44">
        <v>59.36</v>
      </c>
      <c r="J17" s="16">
        <v>58.222999999999999</v>
      </c>
      <c r="K17" s="36">
        <v>0.94199999999999995</v>
      </c>
      <c r="L17" s="44">
        <v>56.673999999999999</v>
      </c>
      <c r="M17" s="44">
        <v>59.771999999999998</v>
      </c>
      <c r="N17" s="16">
        <v>57.411999999999999</v>
      </c>
      <c r="O17" s="36">
        <v>1.165</v>
      </c>
      <c r="P17" s="44">
        <v>55.494999999999997</v>
      </c>
      <c r="Q17" s="44">
        <v>59.329000000000001</v>
      </c>
      <c r="R17" s="16">
        <v>57.991999999999997</v>
      </c>
      <c r="S17" s="36">
        <v>0.52600000000000002</v>
      </c>
      <c r="T17" s="47">
        <f t="shared" si="7"/>
        <v>57.126729999999995</v>
      </c>
      <c r="U17" s="47">
        <f t="shared" si="8"/>
        <v>58.85727</v>
      </c>
      <c r="V17" s="16">
        <v>58.994999999999997</v>
      </c>
      <c r="W17" s="36">
        <v>1.0603100000000001</v>
      </c>
      <c r="X17" s="47">
        <f t="shared" si="9"/>
        <v>57.250790049999999</v>
      </c>
      <c r="Y17" s="47">
        <f t="shared" si="10"/>
        <v>60.739209949999996</v>
      </c>
      <c r="AA17" s="30"/>
      <c r="AB17" s="30"/>
    </row>
    <row r="18" spans="1:28" s="7" customFormat="1" ht="15" customHeight="1" x14ac:dyDescent="0.15">
      <c r="A18" s="14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AA18" s="30"/>
      <c r="AB18" s="30"/>
    </row>
    <row r="19" spans="1:28" s="7" customFormat="1" ht="15" customHeight="1" x14ac:dyDescent="0.15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AA19" s="30"/>
      <c r="AB19" s="30"/>
    </row>
    <row r="20" spans="1:28" s="7" customFormat="1" ht="15" customHeight="1" x14ac:dyDescent="0.15">
      <c r="A20" s="14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AA20" s="30"/>
      <c r="AB20" s="30"/>
    </row>
    <row r="21" spans="1:28" s="7" customFormat="1" ht="15" customHeight="1" x14ac:dyDescent="0.15">
      <c r="A21" s="13" t="s">
        <v>25</v>
      </c>
      <c r="B21" s="34">
        <f t="shared" ref="B21" si="11">SUM(B23:B32)</f>
        <v>100.00099999999999</v>
      </c>
      <c r="C21" s="39"/>
      <c r="D21" s="39"/>
      <c r="E21" s="39"/>
      <c r="F21" s="34">
        <f t="shared" ref="F21" si="12">SUM(F23:F32)</f>
        <v>100.001</v>
      </c>
      <c r="G21" s="34"/>
      <c r="H21" s="39"/>
      <c r="I21" s="39"/>
      <c r="J21" s="34">
        <f t="shared" ref="J21" si="13">SUM(J23:J32)</f>
        <v>100</v>
      </c>
      <c r="K21" s="34"/>
      <c r="L21" s="39"/>
      <c r="M21" s="39"/>
      <c r="N21" s="34">
        <f t="shared" ref="N21" si="14">SUM(N23:N32)</f>
        <v>99.999000000000009</v>
      </c>
      <c r="O21" s="34"/>
      <c r="P21" s="39"/>
      <c r="Q21" s="39"/>
      <c r="R21" s="34">
        <f>SUM(R23:R32)</f>
        <v>99.999000000000009</v>
      </c>
      <c r="S21" s="34"/>
      <c r="T21" s="39"/>
      <c r="U21" s="39"/>
      <c r="V21" s="34">
        <v>99.998999999999995</v>
      </c>
      <c r="W21" s="34"/>
      <c r="X21" s="39"/>
      <c r="Y21" s="39"/>
      <c r="AA21" s="30"/>
      <c r="AB21" s="30"/>
    </row>
    <row r="22" spans="1:28" s="7" customFormat="1" ht="15" customHeight="1" x14ac:dyDescent="0.15">
      <c r="A22" s="14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AA22" s="30"/>
      <c r="AB22" s="30"/>
    </row>
    <row r="23" spans="1:28" s="7" customFormat="1" ht="15" customHeight="1" x14ac:dyDescent="0.2">
      <c r="A23" s="14" t="s">
        <v>13</v>
      </c>
      <c r="B23" s="44">
        <v>7.8470000000000004</v>
      </c>
      <c r="C23" s="44">
        <v>0.37692100000000001</v>
      </c>
      <c r="D23" s="44">
        <f t="shared" ref="D23:D32" si="15">B23- (C23*1.645)</f>
        <v>7.2269649550000006</v>
      </c>
      <c r="E23" s="44">
        <f t="shared" ref="E23:E32" si="16">B23+ (C23*1.645)</f>
        <v>8.4670350450000011</v>
      </c>
      <c r="F23" s="63">
        <v>7.6920000000000002</v>
      </c>
      <c r="G23" s="36">
        <v>9.0999999999999998E-2</v>
      </c>
      <c r="H23" s="44">
        <v>7.5419999999999998</v>
      </c>
      <c r="I23" s="44">
        <v>7.8419999999999996</v>
      </c>
      <c r="J23" s="63">
        <v>6.6820000000000004</v>
      </c>
      <c r="K23" s="36">
        <v>0.3</v>
      </c>
      <c r="L23" s="44">
        <v>6.1879999999999997</v>
      </c>
      <c r="M23" s="44">
        <v>7.1760000000000002</v>
      </c>
      <c r="N23" s="63">
        <v>7.7750000000000004</v>
      </c>
      <c r="O23" s="36">
        <v>0.54400000000000004</v>
      </c>
      <c r="P23" s="44">
        <v>6.88</v>
      </c>
      <c r="Q23" s="44">
        <v>8.67</v>
      </c>
      <c r="R23" s="63">
        <v>6.6580000000000004</v>
      </c>
      <c r="S23" s="36">
        <v>0.16400000000000001</v>
      </c>
      <c r="T23" s="44">
        <f t="shared" ref="T23:T32" si="17">R23- (S23*1.645)</f>
        <v>6.3882200000000005</v>
      </c>
      <c r="U23" s="44">
        <f t="shared" ref="U23:U32" si="18">R23+ (S23*1.645)</f>
        <v>6.9277800000000003</v>
      </c>
      <c r="V23" s="63">
        <v>7.4409999999999998</v>
      </c>
      <c r="W23" s="36">
        <v>0.36601</v>
      </c>
      <c r="X23" s="44">
        <f t="shared" ref="X23:X32" si="19">V23- (W23*1.645)</f>
        <v>6.83891355</v>
      </c>
      <c r="Y23" s="44">
        <f t="shared" ref="Y23:Y32" si="20">V23+ (W23*1.645)</f>
        <v>8.0430864500000006</v>
      </c>
      <c r="AA23" s="30"/>
      <c r="AB23" s="30"/>
    </row>
    <row r="24" spans="1:28" s="7" customFormat="1" ht="15" customHeight="1" x14ac:dyDescent="0.2">
      <c r="A24" s="14" t="s">
        <v>0</v>
      </c>
      <c r="B24" s="44">
        <v>5.91</v>
      </c>
      <c r="C24" s="44">
        <v>0.36553200000000002</v>
      </c>
      <c r="D24" s="44">
        <f t="shared" si="15"/>
        <v>5.3086998599999999</v>
      </c>
      <c r="E24" s="44">
        <f t="shared" si="16"/>
        <v>6.5113001400000003</v>
      </c>
      <c r="F24" s="63">
        <v>5.4029999999999996</v>
      </c>
      <c r="G24" s="36">
        <v>8.4000000000000005E-2</v>
      </c>
      <c r="H24" s="44">
        <v>5.2649999999999997</v>
      </c>
      <c r="I24" s="44">
        <v>5.5410000000000004</v>
      </c>
      <c r="J24" s="63">
        <v>5.5960000000000001</v>
      </c>
      <c r="K24" s="36">
        <v>0.32500000000000001</v>
      </c>
      <c r="L24" s="44">
        <v>5.0609999999999999</v>
      </c>
      <c r="M24" s="44">
        <v>6.1310000000000002</v>
      </c>
      <c r="N24" s="63">
        <v>5.6829999999999998</v>
      </c>
      <c r="O24" s="36">
        <v>0.38700000000000001</v>
      </c>
      <c r="P24" s="44">
        <v>5.0460000000000003</v>
      </c>
      <c r="Q24" s="44">
        <v>6.319</v>
      </c>
      <c r="R24" s="63">
        <v>5.62</v>
      </c>
      <c r="S24" s="36">
        <v>0.16300000000000001</v>
      </c>
      <c r="T24" s="44">
        <f t="shared" si="17"/>
        <v>5.3518650000000001</v>
      </c>
      <c r="U24" s="44">
        <f t="shared" si="18"/>
        <v>5.8881350000000001</v>
      </c>
      <c r="V24" s="63">
        <v>5.399</v>
      </c>
      <c r="W24" s="36">
        <v>0.34045199999999998</v>
      </c>
      <c r="X24" s="44">
        <f t="shared" si="19"/>
        <v>4.8389564600000003</v>
      </c>
      <c r="Y24" s="44">
        <f t="shared" si="20"/>
        <v>5.9590435399999997</v>
      </c>
      <c r="AA24" s="30"/>
      <c r="AB24" s="30"/>
    </row>
    <row r="25" spans="1:28" s="7" customFormat="1" ht="15" customHeight="1" x14ac:dyDescent="0.2">
      <c r="A25" s="14" t="s">
        <v>2</v>
      </c>
      <c r="B25" s="44">
        <v>3.5009999999999999</v>
      </c>
      <c r="C25" s="44">
        <v>0.22337000000000001</v>
      </c>
      <c r="D25" s="44">
        <f t="shared" si="15"/>
        <v>3.1335563500000001</v>
      </c>
      <c r="E25" s="44">
        <f t="shared" si="16"/>
        <v>3.8684436499999997</v>
      </c>
      <c r="F25" s="63">
        <v>4.2069999999999999</v>
      </c>
      <c r="G25" s="36">
        <v>6.9000000000000006E-2</v>
      </c>
      <c r="H25" s="44">
        <v>4.0940000000000003</v>
      </c>
      <c r="I25" s="44">
        <v>4.32</v>
      </c>
      <c r="J25" s="63">
        <v>3.7050000000000001</v>
      </c>
      <c r="K25" s="36">
        <v>0.222</v>
      </c>
      <c r="L25" s="44">
        <v>3.3410000000000002</v>
      </c>
      <c r="M25" s="44">
        <v>4.07</v>
      </c>
      <c r="N25" s="63">
        <v>4.3659999999999997</v>
      </c>
      <c r="O25" s="36">
        <v>0.307</v>
      </c>
      <c r="P25" s="44">
        <v>3.8610000000000002</v>
      </c>
      <c r="Q25" s="44">
        <v>4.8710000000000004</v>
      </c>
      <c r="R25" s="63">
        <v>3.6680000000000001</v>
      </c>
      <c r="S25" s="36">
        <v>0.11600000000000001</v>
      </c>
      <c r="T25" s="44">
        <f t="shared" si="17"/>
        <v>3.4771800000000002</v>
      </c>
      <c r="U25" s="44">
        <f t="shared" si="18"/>
        <v>3.8588200000000001</v>
      </c>
      <c r="V25" s="63">
        <v>3.262</v>
      </c>
      <c r="W25" s="36">
        <v>0.220027</v>
      </c>
      <c r="X25" s="44">
        <f t="shared" si="19"/>
        <v>2.900055585</v>
      </c>
      <c r="Y25" s="44">
        <f t="shared" si="20"/>
        <v>3.623944415</v>
      </c>
      <c r="AA25" s="30"/>
      <c r="AB25" s="30"/>
    </row>
    <row r="26" spans="1:28" s="7" customFormat="1" ht="15" customHeight="1" x14ac:dyDescent="0.2">
      <c r="A26" s="14" t="s">
        <v>14</v>
      </c>
      <c r="B26" s="44">
        <v>5.8810000000000002</v>
      </c>
      <c r="C26" s="44">
        <v>0.281638</v>
      </c>
      <c r="D26" s="44">
        <f t="shared" si="15"/>
        <v>5.4177054900000003</v>
      </c>
      <c r="E26" s="44">
        <f t="shared" si="16"/>
        <v>6.3442945100000001</v>
      </c>
      <c r="F26" s="64">
        <v>7.14</v>
      </c>
      <c r="G26" s="36">
        <v>9.5000000000000001E-2</v>
      </c>
      <c r="H26" s="44">
        <v>6.984</v>
      </c>
      <c r="I26" s="44">
        <v>7.2960000000000003</v>
      </c>
      <c r="J26" s="63">
        <v>6.6029999999999998</v>
      </c>
      <c r="K26" s="36">
        <v>0.377</v>
      </c>
      <c r="L26" s="44">
        <v>5.9820000000000002</v>
      </c>
      <c r="M26" s="44">
        <v>7.2240000000000002</v>
      </c>
      <c r="N26" s="63">
        <v>7.0359999999999996</v>
      </c>
      <c r="O26" s="36">
        <v>0.38</v>
      </c>
      <c r="P26" s="44">
        <v>6.41</v>
      </c>
      <c r="Q26" s="44">
        <v>7.6619999999999999</v>
      </c>
      <c r="R26" s="63">
        <v>6.8730000000000002</v>
      </c>
      <c r="S26" s="36">
        <v>0.16300000000000001</v>
      </c>
      <c r="T26" s="44">
        <f t="shared" si="17"/>
        <v>6.6048650000000002</v>
      </c>
      <c r="U26" s="44">
        <f t="shared" si="18"/>
        <v>7.1411350000000002</v>
      </c>
      <c r="V26" s="63">
        <v>6.5279999999999996</v>
      </c>
      <c r="W26" s="36">
        <v>0.29667199999999999</v>
      </c>
      <c r="X26" s="44">
        <f t="shared" si="19"/>
        <v>6.0399745599999992</v>
      </c>
      <c r="Y26" s="44">
        <f t="shared" si="20"/>
        <v>7.0160254399999999</v>
      </c>
      <c r="AA26" s="30"/>
      <c r="AB26" s="30"/>
    </row>
    <row r="27" spans="1:28" s="7" customFormat="1" ht="15" customHeight="1" x14ac:dyDescent="0.2">
      <c r="A27" s="14" t="s">
        <v>15</v>
      </c>
      <c r="B27" s="44">
        <v>20.638000000000002</v>
      </c>
      <c r="C27" s="44">
        <v>0.56142400000000003</v>
      </c>
      <c r="D27" s="44">
        <f t="shared" si="15"/>
        <v>19.714457520000003</v>
      </c>
      <c r="E27" s="44">
        <f t="shared" si="16"/>
        <v>21.56154248</v>
      </c>
      <c r="F27" s="63">
        <v>20.956</v>
      </c>
      <c r="G27" s="36">
        <v>0.14899999999999999</v>
      </c>
      <c r="H27" s="44">
        <v>20.716000000000001</v>
      </c>
      <c r="I27" s="44">
        <v>21.204000000000001</v>
      </c>
      <c r="J27" s="63">
        <v>21.146999999999998</v>
      </c>
      <c r="K27" s="36">
        <v>0.53800000000000003</v>
      </c>
      <c r="L27" s="44">
        <v>20.263000000000002</v>
      </c>
      <c r="M27" s="44">
        <v>22.030999999999999</v>
      </c>
      <c r="N27" s="63">
        <v>19.675999999999998</v>
      </c>
      <c r="O27" s="36">
        <v>0.53900000000000003</v>
      </c>
      <c r="P27" s="44">
        <v>18.789000000000001</v>
      </c>
      <c r="Q27" s="44">
        <v>20.562000000000001</v>
      </c>
      <c r="R27" s="63">
        <v>21.068999999999999</v>
      </c>
      <c r="S27" s="36">
        <v>0.29799999999999999</v>
      </c>
      <c r="T27" s="44">
        <f t="shared" si="17"/>
        <v>20.578789999999998</v>
      </c>
      <c r="U27" s="44">
        <f t="shared" si="18"/>
        <v>21.55921</v>
      </c>
      <c r="V27" s="63">
        <v>22.931999999999999</v>
      </c>
      <c r="W27" s="36">
        <v>0.63391900000000001</v>
      </c>
      <c r="X27" s="44">
        <f t="shared" si="19"/>
        <v>21.889203244999997</v>
      </c>
      <c r="Y27" s="44">
        <f t="shared" si="20"/>
        <v>23.974796755</v>
      </c>
      <c r="AA27" s="30"/>
      <c r="AB27" s="30"/>
    </row>
    <row r="28" spans="1:28" s="7" customFormat="1" ht="15" customHeight="1" x14ac:dyDescent="0.2">
      <c r="A28" s="14" t="s">
        <v>18</v>
      </c>
      <c r="B28" s="44">
        <v>11.541</v>
      </c>
      <c r="C28" s="44">
        <v>0.57069899999999996</v>
      </c>
      <c r="D28" s="44">
        <f t="shared" si="15"/>
        <v>10.602200145000001</v>
      </c>
      <c r="E28" s="44">
        <f t="shared" si="16"/>
        <v>12.479799855</v>
      </c>
      <c r="F28" s="63">
        <v>11.207000000000001</v>
      </c>
      <c r="G28" s="36">
        <v>0.155</v>
      </c>
      <c r="H28" s="44">
        <v>10.955</v>
      </c>
      <c r="I28" s="44">
        <v>11.465</v>
      </c>
      <c r="J28" s="63">
        <v>12.619</v>
      </c>
      <c r="K28" s="36">
        <v>0.65500000000000003</v>
      </c>
      <c r="L28" s="44">
        <v>11.541</v>
      </c>
      <c r="M28" s="44">
        <v>13.696999999999999</v>
      </c>
      <c r="N28" s="63">
        <v>12.363</v>
      </c>
      <c r="O28" s="36">
        <v>0.63700000000000001</v>
      </c>
      <c r="P28" s="44">
        <v>11.315</v>
      </c>
      <c r="Q28" s="44">
        <v>13.412000000000001</v>
      </c>
      <c r="R28" s="63">
        <v>11.914999999999999</v>
      </c>
      <c r="S28" s="36">
        <v>0.308</v>
      </c>
      <c r="T28" s="44">
        <f t="shared" si="17"/>
        <v>11.408339999999999</v>
      </c>
      <c r="U28" s="44">
        <f t="shared" si="18"/>
        <v>12.421659999999999</v>
      </c>
      <c r="V28" s="63">
        <v>11.602</v>
      </c>
      <c r="W28" s="36">
        <v>0.55307899999999999</v>
      </c>
      <c r="X28" s="44">
        <f t="shared" si="19"/>
        <v>10.692185045</v>
      </c>
      <c r="Y28" s="44">
        <f t="shared" si="20"/>
        <v>12.511814955</v>
      </c>
      <c r="AA28" s="30"/>
      <c r="AB28" s="30"/>
    </row>
    <row r="29" spans="1:28" s="7" customFormat="1" ht="15" customHeight="1" x14ac:dyDescent="0.2">
      <c r="A29" s="14" t="s">
        <v>19</v>
      </c>
      <c r="B29" s="44">
        <v>6.8719999999999999</v>
      </c>
      <c r="C29" s="44">
        <v>0.34366200000000002</v>
      </c>
      <c r="D29" s="44">
        <f t="shared" si="15"/>
        <v>6.3066760100000003</v>
      </c>
      <c r="E29" s="44">
        <f t="shared" si="16"/>
        <v>7.4373239899999994</v>
      </c>
      <c r="F29" s="63">
        <v>7.5949999999999998</v>
      </c>
      <c r="G29" s="36">
        <v>9.4E-2</v>
      </c>
      <c r="H29" s="44">
        <v>7.4409999999999998</v>
      </c>
      <c r="I29" s="44">
        <v>7.7489999999999997</v>
      </c>
      <c r="J29" s="63">
        <v>6.9320000000000004</v>
      </c>
      <c r="K29" s="36">
        <v>0.38200000000000001</v>
      </c>
      <c r="L29" s="44">
        <v>6.3029999999999999</v>
      </c>
      <c r="M29" s="44">
        <v>7.5609999999999999</v>
      </c>
      <c r="N29" s="63">
        <v>6.9880000000000004</v>
      </c>
      <c r="O29" s="36">
        <v>0.38900000000000001</v>
      </c>
      <c r="P29" s="44">
        <v>6.3479999999999999</v>
      </c>
      <c r="Q29" s="44">
        <v>7.6280000000000001</v>
      </c>
      <c r="R29" s="63">
        <v>7.6319999999999997</v>
      </c>
      <c r="S29" s="36">
        <v>0.191</v>
      </c>
      <c r="T29" s="44">
        <f t="shared" si="17"/>
        <v>7.3178049999999999</v>
      </c>
      <c r="U29" s="44">
        <f t="shared" si="18"/>
        <v>7.9461949999999995</v>
      </c>
      <c r="V29" s="63">
        <v>7.2309999999999999</v>
      </c>
      <c r="W29" s="36">
        <v>0.330507</v>
      </c>
      <c r="X29" s="44">
        <f t="shared" si="19"/>
        <v>6.6873159849999997</v>
      </c>
      <c r="Y29" s="44">
        <f t="shared" si="20"/>
        <v>7.7746840150000001</v>
      </c>
      <c r="AA29" s="30"/>
      <c r="AB29" s="30"/>
    </row>
    <row r="30" spans="1:28" s="7" customFormat="1" ht="15" customHeight="1" x14ac:dyDescent="0.2">
      <c r="A30" s="14" t="s">
        <v>3</v>
      </c>
      <c r="B30" s="44">
        <v>7.6779999999999999</v>
      </c>
      <c r="C30" s="44">
        <v>0.524729</v>
      </c>
      <c r="D30" s="44">
        <f t="shared" si="15"/>
        <v>6.8148207950000002</v>
      </c>
      <c r="E30" s="44">
        <f t="shared" si="16"/>
        <v>8.5411792050000006</v>
      </c>
      <c r="F30" s="63">
        <v>7.9059999999999997</v>
      </c>
      <c r="G30" s="36">
        <v>0.105</v>
      </c>
      <c r="H30" s="44">
        <v>7.734</v>
      </c>
      <c r="I30" s="44">
        <v>8.0779999999999994</v>
      </c>
      <c r="J30" s="63">
        <v>7.4080000000000004</v>
      </c>
      <c r="K30" s="36">
        <v>0.39100000000000001</v>
      </c>
      <c r="L30" s="44">
        <v>6.766</v>
      </c>
      <c r="M30" s="44">
        <v>8.0510000000000002</v>
      </c>
      <c r="N30" s="63">
        <v>7.0839999999999996</v>
      </c>
      <c r="O30" s="36">
        <v>0.41399999999999998</v>
      </c>
      <c r="P30" s="44">
        <v>6.4020000000000001</v>
      </c>
      <c r="Q30" s="44">
        <v>7.766</v>
      </c>
      <c r="R30" s="63">
        <v>8.1539999999999999</v>
      </c>
      <c r="S30" s="36">
        <v>0.252</v>
      </c>
      <c r="T30" s="44">
        <f t="shared" si="17"/>
        <v>7.7394600000000002</v>
      </c>
      <c r="U30" s="44">
        <f t="shared" si="18"/>
        <v>8.5685400000000005</v>
      </c>
      <c r="V30" s="63">
        <v>7.3179999999999996</v>
      </c>
      <c r="W30" s="36">
        <v>0.38916600000000001</v>
      </c>
      <c r="X30" s="44">
        <f t="shared" si="19"/>
        <v>6.6778219299999995</v>
      </c>
      <c r="Y30" s="44">
        <f t="shared" si="20"/>
        <v>7.9581780699999998</v>
      </c>
      <c r="AA30" s="30"/>
      <c r="AB30" s="30"/>
    </row>
    <row r="31" spans="1:28" s="7" customFormat="1" ht="15" customHeight="1" x14ac:dyDescent="0.2">
      <c r="A31" s="14" t="s">
        <v>16</v>
      </c>
      <c r="B31" s="44">
        <v>29.870999999999999</v>
      </c>
      <c r="C31" s="44">
        <v>0.82184999999999997</v>
      </c>
      <c r="D31" s="44">
        <f t="shared" si="15"/>
        <v>28.519056749999997</v>
      </c>
      <c r="E31" s="44">
        <f t="shared" si="16"/>
        <v>31.22294325</v>
      </c>
      <c r="F31" s="63">
        <v>27.698</v>
      </c>
      <c r="G31" s="36">
        <v>0.19400000000000001</v>
      </c>
      <c r="H31" s="44">
        <v>27.382000000000001</v>
      </c>
      <c r="I31" s="44">
        <v>28.018000000000001</v>
      </c>
      <c r="J31" s="63">
        <v>29.015999999999998</v>
      </c>
      <c r="K31" s="36">
        <v>0.70799999999999996</v>
      </c>
      <c r="L31" s="44">
        <v>27.850999999999999</v>
      </c>
      <c r="M31" s="44">
        <v>30.181000000000001</v>
      </c>
      <c r="N31" s="63">
        <v>28.777000000000001</v>
      </c>
      <c r="O31" s="36">
        <v>0.68899999999999995</v>
      </c>
      <c r="P31" s="44">
        <v>27.645</v>
      </c>
      <c r="Q31" s="44">
        <v>29.91</v>
      </c>
      <c r="R31" s="63">
        <v>28.239000000000001</v>
      </c>
      <c r="S31" s="36">
        <v>0.36799999999999999</v>
      </c>
      <c r="T31" s="44">
        <f t="shared" si="17"/>
        <v>27.63364</v>
      </c>
      <c r="U31" s="44">
        <f t="shared" si="18"/>
        <v>28.844360000000002</v>
      </c>
      <c r="V31" s="63">
        <v>28.155999999999999</v>
      </c>
      <c r="W31" s="36">
        <v>0.73138999999999998</v>
      </c>
      <c r="X31" s="44">
        <f t="shared" si="19"/>
        <v>26.952863449999999</v>
      </c>
      <c r="Y31" s="44">
        <f t="shared" si="20"/>
        <v>29.359136549999999</v>
      </c>
      <c r="AA31" s="30"/>
      <c r="AB31" s="30"/>
    </row>
    <row r="32" spans="1:28" s="7" customFormat="1" ht="15" customHeight="1" x14ac:dyDescent="0.2">
      <c r="A32" s="14" t="s">
        <v>17</v>
      </c>
      <c r="B32" s="44">
        <v>0.26200000000000001</v>
      </c>
      <c r="C32" s="44">
        <v>5.4033999999999999E-2</v>
      </c>
      <c r="D32" s="44">
        <f t="shared" si="15"/>
        <v>0.17311407000000001</v>
      </c>
      <c r="E32" s="44">
        <f t="shared" si="16"/>
        <v>0.35088593000000001</v>
      </c>
      <c r="F32" s="63">
        <v>0.19700000000000001</v>
      </c>
      <c r="G32" s="36">
        <v>1.2E-2</v>
      </c>
      <c r="H32" s="44">
        <v>0.17699999999999999</v>
      </c>
      <c r="I32" s="44">
        <v>0.217</v>
      </c>
      <c r="J32" s="63">
        <v>0.29199999999999998</v>
      </c>
      <c r="K32" s="36">
        <v>5.6000000000000001E-2</v>
      </c>
      <c r="L32" s="44">
        <v>0.2</v>
      </c>
      <c r="M32" s="44">
        <v>0.38400000000000001</v>
      </c>
      <c r="N32" s="63">
        <v>0.251</v>
      </c>
      <c r="O32" s="36">
        <v>6.0999999999999999E-2</v>
      </c>
      <c r="P32" s="44">
        <v>0.151</v>
      </c>
      <c r="Q32" s="44">
        <v>0.35199999999999998</v>
      </c>
      <c r="R32" s="63">
        <v>0.17100000000000001</v>
      </c>
      <c r="S32" s="36"/>
      <c r="T32" s="44">
        <f t="shared" si="17"/>
        <v>0.17100000000000001</v>
      </c>
      <c r="U32" s="44">
        <f t="shared" si="18"/>
        <v>0.17100000000000001</v>
      </c>
      <c r="V32" s="63">
        <v>0.13100000000000001</v>
      </c>
      <c r="W32" s="36">
        <v>3.3432000000000003E-2</v>
      </c>
      <c r="X32" s="44">
        <f t="shared" si="19"/>
        <v>7.6004359999999993E-2</v>
      </c>
      <c r="Y32" s="44">
        <f t="shared" si="20"/>
        <v>0.18599564000000002</v>
      </c>
      <c r="AA32" s="30"/>
      <c r="AB32" s="30"/>
    </row>
    <row r="33" spans="1:28" s="7" customFormat="1" ht="14.25" customHeight="1" x14ac:dyDescent="0.15">
      <c r="A33" s="14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AA33" s="30"/>
      <c r="AB33" s="30"/>
    </row>
    <row r="34" spans="1:28" s="7" customFormat="1" ht="14.25" customHeight="1" x14ac:dyDescent="0.15">
      <c r="A34" s="14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AA34" s="30"/>
      <c r="AB34" s="30"/>
    </row>
    <row r="35" spans="1:28" ht="15" x14ac:dyDescent="0.2">
      <c r="A35" s="13" t="s">
        <v>26</v>
      </c>
      <c r="B35" s="37">
        <f t="shared" ref="B35" si="21">+B37+B42+B43+B44</f>
        <v>100.00099999999999</v>
      </c>
      <c r="C35" s="45"/>
      <c r="D35" s="45"/>
      <c r="E35" s="45"/>
      <c r="F35" s="37">
        <f t="shared" ref="F35" si="22">+F37+F42+F43+F44</f>
        <v>100</v>
      </c>
      <c r="G35" s="37"/>
      <c r="H35" s="45"/>
      <c r="I35" s="45"/>
      <c r="J35" s="37">
        <f t="shared" ref="J35" si="23">+J37+J42+J43+J44</f>
        <v>99.999999999999986</v>
      </c>
      <c r="K35" s="37"/>
      <c r="L35" s="45"/>
      <c r="M35" s="45"/>
      <c r="N35" s="37">
        <f t="shared" ref="N35" si="24">+N37+N42+N43+N44</f>
        <v>100.001</v>
      </c>
      <c r="O35" s="37"/>
      <c r="P35" s="45"/>
      <c r="Q35" s="45"/>
      <c r="R35" s="37">
        <f>R37+R42+R43+R44</f>
        <v>100</v>
      </c>
      <c r="S35" s="37"/>
      <c r="T35" s="45"/>
      <c r="U35" s="45"/>
      <c r="V35" s="37">
        <v>100</v>
      </c>
      <c r="W35" s="37"/>
      <c r="X35" s="45"/>
      <c r="Y35" s="45"/>
      <c r="AA35" s="30"/>
      <c r="AB35" s="30"/>
    </row>
    <row r="36" spans="1:28" x14ac:dyDescent="0.2">
      <c r="A36" s="20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AA36" s="30"/>
      <c r="AB36" s="30"/>
    </row>
    <row r="37" spans="1:28" x14ac:dyDescent="0.2">
      <c r="A37" s="14" t="s">
        <v>8</v>
      </c>
      <c r="B37" s="44">
        <v>61.828000000000003</v>
      </c>
      <c r="C37" s="44">
        <v>0.71204500000000004</v>
      </c>
      <c r="D37" s="44">
        <f t="shared" ref="D37:D43" si="25">B37- (C37*1.645)</f>
        <v>60.656685975000002</v>
      </c>
      <c r="E37" s="44">
        <f t="shared" ref="E37:E44" si="26">B37+ (C37*1.645)</f>
        <v>62.999314025000004</v>
      </c>
      <c r="F37" s="39">
        <v>65.608000000000004</v>
      </c>
      <c r="G37" s="39">
        <v>0.214</v>
      </c>
      <c r="H37" s="44">
        <v>65.256</v>
      </c>
      <c r="I37" s="44">
        <v>65.959999999999994</v>
      </c>
      <c r="J37" s="39">
        <v>61.281999999999996</v>
      </c>
      <c r="K37" s="39">
        <v>0.80800000000000005</v>
      </c>
      <c r="L37" s="44">
        <v>59.951999999999998</v>
      </c>
      <c r="M37" s="44">
        <v>62.610999999999997</v>
      </c>
      <c r="N37" s="39">
        <f>ROUND(61.4964767133416,3)</f>
        <v>61.496000000000002</v>
      </c>
      <c r="O37" s="39">
        <v>0.94899999999999995</v>
      </c>
      <c r="P37" s="44">
        <v>59.936</v>
      </c>
      <c r="Q37" s="44">
        <v>63.057000000000002</v>
      </c>
      <c r="R37" s="39">
        <v>62.838000000000001</v>
      </c>
      <c r="S37" s="39">
        <v>0.45</v>
      </c>
      <c r="T37" s="44">
        <f t="shared" ref="T37:T44" si="27">R37- (S37*1.645)</f>
        <v>62.097749999999998</v>
      </c>
      <c r="U37" s="44">
        <f t="shared" ref="U37:U44" si="28">R37+ (S37*1.645)</f>
        <v>63.578250000000004</v>
      </c>
      <c r="V37" s="39">
        <v>61.203000000000003</v>
      </c>
      <c r="W37" s="39">
        <v>0.82448600000000005</v>
      </c>
      <c r="X37" s="44">
        <f t="shared" ref="X37:X43" si="29">V37- (W37*1.645)</f>
        <v>59.846720530000006</v>
      </c>
      <c r="Y37" s="44">
        <f t="shared" ref="Y37:Y44" si="30">V37+ (W37*1.645)</f>
        <v>62.55927947</v>
      </c>
      <c r="Z37" s="51"/>
      <c r="AA37" s="30"/>
      <c r="AB37" s="30"/>
    </row>
    <row r="38" spans="1:28" x14ac:dyDescent="0.2">
      <c r="A38" s="21" t="s">
        <v>20</v>
      </c>
      <c r="B38" s="44">
        <v>4.2839999999999998</v>
      </c>
      <c r="C38" s="44">
        <v>0.26432699999999998</v>
      </c>
      <c r="D38" s="44">
        <f t="shared" si="25"/>
        <v>3.8491820849999998</v>
      </c>
      <c r="E38" s="44">
        <f t="shared" si="26"/>
        <v>4.7188179149999998</v>
      </c>
      <c r="F38" s="39">
        <v>4.1790000000000003</v>
      </c>
      <c r="G38" s="40">
        <v>6.4000000000000001E-2</v>
      </c>
      <c r="H38" s="44">
        <v>4.0750000000000002</v>
      </c>
      <c r="I38" s="44">
        <v>4.2830000000000004</v>
      </c>
      <c r="J38" s="39">
        <v>4.202</v>
      </c>
      <c r="K38" s="40">
        <v>0.23799999999999999</v>
      </c>
      <c r="L38" s="44">
        <v>3.8109999999999999</v>
      </c>
      <c r="M38" s="44">
        <v>4.593</v>
      </c>
      <c r="N38" s="39">
        <v>3.8650000000000002</v>
      </c>
      <c r="O38" s="40">
        <v>0.223</v>
      </c>
      <c r="P38" s="44">
        <v>3.4980000000000002</v>
      </c>
      <c r="Q38" s="44">
        <v>4.2320000000000002</v>
      </c>
      <c r="R38" s="39">
        <v>4.085</v>
      </c>
      <c r="S38" s="40">
        <v>0.13200000000000001</v>
      </c>
      <c r="T38" s="44">
        <f t="shared" si="27"/>
        <v>3.8678599999999999</v>
      </c>
      <c r="U38" s="44">
        <f t="shared" si="28"/>
        <v>4.3021399999999996</v>
      </c>
      <c r="V38" s="39">
        <v>3.9950000000000001</v>
      </c>
      <c r="W38" s="40">
        <v>0.21649299999999999</v>
      </c>
      <c r="X38" s="44">
        <f t="shared" si="29"/>
        <v>3.638869015</v>
      </c>
      <c r="Y38" s="44">
        <f t="shared" si="30"/>
        <v>4.3511309850000002</v>
      </c>
      <c r="AA38" s="30"/>
      <c r="AB38" s="30"/>
    </row>
    <row r="39" spans="1:28" x14ac:dyDescent="0.2">
      <c r="A39" s="21" t="s">
        <v>21</v>
      </c>
      <c r="B39" s="44">
        <v>47.44</v>
      </c>
      <c r="C39" s="44">
        <v>0.74779499999999999</v>
      </c>
      <c r="D39" s="44">
        <f t="shared" si="25"/>
        <v>46.209877225</v>
      </c>
      <c r="E39" s="44">
        <f t="shared" si="26"/>
        <v>48.670122774999996</v>
      </c>
      <c r="F39" s="39">
        <v>51.59</v>
      </c>
      <c r="G39" s="40">
        <v>0.218</v>
      </c>
      <c r="H39" s="44">
        <v>51.231999999999999</v>
      </c>
      <c r="I39" s="44">
        <v>51.948</v>
      </c>
      <c r="J39" s="39">
        <v>47.460999999999999</v>
      </c>
      <c r="K39" s="40">
        <v>0.82199999999999995</v>
      </c>
      <c r="L39" s="44">
        <v>46.107999999999997</v>
      </c>
      <c r="M39" s="44">
        <v>48.814</v>
      </c>
      <c r="N39" s="39">
        <v>47.784999999999997</v>
      </c>
      <c r="O39" s="40">
        <v>0.90600000000000003</v>
      </c>
      <c r="P39" s="44">
        <v>46.295000000000002</v>
      </c>
      <c r="Q39" s="44">
        <v>49.274000000000001</v>
      </c>
      <c r="R39" s="39">
        <v>49.332000000000001</v>
      </c>
      <c r="S39" s="40">
        <v>0.45</v>
      </c>
      <c r="T39" s="44">
        <f t="shared" si="27"/>
        <v>48.591749999999998</v>
      </c>
      <c r="U39" s="44">
        <f t="shared" si="28"/>
        <v>50.072250000000004</v>
      </c>
      <c r="V39" s="39">
        <v>48.46</v>
      </c>
      <c r="W39" s="40">
        <v>0.79292899999999999</v>
      </c>
      <c r="X39" s="44">
        <f t="shared" si="29"/>
        <v>47.155631794999998</v>
      </c>
      <c r="Y39" s="44">
        <f t="shared" si="30"/>
        <v>49.764368205000004</v>
      </c>
      <c r="AA39" s="30"/>
      <c r="AB39" s="30"/>
    </row>
    <row r="40" spans="1:28" x14ac:dyDescent="0.2">
      <c r="A40" s="21" t="s">
        <v>22</v>
      </c>
      <c r="B40" s="44">
        <v>9.702</v>
      </c>
      <c r="C40" s="44">
        <v>0.38592799999999999</v>
      </c>
      <c r="D40" s="44">
        <f t="shared" si="25"/>
        <v>9.0671484400000004</v>
      </c>
      <c r="E40" s="44">
        <f t="shared" si="26"/>
        <v>10.336851559999999</v>
      </c>
      <c r="F40" s="39">
        <v>9.4689999999999994</v>
      </c>
      <c r="G40" s="40">
        <v>0.105</v>
      </c>
      <c r="H40" s="44">
        <v>9.2959999999999994</v>
      </c>
      <c r="I40" s="44">
        <v>9.6419999999999995</v>
      </c>
      <c r="J40" s="39">
        <v>9.2110000000000003</v>
      </c>
      <c r="K40" s="40">
        <v>0.376</v>
      </c>
      <c r="L40" s="44">
        <v>8.5939999999999994</v>
      </c>
      <c r="M40" s="44">
        <v>9.8290000000000006</v>
      </c>
      <c r="N40" s="39">
        <v>9.4269999999999996</v>
      </c>
      <c r="O40" s="40">
        <v>0.442</v>
      </c>
      <c r="P40" s="44">
        <v>8.6989999999999998</v>
      </c>
      <c r="Q40" s="44">
        <v>10.154999999999999</v>
      </c>
      <c r="R40" s="39">
        <v>9.0969999999999995</v>
      </c>
      <c r="S40" s="40">
        <v>0.188</v>
      </c>
      <c r="T40" s="44">
        <f t="shared" si="27"/>
        <v>8.7877399999999994</v>
      </c>
      <c r="U40" s="44">
        <f t="shared" si="28"/>
        <v>9.4062599999999996</v>
      </c>
      <c r="V40" s="39">
        <v>8.3989999999999991</v>
      </c>
      <c r="W40" s="40">
        <v>0.365979</v>
      </c>
      <c r="X40" s="44">
        <f t="shared" si="29"/>
        <v>7.7969645449999989</v>
      </c>
      <c r="Y40" s="44">
        <f t="shared" si="30"/>
        <v>9.0010354549999985</v>
      </c>
      <c r="AA40" s="30"/>
      <c r="AB40" s="30"/>
    </row>
    <row r="41" spans="1:28" x14ac:dyDescent="0.2">
      <c r="A41" s="21" t="s">
        <v>23</v>
      </c>
      <c r="B41" s="44">
        <v>0.40200000000000002</v>
      </c>
      <c r="C41" s="44">
        <v>8.4793999999999994E-2</v>
      </c>
      <c r="D41" s="44">
        <f t="shared" si="25"/>
        <v>0.26251387000000004</v>
      </c>
      <c r="E41" s="44">
        <f t="shared" si="26"/>
        <v>0.54148613000000001</v>
      </c>
      <c r="F41" s="39">
        <v>0.37</v>
      </c>
      <c r="G41" s="40">
        <v>2.1000000000000001E-2</v>
      </c>
      <c r="H41" s="44">
        <v>0.33500000000000002</v>
      </c>
      <c r="I41" s="44">
        <v>0.40500000000000003</v>
      </c>
      <c r="J41" s="39">
        <v>0.40699999999999997</v>
      </c>
      <c r="K41" s="40">
        <v>7.6999999999999999E-2</v>
      </c>
      <c r="L41" s="44">
        <v>0.28000000000000003</v>
      </c>
      <c r="M41" s="44">
        <v>0.53400000000000003</v>
      </c>
      <c r="N41" s="39">
        <v>0.42</v>
      </c>
      <c r="O41" s="40">
        <v>8.5999999999999993E-2</v>
      </c>
      <c r="P41" s="44">
        <v>0.27800000000000002</v>
      </c>
      <c r="Q41" s="44">
        <v>0.56200000000000006</v>
      </c>
      <c r="R41" s="39">
        <v>0.32400000000000001</v>
      </c>
      <c r="S41" s="40">
        <v>3.7999999999999999E-2</v>
      </c>
      <c r="T41" s="44">
        <f t="shared" si="27"/>
        <v>0.26149</v>
      </c>
      <c r="U41" s="44">
        <f t="shared" si="28"/>
        <v>0.38651000000000002</v>
      </c>
      <c r="V41" s="39">
        <v>0.34899999999999998</v>
      </c>
      <c r="W41" s="40">
        <v>0.107754</v>
      </c>
      <c r="X41" s="44">
        <f t="shared" si="29"/>
        <v>0.17174466999999996</v>
      </c>
      <c r="Y41" s="44">
        <f t="shared" si="30"/>
        <v>0.52625533000000002</v>
      </c>
      <c r="AA41" s="30"/>
      <c r="AB41" s="30"/>
    </row>
    <row r="42" spans="1:28" x14ac:dyDescent="0.2">
      <c r="A42" s="14" t="s">
        <v>7</v>
      </c>
      <c r="B42" s="44">
        <v>28.463000000000001</v>
      </c>
      <c r="C42" s="44">
        <v>0.53523399999999999</v>
      </c>
      <c r="D42" s="44">
        <f t="shared" si="25"/>
        <v>27.58254007</v>
      </c>
      <c r="E42" s="44">
        <f t="shared" si="26"/>
        <v>29.343459930000002</v>
      </c>
      <c r="F42" s="39">
        <v>26.53</v>
      </c>
      <c r="G42" s="40">
        <v>0.17399999999999999</v>
      </c>
      <c r="H42" s="44">
        <v>26.244</v>
      </c>
      <c r="I42" s="44">
        <v>26.815999999999999</v>
      </c>
      <c r="J42" s="39">
        <v>29.132999999999999</v>
      </c>
      <c r="K42" s="40">
        <v>0.67500000000000004</v>
      </c>
      <c r="L42" s="44">
        <v>28.023</v>
      </c>
      <c r="M42" s="44">
        <v>30.242999999999999</v>
      </c>
      <c r="N42" s="39">
        <v>27.8</v>
      </c>
      <c r="O42" s="40">
        <v>0.72199999999999998</v>
      </c>
      <c r="P42" s="44">
        <v>26.611999999999998</v>
      </c>
      <c r="Q42" s="44">
        <v>28.986999999999998</v>
      </c>
      <c r="R42" s="39">
        <v>27.559000000000001</v>
      </c>
      <c r="S42" s="40">
        <v>0.35199999999999998</v>
      </c>
      <c r="T42" s="44">
        <f t="shared" si="27"/>
        <v>26.979960000000002</v>
      </c>
      <c r="U42" s="44">
        <f t="shared" si="28"/>
        <v>28.13804</v>
      </c>
      <c r="V42" s="39">
        <v>28.581</v>
      </c>
      <c r="W42" s="40">
        <v>0.59665400000000002</v>
      </c>
      <c r="X42" s="44">
        <f t="shared" si="29"/>
        <v>27.599504169999999</v>
      </c>
      <c r="Y42" s="44">
        <f t="shared" si="30"/>
        <v>29.56249583</v>
      </c>
      <c r="AA42" s="30"/>
      <c r="AB42" s="30"/>
    </row>
    <row r="43" spans="1:28" x14ac:dyDescent="0.2">
      <c r="A43" s="14" t="s">
        <v>9</v>
      </c>
      <c r="B43" s="44">
        <v>1.702</v>
      </c>
      <c r="C43" s="44">
        <v>0.19785700000000001</v>
      </c>
      <c r="D43" s="44">
        <f t="shared" si="25"/>
        <v>1.3765252349999999</v>
      </c>
      <c r="E43" s="44">
        <f t="shared" si="26"/>
        <v>2.027474765</v>
      </c>
      <c r="F43" s="39">
        <v>2.8919999999999999</v>
      </c>
      <c r="G43" s="40">
        <v>6.6000000000000003E-2</v>
      </c>
      <c r="H43" s="44">
        <v>2.7829999999999999</v>
      </c>
      <c r="I43" s="44">
        <v>3.0009999999999999</v>
      </c>
      <c r="J43" s="39">
        <v>2.097</v>
      </c>
      <c r="K43" s="40">
        <v>0.17299999999999999</v>
      </c>
      <c r="L43" s="44">
        <v>1.8120000000000001</v>
      </c>
      <c r="M43" s="44">
        <v>2.3820000000000001</v>
      </c>
      <c r="N43" s="39">
        <v>2.2799999999999998</v>
      </c>
      <c r="O43" s="40">
        <v>0.19600000000000001</v>
      </c>
      <c r="P43" s="44">
        <v>1.9570000000000001</v>
      </c>
      <c r="Q43" s="44">
        <v>2.601</v>
      </c>
      <c r="R43" s="39">
        <v>2.532</v>
      </c>
      <c r="S43" s="40">
        <v>0.112</v>
      </c>
      <c r="T43" s="44">
        <f t="shared" si="27"/>
        <v>2.3477600000000001</v>
      </c>
      <c r="U43" s="44">
        <f t="shared" si="28"/>
        <v>2.71624</v>
      </c>
      <c r="V43" s="39">
        <v>2.0379999999999998</v>
      </c>
      <c r="W43" s="40">
        <v>0.17218800000000001</v>
      </c>
      <c r="X43" s="44">
        <f t="shared" si="29"/>
        <v>1.7547507399999998</v>
      </c>
      <c r="Y43" s="44">
        <f t="shared" si="30"/>
        <v>2.3212492599999996</v>
      </c>
      <c r="AA43" s="30"/>
      <c r="AB43" s="30"/>
    </row>
    <row r="44" spans="1:28" s="22" customFormat="1" ht="28.5" x14ac:dyDescent="0.15">
      <c r="A44" s="59" t="s">
        <v>12</v>
      </c>
      <c r="B44" s="46">
        <v>8.0079999999999991</v>
      </c>
      <c r="C44" s="46">
        <v>0.34392899999999998</v>
      </c>
      <c r="D44" s="46">
        <f>B44- (C44*1.645)</f>
        <v>7.4422367949999995</v>
      </c>
      <c r="E44" s="46">
        <f t="shared" si="26"/>
        <v>8.5737632049999988</v>
      </c>
      <c r="F44" s="41">
        <v>4.97</v>
      </c>
      <c r="G44" s="40">
        <v>9.2999999999999999E-2</v>
      </c>
      <c r="H44" s="46">
        <v>4.8179999999999996</v>
      </c>
      <c r="I44" s="46">
        <v>5.1219999999999999</v>
      </c>
      <c r="J44" s="41">
        <v>7.4880000000000004</v>
      </c>
      <c r="K44" s="40">
        <v>0.36299999999999999</v>
      </c>
      <c r="L44" s="46">
        <v>6.8920000000000003</v>
      </c>
      <c r="M44" s="46">
        <v>8.0850000000000009</v>
      </c>
      <c r="N44" s="41">
        <v>8.4250000000000007</v>
      </c>
      <c r="O44" s="40">
        <v>0.44600000000000001</v>
      </c>
      <c r="P44" s="46">
        <v>7.6909999999999998</v>
      </c>
      <c r="Q44" s="46">
        <v>9.1590000000000007</v>
      </c>
      <c r="R44" s="41">
        <v>7.0709999999999997</v>
      </c>
      <c r="S44" s="40">
        <v>0.219</v>
      </c>
      <c r="T44" s="46">
        <f t="shared" si="27"/>
        <v>6.7107449999999993</v>
      </c>
      <c r="U44" s="46">
        <f t="shared" si="28"/>
        <v>7.4312550000000002</v>
      </c>
      <c r="V44" s="41">
        <v>8.1780000000000008</v>
      </c>
      <c r="W44" s="40">
        <v>0.452822</v>
      </c>
      <c r="X44" s="46">
        <f>V44- (W44*1.645)</f>
        <v>7.433107810000001</v>
      </c>
      <c r="Y44" s="46">
        <f t="shared" si="30"/>
        <v>8.9228921900000007</v>
      </c>
      <c r="AA44" s="30"/>
      <c r="AB44" s="30"/>
    </row>
    <row r="45" spans="1:28" s="7" customFormat="1" ht="7.5" customHeight="1" x14ac:dyDescent="0.15">
      <c r="A45" s="23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67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</row>
    <row r="46" spans="1:28" s="7" customFormat="1" ht="7.5" customHeight="1" x14ac:dyDescent="0.15">
      <c r="A46" s="24"/>
      <c r="B46" s="24"/>
      <c r="C46" s="24"/>
      <c r="D46" s="24"/>
      <c r="E46" s="24"/>
    </row>
    <row r="47" spans="1:28" s="7" customFormat="1" x14ac:dyDescent="0.15">
      <c r="A47" s="2" t="s">
        <v>30</v>
      </c>
      <c r="B47" s="25"/>
      <c r="C47" s="25"/>
      <c r="D47" s="25"/>
      <c r="E47" s="25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8" x14ac:dyDescent="0.2">
      <c r="A48" s="28" t="s">
        <v>31</v>
      </c>
      <c r="F48" s="2"/>
      <c r="G48" s="2"/>
      <c r="H48" s="2"/>
      <c r="I48" s="2"/>
      <c r="J48" s="52"/>
      <c r="K48" s="52"/>
      <c r="L48" s="52"/>
      <c r="M48" s="52"/>
      <c r="N48" s="55"/>
      <c r="O48" s="55"/>
      <c r="P48" s="55"/>
      <c r="Q48" s="55"/>
      <c r="R48" s="57"/>
      <c r="S48" s="57"/>
      <c r="T48" s="57"/>
      <c r="U48" s="57"/>
      <c r="V48" s="65"/>
      <c r="W48" s="65"/>
      <c r="X48" s="65"/>
      <c r="Y48" s="65"/>
    </row>
    <row r="49" spans="1:25" x14ac:dyDescent="0.2">
      <c r="A49" s="28" t="s">
        <v>38</v>
      </c>
      <c r="F49" s="27"/>
      <c r="G49" s="27"/>
      <c r="H49" s="27"/>
      <c r="I49" s="27"/>
      <c r="J49" s="52"/>
      <c r="K49" s="52"/>
      <c r="L49" s="52"/>
      <c r="M49" s="52"/>
      <c r="N49" s="55"/>
      <c r="O49" s="55"/>
      <c r="P49" s="55"/>
      <c r="Q49" s="55"/>
      <c r="R49" s="57"/>
      <c r="S49" s="57"/>
      <c r="T49" s="57"/>
      <c r="U49" s="57"/>
      <c r="V49" s="65"/>
      <c r="W49" s="65"/>
      <c r="X49" s="65"/>
      <c r="Y49" s="65"/>
    </row>
    <row r="50" spans="1:25" x14ac:dyDescent="0.2">
      <c r="A50" s="3" t="s">
        <v>28</v>
      </c>
      <c r="F50" s="27"/>
      <c r="G50" s="27"/>
      <c r="H50" s="27"/>
      <c r="I50" s="27"/>
      <c r="J50" s="52"/>
      <c r="K50" s="52"/>
      <c r="L50" s="52"/>
      <c r="M50" s="52"/>
      <c r="N50" s="55"/>
      <c r="O50" s="55"/>
      <c r="P50" s="55"/>
      <c r="Q50" s="55"/>
      <c r="R50" s="57"/>
      <c r="S50" s="57"/>
      <c r="T50" s="57"/>
      <c r="U50" s="57"/>
      <c r="V50" s="65"/>
      <c r="W50" s="65"/>
      <c r="X50" s="65"/>
      <c r="Y50" s="65"/>
    </row>
    <row r="51" spans="1:25" x14ac:dyDescent="0.2">
      <c r="A51" s="28" t="s">
        <v>67</v>
      </c>
      <c r="F51" s="2"/>
      <c r="G51" s="2"/>
      <c r="H51" s="2"/>
      <c r="I51" s="2"/>
      <c r="J51" s="52"/>
      <c r="K51" s="52"/>
      <c r="L51" s="52"/>
      <c r="M51" s="52"/>
      <c r="N51" s="55"/>
      <c r="O51" s="55"/>
      <c r="P51" s="55"/>
      <c r="Q51" s="55"/>
      <c r="R51" s="57"/>
      <c r="S51" s="57"/>
      <c r="T51" s="57"/>
      <c r="U51" s="57"/>
      <c r="V51" s="65"/>
      <c r="W51" s="65"/>
      <c r="X51" s="65"/>
      <c r="Y51" s="65"/>
    </row>
    <row r="52" spans="1:25" x14ac:dyDescent="0.2">
      <c r="A52" s="4"/>
      <c r="B52" s="26"/>
      <c r="C52" s="26"/>
      <c r="D52" s="26"/>
      <c r="E52" s="26"/>
    </row>
    <row r="53" spans="1:25" x14ac:dyDescent="0.2">
      <c r="A53" s="74"/>
      <c r="B53" s="74"/>
      <c r="C53" s="74"/>
      <c r="D53" s="74"/>
      <c r="E53" s="74"/>
      <c r="F53" s="74"/>
      <c r="G53" s="2"/>
      <c r="H53" s="2"/>
      <c r="I53" s="2"/>
      <c r="J53" s="52"/>
      <c r="K53" s="52"/>
      <c r="L53" s="52"/>
      <c r="M53" s="52"/>
      <c r="N53" s="55"/>
      <c r="O53" s="55"/>
      <c r="P53" s="55"/>
      <c r="Q53" s="55"/>
      <c r="R53" s="57"/>
      <c r="S53" s="57"/>
      <c r="T53" s="57"/>
      <c r="U53" s="57"/>
      <c r="V53" s="65"/>
      <c r="W53" s="65"/>
      <c r="X53" s="65"/>
      <c r="Y53" s="65"/>
    </row>
  </sheetData>
  <sheetProtection selectLockedCells="1" selectUnlockedCells="1"/>
  <mergeCells count="29">
    <mergeCell ref="A1:Y1"/>
    <mergeCell ref="A3:Y3"/>
    <mergeCell ref="V5:Y5"/>
    <mergeCell ref="V6:V7"/>
    <mergeCell ref="W6:W7"/>
    <mergeCell ref="X6:Y6"/>
    <mergeCell ref="A2:Y2"/>
    <mergeCell ref="R5:U5"/>
    <mergeCell ref="R6:R7"/>
    <mergeCell ref="S6:S7"/>
    <mergeCell ref="T6:U6"/>
    <mergeCell ref="D6:E6"/>
    <mergeCell ref="J5:M5"/>
    <mergeCell ref="J6:J7"/>
    <mergeCell ref="K6:K7"/>
    <mergeCell ref="L6:M6"/>
    <mergeCell ref="N5:Q5"/>
    <mergeCell ref="N6:N7"/>
    <mergeCell ref="O6:O7"/>
    <mergeCell ref="P6:Q6"/>
    <mergeCell ref="A53:F53"/>
    <mergeCell ref="F6:F7"/>
    <mergeCell ref="F5:I5"/>
    <mergeCell ref="G6:G7"/>
    <mergeCell ref="H6:I6"/>
    <mergeCell ref="A5:A7"/>
    <mergeCell ref="B5:E5"/>
    <mergeCell ref="B6:B7"/>
    <mergeCell ref="C6:C7"/>
  </mergeCells>
  <conditionalFormatting sqref="B15">
    <cfRule type="cellIs" dxfId="0" priority="15" operator="notEqual">
      <formula>#REF!</formula>
    </cfRule>
  </conditionalFormatting>
  <printOptions horizontalCentered="1"/>
  <pageMargins left="0.25" right="0.25" top="1" bottom="0.5" header="0.21" footer="0"/>
  <pageSetup paperSize="9" scale="95" orientation="portrait" horizontalDpi="4294967295" vertic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A44"/>
  <sheetViews>
    <sheetView topLeftCell="AJ19" workbookViewId="0">
      <selection activeCell="AY28" sqref="AY28:AY44"/>
    </sheetView>
  </sheetViews>
  <sheetFormatPr defaultRowHeight="12" x14ac:dyDescent="0.15"/>
  <cols>
    <col min="1" max="1" width="10.875" bestFit="1" customWidth="1"/>
  </cols>
  <sheetData>
    <row r="1" spans="1:53" x14ac:dyDescent="0.15">
      <c r="A1" t="s">
        <v>39</v>
      </c>
      <c r="B1" t="s">
        <v>27</v>
      </c>
      <c r="C1" t="s">
        <v>41</v>
      </c>
      <c r="D1" t="s">
        <v>42</v>
      </c>
      <c r="E1" t="s">
        <v>43</v>
      </c>
      <c r="G1" t="s">
        <v>39</v>
      </c>
      <c r="H1" t="s">
        <v>27</v>
      </c>
      <c r="I1" t="s">
        <v>41</v>
      </c>
      <c r="J1" t="s">
        <v>42</v>
      </c>
      <c r="K1" t="s">
        <v>43</v>
      </c>
      <c r="M1" t="s">
        <v>39</v>
      </c>
      <c r="N1" t="s">
        <v>27</v>
      </c>
      <c r="O1" t="s">
        <v>41</v>
      </c>
      <c r="P1" t="s">
        <v>42</v>
      </c>
      <c r="Q1" t="s">
        <v>43</v>
      </c>
      <c r="S1" t="s">
        <v>39</v>
      </c>
      <c r="T1" t="s">
        <v>27</v>
      </c>
      <c r="U1" t="s">
        <v>41</v>
      </c>
      <c r="V1" t="s">
        <v>42</v>
      </c>
      <c r="W1" t="s">
        <v>43</v>
      </c>
      <c r="Y1" t="s">
        <v>39</v>
      </c>
      <c r="Z1" t="s">
        <v>27</v>
      </c>
      <c r="AA1" t="s">
        <v>41</v>
      </c>
      <c r="AB1" t="s">
        <v>42</v>
      </c>
      <c r="AC1" t="s">
        <v>43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W1" t="s">
        <v>39</v>
      </c>
      <c r="AX1" t="s">
        <v>40</v>
      </c>
      <c r="AY1" t="s">
        <v>41</v>
      </c>
      <c r="AZ1" t="s">
        <v>42</v>
      </c>
      <c r="BA1" t="s">
        <v>43</v>
      </c>
    </row>
    <row r="3" spans="1:53" x14ac:dyDescent="0.15">
      <c r="A3" t="s">
        <v>65</v>
      </c>
      <c r="G3" t="s">
        <v>64</v>
      </c>
      <c r="M3" t="s">
        <v>63</v>
      </c>
      <c r="S3" t="s">
        <v>62</v>
      </c>
      <c r="Y3" t="s">
        <v>44</v>
      </c>
      <c r="AE3" t="s">
        <v>64</v>
      </c>
      <c r="AK3" t="s">
        <v>63</v>
      </c>
      <c r="AQ3" t="s">
        <v>62</v>
      </c>
      <c r="AW3" t="s">
        <v>44</v>
      </c>
    </row>
    <row r="4" spans="1:53" x14ac:dyDescent="0.15">
      <c r="A4" t="s">
        <v>57</v>
      </c>
      <c r="B4">
        <v>10200000</v>
      </c>
      <c r="C4">
        <v>151420.20000000001</v>
      </c>
      <c r="D4">
        <v>9980614</v>
      </c>
      <c r="E4">
        <v>10500000</v>
      </c>
      <c r="G4" t="s">
        <v>57</v>
      </c>
      <c r="H4">
        <v>6014421</v>
      </c>
      <c r="I4">
        <v>94686.38</v>
      </c>
      <c r="J4">
        <v>5858663</v>
      </c>
      <c r="K4">
        <v>6170178</v>
      </c>
      <c r="M4" t="s">
        <v>57</v>
      </c>
      <c r="N4">
        <v>5577481</v>
      </c>
      <c r="O4">
        <v>88027.520000000004</v>
      </c>
      <c r="P4">
        <v>5432677</v>
      </c>
      <c r="Q4">
        <v>5722285</v>
      </c>
      <c r="S4" t="s">
        <v>57</v>
      </c>
      <c r="T4">
        <v>436939.7</v>
      </c>
      <c r="U4">
        <v>18041.13</v>
      </c>
      <c r="V4">
        <v>407262.3</v>
      </c>
      <c r="W4">
        <v>466617.2</v>
      </c>
      <c r="Y4" t="s">
        <v>57</v>
      </c>
      <c r="Z4">
        <v>500784.7</v>
      </c>
      <c r="AA4">
        <v>26784.639999999999</v>
      </c>
      <c r="AB4">
        <v>456724.3</v>
      </c>
      <c r="AC4">
        <v>544845.1</v>
      </c>
      <c r="AE4" t="s">
        <v>57</v>
      </c>
      <c r="AF4">
        <v>0.58793720000000005</v>
      </c>
      <c r="AG4">
        <v>2.9371000000000002E-3</v>
      </c>
      <c r="AH4">
        <v>0.58310569999999995</v>
      </c>
      <c r="AI4">
        <v>0.59276879999999998</v>
      </c>
      <c r="AK4" t="s">
        <v>57</v>
      </c>
      <c r="AL4">
        <v>0.92735129999999999</v>
      </c>
      <c r="AM4">
        <v>2.686E-3</v>
      </c>
      <c r="AN4">
        <v>0.92293289999999994</v>
      </c>
      <c r="AO4">
        <v>0.93176970000000003</v>
      </c>
      <c r="AQ4" t="s">
        <v>57</v>
      </c>
      <c r="AR4">
        <v>7.2648699999999997E-2</v>
      </c>
      <c r="AS4">
        <v>2.686E-3</v>
      </c>
      <c r="AT4">
        <v>6.8230299999999994E-2</v>
      </c>
      <c r="AU4">
        <v>7.7067099999999999E-2</v>
      </c>
      <c r="AW4" t="s">
        <v>57</v>
      </c>
      <c r="AX4">
        <v>8.9786900000000003E-2</v>
      </c>
      <c r="AY4">
        <v>4.653E-3</v>
      </c>
      <c r="AZ4">
        <v>8.2132800000000006E-2</v>
      </c>
      <c r="BA4">
        <v>9.7441E-2</v>
      </c>
    </row>
    <row r="5" spans="1:53" x14ac:dyDescent="0.15">
      <c r="A5" t="s">
        <v>58</v>
      </c>
      <c r="B5">
        <v>1270110</v>
      </c>
      <c r="C5">
        <v>26093.98</v>
      </c>
      <c r="D5">
        <v>1227186</v>
      </c>
      <c r="E5">
        <v>1313035</v>
      </c>
      <c r="G5" t="s">
        <v>58</v>
      </c>
      <c r="H5">
        <v>825034.1</v>
      </c>
      <c r="I5">
        <v>17050.93</v>
      </c>
      <c r="J5">
        <v>796985.5</v>
      </c>
      <c r="K5">
        <v>853082.7</v>
      </c>
      <c r="M5" t="s">
        <v>58</v>
      </c>
      <c r="N5">
        <v>782434.3</v>
      </c>
      <c r="O5">
        <v>16298.85</v>
      </c>
      <c r="P5">
        <v>755622.9</v>
      </c>
      <c r="Q5">
        <v>809245.7</v>
      </c>
      <c r="S5" t="s">
        <v>58</v>
      </c>
      <c r="T5">
        <v>42599.839999999997</v>
      </c>
      <c r="U5">
        <v>3355.9490000000001</v>
      </c>
      <c r="V5">
        <v>37079.339999999997</v>
      </c>
      <c r="W5">
        <v>48120.33</v>
      </c>
      <c r="Y5" t="s">
        <v>58</v>
      </c>
      <c r="Z5">
        <v>147526.39999999999</v>
      </c>
      <c r="AA5">
        <v>8718.7080000000005</v>
      </c>
      <c r="AB5">
        <v>133184.20000000001</v>
      </c>
      <c r="AC5">
        <v>161868.6</v>
      </c>
      <c r="AE5" t="s">
        <v>58</v>
      </c>
      <c r="AF5">
        <v>0.64957659999999995</v>
      </c>
      <c r="AG5">
        <v>5.2191E-3</v>
      </c>
      <c r="AH5">
        <v>0.64099139999999999</v>
      </c>
      <c r="AI5">
        <v>0.65816189999999997</v>
      </c>
      <c r="AK5" t="s">
        <v>58</v>
      </c>
      <c r="AL5">
        <v>0.94836600000000004</v>
      </c>
      <c r="AM5">
        <v>3.8636E-3</v>
      </c>
      <c r="AN5">
        <v>0.94201040000000003</v>
      </c>
      <c r="AO5">
        <v>0.95472159999999995</v>
      </c>
      <c r="AQ5" t="s">
        <v>58</v>
      </c>
      <c r="AR5">
        <v>5.1633999999999999E-2</v>
      </c>
      <c r="AS5">
        <v>3.8636E-3</v>
      </c>
      <c r="AT5">
        <v>4.5278400000000003E-2</v>
      </c>
      <c r="AU5">
        <v>5.7989600000000002E-2</v>
      </c>
      <c r="AW5" t="s">
        <v>58</v>
      </c>
      <c r="AX5">
        <v>0.18854799999999999</v>
      </c>
      <c r="AY5">
        <v>1.06432E-2</v>
      </c>
      <c r="AZ5">
        <v>0.1710401</v>
      </c>
      <c r="BA5">
        <v>0.20605580000000001</v>
      </c>
    </row>
    <row r="6" spans="1:53" x14ac:dyDescent="0.15">
      <c r="A6" t="s">
        <v>45</v>
      </c>
      <c r="B6">
        <v>3661000</v>
      </c>
      <c r="C6">
        <v>82891.360000000001</v>
      </c>
      <c r="D6">
        <v>3524645</v>
      </c>
      <c r="E6">
        <v>3797356</v>
      </c>
      <c r="G6" t="s">
        <v>45</v>
      </c>
      <c r="H6">
        <v>2268574</v>
      </c>
      <c r="I6">
        <v>55721.75</v>
      </c>
      <c r="J6">
        <v>2176913</v>
      </c>
      <c r="K6">
        <v>2360236</v>
      </c>
      <c r="M6" t="s">
        <v>45</v>
      </c>
      <c r="N6">
        <v>2105531</v>
      </c>
      <c r="O6">
        <v>52879.44</v>
      </c>
      <c r="P6">
        <v>2018545</v>
      </c>
      <c r="Q6">
        <v>2192517</v>
      </c>
      <c r="S6" t="s">
        <v>45</v>
      </c>
      <c r="T6">
        <v>163043.70000000001</v>
      </c>
      <c r="U6">
        <v>14154.5</v>
      </c>
      <c r="V6">
        <v>139759.70000000001</v>
      </c>
      <c r="W6">
        <v>186327.7</v>
      </c>
      <c r="Y6" t="s">
        <v>45</v>
      </c>
      <c r="Z6">
        <v>309841.90000000002</v>
      </c>
      <c r="AA6">
        <v>23961.39</v>
      </c>
      <c r="AB6">
        <v>270425.8</v>
      </c>
      <c r="AC6">
        <v>349258.1</v>
      </c>
      <c r="AE6" t="s">
        <v>45</v>
      </c>
      <c r="AF6">
        <v>0.61965970000000004</v>
      </c>
      <c r="AG6">
        <v>6.1541E-3</v>
      </c>
      <c r="AH6">
        <v>0.60953619999999997</v>
      </c>
      <c r="AI6">
        <v>0.62978310000000004</v>
      </c>
      <c r="AK6" t="s">
        <v>45</v>
      </c>
      <c r="AL6">
        <v>0.92812939999999999</v>
      </c>
      <c r="AM6">
        <v>5.9107999999999999E-3</v>
      </c>
      <c r="AN6">
        <v>0.91840619999999995</v>
      </c>
      <c r="AO6">
        <v>0.93785260000000004</v>
      </c>
      <c r="AQ6" t="s">
        <v>45</v>
      </c>
      <c r="AR6">
        <v>7.1870600000000007E-2</v>
      </c>
      <c r="AS6">
        <v>5.9107999999999999E-3</v>
      </c>
      <c r="AT6">
        <v>6.2147399999999998E-2</v>
      </c>
      <c r="AU6">
        <v>8.1593799999999994E-2</v>
      </c>
      <c r="AW6" t="s">
        <v>45</v>
      </c>
      <c r="AX6">
        <v>0.14715619999999999</v>
      </c>
      <c r="AY6">
        <v>1.0251E-2</v>
      </c>
      <c r="AZ6">
        <v>0.13029350000000001</v>
      </c>
      <c r="BA6">
        <v>0.1640189</v>
      </c>
    </row>
    <row r="7" spans="1:53" x14ac:dyDescent="0.15">
      <c r="A7" t="s">
        <v>46</v>
      </c>
      <c r="B7">
        <v>2530456</v>
      </c>
      <c r="C7">
        <v>58075.85</v>
      </c>
      <c r="D7">
        <v>2434921</v>
      </c>
      <c r="E7">
        <v>2625990</v>
      </c>
      <c r="G7" t="s">
        <v>46</v>
      </c>
      <c r="H7">
        <v>1591042</v>
      </c>
      <c r="I7">
        <v>36701.33</v>
      </c>
      <c r="J7">
        <v>1530669</v>
      </c>
      <c r="K7">
        <v>1651415</v>
      </c>
      <c r="M7" t="s">
        <v>46</v>
      </c>
      <c r="N7">
        <v>1522082</v>
      </c>
      <c r="O7">
        <v>35050.35</v>
      </c>
      <c r="P7">
        <v>1464425</v>
      </c>
      <c r="Q7">
        <v>1579740</v>
      </c>
      <c r="S7" t="s">
        <v>46</v>
      </c>
      <c r="T7">
        <v>68959.55</v>
      </c>
      <c r="U7">
        <v>6263.7110000000002</v>
      </c>
      <c r="V7">
        <v>58655.83</v>
      </c>
      <c r="W7">
        <v>79263.28</v>
      </c>
      <c r="Y7" t="s">
        <v>46</v>
      </c>
      <c r="Z7">
        <v>302501.7</v>
      </c>
      <c r="AA7">
        <v>20506.04</v>
      </c>
      <c r="AB7">
        <v>268769.59999999998</v>
      </c>
      <c r="AC7">
        <v>336233.9</v>
      </c>
      <c r="AE7" t="s">
        <v>46</v>
      </c>
      <c r="AF7">
        <v>0.62875709999999996</v>
      </c>
      <c r="AG7">
        <v>7.3502000000000003E-3</v>
      </c>
      <c r="AH7">
        <v>0.61666609999999999</v>
      </c>
      <c r="AI7">
        <v>0.64084819999999998</v>
      </c>
      <c r="AK7" t="s">
        <v>46</v>
      </c>
      <c r="AL7">
        <v>0.9566576</v>
      </c>
      <c r="AM7">
        <v>3.7146000000000002E-3</v>
      </c>
      <c r="AN7">
        <v>0.95054709999999998</v>
      </c>
      <c r="AO7">
        <v>0.96276810000000002</v>
      </c>
      <c r="AQ7" t="s">
        <v>46</v>
      </c>
      <c r="AR7">
        <v>4.3342400000000003E-2</v>
      </c>
      <c r="AS7">
        <v>3.7146000000000002E-3</v>
      </c>
      <c r="AT7">
        <v>3.7231899999999998E-2</v>
      </c>
      <c r="AU7">
        <v>4.9452900000000001E-2</v>
      </c>
      <c r="AW7" t="s">
        <v>46</v>
      </c>
      <c r="AX7">
        <v>0.198742</v>
      </c>
      <c r="AY7">
        <v>1.25027E-2</v>
      </c>
      <c r="AZ7">
        <v>0.17817520000000001</v>
      </c>
      <c r="BA7">
        <v>0.2193089</v>
      </c>
    </row>
    <row r="8" spans="1:53" x14ac:dyDescent="0.15">
      <c r="A8" t="s">
        <v>47</v>
      </c>
      <c r="B8">
        <v>8952051</v>
      </c>
      <c r="C8">
        <v>218391.7</v>
      </c>
      <c r="D8">
        <v>8592799</v>
      </c>
      <c r="E8">
        <v>9311302</v>
      </c>
      <c r="G8" t="s">
        <v>47</v>
      </c>
      <c r="H8">
        <v>5244399</v>
      </c>
      <c r="I8">
        <v>129910.1</v>
      </c>
      <c r="J8">
        <v>5030698</v>
      </c>
      <c r="K8">
        <v>5458099</v>
      </c>
      <c r="M8" t="s">
        <v>47</v>
      </c>
      <c r="N8">
        <v>4945178</v>
      </c>
      <c r="O8">
        <v>127259.9</v>
      </c>
      <c r="P8">
        <v>4735837</v>
      </c>
      <c r="Q8">
        <v>5154519</v>
      </c>
      <c r="S8" t="s">
        <v>47</v>
      </c>
      <c r="T8">
        <v>299221</v>
      </c>
      <c r="U8">
        <v>14852.58</v>
      </c>
      <c r="V8">
        <v>274788.7</v>
      </c>
      <c r="W8">
        <v>323653.3</v>
      </c>
      <c r="Y8" t="s">
        <v>47</v>
      </c>
      <c r="Z8">
        <v>464825.3</v>
      </c>
      <c r="AA8">
        <v>29632.84</v>
      </c>
      <c r="AB8">
        <v>416079.7</v>
      </c>
      <c r="AC8">
        <v>513571</v>
      </c>
      <c r="AE8" t="s">
        <v>47</v>
      </c>
      <c r="AF8">
        <v>0.58583209999999997</v>
      </c>
      <c r="AG8">
        <v>4.0615E-3</v>
      </c>
      <c r="AH8">
        <v>0.57915090000000002</v>
      </c>
      <c r="AI8">
        <v>0.59251330000000002</v>
      </c>
      <c r="AK8" t="s">
        <v>47</v>
      </c>
      <c r="AL8">
        <v>0.94294469999999997</v>
      </c>
      <c r="AM8">
        <v>2.8541999999999999E-3</v>
      </c>
      <c r="AN8">
        <v>0.93824949999999996</v>
      </c>
      <c r="AO8">
        <v>0.94763989999999998</v>
      </c>
      <c r="AQ8" t="s">
        <v>47</v>
      </c>
      <c r="AR8">
        <v>5.7055300000000003E-2</v>
      </c>
      <c r="AS8">
        <v>2.8541999999999999E-3</v>
      </c>
      <c r="AT8">
        <v>5.23601E-2</v>
      </c>
      <c r="AU8">
        <v>6.17505E-2</v>
      </c>
      <c r="AW8" t="s">
        <v>47</v>
      </c>
      <c r="AX8">
        <v>9.3995700000000001E-2</v>
      </c>
      <c r="AY8">
        <v>5.8396000000000003E-3</v>
      </c>
      <c r="AZ8">
        <v>8.4389599999999995E-2</v>
      </c>
      <c r="BA8">
        <v>0.1036017</v>
      </c>
    </row>
    <row r="9" spans="1:53" x14ac:dyDescent="0.15">
      <c r="A9" t="s">
        <v>48</v>
      </c>
      <c r="B9">
        <v>11600000</v>
      </c>
      <c r="C9">
        <v>297064.3</v>
      </c>
      <c r="D9">
        <v>11100000</v>
      </c>
      <c r="E9">
        <v>12100000</v>
      </c>
      <c r="G9" t="s">
        <v>48</v>
      </c>
      <c r="H9">
        <v>7198253</v>
      </c>
      <c r="I9">
        <v>195972.6</v>
      </c>
      <c r="J9">
        <v>6875881</v>
      </c>
      <c r="K9">
        <v>7520626</v>
      </c>
      <c r="M9" t="s">
        <v>48</v>
      </c>
      <c r="N9">
        <v>6662345</v>
      </c>
      <c r="O9">
        <v>179745.8</v>
      </c>
      <c r="P9">
        <v>6366665</v>
      </c>
      <c r="Q9">
        <v>6958024</v>
      </c>
      <c r="S9" t="s">
        <v>48</v>
      </c>
      <c r="T9">
        <v>535908.6</v>
      </c>
      <c r="U9">
        <v>27427.98</v>
      </c>
      <c r="V9">
        <v>490789.9</v>
      </c>
      <c r="W9">
        <v>581027.19999999995</v>
      </c>
      <c r="Y9" t="s">
        <v>48</v>
      </c>
      <c r="Z9">
        <v>911676.1</v>
      </c>
      <c r="AA9">
        <v>58506.400000000001</v>
      </c>
      <c r="AB9">
        <v>815433.8</v>
      </c>
      <c r="AC9">
        <v>1007918</v>
      </c>
      <c r="AE9" t="s">
        <v>48</v>
      </c>
      <c r="AF9">
        <v>0.6220234</v>
      </c>
      <c r="AG9">
        <v>4.0517000000000001E-3</v>
      </c>
      <c r="AH9">
        <v>0.61535839999999997</v>
      </c>
      <c r="AI9">
        <v>0.62868849999999998</v>
      </c>
      <c r="AK9" t="s">
        <v>48</v>
      </c>
      <c r="AL9">
        <v>0.92555019999999999</v>
      </c>
      <c r="AM9">
        <v>2.9642000000000002E-3</v>
      </c>
      <c r="AN9">
        <v>0.9206742</v>
      </c>
      <c r="AO9">
        <v>0.93042619999999998</v>
      </c>
      <c r="AQ9" t="s">
        <v>48</v>
      </c>
      <c r="AR9">
        <v>7.4449799999999997E-2</v>
      </c>
      <c r="AS9">
        <v>2.9642000000000002E-3</v>
      </c>
      <c r="AT9">
        <v>6.9573800000000005E-2</v>
      </c>
      <c r="AU9">
        <v>7.9325800000000002E-2</v>
      </c>
      <c r="AW9" t="s">
        <v>48</v>
      </c>
      <c r="AX9">
        <v>0.13684009999999999</v>
      </c>
      <c r="AY9">
        <v>7.4637999999999996E-3</v>
      </c>
      <c r="AZ9">
        <v>0.1245623</v>
      </c>
      <c r="BA9">
        <v>0.149118</v>
      </c>
    </row>
    <row r="10" spans="1:53" x14ac:dyDescent="0.15">
      <c r="A10" t="s">
        <v>61</v>
      </c>
      <c r="B10">
        <v>2100354</v>
      </c>
      <c r="C10">
        <v>39864.080000000002</v>
      </c>
      <c r="D10">
        <v>2034779</v>
      </c>
      <c r="E10">
        <v>2165930</v>
      </c>
      <c r="G10" t="s">
        <v>61</v>
      </c>
      <c r="H10">
        <v>1319254</v>
      </c>
      <c r="I10">
        <v>26526.28</v>
      </c>
      <c r="J10">
        <v>1275618</v>
      </c>
      <c r="K10">
        <v>1362889</v>
      </c>
      <c r="M10" t="s">
        <v>61</v>
      </c>
      <c r="N10">
        <v>1234125</v>
      </c>
      <c r="O10">
        <v>25210.880000000001</v>
      </c>
      <c r="P10">
        <v>1192653</v>
      </c>
      <c r="Q10">
        <v>1275596</v>
      </c>
      <c r="S10" t="s">
        <v>61</v>
      </c>
      <c r="T10">
        <v>85129.26</v>
      </c>
      <c r="U10">
        <v>5126.33</v>
      </c>
      <c r="V10">
        <v>76696.509999999995</v>
      </c>
      <c r="W10">
        <v>93562</v>
      </c>
      <c r="Y10" t="s">
        <v>61</v>
      </c>
      <c r="Z10">
        <v>308852.5</v>
      </c>
      <c r="AA10">
        <v>14237.41</v>
      </c>
      <c r="AB10">
        <v>285432.2</v>
      </c>
      <c r="AC10">
        <v>332272.90000000002</v>
      </c>
      <c r="AE10" t="s">
        <v>61</v>
      </c>
      <c r="AF10">
        <v>0.6281101</v>
      </c>
      <c r="AG10">
        <v>4.9029E-3</v>
      </c>
      <c r="AH10">
        <v>0.62004479999999995</v>
      </c>
      <c r="AI10">
        <v>0.6361753</v>
      </c>
      <c r="AK10" t="s">
        <v>61</v>
      </c>
      <c r="AL10">
        <v>0.93547170000000002</v>
      </c>
      <c r="AM10">
        <v>3.6449E-3</v>
      </c>
      <c r="AN10">
        <v>0.92947590000000002</v>
      </c>
      <c r="AO10">
        <v>0.94146739999999995</v>
      </c>
      <c r="AQ10" t="s">
        <v>61</v>
      </c>
      <c r="AR10">
        <v>6.4528299999999997E-2</v>
      </c>
      <c r="AS10">
        <v>3.6449E-3</v>
      </c>
      <c r="AT10">
        <v>5.8532599999999997E-2</v>
      </c>
      <c r="AU10">
        <v>7.0524100000000006E-2</v>
      </c>
      <c r="AW10" t="s">
        <v>61</v>
      </c>
      <c r="AX10">
        <v>0.25026039999999999</v>
      </c>
      <c r="AY10">
        <v>1.0531799999999999E-2</v>
      </c>
      <c r="AZ10">
        <v>0.2329357</v>
      </c>
      <c r="BA10">
        <v>0.26758520000000002</v>
      </c>
    </row>
    <row r="11" spans="1:53" x14ac:dyDescent="0.15">
      <c r="A11" t="s">
        <v>49</v>
      </c>
      <c r="B11">
        <v>4076914</v>
      </c>
      <c r="C11">
        <v>80763.850000000006</v>
      </c>
      <c r="D11">
        <v>3944059</v>
      </c>
      <c r="E11">
        <v>4209770</v>
      </c>
      <c r="G11" t="s">
        <v>49</v>
      </c>
      <c r="H11">
        <v>2381202</v>
      </c>
      <c r="I11">
        <v>52169.62</v>
      </c>
      <c r="J11">
        <v>2295384</v>
      </c>
      <c r="K11">
        <v>2467020</v>
      </c>
      <c r="M11" t="s">
        <v>49</v>
      </c>
      <c r="N11">
        <v>2195902</v>
      </c>
      <c r="O11">
        <v>48431.51</v>
      </c>
      <c r="P11">
        <v>2116232</v>
      </c>
      <c r="Q11">
        <v>2275571</v>
      </c>
      <c r="S11" t="s">
        <v>49</v>
      </c>
      <c r="T11">
        <v>185300.5</v>
      </c>
      <c r="U11">
        <v>10458.200000000001</v>
      </c>
      <c r="V11">
        <v>168096.9</v>
      </c>
      <c r="W11">
        <v>202504.1</v>
      </c>
      <c r="Y11" t="s">
        <v>49</v>
      </c>
      <c r="Z11">
        <v>495671.7</v>
      </c>
      <c r="AA11">
        <v>24637.42</v>
      </c>
      <c r="AB11">
        <v>455143.5</v>
      </c>
      <c r="AC11">
        <v>536199.9</v>
      </c>
      <c r="AE11" t="s">
        <v>49</v>
      </c>
      <c r="AF11">
        <v>0.58406970000000002</v>
      </c>
      <c r="AG11">
        <v>4.8793999999999999E-3</v>
      </c>
      <c r="AH11">
        <v>0.57604310000000003</v>
      </c>
      <c r="AI11">
        <v>0.59209619999999996</v>
      </c>
      <c r="AK11" t="s">
        <v>49</v>
      </c>
      <c r="AL11">
        <v>0.9221819</v>
      </c>
      <c r="AM11">
        <v>3.9413E-3</v>
      </c>
      <c r="AN11">
        <v>0.91569849999999997</v>
      </c>
      <c r="AO11">
        <v>0.92866539999999997</v>
      </c>
      <c r="AQ11" t="s">
        <v>49</v>
      </c>
      <c r="AR11">
        <v>7.7818100000000001E-2</v>
      </c>
      <c r="AS11">
        <v>3.9413E-3</v>
      </c>
      <c r="AT11">
        <v>7.1334599999999998E-2</v>
      </c>
      <c r="AU11">
        <v>8.4301500000000001E-2</v>
      </c>
      <c r="AW11" t="s">
        <v>49</v>
      </c>
      <c r="AX11">
        <v>0.2257258</v>
      </c>
      <c r="AY11">
        <v>9.7038999999999997E-3</v>
      </c>
      <c r="AZ11">
        <v>0.20976300000000001</v>
      </c>
      <c r="BA11">
        <v>0.24168870000000001</v>
      </c>
    </row>
    <row r="12" spans="1:53" x14ac:dyDescent="0.15">
      <c r="A12" t="s">
        <v>50</v>
      </c>
      <c r="B12">
        <v>5548066</v>
      </c>
      <c r="C12">
        <v>108368.3</v>
      </c>
      <c r="D12">
        <v>5369802</v>
      </c>
      <c r="E12">
        <v>5726331</v>
      </c>
      <c r="G12" t="s">
        <v>50</v>
      </c>
      <c r="H12">
        <v>3495246</v>
      </c>
      <c r="I12">
        <v>69849.02</v>
      </c>
      <c r="J12">
        <v>3380345</v>
      </c>
      <c r="K12">
        <v>3610146</v>
      </c>
      <c r="M12" t="s">
        <v>50</v>
      </c>
      <c r="N12">
        <v>3331540</v>
      </c>
      <c r="O12">
        <v>67918.259999999995</v>
      </c>
      <c r="P12">
        <v>3219815</v>
      </c>
      <c r="Q12">
        <v>3443265</v>
      </c>
      <c r="S12" t="s">
        <v>50</v>
      </c>
      <c r="T12">
        <v>163705.5</v>
      </c>
      <c r="U12">
        <v>9394.1440000000002</v>
      </c>
      <c r="V12">
        <v>148252.20000000001</v>
      </c>
      <c r="W12">
        <v>179158.7</v>
      </c>
      <c r="Y12" t="s">
        <v>50</v>
      </c>
      <c r="Z12">
        <v>564879.6</v>
      </c>
      <c r="AA12">
        <v>30720.720000000001</v>
      </c>
      <c r="AB12">
        <v>514344.4</v>
      </c>
      <c r="AC12">
        <v>615414.80000000005</v>
      </c>
      <c r="AE12" t="s">
        <v>50</v>
      </c>
      <c r="AF12">
        <v>0.62999349999999998</v>
      </c>
      <c r="AG12">
        <v>4.5187999999999999E-3</v>
      </c>
      <c r="AH12">
        <v>0.62256020000000001</v>
      </c>
      <c r="AI12">
        <v>0.63742679999999996</v>
      </c>
      <c r="AK12" t="s">
        <v>50</v>
      </c>
      <c r="AL12">
        <v>0.95316339999999999</v>
      </c>
      <c r="AM12">
        <v>2.5964999999999998E-3</v>
      </c>
      <c r="AN12">
        <v>0.94889219999999996</v>
      </c>
      <c r="AO12">
        <v>0.95743449999999997</v>
      </c>
      <c r="AQ12" t="s">
        <v>50</v>
      </c>
      <c r="AR12">
        <v>4.6836599999999999E-2</v>
      </c>
      <c r="AS12">
        <v>2.5964999999999998E-3</v>
      </c>
      <c r="AT12">
        <v>4.2565499999999999E-2</v>
      </c>
      <c r="AU12">
        <v>5.1107800000000002E-2</v>
      </c>
      <c r="AW12" t="s">
        <v>50</v>
      </c>
      <c r="AX12">
        <v>0.16955509999999999</v>
      </c>
      <c r="AY12">
        <v>8.9949999999999995E-3</v>
      </c>
      <c r="AZ12">
        <v>0.15475839999999999</v>
      </c>
      <c r="BA12">
        <v>0.18435180000000001</v>
      </c>
    </row>
    <row r="13" spans="1:53" x14ac:dyDescent="0.15">
      <c r="A13" t="s">
        <v>51</v>
      </c>
      <c r="B13">
        <v>5600814</v>
      </c>
      <c r="C13">
        <v>135734</v>
      </c>
      <c r="D13">
        <v>5377533</v>
      </c>
      <c r="E13">
        <v>5824095</v>
      </c>
      <c r="G13" t="s">
        <v>51</v>
      </c>
      <c r="H13">
        <v>3358260</v>
      </c>
      <c r="I13">
        <v>87241.46</v>
      </c>
      <c r="J13">
        <v>3214749</v>
      </c>
      <c r="K13">
        <v>3501772</v>
      </c>
      <c r="M13" t="s">
        <v>51</v>
      </c>
      <c r="N13">
        <v>3088134</v>
      </c>
      <c r="O13">
        <v>81105.03</v>
      </c>
      <c r="P13">
        <v>2954718</v>
      </c>
      <c r="Q13">
        <v>3221551</v>
      </c>
      <c r="S13" t="s">
        <v>51</v>
      </c>
      <c r="T13">
        <v>270126.09999999998</v>
      </c>
      <c r="U13">
        <v>14517.87</v>
      </c>
      <c r="V13">
        <v>246244.3</v>
      </c>
      <c r="W13">
        <v>294007.8</v>
      </c>
      <c r="Y13" t="s">
        <v>51</v>
      </c>
      <c r="Z13">
        <v>507583.3</v>
      </c>
      <c r="AA13">
        <v>35151.9</v>
      </c>
      <c r="AB13">
        <v>449758.9</v>
      </c>
      <c r="AC13">
        <v>565407.80000000005</v>
      </c>
      <c r="AE13" t="s">
        <v>51</v>
      </c>
      <c r="AF13">
        <v>0.59960219999999997</v>
      </c>
      <c r="AG13">
        <v>5.3692000000000002E-3</v>
      </c>
      <c r="AH13">
        <v>0.59076989999999996</v>
      </c>
      <c r="AI13">
        <v>0.60843449999999999</v>
      </c>
      <c r="AK13" t="s">
        <v>51</v>
      </c>
      <c r="AL13">
        <v>0.91956369999999998</v>
      </c>
      <c r="AM13">
        <v>3.7661000000000001E-3</v>
      </c>
      <c r="AN13">
        <v>0.91336839999999997</v>
      </c>
      <c r="AO13">
        <v>0.925759</v>
      </c>
      <c r="AQ13" t="s">
        <v>51</v>
      </c>
      <c r="AR13">
        <v>8.0436300000000002E-2</v>
      </c>
      <c r="AS13">
        <v>3.7661000000000001E-3</v>
      </c>
      <c r="AT13">
        <v>7.4241000000000001E-2</v>
      </c>
      <c r="AU13">
        <v>8.6631600000000003E-2</v>
      </c>
      <c r="AW13" t="s">
        <v>51</v>
      </c>
      <c r="AX13">
        <v>0.1643657</v>
      </c>
      <c r="AY13">
        <v>9.9641999999999994E-3</v>
      </c>
      <c r="AZ13">
        <v>0.14797460000000001</v>
      </c>
      <c r="BA13">
        <v>0.18075669999999999</v>
      </c>
    </row>
    <row r="14" spans="1:53" x14ac:dyDescent="0.15">
      <c r="A14" t="s">
        <v>52</v>
      </c>
      <c r="B14">
        <v>3230508</v>
      </c>
      <c r="C14">
        <v>79976.23</v>
      </c>
      <c r="D14">
        <v>3098948</v>
      </c>
      <c r="E14">
        <v>3362067</v>
      </c>
      <c r="G14" t="s">
        <v>52</v>
      </c>
      <c r="H14">
        <v>1872214</v>
      </c>
      <c r="I14">
        <v>48041.5</v>
      </c>
      <c r="J14">
        <v>1793187</v>
      </c>
      <c r="K14">
        <v>1951242</v>
      </c>
      <c r="M14" t="s">
        <v>52</v>
      </c>
      <c r="N14">
        <v>1740793</v>
      </c>
      <c r="O14">
        <v>43830.53</v>
      </c>
      <c r="P14">
        <v>1668692</v>
      </c>
      <c r="Q14">
        <v>1812894</v>
      </c>
      <c r="S14" t="s">
        <v>52</v>
      </c>
      <c r="T14">
        <v>131421.5</v>
      </c>
      <c r="U14">
        <v>8882.1839999999993</v>
      </c>
      <c r="V14">
        <v>116810.4</v>
      </c>
      <c r="W14">
        <v>146032.5</v>
      </c>
      <c r="Y14" t="s">
        <v>52</v>
      </c>
      <c r="Z14">
        <v>343911.7</v>
      </c>
      <c r="AA14">
        <v>19386.86</v>
      </c>
      <c r="AB14">
        <v>312020.59999999998</v>
      </c>
      <c r="AC14">
        <v>375802.9</v>
      </c>
      <c r="AE14" t="s">
        <v>52</v>
      </c>
      <c r="AF14">
        <v>0.57954190000000005</v>
      </c>
      <c r="AG14">
        <v>5.1156999999999999E-3</v>
      </c>
      <c r="AH14">
        <v>0.57112660000000004</v>
      </c>
      <c r="AI14">
        <v>0.58795710000000001</v>
      </c>
      <c r="AK14" t="s">
        <v>52</v>
      </c>
      <c r="AL14">
        <v>0.92980430000000003</v>
      </c>
      <c r="AM14">
        <v>4.0527000000000002E-3</v>
      </c>
      <c r="AN14">
        <v>0.9231376</v>
      </c>
      <c r="AO14">
        <v>0.93647089999999999</v>
      </c>
      <c r="AQ14" t="s">
        <v>52</v>
      </c>
      <c r="AR14">
        <v>7.01957E-2</v>
      </c>
      <c r="AS14">
        <v>4.0527000000000002E-3</v>
      </c>
      <c r="AT14">
        <v>6.3529100000000005E-2</v>
      </c>
      <c r="AU14">
        <v>7.6862399999999997E-2</v>
      </c>
      <c r="AW14" t="s">
        <v>52</v>
      </c>
      <c r="AX14">
        <v>0.1975604</v>
      </c>
      <c r="AY14">
        <v>1.0008299999999999E-2</v>
      </c>
      <c r="AZ14">
        <v>0.18109690000000001</v>
      </c>
      <c r="BA14">
        <v>0.21402399999999999</v>
      </c>
    </row>
    <row r="15" spans="1:53" x14ac:dyDescent="0.15">
      <c r="A15" t="s">
        <v>53</v>
      </c>
      <c r="B15">
        <v>2587878</v>
      </c>
      <c r="C15">
        <v>63289.279999999999</v>
      </c>
      <c r="D15">
        <v>2483768</v>
      </c>
      <c r="E15">
        <v>2691989</v>
      </c>
      <c r="G15" t="s">
        <v>53</v>
      </c>
      <c r="H15">
        <v>1552389</v>
      </c>
      <c r="I15">
        <v>40053.199999999997</v>
      </c>
      <c r="J15">
        <v>1486502</v>
      </c>
      <c r="K15">
        <v>1618276</v>
      </c>
      <c r="M15" t="s">
        <v>53</v>
      </c>
      <c r="N15">
        <v>1475096</v>
      </c>
      <c r="O15">
        <v>37979.269999999997</v>
      </c>
      <c r="P15">
        <v>1412621</v>
      </c>
      <c r="Q15">
        <v>1537572</v>
      </c>
      <c r="S15" t="s">
        <v>53</v>
      </c>
      <c r="T15">
        <v>77292.17</v>
      </c>
      <c r="U15">
        <v>6242.4030000000002</v>
      </c>
      <c r="V15">
        <v>67023.5</v>
      </c>
      <c r="W15">
        <v>87560.85</v>
      </c>
      <c r="Y15" t="s">
        <v>53</v>
      </c>
      <c r="Z15">
        <v>276521.3</v>
      </c>
      <c r="AA15">
        <v>19405.8</v>
      </c>
      <c r="AB15">
        <v>244599</v>
      </c>
      <c r="AC15">
        <v>308443.59999999998</v>
      </c>
      <c r="AE15" t="s">
        <v>53</v>
      </c>
      <c r="AF15">
        <v>0.59986919999999999</v>
      </c>
      <c r="AG15">
        <v>6.4342999999999996E-3</v>
      </c>
      <c r="AH15">
        <v>0.5892849</v>
      </c>
      <c r="AI15">
        <v>0.61045349999999998</v>
      </c>
      <c r="AK15" t="s">
        <v>53</v>
      </c>
      <c r="AL15">
        <v>0.95021080000000002</v>
      </c>
      <c r="AM15">
        <v>3.6974999999999998E-3</v>
      </c>
      <c r="AN15">
        <v>0.94412850000000004</v>
      </c>
      <c r="AO15">
        <v>0.95629310000000001</v>
      </c>
      <c r="AQ15" t="s">
        <v>53</v>
      </c>
      <c r="AR15">
        <v>4.9789199999999999E-2</v>
      </c>
      <c r="AS15">
        <v>3.6974999999999998E-3</v>
      </c>
      <c r="AT15">
        <v>4.37069E-2</v>
      </c>
      <c r="AU15">
        <v>5.5871499999999998E-2</v>
      </c>
      <c r="AW15" t="s">
        <v>53</v>
      </c>
      <c r="AX15">
        <v>0.18745980000000001</v>
      </c>
      <c r="AY15">
        <v>1.1959300000000001E-2</v>
      </c>
      <c r="AZ15">
        <v>0.16778689999999999</v>
      </c>
      <c r="BA15">
        <v>0.2071327</v>
      </c>
    </row>
    <row r="16" spans="1:53" x14ac:dyDescent="0.15">
      <c r="A16" t="s">
        <v>54</v>
      </c>
      <c r="B16">
        <v>3506546</v>
      </c>
      <c r="C16">
        <v>69235.53</v>
      </c>
      <c r="D16">
        <v>3392654</v>
      </c>
      <c r="E16">
        <v>3620437</v>
      </c>
      <c r="G16" t="s">
        <v>54</v>
      </c>
      <c r="H16">
        <v>2199597</v>
      </c>
      <c r="I16">
        <v>44875.6</v>
      </c>
      <c r="J16">
        <v>2125777</v>
      </c>
      <c r="K16">
        <v>2273417</v>
      </c>
      <c r="M16" t="s">
        <v>54</v>
      </c>
      <c r="N16">
        <v>2087745</v>
      </c>
      <c r="O16">
        <v>42706.239999999998</v>
      </c>
      <c r="P16">
        <v>2017494</v>
      </c>
      <c r="Q16">
        <v>2157996</v>
      </c>
      <c r="S16" t="s">
        <v>54</v>
      </c>
      <c r="T16">
        <v>111851.7</v>
      </c>
      <c r="U16">
        <v>6721.2790000000005</v>
      </c>
      <c r="V16">
        <v>100795.3</v>
      </c>
      <c r="W16">
        <v>122908.1</v>
      </c>
      <c r="Y16" t="s">
        <v>54</v>
      </c>
      <c r="Z16">
        <v>310241.59999999998</v>
      </c>
      <c r="AA16">
        <v>16777.669999999998</v>
      </c>
      <c r="AB16">
        <v>282642.5</v>
      </c>
      <c r="AC16">
        <v>337840.6</v>
      </c>
      <c r="AE16" t="s">
        <v>54</v>
      </c>
      <c r="AF16">
        <v>0.62728309999999998</v>
      </c>
      <c r="AG16">
        <v>5.1468E-3</v>
      </c>
      <c r="AH16">
        <v>0.6188167</v>
      </c>
      <c r="AI16">
        <v>0.63574949999999997</v>
      </c>
      <c r="AK16" t="s">
        <v>54</v>
      </c>
      <c r="AL16">
        <v>0.94914900000000002</v>
      </c>
      <c r="AM16">
        <v>2.8181E-3</v>
      </c>
      <c r="AN16">
        <v>0.94451320000000005</v>
      </c>
      <c r="AO16">
        <v>0.95378479999999999</v>
      </c>
      <c r="AQ16" t="s">
        <v>54</v>
      </c>
      <c r="AR16">
        <v>5.0851E-2</v>
      </c>
      <c r="AS16">
        <v>2.8181E-3</v>
      </c>
      <c r="AT16">
        <v>4.6215199999999998E-2</v>
      </c>
      <c r="AU16">
        <v>5.5486800000000003E-2</v>
      </c>
      <c r="AW16" t="s">
        <v>54</v>
      </c>
      <c r="AX16">
        <v>0.14860129999999999</v>
      </c>
      <c r="AY16">
        <v>7.5208999999999996E-3</v>
      </c>
      <c r="AZ16">
        <v>0.1362295</v>
      </c>
      <c r="BA16">
        <v>0.16097310000000001</v>
      </c>
    </row>
    <row r="17" spans="1:53" x14ac:dyDescent="0.15">
      <c r="A17" t="s">
        <v>55</v>
      </c>
      <c r="B17">
        <v>3694109</v>
      </c>
      <c r="C17">
        <v>90036.51</v>
      </c>
      <c r="D17">
        <v>3546000</v>
      </c>
      <c r="E17">
        <v>3842218</v>
      </c>
      <c r="G17" t="s">
        <v>55</v>
      </c>
      <c r="H17">
        <v>2197133</v>
      </c>
      <c r="I17">
        <v>56062.18</v>
      </c>
      <c r="J17">
        <v>2104911</v>
      </c>
      <c r="K17">
        <v>2289354</v>
      </c>
      <c r="M17" t="s">
        <v>55</v>
      </c>
      <c r="N17">
        <v>2092300</v>
      </c>
      <c r="O17">
        <v>53493.66</v>
      </c>
      <c r="P17">
        <v>2004303</v>
      </c>
      <c r="Q17">
        <v>2180296</v>
      </c>
      <c r="S17" t="s">
        <v>55</v>
      </c>
      <c r="T17">
        <v>104833</v>
      </c>
      <c r="U17">
        <v>7138.1220000000003</v>
      </c>
      <c r="V17">
        <v>93090.85</v>
      </c>
      <c r="W17">
        <v>116575.1</v>
      </c>
      <c r="Y17" t="s">
        <v>55</v>
      </c>
      <c r="Z17">
        <v>230693.1</v>
      </c>
      <c r="AA17">
        <v>13076.3</v>
      </c>
      <c r="AB17">
        <v>209182.8</v>
      </c>
      <c r="AC17">
        <v>252203.4</v>
      </c>
      <c r="AE17" t="s">
        <v>55</v>
      </c>
      <c r="AF17">
        <v>0.59476660000000003</v>
      </c>
      <c r="AG17">
        <v>4.6156000000000001E-3</v>
      </c>
      <c r="AH17">
        <v>0.58717399999999997</v>
      </c>
      <c r="AI17">
        <v>0.60235930000000004</v>
      </c>
      <c r="AK17" t="s">
        <v>55</v>
      </c>
      <c r="AL17">
        <v>0.95228650000000004</v>
      </c>
      <c r="AM17">
        <v>2.9583999999999999E-3</v>
      </c>
      <c r="AN17">
        <v>0.94741989999999998</v>
      </c>
      <c r="AO17">
        <v>0.95715300000000003</v>
      </c>
      <c r="AQ17" t="s">
        <v>55</v>
      </c>
      <c r="AR17">
        <v>4.7713499999999999E-2</v>
      </c>
      <c r="AS17">
        <v>2.9583999999999999E-3</v>
      </c>
      <c r="AT17">
        <v>4.2847000000000003E-2</v>
      </c>
      <c r="AU17">
        <v>5.2580099999999998E-2</v>
      </c>
      <c r="AW17" t="s">
        <v>55</v>
      </c>
      <c r="AX17">
        <v>0.1102582</v>
      </c>
      <c r="AY17">
        <v>5.8504000000000004E-3</v>
      </c>
      <c r="AZ17">
        <v>0.1006343</v>
      </c>
      <c r="BA17">
        <v>0.11988210000000001</v>
      </c>
    </row>
    <row r="18" spans="1:53" x14ac:dyDescent="0.15">
      <c r="A18" t="s">
        <v>56</v>
      </c>
      <c r="B18">
        <v>3336941</v>
      </c>
      <c r="C18">
        <v>59602.44</v>
      </c>
      <c r="D18">
        <v>3238896</v>
      </c>
      <c r="E18">
        <v>3434987</v>
      </c>
      <c r="G18" t="s">
        <v>56</v>
      </c>
      <c r="H18">
        <v>2101736</v>
      </c>
      <c r="I18">
        <v>40171.519999999997</v>
      </c>
      <c r="J18">
        <v>2035654</v>
      </c>
      <c r="K18">
        <v>2167818</v>
      </c>
      <c r="M18" t="s">
        <v>56</v>
      </c>
      <c r="N18">
        <v>2009202</v>
      </c>
      <c r="O18">
        <v>39080.080000000002</v>
      </c>
      <c r="P18">
        <v>1944916</v>
      </c>
      <c r="Q18">
        <v>2073488</v>
      </c>
      <c r="S18" t="s">
        <v>56</v>
      </c>
      <c r="T18">
        <v>92533.88</v>
      </c>
      <c r="U18">
        <v>5565.317</v>
      </c>
      <c r="V18">
        <v>83379.009999999995</v>
      </c>
      <c r="W18">
        <v>101688.8</v>
      </c>
      <c r="Y18" t="s">
        <v>56</v>
      </c>
      <c r="Z18">
        <v>392720.1</v>
      </c>
      <c r="AA18">
        <v>20628.93</v>
      </c>
      <c r="AB18">
        <v>358785.8</v>
      </c>
      <c r="AC18">
        <v>426654.5</v>
      </c>
      <c r="AE18" t="s">
        <v>56</v>
      </c>
      <c r="AF18">
        <v>0.62983900000000004</v>
      </c>
      <c r="AG18">
        <v>5.5224000000000002E-3</v>
      </c>
      <c r="AH18">
        <v>0.62075469999999999</v>
      </c>
      <c r="AI18">
        <v>0.63892340000000003</v>
      </c>
      <c r="AK18" t="s">
        <v>56</v>
      </c>
      <c r="AL18">
        <v>0.95597259999999995</v>
      </c>
      <c r="AM18">
        <v>2.5590999999999999E-3</v>
      </c>
      <c r="AN18">
        <v>0.95176289999999997</v>
      </c>
      <c r="AO18">
        <v>0.96018230000000004</v>
      </c>
      <c r="AQ18" t="s">
        <v>56</v>
      </c>
      <c r="AR18">
        <v>4.4027400000000001E-2</v>
      </c>
      <c r="AS18">
        <v>2.5590999999999999E-3</v>
      </c>
      <c r="AT18">
        <v>3.9817699999999998E-2</v>
      </c>
      <c r="AU18">
        <v>4.8237099999999998E-2</v>
      </c>
      <c r="AW18" t="s">
        <v>56</v>
      </c>
      <c r="AX18">
        <v>0.19546069999999999</v>
      </c>
      <c r="AY18">
        <v>9.5140999999999993E-3</v>
      </c>
      <c r="AZ18">
        <v>0.1798102</v>
      </c>
      <c r="BA18">
        <v>0.2111113</v>
      </c>
    </row>
    <row r="19" spans="1:53" x14ac:dyDescent="0.15">
      <c r="A19" t="s">
        <v>60</v>
      </c>
      <c r="B19">
        <v>1399447</v>
      </c>
      <c r="C19">
        <v>30800.560000000001</v>
      </c>
      <c r="D19">
        <v>1348780</v>
      </c>
      <c r="E19">
        <v>1450113</v>
      </c>
      <c r="G19" t="s">
        <v>60</v>
      </c>
      <c r="H19">
        <v>880336.9</v>
      </c>
      <c r="I19">
        <v>21094.45</v>
      </c>
      <c r="J19">
        <v>845636.8</v>
      </c>
      <c r="K19">
        <v>915036.9</v>
      </c>
      <c r="M19" t="s">
        <v>60</v>
      </c>
      <c r="N19">
        <v>832096.1</v>
      </c>
      <c r="O19">
        <v>19938.86</v>
      </c>
      <c r="P19">
        <v>799296.9</v>
      </c>
      <c r="Q19">
        <v>864895.2</v>
      </c>
      <c r="S19" t="s">
        <v>60</v>
      </c>
      <c r="T19">
        <v>48240.76</v>
      </c>
      <c r="U19">
        <v>3371.556</v>
      </c>
      <c r="V19">
        <v>42694.6</v>
      </c>
      <c r="W19">
        <v>53786.93</v>
      </c>
      <c r="Y19" t="s">
        <v>60</v>
      </c>
      <c r="Z19">
        <v>159907.4</v>
      </c>
      <c r="AA19">
        <v>13285.77</v>
      </c>
      <c r="AB19">
        <v>138052.5</v>
      </c>
      <c r="AC19">
        <v>181762.3</v>
      </c>
      <c r="AE19" t="s">
        <v>60</v>
      </c>
      <c r="AF19">
        <v>0.62906059999999997</v>
      </c>
      <c r="AG19">
        <v>6.1958999999999998E-3</v>
      </c>
      <c r="AH19">
        <v>0.61886850000000004</v>
      </c>
      <c r="AI19">
        <v>0.63925279999999995</v>
      </c>
      <c r="AK19" t="s">
        <v>60</v>
      </c>
      <c r="AL19">
        <v>0.94520190000000004</v>
      </c>
      <c r="AM19">
        <v>3.4979E-3</v>
      </c>
      <c r="AN19">
        <v>0.9394479</v>
      </c>
      <c r="AO19">
        <v>0.95095589999999997</v>
      </c>
      <c r="AQ19" t="s">
        <v>60</v>
      </c>
      <c r="AR19">
        <v>5.4798100000000002E-2</v>
      </c>
      <c r="AS19">
        <v>3.4979E-3</v>
      </c>
      <c r="AT19">
        <v>4.90441E-2</v>
      </c>
      <c r="AU19">
        <v>6.0552099999999998E-2</v>
      </c>
      <c r="AW19" t="s">
        <v>60</v>
      </c>
      <c r="AX19">
        <v>0.19217419999999999</v>
      </c>
      <c r="AY19">
        <v>1.4852499999999999E-2</v>
      </c>
      <c r="AZ19">
        <v>0.167742</v>
      </c>
      <c r="BA19">
        <v>0.2166064</v>
      </c>
    </row>
    <row r="20" spans="1:53" x14ac:dyDescent="0.15">
      <c r="A20" t="s">
        <v>59</v>
      </c>
      <c r="B20">
        <v>2597298</v>
      </c>
      <c r="C20">
        <v>79976.55</v>
      </c>
      <c r="D20">
        <v>2465737</v>
      </c>
      <c r="E20">
        <v>2728858</v>
      </c>
      <c r="G20" t="s">
        <v>59</v>
      </c>
      <c r="H20">
        <v>1444403</v>
      </c>
      <c r="I20">
        <v>47264.34</v>
      </c>
      <c r="J20">
        <v>1366654</v>
      </c>
      <c r="K20">
        <v>1522152</v>
      </c>
      <c r="M20" t="s">
        <v>59</v>
      </c>
      <c r="N20">
        <v>1336082</v>
      </c>
      <c r="O20">
        <v>44616.31</v>
      </c>
      <c r="P20">
        <v>1262689</v>
      </c>
      <c r="Q20">
        <v>1409475</v>
      </c>
      <c r="S20" t="s">
        <v>59</v>
      </c>
      <c r="T20">
        <v>108320.8</v>
      </c>
      <c r="U20">
        <v>9533.1029999999992</v>
      </c>
      <c r="V20">
        <v>92639</v>
      </c>
      <c r="W20">
        <v>124002.7</v>
      </c>
      <c r="Y20" t="s">
        <v>59</v>
      </c>
      <c r="Z20">
        <v>168448.8</v>
      </c>
      <c r="AA20">
        <v>13031.27</v>
      </c>
      <c r="AB20">
        <v>147012.6</v>
      </c>
      <c r="AC20">
        <v>189885.1</v>
      </c>
      <c r="AE20" t="s">
        <v>59</v>
      </c>
      <c r="AF20">
        <v>0.55611759999999999</v>
      </c>
      <c r="AG20">
        <v>6.5618999999999999E-3</v>
      </c>
      <c r="AH20">
        <v>0.54532340000000001</v>
      </c>
      <c r="AI20">
        <v>0.56691179999999997</v>
      </c>
      <c r="AK20" t="s">
        <v>59</v>
      </c>
      <c r="AL20">
        <v>0.92500649999999995</v>
      </c>
      <c r="AM20">
        <v>6.1294000000000001E-3</v>
      </c>
      <c r="AN20">
        <v>0.91492370000000001</v>
      </c>
      <c r="AO20">
        <v>0.93508930000000001</v>
      </c>
      <c r="AQ20" t="s">
        <v>59</v>
      </c>
      <c r="AR20">
        <v>7.4993500000000005E-2</v>
      </c>
      <c r="AS20">
        <v>6.1294000000000001E-3</v>
      </c>
      <c r="AT20">
        <v>6.4910700000000002E-2</v>
      </c>
      <c r="AU20">
        <v>8.5076299999999994E-2</v>
      </c>
      <c r="AW20" t="s">
        <v>59</v>
      </c>
      <c r="AX20">
        <v>0.12607670000000001</v>
      </c>
      <c r="AY20">
        <v>9.2338999999999997E-3</v>
      </c>
      <c r="AZ20">
        <v>0.1108871</v>
      </c>
      <c r="BA20">
        <v>0.14126630000000001</v>
      </c>
    </row>
    <row r="23" spans="1:53" x14ac:dyDescent="0.15">
      <c r="B23">
        <v>1000</v>
      </c>
    </row>
    <row r="25" spans="1:53" x14ac:dyDescent="0.15">
      <c r="A25" t="s">
        <v>39</v>
      </c>
      <c r="B25" t="s">
        <v>27</v>
      </c>
      <c r="C25" t="s">
        <v>41</v>
      </c>
      <c r="D25" t="s">
        <v>42</v>
      </c>
      <c r="E25" t="s">
        <v>43</v>
      </c>
      <c r="G25" t="s">
        <v>39</v>
      </c>
      <c r="H25" t="s">
        <v>27</v>
      </c>
      <c r="I25" t="s">
        <v>41</v>
      </c>
      <c r="J25" t="s">
        <v>42</v>
      </c>
      <c r="K25" t="s">
        <v>43</v>
      </c>
      <c r="M25" t="s">
        <v>39</v>
      </c>
      <c r="N25" t="s">
        <v>27</v>
      </c>
      <c r="O25" t="s">
        <v>41</v>
      </c>
      <c r="P25" t="s">
        <v>42</v>
      </c>
      <c r="Q25" t="s">
        <v>43</v>
      </c>
      <c r="S25" t="s">
        <v>39</v>
      </c>
      <c r="T25" t="s">
        <v>27</v>
      </c>
      <c r="U25" t="s">
        <v>41</v>
      </c>
      <c r="V25" t="s">
        <v>42</v>
      </c>
      <c r="W25" t="s">
        <v>43</v>
      </c>
      <c r="Y25" t="s">
        <v>39</v>
      </c>
      <c r="Z25" t="s">
        <v>27</v>
      </c>
      <c r="AA25" t="s">
        <v>41</v>
      </c>
      <c r="AB25" t="s">
        <v>42</v>
      </c>
      <c r="AC25" t="s">
        <v>43</v>
      </c>
      <c r="AE25" t="s">
        <v>39</v>
      </c>
      <c r="AF25" t="s">
        <v>40</v>
      </c>
      <c r="AG25" t="s">
        <v>41</v>
      </c>
      <c r="AH25" t="s">
        <v>42</v>
      </c>
      <c r="AI25" t="s">
        <v>43</v>
      </c>
      <c r="AK25" t="s">
        <v>39</v>
      </c>
      <c r="AL25" t="s">
        <v>40</v>
      </c>
      <c r="AM25" t="s">
        <v>41</v>
      </c>
      <c r="AN25" t="s">
        <v>42</v>
      </c>
      <c r="AO25" t="s">
        <v>43</v>
      </c>
      <c r="AQ25" t="s">
        <v>39</v>
      </c>
      <c r="AR25" t="s">
        <v>40</v>
      </c>
      <c r="AS25" t="s">
        <v>41</v>
      </c>
      <c r="AT25" t="s">
        <v>42</v>
      </c>
      <c r="AU25" t="s">
        <v>43</v>
      </c>
      <c r="AW25" t="s">
        <v>39</v>
      </c>
      <c r="AX25" t="s">
        <v>40</v>
      </c>
      <c r="AY25" t="s">
        <v>41</v>
      </c>
      <c r="AZ25" t="s">
        <v>42</v>
      </c>
      <c r="BA25" t="s">
        <v>43</v>
      </c>
    </row>
    <row r="27" spans="1:53" x14ac:dyDescent="0.15">
      <c r="A27" t="s">
        <v>65</v>
      </c>
      <c r="G27" t="s">
        <v>64</v>
      </c>
      <c r="M27" t="s">
        <v>63</v>
      </c>
      <c r="S27" t="s">
        <v>62</v>
      </c>
      <c r="Y27" t="s">
        <v>44</v>
      </c>
      <c r="AE27" t="s">
        <v>64</v>
      </c>
      <c r="AK27" t="s">
        <v>63</v>
      </c>
      <c r="AQ27" t="s">
        <v>62</v>
      </c>
      <c r="AW27" t="s">
        <v>44</v>
      </c>
    </row>
    <row r="28" spans="1:53" x14ac:dyDescent="0.15">
      <c r="A28" t="s">
        <v>57</v>
      </c>
      <c r="B28">
        <v>10100000</v>
      </c>
      <c r="D28">
        <v>9709272</v>
      </c>
      <c r="E28">
        <v>10600000</v>
      </c>
      <c r="G28" t="s">
        <v>57</v>
      </c>
      <c r="H28">
        <v>6145843</v>
      </c>
      <c r="I28">
        <v>176263.4</v>
      </c>
      <c r="J28">
        <v>5855820</v>
      </c>
      <c r="K28">
        <v>6435866</v>
      </c>
      <c r="M28" t="s">
        <v>57</v>
      </c>
      <c r="N28">
        <v>5577637</v>
      </c>
      <c r="O28">
        <v>155244.9</v>
      </c>
      <c r="P28">
        <v>5322197</v>
      </c>
      <c r="Q28">
        <v>5833076</v>
      </c>
      <c r="S28" t="s">
        <v>57</v>
      </c>
      <c r="T28">
        <v>568206.1</v>
      </c>
      <c r="U28">
        <v>42733.2</v>
      </c>
      <c r="V28">
        <v>497893</v>
      </c>
      <c r="W28">
        <v>638519.1</v>
      </c>
      <c r="Y28" t="s">
        <v>57</v>
      </c>
      <c r="Z28">
        <v>567525.80000000005</v>
      </c>
      <c r="AA28">
        <v>55022.58</v>
      </c>
      <c r="AB28">
        <v>476991.8</v>
      </c>
      <c r="AC28">
        <v>658059.80000000005</v>
      </c>
      <c r="AE28" t="s">
        <v>57</v>
      </c>
      <c r="AF28">
        <v>0.60600270000000001</v>
      </c>
      <c r="AG28">
        <v>5.9122999999999997E-3</v>
      </c>
      <c r="AH28">
        <v>0.59627470000000005</v>
      </c>
      <c r="AI28">
        <v>0.61573069999999996</v>
      </c>
      <c r="AK28" t="s">
        <v>57</v>
      </c>
      <c r="AL28">
        <v>0.90754630000000003</v>
      </c>
      <c r="AM28">
        <v>5.8183000000000002E-3</v>
      </c>
      <c r="AN28">
        <v>0.89797289999999996</v>
      </c>
      <c r="AO28">
        <v>0.91711969999999998</v>
      </c>
      <c r="AQ28" t="s">
        <v>57</v>
      </c>
      <c r="AR28">
        <v>9.24537E-2</v>
      </c>
      <c r="AS28">
        <v>5.8183000000000002E-3</v>
      </c>
      <c r="AT28">
        <v>8.2880300000000004E-2</v>
      </c>
      <c r="AU28">
        <v>0.1020271</v>
      </c>
      <c r="AW28" t="s">
        <v>57</v>
      </c>
      <c r="AX28">
        <v>0.1017502</v>
      </c>
      <c r="AY28">
        <v>9.8724999999999993E-3</v>
      </c>
      <c r="AZ28">
        <v>8.5506100000000002E-2</v>
      </c>
      <c r="BA28">
        <v>0.1179944</v>
      </c>
    </row>
    <row r="29" spans="1:53" x14ac:dyDescent="0.15">
      <c r="A29" t="s">
        <v>58</v>
      </c>
      <c r="B29">
        <v>1253399</v>
      </c>
      <c r="D29">
        <v>1182320</v>
      </c>
      <c r="E29">
        <v>1324478</v>
      </c>
      <c r="G29" t="s">
        <v>58</v>
      </c>
      <c r="H29">
        <v>804937.5</v>
      </c>
      <c r="I29">
        <v>30592.25</v>
      </c>
      <c r="J29">
        <v>754601.1</v>
      </c>
      <c r="K29">
        <v>855273.9</v>
      </c>
      <c r="M29" t="s">
        <v>58</v>
      </c>
      <c r="N29">
        <v>763805.1</v>
      </c>
      <c r="O29">
        <v>29998.97</v>
      </c>
      <c r="P29">
        <v>714444.9</v>
      </c>
      <c r="Q29">
        <v>813165.3</v>
      </c>
      <c r="S29" t="s">
        <v>58</v>
      </c>
      <c r="T29">
        <v>41132.35</v>
      </c>
      <c r="U29">
        <v>4064.1930000000002</v>
      </c>
      <c r="V29">
        <v>34445.14</v>
      </c>
      <c r="W29">
        <v>47819.56</v>
      </c>
      <c r="Y29" t="s">
        <v>58</v>
      </c>
      <c r="Z29">
        <v>132724</v>
      </c>
      <c r="AA29">
        <v>22289.43</v>
      </c>
      <c r="AB29">
        <v>96049.07</v>
      </c>
      <c r="AC29">
        <v>169399</v>
      </c>
      <c r="AE29" t="s">
        <v>58</v>
      </c>
      <c r="AF29">
        <v>0.64220379999999999</v>
      </c>
      <c r="AG29">
        <v>9.7636000000000008E-3</v>
      </c>
      <c r="AH29">
        <v>0.6261388</v>
      </c>
      <c r="AI29">
        <v>0.65826870000000004</v>
      </c>
      <c r="AK29" t="s">
        <v>58</v>
      </c>
      <c r="AL29">
        <v>0.94889990000000002</v>
      </c>
      <c r="AM29">
        <v>5.0127000000000001E-3</v>
      </c>
      <c r="AN29">
        <v>0.94065209999999999</v>
      </c>
      <c r="AO29">
        <v>0.95714779999999999</v>
      </c>
      <c r="AQ29" t="s">
        <v>58</v>
      </c>
      <c r="AR29">
        <v>5.1100100000000002E-2</v>
      </c>
      <c r="AS29">
        <v>5.0127000000000001E-3</v>
      </c>
      <c r="AT29">
        <v>4.28522E-2</v>
      </c>
      <c r="AU29">
        <v>5.9347900000000002E-2</v>
      </c>
      <c r="AW29" t="s">
        <v>58</v>
      </c>
      <c r="AX29">
        <v>0.1737669</v>
      </c>
      <c r="AY29">
        <v>2.7021099999999999E-2</v>
      </c>
      <c r="AZ29">
        <v>0.12930639999999999</v>
      </c>
      <c r="BA29">
        <v>0.21822730000000001</v>
      </c>
    </row>
    <row r="30" spans="1:53" x14ac:dyDescent="0.15">
      <c r="A30" t="s">
        <v>45</v>
      </c>
      <c r="B30">
        <v>3618042</v>
      </c>
      <c r="D30">
        <v>3379405</v>
      </c>
      <c r="E30">
        <v>3856679</v>
      </c>
      <c r="G30" t="s">
        <v>45</v>
      </c>
      <c r="H30">
        <v>2281515</v>
      </c>
      <c r="I30">
        <v>86969.14</v>
      </c>
      <c r="J30">
        <v>2138417</v>
      </c>
      <c r="K30">
        <v>2424614</v>
      </c>
      <c r="M30" t="s">
        <v>45</v>
      </c>
      <c r="N30">
        <v>2090382</v>
      </c>
      <c r="O30">
        <v>78110.78</v>
      </c>
      <c r="P30">
        <v>1961859</v>
      </c>
      <c r="Q30">
        <v>2218905</v>
      </c>
      <c r="S30" t="s">
        <v>45</v>
      </c>
      <c r="T30">
        <v>191133.4</v>
      </c>
      <c r="U30">
        <v>21300.81</v>
      </c>
      <c r="V30">
        <v>156085.20000000001</v>
      </c>
      <c r="W30">
        <v>226181.7</v>
      </c>
      <c r="Y30" t="s">
        <v>45</v>
      </c>
      <c r="Z30">
        <v>325020.90000000002</v>
      </c>
      <c r="AA30">
        <v>43193.82</v>
      </c>
      <c r="AB30">
        <v>253949.9</v>
      </c>
      <c r="AC30">
        <v>396091.8</v>
      </c>
      <c r="AE30" t="s">
        <v>45</v>
      </c>
      <c r="AF30">
        <v>0.63059390000000004</v>
      </c>
      <c r="AG30">
        <v>1.43771E-2</v>
      </c>
      <c r="AH30">
        <v>0.60693790000000003</v>
      </c>
      <c r="AI30">
        <v>0.65425</v>
      </c>
      <c r="AK30" t="s">
        <v>45</v>
      </c>
      <c r="AL30">
        <v>0.91622519999999996</v>
      </c>
      <c r="AM30">
        <v>8.1563999999999994E-3</v>
      </c>
      <c r="AN30">
        <v>0.90280479999999996</v>
      </c>
      <c r="AO30">
        <v>0.92964570000000002</v>
      </c>
      <c r="AQ30" t="s">
        <v>45</v>
      </c>
      <c r="AR30">
        <v>8.3774799999999996E-2</v>
      </c>
      <c r="AS30">
        <v>8.1563999999999994E-3</v>
      </c>
      <c r="AT30">
        <v>7.0354299999999995E-2</v>
      </c>
      <c r="AU30">
        <v>9.7195199999999995E-2</v>
      </c>
      <c r="AW30" t="s">
        <v>45</v>
      </c>
      <c r="AX30">
        <v>0.15548400000000001</v>
      </c>
      <c r="AY30">
        <v>2.0435100000000001E-2</v>
      </c>
      <c r="AZ30">
        <v>0.1218601</v>
      </c>
      <c r="BA30">
        <v>0.1891079</v>
      </c>
    </row>
    <row r="31" spans="1:53" x14ac:dyDescent="0.15">
      <c r="A31" t="s">
        <v>46</v>
      </c>
      <c r="B31">
        <v>2484878</v>
      </c>
      <c r="D31">
        <v>2265712</v>
      </c>
      <c r="E31">
        <v>2704044</v>
      </c>
      <c r="G31" t="s">
        <v>46</v>
      </c>
      <c r="H31">
        <v>1648844</v>
      </c>
      <c r="I31">
        <v>81463.47</v>
      </c>
      <c r="J31">
        <v>1514804</v>
      </c>
      <c r="K31">
        <v>1782884</v>
      </c>
      <c r="M31" t="s">
        <v>46</v>
      </c>
      <c r="N31">
        <v>1593288</v>
      </c>
      <c r="O31">
        <v>80169.8</v>
      </c>
      <c r="P31">
        <v>1461377</v>
      </c>
      <c r="Q31">
        <v>1725199</v>
      </c>
      <c r="S31" t="s">
        <v>46</v>
      </c>
      <c r="T31">
        <v>55555.95</v>
      </c>
      <c r="U31">
        <v>7721.5619999999999</v>
      </c>
      <c r="V31">
        <v>42850.92</v>
      </c>
      <c r="W31">
        <v>68260.98</v>
      </c>
      <c r="Y31" t="s">
        <v>46</v>
      </c>
      <c r="Z31">
        <v>302683</v>
      </c>
      <c r="AA31">
        <v>46092.18</v>
      </c>
      <c r="AB31">
        <v>226843.1</v>
      </c>
      <c r="AC31">
        <v>378522.9</v>
      </c>
      <c r="AE31" t="s">
        <v>46</v>
      </c>
      <c r="AF31">
        <v>0.66355140000000001</v>
      </c>
      <c r="AG31">
        <v>1.24092E-2</v>
      </c>
      <c r="AH31">
        <v>0.64313339999999997</v>
      </c>
      <c r="AI31">
        <v>0.68396939999999995</v>
      </c>
      <c r="AK31" t="s">
        <v>46</v>
      </c>
      <c r="AL31">
        <v>0.96630609999999995</v>
      </c>
      <c r="AM31">
        <v>4.6229000000000001E-3</v>
      </c>
      <c r="AN31">
        <v>0.95869959999999999</v>
      </c>
      <c r="AO31">
        <v>0.97391269999999996</v>
      </c>
      <c r="AQ31" t="s">
        <v>46</v>
      </c>
      <c r="AR31">
        <v>3.3693899999999999E-2</v>
      </c>
      <c r="AS31">
        <v>4.6229000000000001E-3</v>
      </c>
      <c r="AT31">
        <v>2.6087300000000001E-2</v>
      </c>
      <c r="AU31">
        <v>4.1300400000000001E-2</v>
      </c>
      <c r="AW31" t="s">
        <v>46</v>
      </c>
      <c r="AX31">
        <v>0.1899738</v>
      </c>
      <c r="AY31">
        <v>2.89558E-2</v>
      </c>
      <c r="AZ31">
        <v>0.14233000000000001</v>
      </c>
      <c r="BA31">
        <v>0.23761750000000001</v>
      </c>
    </row>
    <row r="32" spans="1:53" x14ac:dyDescent="0.15">
      <c r="A32" t="s">
        <v>47</v>
      </c>
      <c r="B32">
        <v>8824740</v>
      </c>
      <c r="D32">
        <v>8315974</v>
      </c>
      <c r="E32">
        <v>9333506</v>
      </c>
      <c r="G32" t="s">
        <v>47</v>
      </c>
      <c r="H32">
        <v>5255129</v>
      </c>
      <c r="I32">
        <v>231690.8</v>
      </c>
      <c r="J32">
        <v>4873906</v>
      </c>
      <c r="K32">
        <v>5636353</v>
      </c>
      <c r="M32" t="s">
        <v>47</v>
      </c>
      <c r="N32">
        <v>4876144</v>
      </c>
      <c r="O32">
        <v>216177.8</v>
      </c>
      <c r="P32">
        <v>4520445</v>
      </c>
      <c r="Q32">
        <v>5231842</v>
      </c>
      <c r="S32" t="s">
        <v>47</v>
      </c>
      <c r="T32">
        <v>378985.7</v>
      </c>
      <c r="U32">
        <v>32162.38</v>
      </c>
      <c r="V32">
        <v>326065.8</v>
      </c>
      <c r="W32">
        <v>431905.5</v>
      </c>
      <c r="Y32" t="s">
        <v>47</v>
      </c>
      <c r="Z32">
        <v>490196.9</v>
      </c>
      <c r="AA32">
        <v>56116.93</v>
      </c>
      <c r="AB32">
        <v>397862.3</v>
      </c>
      <c r="AC32">
        <v>582531.5</v>
      </c>
      <c r="AE32" t="s">
        <v>47</v>
      </c>
      <c r="AF32">
        <v>0.59549960000000002</v>
      </c>
      <c r="AG32">
        <v>1.1118400000000001E-2</v>
      </c>
      <c r="AH32">
        <v>0.57720550000000004</v>
      </c>
      <c r="AI32">
        <v>0.61379379999999994</v>
      </c>
      <c r="AK32" t="s">
        <v>47</v>
      </c>
      <c r="AL32">
        <v>0.92788269999999995</v>
      </c>
      <c r="AM32">
        <v>5.1692999999999999E-3</v>
      </c>
      <c r="AN32">
        <v>0.91937720000000001</v>
      </c>
      <c r="AO32">
        <v>0.9363882</v>
      </c>
      <c r="AQ32" t="s">
        <v>47</v>
      </c>
      <c r="AR32">
        <v>7.2117299999999995E-2</v>
      </c>
      <c r="AS32">
        <v>5.1692999999999999E-3</v>
      </c>
      <c r="AT32">
        <v>6.3611799999999996E-2</v>
      </c>
      <c r="AU32">
        <v>8.0622799999999994E-2</v>
      </c>
      <c r="AW32" t="s">
        <v>47</v>
      </c>
      <c r="AX32">
        <v>0.1005296</v>
      </c>
      <c r="AY32">
        <v>1.00096E-2</v>
      </c>
      <c r="AZ32">
        <v>8.4059900000000007E-2</v>
      </c>
      <c r="BA32">
        <v>0.1169994</v>
      </c>
    </row>
    <row r="33" spans="1:53" x14ac:dyDescent="0.15">
      <c r="A33" t="s">
        <v>48</v>
      </c>
      <c r="B33">
        <v>11500000</v>
      </c>
      <c r="D33">
        <v>10600000</v>
      </c>
      <c r="E33">
        <v>12400000</v>
      </c>
      <c r="G33" t="s">
        <v>48</v>
      </c>
      <c r="H33">
        <v>7316125</v>
      </c>
      <c r="I33">
        <v>356063.2</v>
      </c>
      <c r="J33">
        <v>6730259</v>
      </c>
      <c r="K33">
        <v>7901990</v>
      </c>
      <c r="M33" t="s">
        <v>48</v>
      </c>
      <c r="N33">
        <v>6564542</v>
      </c>
      <c r="O33">
        <v>313627.3</v>
      </c>
      <c r="P33">
        <v>6048501</v>
      </c>
      <c r="Q33">
        <v>7080584</v>
      </c>
      <c r="S33" t="s">
        <v>48</v>
      </c>
      <c r="T33">
        <v>751582.4</v>
      </c>
      <c r="U33">
        <v>64663.48</v>
      </c>
      <c r="V33">
        <v>645185.4</v>
      </c>
      <c r="W33">
        <v>857979.5</v>
      </c>
      <c r="Y33" t="s">
        <v>48</v>
      </c>
      <c r="Z33">
        <v>1290556</v>
      </c>
      <c r="AA33">
        <v>115328</v>
      </c>
      <c r="AB33">
        <v>1100795</v>
      </c>
      <c r="AC33">
        <v>1480316</v>
      </c>
      <c r="AE33" t="s">
        <v>48</v>
      </c>
      <c r="AF33">
        <v>0.63618189999999997</v>
      </c>
      <c r="AG33">
        <v>6.5648E-3</v>
      </c>
      <c r="AH33">
        <v>0.62538020000000005</v>
      </c>
      <c r="AI33">
        <v>0.64698359999999999</v>
      </c>
      <c r="AK33" t="s">
        <v>48</v>
      </c>
      <c r="AL33">
        <v>0.89727040000000002</v>
      </c>
      <c r="AM33">
        <v>6.3676999999999996E-3</v>
      </c>
      <c r="AN33">
        <v>0.8867931</v>
      </c>
      <c r="AO33">
        <v>0.90774779999999999</v>
      </c>
      <c r="AQ33" t="s">
        <v>48</v>
      </c>
      <c r="AR33">
        <v>0.1027296</v>
      </c>
      <c r="AS33">
        <v>6.3676999999999996E-3</v>
      </c>
      <c r="AT33">
        <v>9.2252200000000006E-2</v>
      </c>
      <c r="AU33">
        <v>0.1132069</v>
      </c>
      <c r="AW33" t="s">
        <v>48</v>
      </c>
      <c r="AX33">
        <v>0.19659489999999999</v>
      </c>
      <c r="AY33">
        <v>1.78484E-2</v>
      </c>
      <c r="AZ33">
        <v>0.16722719999999999</v>
      </c>
      <c r="BA33">
        <v>0.22596269999999999</v>
      </c>
    </row>
    <row r="34" spans="1:53" x14ac:dyDescent="0.15">
      <c r="A34" t="s">
        <v>61</v>
      </c>
      <c r="B34">
        <v>2075120</v>
      </c>
      <c r="D34">
        <v>1933700</v>
      </c>
      <c r="E34">
        <v>2216541</v>
      </c>
      <c r="G34" t="s">
        <v>61</v>
      </c>
      <c r="H34">
        <v>1303518</v>
      </c>
      <c r="I34">
        <v>61222</v>
      </c>
      <c r="J34">
        <v>1202783</v>
      </c>
      <c r="K34">
        <v>1404252</v>
      </c>
      <c r="M34" t="s">
        <v>61</v>
      </c>
      <c r="N34">
        <v>1173244</v>
      </c>
      <c r="O34">
        <v>55932.6</v>
      </c>
      <c r="P34">
        <v>1081213</v>
      </c>
      <c r="Q34">
        <v>1265275</v>
      </c>
      <c r="S34" t="s">
        <v>61</v>
      </c>
      <c r="T34">
        <v>130273.60000000001</v>
      </c>
      <c r="U34">
        <v>13521.14</v>
      </c>
      <c r="V34">
        <v>108026</v>
      </c>
      <c r="W34">
        <v>152521.29999999999</v>
      </c>
      <c r="Y34" t="s">
        <v>61</v>
      </c>
      <c r="Z34">
        <v>312523.90000000002</v>
      </c>
      <c r="AA34">
        <v>30104.3</v>
      </c>
      <c r="AB34">
        <v>262990.40000000002</v>
      </c>
      <c r="AC34">
        <v>362057.4</v>
      </c>
      <c r="AE34" t="s">
        <v>61</v>
      </c>
      <c r="AF34">
        <v>0.62816490000000003</v>
      </c>
      <c r="AG34">
        <v>9.1839E-3</v>
      </c>
      <c r="AH34">
        <v>0.61305379999999998</v>
      </c>
      <c r="AI34">
        <v>0.64327599999999996</v>
      </c>
      <c r="AK34" t="s">
        <v>61</v>
      </c>
      <c r="AL34">
        <v>0.90005990000000002</v>
      </c>
      <c r="AM34">
        <v>9.0789000000000009E-3</v>
      </c>
      <c r="AN34">
        <v>0.88512150000000001</v>
      </c>
      <c r="AO34">
        <v>0.91499830000000004</v>
      </c>
      <c r="AQ34" t="s">
        <v>61</v>
      </c>
      <c r="AR34">
        <v>9.9940100000000004E-2</v>
      </c>
      <c r="AS34">
        <v>9.0789000000000009E-3</v>
      </c>
      <c r="AT34">
        <v>8.5001699999999999E-2</v>
      </c>
      <c r="AU34">
        <v>0.11487849999999999</v>
      </c>
      <c r="AW34" t="s">
        <v>61</v>
      </c>
      <c r="AX34">
        <v>0.2663759</v>
      </c>
      <c r="AY34">
        <v>2.1992100000000001E-2</v>
      </c>
      <c r="AZ34">
        <v>0.23019020000000001</v>
      </c>
      <c r="BA34">
        <v>0.30256159999999999</v>
      </c>
    </row>
    <row r="35" spans="1:53" x14ac:dyDescent="0.15">
      <c r="A35" t="s">
        <v>49</v>
      </c>
      <c r="B35">
        <v>4014894</v>
      </c>
      <c r="D35">
        <v>3792516</v>
      </c>
      <c r="E35">
        <v>4237273</v>
      </c>
      <c r="G35" t="s">
        <v>49</v>
      </c>
      <c r="H35">
        <v>2465957</v>
      </c>
      <c r="I35">
        <v>95849.32</v>
      </c>
      <c r="J35">
        <v>2308247</v>
      </c>
      <c r="K35">
        <v>2623667</v>
      </c>
      <c r="M35" t="s">
        <v>49</v>
      </c>
      <c r="N35">
        <v>2243577</v>
      </c>
      <c r="O35">
        <v>90388.79</v>
      </c>
      <c r="P35">
        <v>2094852</v>
      </c>
      <c r="Q35">
        <v>2392303</v>
      </c>
      <c r="S35" t="s">
        <v>49</v>
      </c>
      <c r="T35">
        <v>222379.3</v>
      </c>
      <c r="U35">
        <v>19020.580000000002</v>
      </c>
      <c r="V35">
        <v>191082.9</v>
      </c>
      <c r="W35">
        <v>253675.7</v>
      </c>
      <c r="Y35" t="s">
        <v>49</v>
      </c>
      <c r="Z35">
        <v>601161.6</v>
      </c>
      <c r="AA35">
        <v>53213.919999999998</v>
      </c>
      <c r="AB35">
        <v>513603.6</v>
      </c>
      <c r="AC35">
        <v>688719.6</v>
      </c>
      <c r="AE35" t="s">
        <v>49</v>
      </c>
      <c r="AF35">
        <v>0.61420220000000003</v>
      </c>
      <c r="AG35">
        <v>1.0164299999999999E-2</v>
      </c>
      <c r="AH35">
        <v>0.59747790000000001</v>
      </c>
      <c r="AI35">
        <v>0.63092649999999995</v>
      </c>
      <c r="AK35" t="s">
        <v>49</v>
      </c>
      <c r="AL35">
        <v>0.90982030000000003</v>
      </c>
      <c r="AM35">
        <v>7.1647999999999998E-3</v>
      </c>
      <c r="AN35">
        <v>0.89803129999999998</v>
      </c>
      <c r="AO35">
        <v>0.92160920000000002</v>
      </c>
      <c r="AQ35" t="s">
        <v>49</v>
      </c>
      <c r="AR35">
        <v>9.0179700000000002E-2</v>
      </c>
      <c r="AS35">
        <v>7.1647999999999998E-3</v>
      </c>
      <c r="AT35">
        <v>7.8390799999999997E-2</v>
      </c>
      <c r="AU35">
        <v>0.1019687</v>
      </c>
      <c r="AW35" t="s">
        <v>49</v>
      </c>
      <c r="AX35">
        <v>0.26794780000000001</v>
      </c>
      <c r="AY35">
        <v>2.1325299999999998E-2</v>
      </c>
      <c r="AZ35">
        <v>0.23285929999999999</v>
      </c>
      <c r="BA35">
        <v>0.30303629999999998</v>
      </c>
    </row>
    <row r="36" spans="1:53" x14ac:dyDescent="0.15">
      <c r="A36" t="s">
        <v>50</v>
      </c>
      <c r="B36">
        <v>5502608</v>
      </c>
      <c r="D36">
        <v>5176379</v>
      </c>
      <c r="E36">
        <v>5828837</v>
      </c>
      <c r="G36" t="s">
        <v>50</v>
      </c>
      <c r="H36">
        <v>3389956</v>
      </c>
      <c r="I36">
        <v>119406</v>
      </c>
      <c r="J36">
        <v>3193486</v>
      </c>
      <c r="K36">
        <v>3586426</v>
      </c>
      <c r="M36" t="s">
        <v>50</v>
      </c>
      <c r="N36">
        <v>3194505</v>
      </c>
      <c r="O36">
        <v>115344.8</v>
      </c>
      <c r="P36">
        <v>3004717</v>
      </c>
      <c r="Q36">
        <v>3384293</v>
      </c>
      <c r="S36" t="s">
        <v>50</v>
      </c>
      <c r="T36">
        <v>195451</v>
      </c>
      <c r="U36">
        <v>18512.310000000001</v>
      </c>
      <c r="V36">
        <v>164990.9</v>
      </c>
      <c r="W36">
        <v>225911.1</v>
      </c>
      <c r="Y36" t="s">
        <v>50</v>
      </c>
      <c r="Z36">
        <v>559091.1</v>
      </c>
      <c r="AA36">
        <v>55394.14</v>
      </c>
      <c r="AB36">
        <v>467945.7</v>
      </c>
      <c r="AC36">
        <v>650236.4</v>
      </c>
      <c r="AE36" t="s">
        <v>50</v>
      </c>
      <c r="AF36">
        <v>0.61606360000000004</v>
      </c>
      <c r="AG36">
        <v>8.7726999999999996E-3</v>
      </c>
      <c r="AH36">
        <v>0.60162910000000003</v>
      </c>
      <c r="AI36">
        <v>0.63049809999999995</v>
      </c>
      <c r="AK36" t="s">
        <v>50</v>
      </c>
      <c r="AL36">
        <v>0.94234410000000002</v>
      </c>
      <c r="AM36">
        <v>5.2386999999999998E-3</v>
      </c>
      <c r="AN36">
        <v>0.93372440000000001</v>
      </c>
      <c r="AO36">
        <v>0.95096380000000003</v>
      </c>
      <c r="AQ36" t="s">
        <v>50</v>
      </c>
      <c r="AR36">
        <v>5.7655900000000003E-2</v>
      </c>
      <c r="AS36">
        <v>5.2386999999999998E-3</v>
      </c>
      <c r="AT36">
        <v>4.9036200000000002E-2</v>
      </c>
      <c r="AU36">
        <v>6.6275600000000004E-2</v>
      </c>
      <c r="AW36" t="s">
        <v>50</v>
      </c>
      <c r="AX36">
        <v>0.17501649999999999</v>
      </c>
      <c r="AY36">
        <v>1.5891599999999999E-2</v>
      </c>
      <c r="AZ36">
        <v>0.14886840000000001</v>
      </c>
      <c r="BA36">
        <v>0.2011645</v>
      </c>
    </row>
    <row r="37" spans="1:53" x14ac:dyDescent="0.15">
      <c r="A37" t="s">
        <v>51</v>
      </c>
      <c r="B37">
        <v>5547341</v>
      </c>
      <c r="D37">
        <v>5139993</v>
      </c>
      <c r="E37">
        <v>5954690</v>
      </c>
      <c r="G37" t="s">
        <v>51</v>
      </c>
      <c r="H37">
        <v>3671384</v>
      </c>
      <c r="I37">
        <v>177367.7</v>
      </c>
      <c r="J37">
        <v>3379544</v>
      </c>
      <c r="K37">
        <v>3963224</v>
      </c>
      <c r="M37" t="s">
        <v>51</v>
      </c>
      <c r="N37">
        <v>3414713</v>
      </c>
      <c r="O37">
        <v>169798.7</v>
      </c>
      <c r="P37">
        <v>3135326</v>
      </c>
      <c r="Q37">
        <v>3694099</v>
      </c>
      <c r="S37" t="s">
        <v>51</v>
      </c>
      <c r="T37">
        <v>256671.5</v>
      </c>
      <c r="U37">
        <v>22105.1</v>
      </c>
      <c r="V37">
        <v>220299.9</v>
      </c>
      <c r="W37">
        <v>293043.20000000001</v>
      </c>
      <c r="Y37" t="s">
        <v>51</v>
      </c>
      <c r="Z37">
        <v>598446.80000000005</v>
      </c>
      <c r="AA37">
        <v>95063.24</v>
      </c>
      <c r="AB37">
        <v>442030.1</v>
      </c>
      <c r="AC37">
        <v>754863.5</v>
      </c>
      <c r="AE37" t="s">
        <v>51</v>
      </c>
      <c r="AF37">
        <v>0.66182770000000002</v>
      </c>
      <c r="AG37">
        <v>1.2374899999999999E-2</v>
      </c>
      <c r="AH37">
        <v>0.64146610000000004</v>
      </c>
      <c r="AI37">
        <v>0.6821893</v>
      </c>
      <c r="AK37" t="s">
        <v>51</v>
      </c>
      <c r="AL37">
        <v>0.93008860000000004</v>
      </c>
      <c r="AM37">
        <v>5.6121000000000001E-3</v>
      </c>
      <c r="AN37">
        <v>0.92085450000000002</v>
      </c>
      <c r="AO37">
        <v>0.93932269999999995</v>
      </c>
      <c r="AQ37" t="s">
        <v>51</v>
      </c>
      <c r="AR37">
        <v>6.9911399999999999E-2</v>
      </c>
      <c r="AS37">
        <v>5.6121000000000001E-3</v>
      </c>
      <c r="AT37">
        <v>6.0677300000000003E-2</v>
      </c>
      <c r="AU37">
        <v>7.9145499999999994E-2</v>
      </c>
      <c r="AW37" t="s">
        <v>51</v>
      </c>
      <c r="AX37">
        <v>0.17525540000000001</v>
      </c>
      <c r="AY37">
        <v>2.3969500000000001E-2</v>
      </c>
      <c r="AZ37">
        <v>0.13581599999999999</v>
      </c>
      <c r="BA37">
        <v>0.21469479999999999</v>
      </c>
    </row>
    <row r="38" spans="1:53" x14ac:dyDescent="0.15">
      <c r="A38" t="s">
        <v>52</v>
      </c>
      <c r="B38">
        <v>3195807</v>
      </c>
      <c r="D38">
        <v>2982384</v>
      </c>
      <c r="E38">
        <v>3409231</v>
      </c>
      <c r="G38" t="s">
        <v>52</v>
      </c>
      <c r="H38">
        <v>1919962</v>
      </c>
      <c r="I38">
        <v>73203.850000000006</v>
      </c>
      <c r="J38">
        <v>1799512</v>
      </c>
      <c r="K38">
        <v>2040411</v>
      </c>
      <c r="M38" t="s">
        <v>52</v>
      </c>
      <c r="N38">
        <v>1773596</v>
      </c>
      <c r="O38">
        <v>64320.61</v>
      </c>
      <c r="P38">
        <v>1667763</v>
      </c>
      <c r="Q38">
        <v>1879429</v>
      </c>
      <c r="S38" t="s">
        <v>52</v>
      </c>
      <c r="T38">
        <v>146366.1</v>
      </c>
      <c r="U38">
        <v>19053.400000000001</v>
      </c>
      <c r="V38">
        <v>115015.7</v>
      </c>
      <c r="W38">
        <v>177716.5</v>
      </c>
      <c r="Y38" t="s">
        <v>52</v>
      </c>
      <c r="Z38">
        <v>316176.8</v>
      </c>
      <c r="AA38">
        <v>35639.4</v>
      </c>
      <c r="AB38">
        <v>257535.8</v>
      </c>
      <c r="AC38">
        <v>374817.7</v>
      </c>
      <c r="AE38" t="s">
        <v>52</v>
      </c>
      <c r="AF38">
        <v>0.60077519999999995</v>
      </c>
      <c r="AG38">
        <v>1.03193E-2</v>
      </c>
      <c r="AH38">
        <v>0.58379579999999998</v>
      </c>
      <c r="AI38">
        <v>0.61775449999999998</v>
      </c>
      <c r="AK38" t="s">
        <v>52</v>
      </c>
      <c r="AL38">
        <v>0.92376610000000003</v>
      </c>
      <c r="AM38">
        <v>8.6114999999999994E-3</v>
      </c>
      <c r="AN38">
        <v>0.90959670000000004</v>
      </c>
      <c r="AO38">
        <v>0.93793550000000003</v>
      </c>
      <c r="AQ38" t="s">
        <v>52</v>
      </c>
      <c r="AR38">
        <v>7.6233899999999993E-2</v>
      </c>
      <c r="AS38">
        <v>8.6114999999999994E-3</v>
      </c>
      <c r="AT38">
        <v>6.2064500000000002E-2</v>
      </c>
      <c r="AU38">
        <v>9.0403300000000006E-2</v>
      </c>
      <c r="AW38" t="s">
        <v>52</v>
      </c>
      <c r="AX38">
        <v>0.17826880000000001</v>
      </c>
      <c r="AY38">
        <v>1.8650799999999999E-2</v>
      </c>
      <c r="AZ38">
        <v>0.14758089999999999</v>
      </c>
      <c r="BA38">
        <v>0.2089567</v>
      </c>
    </row>
    <row r="39" spans="1:53" x14ac:dyDescent="0.15">
      <c r="A39" t="s">
        <v>53</v>
      </c>
      <c r="B39">
        <v>2564347</v>
      </c>
      <c r="D39">
        <v>2348442</v>
      </c>
      <c r="E39">
        <v>2780252</v>
      </c>
      <c r="G39" t="s">
        <v>53</v>
      </c>
      <c r="H39">
        <v>1579875</v>
      </c>
      <c r="I39">
        <v>86408.9</v>
      </c>
      <c r="J39">
        <v>1437698</v>
      </c>
      <c r="K39">
        <v>1722052</v>
      </c>
      <c r="M39" t="s">
        <v>53</v>
      </c>
      <c r="N39">
        <v>1500571</v>
      </c>
      <c r="O39">
        <v>84210.43</v>
      </c>
      <c r="P39">
        <v>1362012</v>
      </c>
      <c r="Q39">
        <v>1639131</v>
      </c>
      <c r="S39" t="s">
        <v>53</v>
      </c>
      <c r="T39">
        <v>79303.960000000006</v>
      </c>
      <c r="U39">
        <v>12163.11</v>
      </c>
      <c r="V39">
        <v>59290.82</v>
      </c>
      <c r="W39">
        <v>99317.1</v>
      </c>
      <c r="Y39" t="s">
        <v>53</v>
      </c>
      <c r="Z39">
        <v>204990.8</v>
      </c>
      <c r="AA39">
        <v>30822.42</v>
      </c>
      <c r="AB39">
        <v>154275.79999999999</v>
      </c>
      <c r="AC39">
        <v>255705.9</v>
      </c>
      <c r="AE39" t="s">
        <v>53</v>
      </c>
      <c r="AF39">
        <v>0.61609259999999999</v>
      </c>
      <c r="AG39">
        <v>1.36019E-2</v>
      </c>
      <c r="AH39">
        <v>0.59371209999999996</v>
      </c>
      <c r="AI39">
        <v>0.63847319999999996</v>
      </c>
      <c r="AK39" t="s">
        <v>53</v>
      </c>
      <c r="AL39">
        <v>0.94980370000000003</v>
      </c>
      <c r="AM39">
        <v>7.5025999999999999E-3</v>
      </c>
      <c r="AN39">
        <v>0.93745880000000004</v>
      </c>
      <c r="AO39">
        <v>0.96214849999999996</v>
      </c>
      <c r="AQ39" t="s">
        <v>53</v>
      </c>
      <c r="AR39">
        <v>5.0196299999999999E-2</v>
      </c>
      <c r="AS39">
        <v>7.5025999999999999E-3</v>
      </c>
      <c r="AT39">
        <v>3.7851500000000003E-2</v>
      </c>
      <c r="AU39">
        <v>6.2541200000000005E-2</v>
      </c>
      <c r="AW39" t="s">
        <v>53</v>
      </c>
      <c r="AX39">
        <v>0.13660849999999999</v>
      </c>
      <c r="AY39">
        <v>1.7808999999999998E-2</v>
      </c>
      <c r="AZ39">
        <v>0.1073057</v>
      </c>
      <c r="BA39">
        <v>0.16591139999999999</v>
      </c>
    </row>
    <row r="40" spans="1:53" x14ac:dyDescent="0.15">
      <c r="A40" t="s">
        <v>54</v>
      </c>
      <c r="B40">
        <v>3461753</v>
      </c>
      <c r="D40">
        <v>3252092</v>
      </c>
      <c r="E40">
        <v>3671415</v>
      </c>
      <c r="G40" t="s">
        <v>54</v>
      </c>
      <c r="H40">
        <v>2402464</v>
      </c>
      <c r="I40">
        <v>88060.54</v>
      </c>
      <c r="J40">
        <v>2257570</v>
      </c>
      <c r="K40">
        <v>2547359</v>
      </c>
      <c r="M40" t="s">
        <v>54</v>
      </c>
      <c r="N40">
        <v>2303255</v>
      </c>
      <c r="O40">
        <v>85778.46</v>
      </c>
      <c r="P40">
        <v>2162115</v>
      </c>
      <c r="Q40">
        <v>2444394</v>
      </c>
      <c r="S40" t="s">
        <v>54</v>
      </c>
      <c r="T40">
        <v>99209.18</v>
      </c>
      <c r="U40">
        <v>10407.43</v>
      </c>
      <c r="V40">
        <v>82084.84</v>
      </c>
      <c r="W40">
        <v>116333.5</v>
      </c>
      <c r="Y40" t="s">
        <v>54</v>
      </c>
      <c r="Z40">
        <v>180262.8</v>
      </c>
      <c r="AA40">
        <v>22233.68</v>
      </c>
      <c r="AB40">
        <v>143679.6</v>
      </c>
      <c r="AC40">
        <v>216846</v>
      </c>
      <c r="AE40" t="s">
        <v>54</v>
      </c>
      <c r="AF40">
        <v>0.69400209999999996</v>
      </c>
      <c r="AG40">
        <v>1.1668700000000001E-2</v>
      </c>
      <c r="AH40">
        <v>0.67480240000000002</v>
      </c>
      <c r="AI40">
        <v>0.7132018</v>
      </c>
      <c r="AK40" t="s">
        <v>54</v>
      </c>
      <c r="AL40">
        <v>0.95870520000000004</v>
      </c>
      <c r="AM40">
        <v>4.1765999999999999E-3</v>
      </c>
      <c r="AN40">
        <v>0.95183309999999999</v>
      </c>
      <c r="AO40">
        <v>0.96557740000000003</v>
      </c>
      <c r="AQ40" t="s">
        <v>54</v>
      </c>
      <c r="AR40">
        <v>4.12948E-2</v>
      </c>
      <c r="AS40">
        <v>4.1765999999999999E-3</v>
      </c>
      <c r="AT40">
        <v>3.4422599999999998E-2</v>
      </c>
      <c r="AU40">
        <v>4.8166899999999999E-2</v>
      </c>
      <c r="AW40" t="s">
        <v>54</v>
      </c>
      <c r="AX40">
        <v>7.8264399999999998E-2</v>
      </c>
      <c r="AY40">
        <v>9.3428999999999995E-3</v>
      </c>
      <c r="AZ40">
        <v>6.2891500000000003E-2</v>
      </c>
      <c r="BA40">
        <v>9.3637200000000004E-2</v>
      </c>
    </row>
    <row r="41" spans="1:53" x14ac:dyDescent="0.15">
      <c r="A41" t="s">
        <v>55</v>
      </c>
      <c r="B41">
        <v>3667580</v>
      </c>
      <c r="D41">
        <v>3178888</v>
      </c>
      <c r="E41">
        <v>4156273</v>
      </c>
      <c r="G41" t="s">
        <v>55</v>
      </c>
      <c r="H41">
        <v>2257538</v>
      </c>
      <c r="I41">
        <v>180547</v>
      </c>
      <c r="J41">
        <v>1960466</v>
      </c>
      <c r="K41">
        <v>2554609</v>
      </c>
      <c r="M41" t="s">
        <v>55</v>
      </c>
      <c r="N41">
        <v>2132661</v>
      </c>
      <c r="O41">
        <v>169816.9</v>
      </c>
      <c r="P41">
        <v>1853245</v>
      </c>
      <c r="Q41">
        <v>2412078</v>
      </c>
      <c r="S41" t="s">
        <v>55</v>
      </c>
      <c r="T41">
        <v>124876.1</v>
      </c>
      <c r="U41">
        <v>17377.080000000002</v>
      </c>
      <c r="V41">
        <v>96283.95</v>
      </c>
      <c r="W41">
        <v>153468.29999999999</v>
      </c>
      <c r="Y41" t="s">
        <v>55</v>
      </c>
      <c r="Z41">
        <v>163179.20000000001</v>
      </c>
      <c r="AA41">
        <v>24265.83</v>
      </c>
      <c r="AB41">
        <v>123252.3</v>
      </c>
      <c r="AC41">
        <v>203106.1</v>
      </c>
      <c r="AE41" t="s">
        <v>55</v>
      </c>
      <c r="AF41">
        <v>0.61553869999999999</v>
      </c>
      <c r="AG41">
        <v>9.9527000000000001E-3</v>
      </c>
      <c r="AH41">
        <v>0.59916250000000004</v>
      </c>
      <c r="AI41">
        <v>0.6319148</v>
      </c>
      <c r="AK41" t="s">
        <v>55</v>
      </c>
      <c r="AL41">
        <v>0.94468479999999999</v>
      </c>
      <c r="AM41">
        <v>5.8939999999999999E-3</v>
      </c>
      <c r="AN41">
        <v>0.93498689999999995</v>
      </c>
      <c r="AO41">
        <v>0.95438270000000003</v>
      </c>
      <c r="AQ41" t="s">
        <v>55</v>
      </c>
      <c r="AR41">
        <v>5.5315200000000002E-2</v>
      </c>
      <c r="AS41">
        <v>5.8939999999999999E-3</v>
      </c>
      <c r="AT41">
        <v>4.56173E-2</v>
      </c>
      <c r="AU41">
        <v>6.5013100000000004E-2</v>
      </c>
      <c r="AW41" t="s">
        <v>55</v>
      </c>
      <c r="AX41">
        <v>7.6514299999999993E-2</v>
      </c>
      <c r="AY41">
        <v>1.20371E-2</v>
      </c>
      <c r="AZ41">
        <v>5.6708500000000002E-2</v>
      </c>
      <c r="BA41">
        <v>9.6320199999999995E-2</v>
      </c>
    </row>
    <row r="42" spans="1:53" x14ac:dyDescent="0.15">
      <c r="A42" t="s">
        <v>56</v>
      </c>
      <c r="B42">
        <v>3293750</v>
      </c>
      <c r="D42">
        <v>3099628</v>
      </c>
      <c r="E42">
        <v>3487873</v>
      </c>
      <c r="G42" t="s">
        <v>56</v>
      </c>
      <c r="H42">
        <v>2246152</v>
      </c>
      <c r="I42">
        <v>89531.73</v>
      </c>
      <c r="J42">
        <v>2098837</v>
      </c>
      <c r="K42">
        <v>2393467</v>
      </c>
      <c r="M42" t="s">
        <v>56</v>
      </c>
      <c r="N42">
        <v>2137535</v>
      </c>
      <c r="O42">
        <v>84976.3</v>
      </c>
      <c r="P42">
        <v>1997715</v>
      </c>
      <c r="Q42">
        <v>2277355</v>
      </c>
      <c r="S42" t="s">
        <v>56</v>
      </c>
      <c r="T42">
        <v>108617.1</v>
      </c>
      <c r="U42">
        <v>12256.05</v>
      </c>
      <c r="V42">
        <v>88451.04</v>
      </c>
      <c r="W42">
        <v>128783.2</v>
      </c>
      <c r="Y42" t="s">
        <v>56</v>
      </c>
      <c r="Z42">
        <v>525511.1</v>
      </c>
      <c r="AA42">
        <v>68044.61</v>
      </c>
      <c r="AB42">
        <v>413550.7</v>
      </c>
      <c r="AC42">
        <v>637471.5</v>
      </c>
      <c r="AE42" t="s">
        <v>56</v>
      </c>
      <c r="AF42">
        <v>0.68194359999999998</v>
      </c>
      <c r="AG42">
        <v>1.03813E-2</v>
      </c>
      <c r="AH42">
        <v>0.66486219999999996</v>
      </c>
      <c r="AI42">
        <v>0.69902489999999995</v>
      </c>
      <c r="AK42" t="s">
        <v>56</v>
      </c>
      <c r="AL42">
        <v>0.95164300000000002</v>
      </c>
      <c r="AM42">
        <v>4.9426000000000001E-3</v>
      </c>
      <c r="AN42">
        <v>0.94351050000000003</v>
      </c>
      <c r="AO42">
        <v>0.9597755</v>
      </c>
      <c r="AQ42" t="s">
        <v>56</v>
      </c>
      <c r="AR42">
        <v>4.8356999999999997E-2</v>
      </c>
      <c r="AS42">
        <v>4.9426000000000001E-3</v>
      </c>
      <c r="AT42">
        <v>4.0224500000000003E-2</v>
      </c>
      <c r="AU42">
        <v>5.6489499999999998E-2</v>
      </c>
      <c r="AW42" t="s">
        <v>56</v>
      </c>
      <c r="AX42">
        <v>0.24584909999999999</v>
      </c>
      <c r="AY42">
        <v>2.77792E-2</v>
      </c>
      <c r="AZ42">
        <v>0.2001414</v>
      </c>
      <c r="BA42">
        <v>0.29155690000000001</v>
      </c>
    </row>
    <row r="43" spans="1:53" x14ac:dyDescent="0.15">
      <c r="A43" t="s">
        <v>60</v>
      </c>
      <c r="B43">
        <v>1838367</v>
      </c>
      <c r="D43">
        <v>1723666</v>
      </c>
      <c r="E43">
        <v>1953069</v>
      </c>
      <c r="G43" t="s">
        <v>60</v>
      </c>
      <c r="H43">
        <v>1212861</v>
      </c>
      <c r="I43">
        <v>50457.91</v>
      </c>
      <c r="J43">
        <v>1129837</v>
      </c>
      <c r="K43">
        <v>1295884</v>
      </c>
      <c r="M43" t="s">
        <v>60</v>
      </c>
      <c r="N43">
        <v>1154045</v>
      </c>
      <c r="O43">
        <v>48632.33</v>
      </c>
      <c r="P43">
        <v>1074025</v>
      </c>
      <c r="Q43">
        <v>1234064</v>
      </c>
      <c r="S43" t="s">
        <v>60</v>
      </c>
      <c r="T43">
        <v>58816.14</v>
      </c>
      <c r="U43">
        <v>6025.0309999999999</v>
      </c>
      <c r="V43">
        <v>48902.58</v>
      </c>
      <c r="W43">
        <v>68729.710000000006</v>
      </c>
      <c r="Y43" t="s">
        <v>60</v>
      </c>
      <c r="Z43">
        <v>325949.2</v>
      </c>
      <c r="AA43">
        <v>25312.31</v>
      </c>
      <c r="AB43">
        <v>284300.40000000002</v>
      </c>
      <c r="AC43">
        <v>367598</v>
      </c>
      <c r="AE43" t="s">
        <v>60</v>
      </c>
      <c r="AF43">
        <v>0.65974880000000002</v>
      </c>
      <c r="AG43">
        <v>1.0341599999999999E-2</v>
      </c>
      <c r="AH43">
        <v>0.64273279999999999</v>
      </c>
      <c r="AI43">
        <v>0.67676480000000006</v>
      </c>
      <c r="AK43" t="s">
        <v>60</v>
      </c>
      <c r="AL43">
        <v>0.95150630000000003</v>
      </c>
      <c r="AM43">
        <v>4.6461999999999996E-3</v>
      </c>
      <c r="AN43">
        <v>0.94386139999999996</v>
      </c>
      <c r="AO43">
        <v>0.95915110000000003</v>
      </c>
      <c r="AQ43" t="s">
        <v>60</v>
      </c>
      <c r="AR43">
        <v>4.8493700000000001E-2</v>
      </c>
      <c r="AS43">
        <v>4.6461999999999996E-3</v>
      </c>
      <c r="AT43">
        <v>4.08489E-2</v>
      </c>
      <c r="AU43">
        <v>5.6138599999999997E-2</v>
      </c>
      <c r="AW43" t="s">
        <v>60</v>
      </c>
      <c r="AX43">
        <v>0.28244069999999999</v>
      </c>
      <c r="AY43">
        <v>2.0974599999999999E-2</v>
      </c>
      <c r="AZ43">
        <v>0.24792919999999999</v>
      </c>
      <c r="BA43">
        <v>0.31695230000000002</v>
      </c>
    </row>
    <row r="44" spans="1:53" x14ac:dyDescent="0.15">
      <c r="A44" t="s">
        <v>59</v>
      </c>
      <c r="B44">
        <v>2585306</v>
      </c>
      <c r="D44">
        <v>2332670</v>
      </c>
      <c r="E44">
        <v>2837943</v>
      </c>
      <c r="G44" t="s">
        <v>59</v>
      </c>
      <c r="H44">
        <v>1427974</v>
      </c>
      <c r="I44">
        <v>90067.71</v>
      </c>
      <c r="J44">
        <v>1279777</v>
      </c>
      <c r="K44">
        <v>1576172</v>
      </c>
      <c r="M44" t="s">
        <v>59</v>
      </c>
      <c r="N44">
        <v>1332772</v>
      </c>
      <c r="O44">
        <v>81608.539999999994</v>
      </c>
      <c r="P44">
        <v>1198494</v>
      </c>
      <c r="Q44">
        <v>1467051</v>
      </c>
      <c r="S44" t="s">
        <v>59</v>
      </c>
      <c r="T44">
        <v>95202.06</v>
      </c>
      <c r="U44">
        <v>17371.72</v>
      </c>
      <c r="V44">
        <v>66618.7</v>
      </c>
      <c r="W44">
        <v>123785.4</v>
      </c>
      <c r="Y44" t="s">
        <v>59</v>
      </c>
      <c r="Z44">
        <v>148380</v>
      </c>
      <c r="AA44">
        <v>30052.54</v>
      </c>
      <c r="AB44">
        <v>98931.63</v>
      </c>
      <c r="AC44">
        <v>197828.3</v>
      </c>
      <c r="AE44" t="s">
        <v>59</v>
      </c>
      <c r="AF44">
        <v>0.55234240000000001</v>
      </c>
      <c r="AG44">
        <v>1.13446E-2</v>
      </c>
      <c r="AH44">
        <v>0.53367600000000004</v>
      </c>
      <c r="AI44">
        <v>0.57100879999999998</v>
      </c>
      <c r="AK44" t="s">
        <v>59</v>
      </c>
      <c r="AL44">
        <v>0.93333069999999996</v>
      </c>
      <c r="AM44">
        <v>1.04081E-2</v>
      </c>
      <c r="AN44">
        <v>0.91620520000000005</v>
      </c>
      <c r="AO44">
        <v>0.95045619999999997</v>
      </c>
      <c r="AQ44" t="s">
        <v>59</v>
      </c>
      <c r="AR44">
        <v>6.6669300000000001E-2</v>
      </c>
      <c r="AS44">
        <v>1.04081E-2</v>
      </c>
      <c r="AT44">
        <v>4.9543799999999999E-2</v>
      </c>
      <c r="AU44">
        <v>8.3794800000000003E-2</v>
      </c>
      <c r="AW44" t="s">
        <v>59</v>
      </c>
      <c r="AX44">
        <v>0.11133179999999999</v>
      </c>
      <c r="AY44">
        <v>1.9581899999999999E-2</v>
      </c>
      <c r="AZ44">
        <v>7.9111799999999996E-2</v>
      </c>
      <c r="BA44">
        <v>0.14355180000000001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Table 1</vt:lpstr>
      <vt:lpstr>Sheet2</vt:lpstr>
      <vt:lpstr>'Table 1'!Print_Area</vt:lpstr>
      <vt:lpstr>'Table 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 Project (PHI/93/PO1)</dc:creator>
  <cp:lastModifiedBy>user</cp:lastModifiedBy>
  <cp:lastPrinted>2022-06-05T07:15:18Z</cp:lastPrinted>
  <dcterms:created xsi:type="dcterms:W3CDTF">2000-03-01T16:14:28Z</dcterms:created>
  <dcterms:modified xsi:type="dcterms:W3CDTF">2022-07-06T08:40:53Z</dcterms:modified>
</cp:coreProperties>
</file>