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AUGUST\fOR web posting\"/>
    </mc:Choice>
  </mc:AlternateContent>
  <xr:revisionPtr revIDLastSave="0" documentId="8_{D8ECE7D2-ECF8-489A-AE80-46DECF774FED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1" sheetId="123" r:id="rId1"/>
    <sheet name="Sheet2" sheetId="149" state="hidden" r:id="rId2"/>
  </sheets>
  <definedNames>
    <definedName name="_xlnm.Print_Area" localSheetId="0">'Table 1'!$A$1:$A$53</definedName>
    <definedName name="_xlnm.Print_Titles" localSheetId="0">'Table 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23" l="1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AK44" i="123" l="1"/>
  <c r="AJ44" i="123"/>
  <c r="AK43" i="123"/>
  <c r="AJ43" i="123"/>
  <c r="AK42" i="123"/>
  <c r="AJ42" i="123"/>
  <c r="AK41" i="123"/>
  <c r="AJ41" i="123"/>
  <c r="AK40" i="123"/>
  <c r="AJ40" i="123"/>
  <c r="AK39" i="123"/>
  <c r="AJ39" i="123"/>
  <c r="AK38" i="123"/>
  <c r="AJ38" i="123"/>
  <c r="AK37" i="123"/>
  <c r="AJ37" i="123"/>
  <c r="AK32" i="123"/>
  <c r="AJ32" i="123"/>
  <c r="AK31" i="123"/>
  <c r="AJ31" i="123"/>
  <c r="AK30" i="123"/>
  <c r="AJ30" i="123"/>
  <c r="AK29" i="123"/>
  <c r="AJ29" i="123"/>
  <c r="AK28" i="123"/>
  <c r="AJ28" i="123"/>
  <c r="AK27" i="123"/>
  <c r="AJ27" i="123"/>
  <c r="AK26" i="123"/>
  <c r="AJ26" i="123"/>
  <c r="AK25" i="123"/>
  <c r="AJ25" i="123"/>
  <c r="AK24" i="123"/>
  <c r="AJ24" i="123"/>
  <c r="AK23" i="123"/>
  <c r="AJ23" i="123"/>
  <c r="AK17" i="123"/>
  <c r="AJ17" i="123"/>
  <c r="AK16" i="123"/>
  <c r="AJ16" i="123"/>
  <c r="AK15" i="123"/>
  <c r="AJ15" i="123"/>
  <c r="AK9" i="123"/>
  <c r="AJ9" i="123"/>
  <c r="AG44" i="123" l="1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G9" i="123" l="1"/>
  <c r="B35" i="123" l="1"/>
  <c r="B21" i="123"/>
  <c r="B13" i="123"/>
  <c r="N37" i="123" l="1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</calcChain>
</file>

<file path=xl/sharedStrings.xml><?xml version="1.0" encoding="utf-8"?>
<sst xmlns="http://schemas.openxmlformats.org/spreadsheetml/2006/main" count="504" uniqueCount="78">
  <si>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</si>
  <si>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</si>
  <si>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</si>
  <si>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</si>
  <si>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</si>
  <si>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</si>
  <si>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</si>
  <si>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</si>
  <si>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</si>
  <si>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</si>
  <si>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</si>
  <si>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</si>
  <si>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</si>
  <si>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</si>
  <si>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</si>
  <si>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</si>
  <si>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</si>
  <si>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</si>
  <si>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</si>
  <si>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</si>
  <si>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</si>
  <si>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</si>
  <si>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</si>
  <si>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</si>
  <si>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</si>
  <si>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</si>
  <si>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</si>
  <si>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</si>
  <si>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</si>
  <si>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</si>
  <si>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</si>
  <si>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</si>
  <si>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</si>
  <si>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</si>
  <si>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</si>
  <si>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</si>
  <si>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</si>
  <si>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</si>
  <si>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</si>
  <si>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</si>
  <si>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</si>
  <si>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</si>
  <si>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</si>
  <si>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</si>
  <si>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</si>
  <si>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</si>
  <si>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</si>
  <si>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</si>
  <si>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</si>
  <si>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</si>
  <si>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</si>
  <si>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</si>
  <si>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</si>
  <si>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</si>
  <si>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</si>
  <si>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</si>
  <si>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</si>
  <si>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</si>
  <si>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</si>
  <si>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</si>
  <si>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</si>
  <si>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</si>
  <si>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</si>
  <si>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</si>
  <si>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</si>
  <si>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</si>
  <si>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</si>
  <si>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</si>
  <si>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</si>
  <si>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</si>
  <si>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</si>
  <si>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</si>
  <si>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</si>
  <si>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</si>
  <si>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</si>
  <si>
    <r>
      <t>August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</si>
  <si>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August 2022</t>
    </r>
    <r>
      <rPr>
        <b/>
        <vertAlign val="superscript"/>
        <sz val="11"/>
        <rFont val="Arial"/>
        <family val="2"/>
      </rPr>
      <t>p</t>
    </r>
  </si>
  <si>
    <r>
      <t>August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and August 2022</t>
    </r>
    <r>
      <rPr>
        <b/>
        <vertAlign val="superscript"/>
        <sz val="11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</si>
</sst>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7" formatCode="_(* #,##0.0_);_(* \(#,##0.0\);_(* &quot;-&quot;??_);_(@_)"/>
    <numFmt numFmtId="171" formatCode="mmmm\ yyyy"/>
    <numFmt numFmtId="172" formatCode="#,##0.0;\-#,##0.0"/>
    <numFmt numFmtId="176" formatCode="#,##0.000;\-#,##0.000"/>
    <numFmt numFmtId="177" formatCode="#,##0.0000;\-#,##0.0000"/>
    <numFmt numFmtId="178" formatCode="#,##0.00000;\-#,##0.00000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8">
    <xf numFmtId="37" fontId="0" fillId="0" borderId="0" xfId="0"/>
    <xf numFmtId="167" fontId="11" fillId="0" borderId="0" xfId="1" applyNumberFormat="1" applyFont="1" applyBorder="1" applyAlignment="1">
      <alignment horizontal="left"/>
    </xf>
    <xf numFmtId="0" fontId="11" fillId="0" borderId="0" xfId="0" applyNumberFormat="1" applyFont="1" applyAlignment="1">
      <alignment horizontal="left" vertical="center"/>
    </xf>
    <xf numFmtId="37" fontId="11" fillId="0" borderId="0" xfId="2" applyFont="1" applyAlignment="1">
      <alignment vertical="center"/>
    </xf>
    <xf numFmtId="37" fontId="9" fillId="0" borderId="0" xfId="0" applyFont="1" applyAlignment="1">
      <alignment vertical="center"/>
    </xf>
    <xf numFmtId="37" fontId="9" fillId="0" borderId="3" xfId="0" applyFont="1" applyBorder="1" applyAlignment="1">
      <alignment horizontal="center" vertical="center"/>
    </xf>
    <xf numFmtId="37" fontId="9" fillId="0" borderId="3" xfId="14" applyFont="1" applyBorder="1" applyAlignment="1">
      <alignment vertical="center"/>
    </xf>
    <xf numFmtId="37" fontId="9" fillId="0" borderId="0" xfId="14" applyFont="1"/>
    <xf numFmtId="37" fontId="12" fillId="0" borderId="2" xfId="0" applyFont="1" applyBorder="1" applyAlignment="1">
      <alignment horizontal="left" vertical="center"/>
    </xf>
    <xf numFmtId="37" fontId="9" fillId="0" borderId="0" xfId="0" applyFont="1" applyAlignment="1">
      <alignment horizontal="left" vertical="center" indent="1"/>
    </xf>
    <xf numFmtId="37" fontId="9" fillId="0" borderId="0" xfId="0" applyFont="1"/>
    <xf numFmtId="37" fontId="9" fillId="0" borderId="4" xfId="0" applyFont="1" applyBorder="1" applyAlignment="1">
      <alignment horizontal="left" vertical="center" indent="1"/>
    </xf>
    <xf numFmtId="37" fontId="12" fillId="0" borderId="0" xfId="0" applyFont="1" applyAlignment="1">
      <alignment horizontal="center" vertical="center"/>
    </xf>
    <xf numFmtId="37" fontId="9" fillId="0" borderId="2" xfId="0" applyFont="1" applyBorder="1" applyAlignment="1">
      <alignment horizontal="center" vertical="center"/>
    </xf>
    <xf numFmtId="37" fontId="9" fillId="0" borderId="2" xfId="14" applyFont="1" applyBorder="1" applyAlignment="1">
      <alignment horizontal="left" vertical="center" indent="1"/>
    </xf>
    <xf numFmtId="37" fontId="9" fillId="0" borderId="2" xfId="0" applyFont="1" applyBorder="1" applyAlignment="1">
      <alignment horizontal="left" vertical="center" indent="1"/>
    </xf>
    <xf numFmtId="37" fontId="9" fillId="0" borderId="2" xfId="0" applyFont="1" applyBorder="1" applyAlignment="1">
      <alignment horizontal="left" indent="1"/>
    </xf>
    <xf numFmtId="172" fontId="9" fillId="0" borderId="2" xfId="1" applyNumberFormat="1" applyFont="1" applyBorder="1" applyAlignment="1">
      <alignment horizontal="right" vertical="justify"/>
    </xf>
    <xf numFmtId="37" fontId="12" fillId="0" borderId="2" xfId="0" applyFont="1" applyBorder="1" applyAlignment="1">
      <alignment horizontal="left" vertical="center" indent="1"/>
    </xf>
    <xf numFmtId="172" fontId="14" fillId="0" borderId="2" xfId="1" applyNumberFormat="1" applyFont="1" applyBorder="1" applyAlignment="1">
      <alignment horizontal="right" vertical="justify"/>
    </xf>
    <xf numFmtId="37" fontId="9" fillId="0" borderId="2" xfId="0" applyFont="1" applyBorder="1" applyAlignment="1">
      <alignment horizontal="left" vertical="center" indent="2"/>
    </xf>
    <xf numFmtId="37" fontId="9" fillId="0" borderId="0" xfId="0" applyFont="1" applyAlignment="1">
      <alignment vertical="top"/>
    </xf>
    <xf numFmtId="37" fontId="9" fillId="0" borderId="0" xfId="2" applyFont="1" applyAlignment="1">
      <alignment vertical="center"/>
    </xf>
    <xf numFmtId="37" fontId="6" fillId="0" borderId="0" xfId="0" applyFont="1"/>
    <xf numFmtId="37" fontId="9" fillId="0" borderId="11" xfId="0" applyFont="1" applyBorder="1" applyAlignment="1">
      <alignment horizontal="center" vertical="center"/>
    </xf>
    <xf numFmtId="37" fontId="12" fillId="0" borderId="2" xfId="0" applyFont="1" applyBorder="1" applyAlignment="1">
      <alignment horizontal="right" vertical="center" wrapText="1"/>
    </xf>
    <xf numFmtId="37" fontId="12" fillId="0" borderId="2" xfId="0" applyFont="1" applyBorder="1" applyAlignment="1">
      <alignment vertical="center"/>
    </xf>
    <xf numFmtId="37" fontId="9" fillId="0" borderId="2" xfId="14" applyFont="1" applyBorder="1" applyAlignment="1">
      <alignment vertical="center"/>
    </xf>
    <xf numFmtId="172" fontId="12" fillId="0" borderId="2" xfId="0" applyNumberFormat="1" applyFont="1" applyBorder="1" applyAlignment="1">
      <alignment horizontal="right" vertical="justify"/>
    </xf>
    <xf numFmtId="172" fontId="14" fillId="0" borderId="2" xfId="0" applyNumberFormat="1" applyFont="1" applyBorder="1" applyAlignment="1">
      <alignment horizontal="right" vertical="justify"/>
    </xf>
    <xf numFmtId="172" fontId="9" fillId="0" borderId="2" xfId="0" applyNumberFormat="1" applyFont="1" applyBorder="1"/>
    <xf numFmtId="172" fontId="14" fillId="0" borderId="2" xfId="0" applyNumberFormat="1" applyFont="1" applyBorder="1"/>
    <xf numFmtId="172" fontId="9" fillId="0" borderId="2" xfId="0" applyNumberFormat="1" applyFont="1" applyBorder="1" applyAlignment="1">
      <alignment horizontal="right" vertical="justify"/>
    </xf>
    <xf numFmtId="172" fontId="9" fillId="0" borderId="2" xfId="0" applyNumberFormat="1" applyFont="1" applyBorder="1" applyAlignment="1">
      <alignment vertical="top"/>
    </xf>
    <xf numFmtId="172" fontId="9" fillId="0" borderId="2" xfId="0" applyNumberFormat="1" applyFont="1" applyBorder="1" applyAlignment="1">
      <alignment horizontal="right" vertical="top"/>
    </xf>
    <xf numFmtId="37" fontId="9" fillId="0" borderId="10" xfId="0" applyFont="1" applyBorder="1" applyAlignment="1">
      <alignment horizontal="left" vertical="center" indent="1"/>
    </xf>
    <xf numFmtId="37" fontId="9" fillId="0" borderId="3" xfId="14" applyFont="1" applyBorder="1" applyAlignment="1">
      <alignment horizontal="left" vertical="center" indent="1"/>
    </xf>
    <xf numFmtId="172" fontId="9" fillId="0" borderId="2" xfId="0" applyNumberFormat="1" applyFont="1" applyBorder="1" applyAlignment="1">
      <alignment horizontal="right" vertical="center" wrapText="1"/>
    </xf>
    <xf numFmtId="172" fontId="9" fillId="0" borderId="2" xfId="0" applyNumberFormat="1" applyFont="1" applyBorder="1" applyAlignment="1">
      <alignment horizontal="right" vertical="top" wrapText="1"/>
    </xf>
    <xf numFmtId="171" fontId="8" fillId="0" borderId="2" xfId="0" applyNumberFormat="1" applyFont="1" applyBorder="1" applyAlignment="1">
      <alignment horizontal="center" vertical="center" wrapText="1"/>
    </xf>
    <xf numFmtId="37" fontId="9" fillId="0" borderId="2" xfId="0" applyFont="1" applyBorder="1" applyAlignment="1">
      <alignment vertical="center"/>
    </xf>
    <xf numFmtId="172" fontId="9" fillId="0" borderId="0" xfId="0" applyNumberFormat="1" applyFont="1"/>
    <xf numFmtId="37" fontId="9" fillId="0" borderId="2" xfId="0" applyFont="1" applyBorder="1" applyAlignment="1">
      <alignment horizontal="left" vertical="center" wrapText="1" indent="1"/>
    </xf>
    <xf numFmtId="178" fontId="9" fillId="0" borderId="2" xfId="14" applyNumberFormat="1" applyFont="1" applyBorder="1" applyAlignment="1">
      <alignment vertical="center"/>
    </xf>
    <xf numFmtId="178" fontId="9" fillId="0" borderId="2" xfId="0" applyNumberFormat="1" applyFont="1" applyBorder="1" applyAlignment="1">
      <alignment vertical="center"/>
    </xf>
    <xf numFmtId="178" fontId="9" fillId="0" borderId="2" xfId="14" applyNumberFormat="1" applyFont="1" applyBorder="1" applyAlignment="1">
      <alignment horizontal="left" vertical="center" indent="1"/>
    </xf>
    <xf numFmtId="172" fontId="9" fillId="0" borderId="2" xfId="10" applyNumberFormat="1" applyFont="1" applyBorder="1" applyAlignment="1">
      <alignment horizontal="right" vertical="justify"/>
    </xf>
    <xf numFmtId="39" fontId="9" fillId="0" borderId="0" xfId="0" applyNumberFormat="1" applyFont="1"/>
    <xf numFmtId="176" fontId="9" fillId="0" borderId="0" xfId="0" applyNumberFormat="1" applyFont="1"/>
    <xf numFmtId="177" fontId="9" fillId="0" borderId="0" xfId="0" applyNumberFormat="1" applyFont="1"/>
    <xf numFmtId="178" fontId="9" fillId="0" borderId="0" xfId="0" applyNumberFormat="1" applyFont="1"/>
    <xf numFmtId="177" fontId="9" fillId="0" borderId="10" xfId="0" applyNumberFormat="1" applyFont="1" applyBorder="1" applyAlignment="1">
      <alignment horizontal="left" vertical="center" indent="1"/>
    </xf>
    <xf numFmtId="0" fontId="11" fillId="0" borderId="0" xfId="0" applyNumberFormat="1" applyFont="1" applyAlignment="1">
      <alignment vertical="center"/>
    </xf>
    <xf numFmtId="37" fontId="9" fillId="0" borderId="5" xfId="0" applyFont="1" applyBorder="1" applyAlignment="1">
      <alignment horizontal="center" vertical="center"/>
    </xf>
    <xf numFmtId="37" fontId="12" fillId="0" borderId="3" xfId="0" applyFont="1" applyBorder="1" applyAlignment="1">
      <alignment horizontal="right" vertical="center" wrapText="1"/>
    </xf>
    <xf numFmtId="37" fontId="9" fillId="0" borderId="3" xfId="0" applyFont="1" applyBorder="1" applyAlignment="1">
      <alignment vertical="center"/>
    </xf>
    <xf numFmtId="172" fontId="12" fillId="0" borderId="3" xfId="0" applyNumberFormat="1" applyFont="1" applyBorder="1" applyAlignment="1">
      <alignment horizontal="right" vertical="justify"/>
    </xf>
    <xf numFmtId="172" fontId="14" fillId="0" borderId="3" xfId="0" applyNumberFormat="1" applyFont="1" applyBorder="1" applyAlignment="1">
      <alignment horizontal="right" vertical="justify"/>
    </xf>
    <xf numFmtId="172" fontId="9" fillId="0" borderId="3" xfId="0" applyNumberFormat="1" applyFont="1" applyBorder="1" applyAlignment="1">
      <alignment horizontal="right" vertical="center" wrapText="1"/>
    </xf>
    <xf numFmtId="172" fontId="14" fillId="0" borderId="3" xfId="1" applyNumberFormat="1" applyFont="1" applyBorder="1" applyAlignment="1">
      <alignment horizontal="right" vertical="justify"/>
    </xf>
    <xf numFmtId="172" fontId="14" fillId="0" borderId="3" xfId="0" applyNumberFormat="1" applyFont="1" applyBorder="1"/>
    <xf numFmtId="172" fontId="9" fillId="0" borderId="3" xfId="0" applyNumberFormat="1" applyFont="1" applyBorder="1" applyAlignment="1">
      <alignment horizontal="right" vertical="top" wrapText="1"/>
    </xf>
    <xf numFmtId="171" fontId="8" fillId="0" borderId="7" xfId="0" applyNumberFormat="1" applyFont="1" applyBorder="1" applyAlignment="1">
      <alignment horizontal="center" vertical="center" wrapText="1"/>
    </xf>
    <xf numFmtId="37" fontId="9" fillId="0" borderId="6" xfId="0" applyFont="1" applyBorder="1" applyAlignment="1">
      <alignment horizontal="left" vertical="center" indent="1"/>
    </xf>
    <xf numFmtId="0" fontId="11" fillId="2" borderId="0" xfId="0" applyNumberFormat="1" applyFont="1" applyFill="1" applyAlignment="1">
      <alignment horizontal="left" vertical="center"/>
    </xf>
    <xf numFmtId="37" fontId="12" fillId="0" borderId="0" xfId="0" applyFont="1" applyAlignment="1">
      <alignment horizontal="center" vertical="center"/>
    </xf>
    <xf numFmtId="37" fontId="12" fillId="0" borderId="0" xfId="14" applyFont="1" applyAlignment="1">
      <alignment horizontal="center" vertical="center"/>
    </xf>
    <xf numFmtId="171" fontId="12" fillId="0" borderId="8" xfId="0" applyNumberFormat="1" applyFont="1" applyBorder="1" applyAlignment="1">
      <alignment horizontal="center" vertical="center" wrapText="1"/>
    </xf>
    <xf numFmtId="171" fontId="12" fillId="0" borderId="1" xfId="0" applyNumberFormat="1" applyFont="1" applyBorder="1" applyAlignment="1">
      <alignment horizontal="center" vertical="center" wrapText="1"/>
    </xf>
    <xf numFmtId="171" fontId="12" fillId="0" borderId="9" xfId="0" applyNumberFormat="1" applyFont="1" applyBorder="1" applyAlignment="1">
      <alignment horizontal="center" vertical="center" wrapText="1"/>
    </xf>
    <xf numFmtId="171" fontId="8" fillId="0" borderId="11" xfId="0" applyNumberFormat="1" applyFont="1" applyBorder="1" applyAlignment="1">
      <alignment horizontal="center" vertical="center" wrapText="1"/>
    </xf>
    <xf numFmtId="171" fontId="8" fillId="0" borderId="10" xfId="0" applyNumberFormat="1" applyFont="1" applyBorder="1" applyAlignment="1">
      <alignment horizontal="center" vertical="center" wrapText="1"/>
    </xf>
    <xf numFmtId="171" fontId="8" fillId="0" borderId="8" xfId="0" applyNumberFormat="1" applyFont="1" applyBorder="1" applyAlignment="1">
      <alignment horizontal="center" vertical="center" wrapText="1"/>
    </xf>
    <xf numFmtId="171" fontId="8" fillId="0" borderId="9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37" fontId="12" fillId="0" borderId="11" xfId="0" applyFont="1" applyBorder="1" applyAlignment="1">
      <alignment horizontal="center" vertical="center" wrapText="1"/>
    </xf>
    <xf numFmtId="37" fontId="12" fillId="0" borderId="2" xfId="0" applyFont="1" applyBorder="1" applyAlignment="1">
      <alignment horizontal="center" vertical="center" wrapText="1"/>
    </xf>
    <xf numFmtId="37" fontId="12" fillId="0" borderId="10" xfId="0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L95"/>
  <sheetViews>
    <sheetView tabSelected="1" zoomScale="80" zoomScaleNormal="80" workbookViewId="0">
      <pane xSplit="1" ySplit="8" topLeftCell="L9" activePane="bottomRight" state="frozen"/>
      <selection activeCell="A52" sqref="A52"/>
      <selection pane="topRight" activeCell="A52" sqref="A52"/>
      <selection pane="bottomLeft" activeCell="A52" sqref="A52"/>
      <selection pane="bottomRight" sqref="A1:AK1"/>
    </sheetView>
  </sheetViews>
  <sheetFormatPr defaultColWidth="9" defaultRowHeight="14.25" x14ac:dyDescent="0.2"/>
  <cols>
    <col min="1" max="1" width="40.25" style="10" customWidth="1"/>
    <col min="2" max="2" width="13.25" style="10" bestFit="1" customWidth="1"/>
    <col min="3" max="5" width="11.5" style="10" customWidth="1"/>
    <col min="6" max="6" width="13.25" style="10" bestFit="1" customWidth="1"/>
    <col min="7" max="9" width="10.875" style="10" customWidth="1"/>
    <col min="10" max="10" width="13.25" style="10" bestFit="1" customWidth="1"/>
    <col min="11" max="13" width="10.875" style="10" customWidth="1"/>
    <col min="14" max="14" width="13.25" style="10" bestFit="1" customWidth="1"/>
    <col min="15" max="17" width="10.875" style="10" customWidth="1"/>
    <col min="18" max="18" width="13.25" style="10" bestFit="1" customWidth="1"/>
    <col min="19" max="37" width="10.875" style="10" customWidth="1"/>
    <col min="38" max="16384" width="9" style="10"/>
  </cols>
  <sheetData>
    <row r="1" spans="1:38" s="4" customFormat="1" ht="19.5" customHeight="1" x14ac:dyDescent="0.15">
      <c r="A1" s="65" t="s">
        <v>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38" s="4" customFormat="1" ht="19.5" customHeight="1" x14ac:dyDescent="0.15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</row>
    <row r="3" spans="1:38" s="7" customFormat="1" ht="15" customHeight="1" x14ac:dyDescent="0.2">
      <c r="A3" s="66" t="s">
        <v>29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</row>
    <row r="4" spans="1:38" s="4" customFormat="1" ht="12.75" customHeight="1" x14ac:dyDescent="0.15">
      <c r="A4" s="12"/>
      <c r="B4" s="12"/>
      <c r="C4" s="12"/>
      <c r="D4" s="12"/>
      <c r="E4" s="12"/>
    </row>
    <row r="5" spans="1:38" s="4" customFormat="1" ht="30" customHeight="1" x14ac:dyDescent="0.15">
      <c r="A5" s="75" t="s">
        <v>11</v>
      </c>
      <c r="B5" s="67" t="s">
        <v>75</v>
      </c>
      <c r="C5" s="68"/>
      <c r="D5" s="68"/>
      <c r="E5" s="69"/>
      <c r="F5" s="67" t="s">
        <v>38</v>
      </c>
      <c r="G5" s="68"/>
      <c r="H5" s="68"/>
      <c r="I5" s="69"/>
      <c r="J5" s="67" t="s">
        <v>67</v>
      </c>
      <c r="K5" s="68"/>
      <c r="L5" s="68"/>
      <c r="M5" s="69"/>
      <c r="N5" s="67" t="s">
        <v>70</v>
      </c>
      <c r="O5" s="68"/>
      <c r="P5" s="68"/>
      <c r="Q5" s="69"/>
      <c r="R5" s="67" t="s">
        <v>71</v>
      </c>
      <c r="S5" s="68"/>
      <c r="T5" s="68"/>
      <c r="U5" s="69"/>
      <c r="V5" s="67" t="s">
        <v>72</v>
      </c>
      <c r="W5" s="68"/>
      <c r="X5" s="68"/>
      <c r="Y5" s="69"/>
      <c r="Z5" s="67" t="s">
        <v>73</v>
      </c>
      <c r="AA5" s="68"/>
      <c r="AB5" s="68"/>
      <c r="AC5" s="69"/>
      <c r="AD5" s="67" t="s">
        <v>74</v>
      </c>
      <c r="AE5" s="68"/>
      <c r="AF5" s="68"/>
      <c r="AG5" s="69"/>
      <c r="AH5" s="67" t="s">
        <v>76</v>
      </c>
      <c r="AI5" s="68"/>
      <c r="AJ5" s="68"/>
      <c r="AK5" s="69"/>
    </row>
    <row r="6" spans="1:38" s="4" customFormat="1" ht="30" customHeight="1" x14ac:dyDescent="0.15">
      <c r="A6" s="76"/>
      <c r="B6" s="70" t="s">
        <v>33</v>
      </c>
      <c r="C6" s="70" t="s">
        <v>34</v>
      </c>
      <c r="D6" s="72" t="s">
        <v>37</v>
      </c>
      <c r="E6" s="73"/>
      <c r="F6" s="70" t="s">
        <v>33</v>
      </c>
      <c r="G6" s="70" t="s">
        <v>34</v>
      </c>
      <c r="H6" s="72" t="s">
        <v>37</v>
      </c>
      <c r="I6" s="73"/>
      <c r="J6" s="70" t="s">
        <v>33</v>
      </c>
      <c r="K6" s="70" t="s">
        <v>34</v>
      </c>
      <c r="L6" s="72" t="s">
        <v>37</v>
      </c>
      <c r="M6" s="73"/>
      <c r="N6" s="70" t="s">
        <v>33</v>
      </c>
      <c r="O6" s="70" t="s">
        <v>34</v>
      </c>
      <c r="P6" s="72" t="s">
        <v>37</v>
      </c>
      <c r="Q6" s="73"/>
      <c r="R6" s="70" t="s">
        <v>33</v>
      </c>
      <c r="S6" s="70" t="s">
        <v>34</v>
      </c>
      <c r="T6" s="72" t="s">
        <v>37</v>
      </c>
      <c r="U6" s="73"/>
      <c r="V6" s="70" t="s">
        <v>33</v>
      </c>
      <c r="W6" s="70" t="s">
        <v>34</v>
      </c>
      <c r="X6" s="72" t="s">
        <v>37</v>
      </c>
      <c r="Y6" s="73"/>
      <c r="Z6" s="70" t="s">
        <v>33</v>
      </c>
      <c r="AA6" s="70" t="s">
        <v>34</v>
      </c>
      <c r="AB6" s="72" t="s">
        <v>37</v>
      </c>
      <c r="AC6" s="73"/>
      <c r="AD6" s="70" t="s">
        <v>33</v>
      </c>
      <c r="AE6" s="70" t="s">
        <v>34</v>
      </c>
      <c r="AF6" s="72" t="s">
        <v>37</v>
      </c>
      <c r="AG6" s="73"/>
      <c r="AH6" s="70" t="s">
        <v>33</v>
      </c>
      <c r="AI6" s="70" t="s">
        <v>34</v>
      </c>
      <c r="AJ6" s="72" t="s">
        <v>37</v>
      </c>
      <c r="AK6" s="73"/>
    </row>
    <row r="7" spans="1:38" s="4" customFormat="1" ht="30" customHeight="1" x14ac:dyDescent="0.15">
      <c r="A7" s="77"/>
      <c r="B7" s="71"/>
      <c r="C7" s="71"/>
      <c r="D7" s="39" t="s">
        <v>35</v>
      </c>
      <c r="E7" s="39" t="s">
        <v>36</v>
      </c>
      <c r="F7" s="71"/>
      <c r="G7" s="71"/>
      <c r="H7" s="39" t="s">
        <v>35</v>
      </c>
      <c r="I7" s="39" t="s">
        <v>36</v>
      </c>
      <c r="J7" s="71"/>
      <c r="K7" s="71"/>
      <c r="L7" s="39" t="s">
        <v>35</v>
      </c>
      <c r="M7" s="39" t="s">
        <v>36</v>
      </c>
      <c r="N7" s="71"/>
      <c r="O7" s="71"/>
      <c r="P7" s="39" t="s">
        <v>35</v>
      </c>
      <c r="Q7" s="39" t="s">
        <v>36</v>
      </c>
      <c r="R7" s="71"/>
      <c r="S7" s="71"/>
      <c r="T7" s="39" t="s">
        <v>35</v>
      </c>
      <c r="U7" s="39" t="s">
        <v>36</v>
      </c>
      <c r="V7" s="71"/>
      <c r="W7" s="71"/>
      <c r="X7" s="39" t="s">
        <v>35</v>
      </c>
      <c r="Y7" s="39" t="s">
        <v>36</v>
      </c>
      <c r="Z7" s="71"/>
      <c r="AA7" s="71"/>
      <c r="AB7" s="39" t="s">
        <v>35</v>
      </c>
      <c r="AC7" s="39" t="s">
        <v>36</v>
      </c>
      <c r="AD7" s="71"/>
      <c r="AE7" s="71"/>
      <c r="AF7" s="62" t="s">
        <v>35</v>
      </c>
      <c r="AG7" s="62" t="s">
        <v>36</v>
      </c>
      <c r="AH7" s="71"/>
      <c r="AI7" s="71"/>
      <c r="AJ7" s="62" t="s">
        <v>35</v>
      </c>
      <c r="AK7" s="62" t="s">
        <v>36</v>
      </c>
    </row>
    <row r="8" spans="1:38" s="4" customFormat="1" ht="15" customHeight="1" x14ac:dyDescent="0.15">
      <c r="A8" s="1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5"/>
      <c r="AE8" s="24"/>
      <c r="AF8" s="24"/>
      <c r="AG8" s="53"/>
      <c r="AH8" s="5"/>
      <c r="AI8" s="24"/>
      <c r="AJ8" s="24"/>
      <c r="AK8" s="53"/>
    </row>
    <row r="9" spans="1:38" s="4" customFormat="1" ht="15" customHeight="1" x14ac:dyDescent="0.15">
      <c r="A9" s="8" t="s">
        <v>1</v>
      </c>
      <c r="B9" s="25">
        <v>44231.042000000001</v>
      </c>
      <c r="C9" s="25">
        <v>1132.3660587751303</v>
      </c>
      <c r="D9" s="25">
        <f t="shared" ref="D9" si="0">B9- (C9*1.645)</f>
        <v>42368.299833314915</v>
      </c>
      <c r="E9" s="25">
        <f t="shared" ref="E9" si="1">B9+ (C9*1.645)</f>
        <v>46093.784166685087</v>
      </c>
      <c r="F9" s="25">
        <v>43018.065999999999</v>
      </c>
      <c r="G9" s="25">
        <v>294.41399999999999</v>
      </c>
      <c r="H9" s="25">
        <v>42533.756000000001</v>
      </c>
      <c r="I9" s="25">
        <v>43502.377</v>
      </c>
      <c r="J9" s="25">
        <v>45480.023999999998</v>
      </c>
      <c r="K9" s="25">
        <v>1082.3599999999999</v>
      </c>
      <c r="L9" s="26">
        <v>43699.542000000001</v>
      </c>
      <c r="M9" s="26">
        <v>47260.506000000001</v>
      </c>
      <c r="N9" s="25">
        <v>46975.031000000003</v>
      </c>
      <c r="O9" s="25">
        <v>1024.0060000000001</v>
      </c>
      <c r="P9" s="26">
        <v>45290.542000000001</v>
      </c>
      <c r="Q9" s="26">
        <v>48659.519999999997</v>
      </c>
      <c r="R9" s="25">
        <v>45631.224999999999</v>
      </c>
      <c r="S9" s="25">
        <v>615.49800000000005</v>
      </c>
      <c r="T9" s="25">
        <v>44618.731</v>
      </c>
      <c r="U9" s="25">
        <v>46643.718999999997</v>
      </c>
      <c r="V9" s="25">
        <v>46083.587</v>
      </c>
      <c r="W9" s="25">
        <v>1005.703</v>
      </c>
      <c r="X9" s="25">
        <v>44429.205000000002</v>
      </c>
      <c r="Y9" s="25">
        <v>47737.968999999997</v>
      </c>
      <c r="Z9" s="25">
        <v>46591.561000000002</v>
      </c>
      <c r="AA9" s="25">
        <v>1077.644</v>
      </c>
      <c r="AB9" s="25">
        <v>44818.837</v>
      </c>
      <c r="AC9" s="25">
        <v>48364.285000000003</v>
      </c>
      <c r="AD9" s="54">
        <v>47391.497000000003</v>
      </c>
      <c r="AE9" s="25">
        <v>550.75426161422479</v>
      </c>
      <c r="AF9" s="25">
        <f t="shared" ref="AF9" si="2">AD9- (AE9*1.645)</f>
        <v>46485.506239644601</v>
      </c>
      <c r="AG9" s="25">
        <f t="shared" ref="AG9" si="3">AD9+ (AE9*1.645)</f>
        <v>48297.487760355405</v>
      </c>
      <c r="AH9" s="54">
        <v>47869.89</v>
      </c>
      <c r="AI9" s="25">
        <v>1123.5243175364822</v>
      </c>
      <c r="AJ9" s="25">
        <f t="shared" ref="AJ9" si="4">AH9- (AI9*1.645)</f>
        <v>46021.69249765249</v>
      </c>
      <c r="AK9" s="25">
        <f t="shared" ref="AK9" si="5">AH9+ (AI9*1.645)</f>
        <v>49718.087502347509</v>
      </c>
    </row>
    <row r="10" spans="1:38" s="4" customFormat="1" ht="15" customHeight="1" x14ac:dyDescent="0.15">
      <c r="A10" s="27" t="s">
        <v>10</v>
      </c>
      <c r="B10" s="43"/>
      <c r="C10" s="27"/>
      <c r="D10" s="27"/>
      <c r="E10" s="27"/>
      <c r="F10" s="43"/>
      <c r="G10" s="27"/>
      <c r="H10" s="25"/>
      <c r="I10" s="25"/>
      <c r="J10" s="43"/>
      <c r="K10" s="27"/>
      <c r="L10" s="27"/>
      <c r="M10" s="27"/>
      <c r="N10" s="43"/>
      <c r="O10" s="27"/>
      <c r="P10" s="27"/>
      <c r="Q10" s="27"/>
      <c r="R10" s="43"/>
      <c r="S10" s="27"/>
      <c r="T10" s="27"/>
      <c r="U10" s="27"/>
      <c r="V10" s="43"/>
      <c r="W10" s="27"/>
      <c r="X10" s="27"/>
      <c r="Y10" s="27"/>
      <c r="Z10" s="43"/>
      <c r="AA10" s="27"/>
      <c r="AB10" s="27"/>
      <c r="AC10" s="27"/>
      <c r="AD10" s="6"/>
      <c r="AE10" s="27"/>
      <c r="AF10" s="27"/>
      <c r="AG10" s="27"/>
      <c r="AH10" s="6"/>
      <c r="AI10" s="27"/>
      <c r="AJ10" s="27"/>
      <c r="AK10" s="27"/>
    </row>
    <row r="11" spans="1:38" s="4" customFormat="1" ht="15" customHeight="1" x14ac:dyDescent="0.15">
      <c r="A11" s="13"/>
      <c r="B11" s="44"/>
      <c r="C11" s="40"/>
      <c r="D11" s="40"/>
      <c r="E11" s="40"/>
      <c r="F11" s="44"/>
      <c r="G11" s="40"/>
      <c r="H11" s="40"/>
      <c r="I11" s="40"/>
      <c r="J11" s="44"/>
      <c r="K11" s="40"/>
      <c r="L11" s="40"/>
      <c r="M11" s="40"/>
      <c r="N11" s="44"/>
      <c r="O11" s="40"/>
      <c r="P11" s="40"/>
      <c r="Q11" s="40"/>
      <c r="R11" s="44"/>
      <c r="S11" s="40"/>
      <c r="T11" s="40"/>
      <c r="U11" s="40"/>
      <c r="V11" s="44"/>
      <c r="W11" s="40"/>
      <c r="X11" s="40"/>
      <c r="Y11" s="40"/>
      <c r="Z11" s="44"/>
      <c r="AA11" s="40"/>
      <c r="AB11" s="40"/>
      <c r="AC11" s="40"/>
      <c r="AD11" s="55"/>
      <c r="AE11" s="40"/>
      <c r="AF11" s="40"/>
      <c r="AG11" s="40"/>
      <c r="AH11" s="55"/>
      <c r="AI11" s="40"/>
      <c r="AJ11" s="40"/>
      <c r="AK11" s="40"/>
    </row>
    <row r="12" spans="1:38" s="7" customFormat="1" x14ac:dyDescent="0.2">
      <c r="A12" s="14"/>
      <c r="B12" s="45"/>
      <c r="C12" s="14"/>
      <c r="D12" s="14"/>
      <c r="E12" s="14"/>
      <c r="F12" s="45"/>
      <c r="G12" s="14"/>
      <c r="H12" s="14"/>
      <c r="I12" s="14"/>
      <c r="J12" s="45"/>
      <c r="K12" s="14"/>
      <c r="L12" s="14"/>
      <c r="M12" s="14"/>
      <c r="N12" s="45"/>
      <c r="O12" s="14"/>
      <c r="P12" s="14"/>
      <c r="Q12" s="14"/>
      <c r="R12" s="45"/>
      <c r="S12" s="14"/>
      <c r="T12" s="14"/>
      <c r="U12" s="14"/>
      <c r="V12" s="45"/>
      <c r="W12" s="14"/>
      <c r="X12" s="14"/>
      <c r="Y12" s="14"/>
      <c r="Z12" s="45"/>
      <c r="AA12" s="14"/>
      <c r="AB12" s="14"/>
      <c r="AC12" s="14"/>
      <c r="AD12" s="36"/>
      <c r="AE12" s="14"/>
      <c r="AF12" s="14"/>
      <c r="AG12" s="14"/>
      <c r="AH12" s="36"/>
      <c r="AI12" s="14"/>
      <c r="AJ12" s="14"/>
      <c r="AK12" s="14"/>
      <c r="AL12" s="4"/>
    </row>
    <row r="13" spans="1:38" s="4" customFormat="1" ht="15" customHeight="1" x14ac:dyDescent="0.15">
      <c r="A13" s="8" t="s">
        <v>24</v>
      </c>
      <c r="B13" s="28">
        <f t="shared" ref="B13" si="6">SUM(B15:B17)</f>
        <v>100</v>
      </c>
      <c r="C13" s="28"/>
      <c r="D13" s="28"/>
      <c r="E13" s="28"/>
      <c r="F13" s="28">
        <f t="shared" ref="F13" si="7">SUM(F15:F17)</f>
        <v>100</v>
      </c>
      <c r="G13" s="28"/>
      <c r="H13" s="28"/>
      <c r="I13" s="28"/>
      <c r="J13" s="28">
        <f t="shared" ref="J13" si="8">SUM(J15:J17)</f>
        <v>100.001</v>
      </c>
      <c r="K13" s="28"/>
      <c r="L13" s="28"/>
      <c r="M13" s="28"/>
      <c r="N13" s="28">
        <f t="shared" ref="N13" si="9">SUM(N15:N17)</f>
        <v>100</v>
      </c>
      <c r="O13" s="28"/>
      <c r="P13" s="28"/>
      <c r="Q13" s="28"/>
      <c r="R13" s="28">
        <f t="shared" ref="R13" si="10">SUM(R15:R17)</f>
        <v>100</v>
      </c>
      <c r="S13" s="28"/>
      <c r="T13" s="28"/>
      <c r="U13" s="28"/>
      <c r="V13" s="28">
        <v>100</v>
      </c>
      <c r="W13" s="28"/>
      <c r="X13" s="28"/>
      <c r="Y13" s="28"/>
      <c r="Z13" s="28">
        <v>100</v>
      </c>
      <c r="AA13" s="28"/>
      <c r="AB13" s="28"/>
      <c r="AC13" s="28"/>
      <c r="AD13" s="56">
        <v>100</v>
      </c>
      <c r="AE13" s="28"/>
      <c r="AF13" s="28"/>
      <c r="AG13" s="28"/>
      <c r="AH13" s="56">
        <v>100</v>
      </c>
      <c r="AI13" s="28"/>
      <c r="AJ13" s="28"/>
      <c r="AK13" s="28"/>
    </row>
    <row r="14" spans="1:38" s="4" customFormat="1" ht="15" customHeight="1" x14ac:dyDescent="0.15">
      <c r="A14" s="1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57"/>
      <c r="AE14" s="29"/>
      <c r="AF14" s="29"/>
      <c r="AG14" s="29"/>
      <c r="AH14" s="57"/>
      <c r="AI14" s="29"/>
      <c r="AJ14" s="29"/>
      <c r="AK14" s="29"/>
    </row>
    <row r="15" spans="1:38" s="4" customFormat="1" ht="15" customHeight="1" x14ac:dyDescent="0.2">
      <c r="A15" s="16" t="s">
        <v>4</v>
      </c>
      <c r="B15" s="37">
        <v>25.060275541326838</v>
      </c>
      <c r="C15" s="37">
        <v>1.2239500000000001</v>
      </c>
      <c r="D15" s="37">
        <f t="shared" ref="D15:D17" si="11">B15- (C15*1.645)</f>
        <v>23.046877791326839</v>
      </c>
      <c r="E15" s="37">
        <f t="shared" ref="E15:E17" si="12">B15+ (C15*1.645)</f>
        <v>27.073673291326838</v>
      </c>
      <c r="F15" s="17">
        <v>21.736000000000001</v>
      </c>
      <c r="G15" s="30">
        <v>0.26700000000000002</v>
      </c>
      <c r="H15" s="37">
        <v>21.302</v>
      </c>
      <c r="I15" s="37">
        <v>22.178000000000001</v>
      </c>
      <c r="J15" s="17">
        <v>23.882999999999999</v>
      </c>
      <c r="K15" s="30">
        <v>1.0309999999999999</v>
      </c>
      <c r="L15" s="37">
        <v>22.187000000000001</v>
      </c>
      <c r="M15" s="37">
        <v>25.579000000000001</v>
      </c>
      <c r="N15" s="17">
        <v>25.202999999999999</v>
      </c>
      <c r="O15" s="30">
        <v>1.2</v>
      </c>
      <c r="P15" s="37">
        <v>23.228000000000002</v>
      </c>
      <c r="Q15" s="37">
        <v>27.177</v>
      </c>
      <c r="R15" s="17">
        <v>23.562999999999999</v>
      </c>
      <c r="S15" s="30">
        <v>0.55500000000000005</v>
      </c>
      <c r="T15" s="37">
        <f t="shared" ref="T15:T17" si="13">R15- (S15*1.645)</f>
        <v>22.650024999999999</v>
      </c>
      <c r="U15" s="37">
        <f t="shared" ref="U15:U17" si="14">R15+ (S15*1.645)</f>
        <v>24.475974999999998</v>
      </c>
      <c r="V15" s="17">
        <v>21.966999999999999</v>
      </c>
      <c r="W15" s="30">
        <v>0.94687399999999999</v>
      </c>
      <c r="X15" s="37">
        <f t="shared" ref="X15:X17" si="15">V15- (W15*1.645)</f>
        <v>20.409392269999998</v>
      </c>
      <c r="Y15" s="37">
        <f t="shared" ref="Y15:Y17" si="16">V15+ (W15*1.645)</f>
        <v>23.52460773</v>
      </c>
      <c r="Z15" s="17">
        <v>24.460150626848495</v>
      </c>
      <c r="AA15" s="30">
        <v>1.00691</v>
      </c>
      <c r="AB15" s="37">
        <f t="shared" ref="AB15:AB17" si="17">Z15- (AA15*1.645)</f>
        <v>22.803783676848496</v>
      </c>
      <c r="AC15" s="37">
        <f t="shared" ref="AC15:AC17" si="18">Z15+ (AA15*1.645)</f>
        <v>26.116517576848494</v>
      </c>
      <c r="AD15" s="58">
        <v>23.483448940218114</v>
      </c>
      <c r="AE15" s="37">
        <v>0.53579399999999999</v>
      </c>
      <c r="AF15" s="37">
        <f t="shared" ref="AF15:AF17" si="19">AD15- (AE15*1.645)</f>
        <v>22.602067810218113</v>
      </c>
      <c r="AG15" s="37">
        <f t="shared" ref="AG15:AG17" si="20">AD15+ (AE15*1.645)</f>
        <v>24.364830070218115</v>
      </c>
      <c r="AH15" s="58">
        <v>22.602023944487861</v>
      </c>
      <c r="AI15" s="37">
        <v>1.06535</v>
      </c>
      <c r="AJ15" s="37">
        <f t="shared" ref="AJ15:AJ17" si="21">AH15- (AI15*1.645)</f>
        <v>20.849523194487862</v>
      </c>
      <c r="AK15" s="37">
        <f t="shared" ref="AK15:AK17" si="22">AH15+ (AI15*1.645)</f>
        <v>24.354524694487861</v>
      </c>
    </row>
    <row r="16" spans="1:38" s="4" customFormat="1" ht="15.75" customHeight="1" x14ac:dyDescent="0.2">
      <c r="A16" s="16" t="s">
        <v>5</v>
      </c>
      <c r="B16" s="37">
        <v>18.933309326061092</v>
      </c>
      <c r="C16" s="37">
        <v>0.78914499999999999</v>
      </c>
      <c r="D16" s="37">
        <f t="shared" si="11"/>
        <v>17.635165801061092</v>
      </c>
      <c r="E16" s="37">
        <f t="shared" si="12"/>
        <v>20.231452851061093</v>
      </c>
      <c r="F16" s="17">
        <v>19.324000000000002</v>
      </c>
      <c r="G16" s="30">
        <v>0.17299999999999999</v>
      </c>
      <c r="H16" s="37">
        <v>19.036000000000001</v>
      </c>
      <c r="I16" s="37">
        <v>19.603999999999999</v>
      </c>
      <c r="J16" s="17">
        <v>17.895</v>
      </c>
      <c r="K16" s="30">
        <v>0.63500000000000001</v>
      </c>
      <c r="L16" s="37">
        <v>16.850000000000001</v>
      </c>
      <c r="M16" s="37">
        <v>18.939</v>
      </c>
      <c r="N16" s="17">
        <v>17.385000000000002</v>
      </c>
      <c r="O16" s="30">
        <v>0.63100000000000001</v>
      </c>
      <c r="P16" s="37">
        <v>16.347000000000001</v>
      </c>
      <c r="Q16" s="37">
        <v>18.423999999999999</v>
      </c>
      <c r="R16" s="17">
        <v>18.445</v>
      </c>
      <c r="S16" s="30">
        <v>0.41</v>
      </c>
      <c r="T16" s="37">
        <f t="shared" si="13"/>
        <v>17.77055</v>
      </c>
      <c r="U16" s="37">
        <f t="shared" si="14"/>
        <v>19.119450000000001</v>
      </c>
      <c r="V16" s="17">
        <v>19.039000000000001</v>
      </c>
      <c r="W16" s="30">
        <v>0.66906399999999999</v>
      </c>
      <c r="X16" s="37">
        <f t="shared" si="15"/>
        <v>17.93838972</v>
      </c>
      <c r="Y16" s="37">
        <f t="shared" si="16"/>
        <v>20.139610280000003</v>
      </c>
      <c r="Z16" s="17">
        <v>19.008783586366636</v>
      </c>
      <c r="AA16" s="30">
        <v>0.73790800000000001</v>
      </c>
      <c r="AB16" s="37">
        <f t="shared" si="17"/>
        <v>17.794924926366637</v>
      </c>
      <c r="AC16" s="37">
        <f t="shared" si="18"/>
        <v>20.222642246366636</v>
      </c>
      <c r="AD16" s="58">
        <v>17.698740345762872</v>
      </c>
      <c r="AE16" s="37">
        <v>0.31890000000000002</v>
      </c>
      <c r="AF16" s="37">
        <f t="shared" si="19"/>
        <v>17.174149845762873</v>
      </c>
      <c r="AG16" s="37">
        <f t="shared" si="20"/>
        <v>18.22333084576287</v>
      </c>
      <c r="AH16" s="58">
        <v>17.482833154619744</v>
      </c>
      <c r="AI16" s="37">
        <v>0.56310400000000005</v>
      </c>
      <c r="AJ16" s="37">
        <f t="shared" si="21"/>
        <v>16.556527074619744</v>
      </c>
      <c r="AK16" s="37">
        <f t="shared" si="22"/>
        <v>18.409139234619744</v>
      </c>
    </row>
    <row r="17" spans="1:37" s="4" customFormat="1" ht="15" customHeight="1" x14ac:dyDescent="0.2">
      <c r="A17" s="16" t="s">
        <v>6</v>
      </c>
      <c r="B17" s="37">
        <v>56.006415132612076</v>
      </c>
      <c r="C17" s="37">
        <v>1.1411100000000001</v>
      </c>
      <c r="D17" s="37">
        <f t="shared" si="11"/>
        <v>54.129289182612077</v>
      </c>
      <c r="E17" s="37">
        <f t="shared" si="12"/>
        <v>57.883541082612076</v>
      </c>
      <c r="F17" s="17">
        <v>58.94</v>
      </c>
      <c r="G17" s="30">
        <v>0.255</v>
      </c>
      <c r="H17" s="37">
        <v>58.52</v>
      </c>
      <c r="I17" s="37">
        <v>59.36</v>
      </c>
      <c r="J17" s="17">
        <v>58.222999999999999</v>
      </c>
      <c r="K17" s="30">
        <v>0.94199999999999995</v>
      </c>
      <c r="L17" s="37">
        <v>56.673999999999999</v>
      </c>
      <c r="M17" s="37">
        <v>59.771999999999998</v>
      </c>
      <c r="N17" s="17">
        <v>57.411999999999999</v>
      </c>
      <c r="O17" s="30">
        <v>1.165</v>
      </c>
      <c r="P17" s="37">
        <v>55.494999999999997</v>
      </c>
      <c r="Q17" s="37">
        <v>59.329000000000001</v>
      </c>
      <c r="R17" s="17">
        <v>57.991999999999997</v>
      </c>
      <c r="S17" s="30">
        <v>0.52600000000000002</v>
      </c>
      <c r="T17" s="37">
        <f t="shared" si="13"/>
        <v>57.126729999999995</v>
      </c>
      <c r="U17" s="37">
        <f t="shared" si="14"/>
        <v>58.85727</v>
      </c>
      <c r="V17" s="17">
        <v>58.994999999999997</v>
      </c>
      <c r="W17" s="30">
        <v>1.0603100000000001</v>
      </c>
      <c r="X17" s="37">
        <f t="shared" si="15"/>
        <v>57.250790049999999</v>
      </c>
      <c r="Y17" s="37">
        <f t="shared" si="16"/>
        <v>60.739209949999996</v>
      </c>
      <c r="Z17" s="17">
        <v>56.531065786784865</v>
      </c>
      <c r="AA17" s="30">
        <v>0.96857000000000004</v>
      </c>
      <c r="AB17" s="37">
        <f t="shared" si="17"/>
        <v>54.937768136784868</v>
      </c>
      <c r="AC17" s="37">
        <f t="shared" si="18"/>
        <v>58.124363436784861</v>
      </c>
      <c r="AD17" s="58">
        <v>58.817810714019018</v>
      </c>
      <c r="AE17" s="37">
        <v>0.51013900000000001</v>
      </c>
      <c r="AF17" s="37">
        <f t="shared" si="19"/>
        <v>57.97863205901902</v>
      </c>
      <c r="AG17" s="37">
        <f t="shared" si="20"/>
        <v>59.656989369019016</v>
      </c>
      <c r="AH17" s="58">
        <v>59.915140811896585</v>
      </c>
      <c r="AI17" s="37">
        <v>1.0644</v>
      </c>
      <c r="AJ17" s="37">
        <f t="shared" si="21"/>
        <v>58.164202811896587</v>
      </c>
      <c r="AK17" s="37">
        <f t="shared" si="22"/>
        <v>61.666078811896583</v>
      </c>
    </row>
    <row r="18" spans="1:37" s="4" customFormat="1" ht="15" customHeight="1" x14ac:dyDescent="0.15">
      <c r="A18" s="15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57"/>
      <c r="AE18" s="29"/>
      <c r="AF18" s="29"/>
      <c r="AG18" s="29"/>
      <c r="AH18" s="57"/>
      <c r="AI18" s="29"/>
      <c r="AJ18" s="29"/>
      <c r="AK18" s="29"/>
    </row>
    <row r="19" spans="1:37" s="4" customFormat="1" ht="15" customHeight="1" x14ac:dyDescent="0.1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59"/>
      <c r="AE19" s="19"/>
      <c r="AF19" s="19"/>
      <c r="AG19" s="19"/>
      <c r="AH19" s="59"/>
      <c r="AI19" s="19"/>
      <c r="AJ19" s="19"/>
      <c r="AK19" s="19"/>
    </row>
    <row r="20" spans="1:37" s="4" customFormat="1" ht="15" customHeight="1" x14ac:dyDescent="0.15">
      <c r="A20" s="15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57"/>
      <c r="AE20" s="29"/>
      <c r="AF20" s="29"/>
      <c r="AG20" s="29"/>
      <c r="AH20" s="57"/>
      <c r="AI20" s="29"/>
      <c r="AJ20" s="29"/>
      <c r="AK20" s="29"/>
    </row>
    <row r="21" spans="1:37" s="4" customFormat="1" ht="15" customHeight="1" x14ac:dyDescent="0.15">
      <c r="A21" s="8" t="s">
        <v>25</v>
      </c>
      <c r="B21" s="28">
        <f t="shared" ref="B21" si="23">SUM(B23:B32)</f>
        <v>99.999995478288767</v>
      </c>
      <c r="C21" s="32"/>
      <c r="D21" s="32"/>
      <c r="E21" s="32"/>
      <c r="F21" s="28">
        <f t="shared" ref="F21" si="24">SUM(F23:F32)</f>
        <v>100.001</v>
      </c>
      <c r="G21" s="28"/>
      <c r="H21" s="32"/>
      <c r="I21" s="32"/>
      <c r="J21" s="28">
        <f t="shared" ref="J21" si="25">SUM(J23:J32)</f>
        <v>100</v>
      </c>
      <c r="K21" s="28"/>
      <c r="L21" s="32"/>
      <c r="M21" s="32"/>
      <c r="N21" s="28">
        <f t="shared" ref="N21" si="26">SUM(N23:N32)</f>
        <v>99.999000000000009</v>
      </c>
      <c r="O21" s="28"/>
      <c r="P21" s="32"/>
      <c r="Q21" s="32"/>
      <c r="R21" s="28">
        <f>SUM(R23:R32)</f>
        <v>99.999000000000009</v>
      </c>
      <c r="S21" s="28"/>
      <c r="T21" s="32"/>
      <c r="U21" s="32"/>
      <c r="V21" s="28">
        <v>99.998999999999995</v>
      </c>
      <c r="W21" s="28"/>
      <c r="X21" s="32"/>
      <c r="Y21" s="32"/>
      <c r="Z21" s="28">
        <v>99.998999999999995</v>
      </c>
      <c r="AA21" s="28"/>
      <c r="AB21" s="32"/>
      <c r="AC21" s="32"/>
      <c r="AD21" s="56">
        <v>99.998999999999995</v>
      </c>
      <c r="AE21" s="32"/>
      <c r="AF21" s="32"/>
      <c r="AG21" s="32"/>
      <c r="AH21" s="56">
        <v>99.998999999999995</v>
      </c>
      <c r="AI21" s="32"/>
      <c r="AJ21" s="32"/>
      <c r="AK21" s="32"/>
    </row>
    <row r="22" spans="1:37" s="4" customFormat="1" ht="15" customHeight="1" x14ac:dyDescent="0.15">
      <c r="A22" s="15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57"/>
      <c r="AE22" s="29"/>
      <c r="AF22" s="29"/>
      <c r="AG22" s="29"/>
      <c r="AH22" s="57"/>
      <c r="AI22" s="29"/>
      <c r="AJ22" s="29"/>
      <c r="AK22" s="29"/>
    </row>
    <row r="23" spans="1:37" s="4" customFormat="1" ht="15" customHeight="1" x14ac:dyDescent="0.2">
      <c r="A23" s="15" t="s">
        <v>13</v>
      </c>
      <c r="B23" s="37">
        <v>7.4856025322668174</v>
      </c>
      <c r="C23" s="37">
        <v>0.34636699999999998</v>
      </c>
      <c r="D23" s="37">
        <f t="shared" ref="D23:D32" si="27">B23- (C23*1.645)</f>
        <v>6.9158288172668172</v>
      </c>
      <c r="E23" s="37">
        <f t="shared" ref="E23:E32" si="28">B23+ (C23*1.645)</f>
        <v>8.0553762472668176</v>
      </c>
      <c r="F23" s="46">
        <v>7.6920000000000002</v>
      </c>
      <c r="G23" s="30">
        <v>9.0999999999999998E-2</v>
      </c>
      <c r="H23" s="37">
        <v>7.5419999999999998</v>
      </c>
      <c r="I23" s="37">
        <v>7.8419999999999996</v>
      </c>
      <c r="J23" s="46">
        <v>6.6820000000000004</v>
      </c>
      <c r="K23" s="30">
        <v>0.3</v>
      </c>
      <c r="L23" s="37">
        <v>6.1879999999999997</v>
      </c>
      <c r="M23" s="37">
        <v>7.1760000000000002</v>
      </c>
      <c r="N23" s="46">
        <v>7.7750000000000004</v>
      </c>
      <c r="O23" s="30">
        <v>0.54400000000000004</v>
      </c>
      <c r="P23" s="37">
        <v>6.88</v>
      </c>
      <c r="Q23" s="37">
        <v>8.67</v>
      </c>
      <c r="R23" s="46">
        <v>6.6580000000000004</v>
      </c>
      <c r="S23" s="30">
        <v>0.16400000000000001</v>
      </c>
      <c r="T23" s="37">
        <f t="shared" ref="T23:T32" si="29">R23- (S23*1.645)</f>
        <v>6.3882200000000005</v>
      </c>
      <c r="U23" s="37">
        <f t="shared" ref="U23:U32" si="30">R23+ (S23*1.645)</f>
        <v>6.9277800000000003</v>
      </c>
      <c r="V23" s="46">
        <v>7.4409999999999998</v>
      </c>
      <c r="W23" s="30">
        <v>0.36601</v>
      </c>
      <c r="X23" s="37">
        <f t="shared" ref="X23:X32" si="31">V23- (W23*1.645)</f>
        <v>6.83891355</v>
      </c>
      <c r="Y23" s="37">
        <f t="shared" ref="Y23:Y32" si="32">V23+ (W23*1.645)</f>
        <v>8.0430864500000006</v>
      </c>
      <c r="Z23" s="46">
        <v>5.5212101607842667</v>
      </c>
      <c r="AA23" s="30">
        <v>0.30561500000000003</v>
      </c>
      <c r="AB23" s="37">
        <f t="shared" ref="AB23:AB32" si="33">Z23- (AA23*1.645)</f>
        <v>5.0184734857842663</v>
      </c>
      <c r="AC23" s="37">
        <f t="shared" ref="AC23:AC32" si="34">Z23+ (AA23*1.645)</f>
        <v>6.0239468357842672</v>
      </c>
      <c r="AD23" s="58">
        <v>5.2097067117335421</v>
      </c>
      <c r="AE23" s="37">
        <v>0.13631599999999999</v>
      </c>
      <c r="AF23" s="37">
        <f t="shared" ref="AF23:AF32" si="35">AD23- (AE23*1.645)</f>
        <v>4.9854668917335418</v>
      </c>
      <c r="AG23" s="37">
        <f t="shared" ref="AG23:AG32" si="36">AD23+ (AE23*1.645)</f>
        <v>5.4339465317335423</v>
      </c>
      <c r="AH23" s="58">
        <v>5.3926570543613117</v>
      </c>
      <c r="AI23" s="37">
        <v>0.303562</v>
      </c>
      <c r="AJ23" s="37">
        <f t="shared" ref="AJ23:AJ32" si="37">AH23- (AI23*1.645)</f>
        <v>4.8932975643613119</v>
      </c>
      <c r="AK23" s="37">
        <f t="shared" ref="AK23:AK32" si="38">AH23+ (AI23*1.645)</f>
        <v>5.8920165443613115</v>
      </c>
    </row>
    <row r="24" spans="1:37" s="4" customFormat="1" ht="15" customHeight="1" x14ac:dyDescent="0.2">
      <c r="A24" s="15" t="s">
        <v>0</v>
      </c>
      <c r="B24" s="37">
        <v>4.6149670179599207</v>
      </c>
      <c r="C24" s="37">
        <v>0.30014600000000002</v>
      </c>
      <c r="D24" s="37">
        <f t="shared" si="27"/>
        <v>4.121226847959921</v>
      </c>
      <c r="E24" s="37">
        <f t="shared" si="28"/>
        <v>5.1087071879599204</v>
      </c>
      <c r="F24" s="46">
        <v>5.4029999999999996</v>
      </c>
      <c r="G24" s="30">
        <v>8.4000000000000005E-2</v>
      </c>
      <c r="H24" s="37">
        <v>5.2649999999999997</v>
      </c>
      <c r="I24" s="37">
        <v>5.5410000000000004</v>
      </c>
      <c r="J24" s="46">
        <v>5.5960000000000001</v>
      </c>
      <c r="K24" s="30">
        <v>0.32500000000000001</v>
      </c>
      <c r="L24" s="37">
        <v>5.0609999999999999</v>
      </c>
      <c r="M24" s="37">
        <v>6.1310000000000002</v>
      </c>
      <c r="N24" s="46">
        <v>5.6829999999999998</v>
      </c>
      <c r="O24" s="30">
        <v>0.38700000000000001</v>
      </c>
      <c r="P24" s="37">
        <v>5.0460000000000003</v>
      </c>
      <c r="Q24" s="37">
        <v>6.319</v>
      </c>
      <c r="R24" s="46">
        <v>5.62</v>
      </c>
      <c r="S24" s="30">
        <v>0.16300000000000001</v>
      </c>
      <c r="T24" s="37">
        <f t="shared" si="29"/>
        <v>5.3518650000000001</v>
      </c>
      <c r="U24" s="37">
        <f t="shared" si="30"/>
        <v>5.8881350000000001</v>
      </c>
      <c r="V24" s="46">
        <v>5.399</v>
      </c>
      <c r="W24" s="30">
        <v>0.34045199999999998</v>
      </c>
      <c r="X24" s="37">
        <f t="shared" si="31"/>
        <v>4.8389564600000003</v>
      </c>
      <c r="Y24" s="37">
        <f t="shared" si="32"/>
        <v>5.9590435399999997</v>
      </c>
      <c r="Z24" s="46">
        <v>5.4096255757560909</v>
      </c>
      <c r="AA24" s="30">
        <v>0.334596</v>
      </c>
      <c r="AB24" s="37">
        <f t="shared" si="33"/>
        <v>4.8592151557560905</v>
      </c>
      <c r="AC24" s="37">
        <f t="shared" si="34"/>
        <v>5.9600359957560913</v>
      </c>
      <c r="AD24" s="58">
        <v>5.1878040484773038</v>
      </c>
      <c r="AE24" s="37">
        <v>0.16133600000000001</v>
      </c>
      <c r="AF24" s="37">
        <f t="shared" si="35"/>
        <v>4.9224063284773036</v>
      </c>
      <c r="AG24" s="37">
        <f t="shared" si="36"/>
        <v>5.453201768477304</v>
      </c>
      <c r="AH24" s="58">
        <v>5.5741364770213595</v>
      </c>
      <c r="AI24" s="37">
        <v>0.31281900000000001</v>
      </c>
      <c r="AJ24" s="37">
        <f t="shared" si="37"/>
        <v>5.0595492220213591</v>
      </c>
      <c r="AK24" s="37">
        <f t="shared" si="38"/>
        <v>6.0887237320213599</v>
      </c>
    </row>
    <row r="25" spans="1:37" s="4" customFormat="1" ht="15" customHeight="1" x14ac:dyDescent="0.2">
      <c r="A25" s="15" t="s">
        <v>2</v>
      </c>
      <c r="B25" s="37">
        <v>3.6485846297720044</v>
      </c>
      <c r="C25" s="37">
        <v>0.236981</v>
      </c>
      <c r="D25" s="37">
        <f t="shared" si="27"/>
        <v>3.2587508847720041</v>
      </c>
      <c r="E25" s="37">
        <f t="shared" si="28"/>
        <v>4.0384183747720046</v>
      </c>
      <c r="F25" s="46">
        <v>4.2069999999999999</v>
      </c>
      <c r="G25" s="30">
        <v>6.9000000000000006E-2</v>
      </c>
      <c r="H25" s="37">
        <v>4.0940000000000003</v>
      </c>
      <c r="I25" s="37">
        <v>4.32</v>
      </c>
      <c r="J25" s="46">
        <v>3.7050000000000001</v>
      </c>
      <c r="K25" s="30">
        <v>0.222</v>
      </c>
      <c r="L25" s="37">
        <v>3.3410000000000002</v>
      </c>
      <c r="M25" s="37">
        <v>4.07</v>
      </c>
      <c r="N25" s="46">
        <v>4.3659999999999997</v>
      </c>
      <c r="O25" s="30">
        <v>0.307</v>
      </c>
      <c r="P25" s="37">
        <v>3.8610000000000002</v>
      </c>
      <c r="Q25" s="37">
        <v>4.8710000000000004</v>
      </c>
      <c r="R25" s="46">
        <v>3.6680000000000001</v>
      </c>
      <c r="S25" s="30">
        <v>0.11600000000000001</v>
      </c>
      <c r="T25" s="37">
        <f t="shared" si="29"/>
        <v>3.4771800000000002</v>
      </c>
      <c r="U25" s="37">
        <f t="shared" si="30"/>
        <v>3.8588200000000001</v>
      </c>
      <c r="V25" s="46">
        <v>3.262</v>
      </c>
      <c r="W25" s="30">
        <v>0.220027</v>
      </c>
      <c r="X25" s="37">
        <f t="shared" si="31"/>
        <v>2.900055585</v>
      </c>
      <c r="Y25" s="37">
        <f t="shared" si="32"/>
        <v>3.623944415</v>
      </c>
      <c r="Z25" s="46">
        <v>3.4627086222760379</v>
      </c>
      <c r="AA25" s="30">
        <v>0.24068200000000001</v>
      </c>
      <c r="AB25" s="37">
        <f t="shared" si="33"/>
        <v>3.066786732276038</v>
      </c>
      <c r="AC25" s="37">
        <f t="shared" si="34"/>
        <v>3.8586305122760378</v>
      </c>
      <c r="AD25" s="58">
        <v>4.1537873344663492</v>
      </c>
      <c r="AE25" s="37">
        <v>0.137908</v>
      </c>
      <c r="AF25" s="37">
        <f t="shared" si="35"/>
        <v>3.9269286744663492</v>
      </c>
      <c r="AG25" s="37">
        <f t="shared" si="36"/>
        <v>4.3806459944663496</v>
      </c>
      <c r="AH25" s="58">
        <v>3.7244873552038662</v>
      </c>
      <c r="AI25" s="37">
        <v>0.265509</v>
      </c>
      <c r="AJ25" s="37">
        <f t="shared" si="37"/>
        <v>3.287725050203866</v>
      </c>
      <c r="AK25" s="37">
        <f t="shared" si="38"/>
        <v>4.1612496602038664</v>
      </c>
    </row>
    <row r="26" spans="1:37" s="4" customFormat="1" ht="15" customHeight="1" x14ac:dyDescent="0.2">
      <c r="A26" s="15" t="s">
        <v>14</v>
      </c>
      <c r="B26" s="37">
        <v>6.597574617392012</v>
      </c>
      <c r="C26" s="37">
        <v>0.33559600000000001</v>
      </c>
      <c r="D26" s="37">
        <f t="shared" si="27"/>
        <v>6.0455191973920117</v>
      </c>
      <c r="E26" s="37">
        <f t="shared" si="28"/>
        <v>7.1496300373920123</v>
      </c>
      <c r="F26" s="46">
        <v>7.14</v>
      </c>
      <c r="G26" s="30">
        <v>9.5000000000000001E-2</v>
      </c>
      <c r="H26" s="37">
        <v>6.984</v>
      </c>
      <c r="I26" s="37">
        <v>7.2960000000000003</v>
      </c>
      <c r="J26" s="46">
        <v>6.6029999999999998</v>
      </c>
      <c r="K26" s="30">
        <v>0.377</v>
      </c>
      <c r="L26" s="37">
        <v>5.9820000000000002</v>
      </c>
      <c r="M26" s="37">
        <v>7.2240000000000002</v>
      </c>
      <c r="N26" s="46">
        <v>7.0359999999999996</v>
      </c>
      <c r="O26" s="30">
        <v>0.38</v>
      </c>
      <c r="P26" s="37">
        <v>6.41</v>
      </c>
      <c r="Q26" s="37">
        <v>7.6619999999999999</v>
      </c>
      <c r="R26" s="46">
        <v>6.8730000000000002</v>
      </c>
      <c r="S26" s="30">
        <v>0.16300000000000001</v>
      </c>
      <c r="T26" s="37">
        <f t="shared" si="29"/>
        <v>6.6048650000000002</v>
      </c>
      <c r="U26" s="37">
        <f t="shared" si="30"/>
        <v>7.1411350000000002</v>
      </c>
      <c r="V26" s="46">
        <v>6.5279999999999996</v>
      </c>
      <c r="W26" s="30">
        <v>0.29667199999999999</v>
      </c>
      <c r="X26" s="37">
        <f t="shared" si="31"/>
        <v>6.0399745599999992</v>
      </c>
      <c r="Y26" s="37">
        <f t="shared" si="32"/>
        <v>7.0160254399999999</v>
      </c>
      <c r="Z26" s="46">
        <v>6.7594086405475871</v>
      </c>
      <c r="AA26" s="30">
        <v>0.34111900000000001</v>
      </c>
      <c r="AB26" s="37">
        <f t="shared" si="33"/>
        <v>6.1982678855475868</v>
      </c>
      <c r="AC26" s="37">
        <f t="shared" si="34"/>
        <v>7.3205493955475873</v>
      </c>
      <c r="AD26" s="58">
        <v>7.094968956139958</v>
      </c>
      <c r="AE26" s="37">
        <v>0.183557</v>
      </c>
      <c r="AF26" s="37">
        <f t="shared" si="35"/>
        <v>6.7930176911399585</v>
      </c>
      <c r="AG26" s="37">
        <f t="shared" si="36"/>
        <v>7.3969202211399576</v>
      </c>
      <c r="AH26" s="58">
        <v>7.0264021914401731</v>
      </c>
      <c r="AI26" s="37">
        <v>0.41539500000000001</v>
      </c>
      <c r="AJ26" s="37">
        <f t="shared" si="37"/>
        <v>6.3430774164401731</v>
      </c>
      <c r="AK26" s="37">
        <f t="shared" si="38"/>
        <v>7.7097269664401731</v>
      </c>
    </row>
    <row r="27" spans="1:37" s="4" customFormat="1" ht="15" customHeight="1" x14ac:dyDescent="0.2">
      <c r="A27" s="15" t="s">
        <v>15</v>
      </c>
      <c r="B27" s="37">
        <v>19.966999646990001</v>
      </c>
      <c r="C27" s="37">
        <v>0.63192599999999999</v>
      </c>
      <c r="D27" s="37">
        <f t="shared" si="27"/>
        <v>18.927481376990002</v>
      </c>
      <c r="E27" s="37">
        <f t="shared" si="28"/>
        <v>21.006517916989999</v>
      </c>
      <c r="F27" s="46">
        <v>20.956</v>
      </c>
      <c r="G27" s="30">
        <v>0.14899999999999999</v>
      </c>
      <c r="H27" s="37">
        <v>20.716000000000001</v>
      </c>
      <c r="I27" s="37">
        <v>21.204000000000001</v>
      </c>
      <c r="J27" s="46">
        <v>21.146999999999998</v>
      </c>
      <c r="K27" s="30">
        <v>0.53800000000000003</v>
      </c>
      <c r="L27" s="37">
        <v>20.263000000000002</v>
      </c>
      <c r="M27" s="37">
        <v>22.030999999999999</v>
      </c>
      <c r="N27" s="46">
        <v>19.675999999999998</v>
      </c>
      <c r="O27" s="30">
        <v>0.53900000000000003</v>
      </c>
      <c r="P27" s="37">
        <v>18.789000000000001</v>
      </c>
      <c r="Q27" s="37">
        <v>20.562000000000001</v>
      </c>
      <c r="R27" s="46">
        <v>21.068999999999999</v>
      </c>
      <c r="S27" s="30">
        <v>0.29799999999999999</v>
      </c>
      <c r="T27" s="37">
        <f t="shared" si="29"/>
        <v>20.578789999999998</v>
      </c>
      <c r="U27" s="37">
        <f t="shared" si="30"/>
        <v>21.55921</v>
      </c>
      <c r="V27" s="46">
        <v>22.931999999999999</v>
      </c>
      <c r="W27" s="30">
        <v>0.63391900000000001</v>
      </c>
      <c r="X27" s="37">
        <f t="shared" si="31"/>
        <v>21.889203244999997</v>
      </c>
      <c r="Y27" s="37">
        <f t="shared" si="32"/>
        <v>23.974796755</v>
      </c>
      <c r="Z27" s="46">
        <v>21.629049947478684</v>
      </c>
      <c r="AA27" s="30">
        <v>0.574492</v>
      </c>
      <c r="AB27" s="37">
        <f t="shared" si="33"/>
        <v>20.684010607478683</v>
      </c>
      <c r="AC27" s="37">
        <f t="shared" si="34"/>
        <v>22.574089287478685</v>
      </c>
      <c r="AD27" s="58">
        <v>22.722232218155085</v>
      </c>
      <c r="AE27" s="37">
        <v>0.28299999999999997</v>
      </c>
      <c r="AF27" s="37">
        <f t="shared" si="35"/>
        <v>22.256697218155086</v>
      </c>
      <c r="AG27" s="37">
        <f t="shared" si="36"/>
        <v>23.187767218155084</v>
      </c>
      <c r="AH27" s="58">
        <v>22.867529045920097</v>
      </c>
      <c r="AI27" s="37">
        <v>0.60178900000000002</v>
      </c>
      <c r="AJ27" s="37">
        <f t="shared" si="37"/>
        <v>21.877586140920098</v>
      </c>
      <c r="AK27" s="37">
        <f t="shared" si="38"/>
        <v>23.857471950920097</v>
      </c>
    </row>
    <row r="28" spans="1:37" s="4" customFormat="1" ht="15" customHeight="1" x14ac:dyDescent="0.2">
      <c r="A28" s="15" t="s">
        <v>18</v>
      </c>
      <c r="B28" s="37">
        <v>12.877752235635779</v>
      </c>
      <c r="C28" s="37">
        <v>0.75123700000000004</v>
      </c>
      <c r="D28" s="37">
        <f t="shared" si="27"/>
        <v>11.641967370635779</v>
      </c>
      <c r="E28" s="37">
        <f t="shared" si="28"/>
        <v>14.113537100635778</v>
      </c>
      <c r="F28" s="46">
        <v>11.207000000000001</v>
      </c>
      <c r="G28" s="30">
        <v>0.155</v>
      </c>
      <c r="H28" s="37">
        <v>10.955</v>
      </c>
      <c r="I28" s="37">
        <v>11.465</v>
      </c>
      <c r="J28" s="46">
        <v>12.619</v>
      </c>
      <c r="K28" s="30">
        <v>0.65500000000000003</v>
      </c>
      <c r="L28" s="37">
        <v>11.541</v>
      </c>
      <c r="M28" s="37">
        <v>13.696999999999999</v>
      </c>
      <c r="N28" s="46">
        <v>12.363</v>
      </c>
      <c r="O28" s="30">
        <v>0.63700000000000001</v>
      </c>
      <c r="P28" s="37">
        <v>11.315</v>
      </c>
      <c r="Q28" s="37">
        <v>13.412000000000001</v>
      </c>
      <c r="R28" s="46">
        <v>11.914999999999999</v>
      </c>
      <c r="S28" s="30">
        <v>0.308</v>
      </c>
      <c r="T28" s="37">
        <f t="shared" si="29"/>
        <v>11.408339999999999</v>
      </c>
      <c r="U28" s="37">
        <f t="shared" si="30"/>
        <v>12.421659999999999</v>
      </c>
      <c r="V28" s="46">
        <v>11.602</v>
      </c>
      <c r="W28" s="30">
        <v>0.55307899999999999</v>
      </c>
      <c r="X28" s="37">
        <f t="shared" si="31"/>
        <v>10.692185045</v>
      </c>
      <c r="Y28" s="37">
        <f t="shared" si="32"/>
        <v>12.511814955</v>
      </c>
      <c r="Z28" s="46">
        <v>12.770467166790139</v>
      </c>
      <c r="AA28" s="30">
        <v>0.64420299999999997</v>
      </c>
      <c r="AB28" s="37">
        <f t="shared" si="33"/>
        <v>11.710753231790139</v>
      </c>
      <c r="AC28" s="37">
        <f t="shared" si="34"/>
        <v>13.830181101790139</v>
      </c>
      <c r="AD28" s="58">
        <v>11.68319287318567</v>
      </c>
      <c r="AE28" s="37">
        <v>0.28193200000000002</v>
      </c>
      <c r="AF28" s="37">
        <f t="shared" si="35"/>
        <v>11.219414733185669</v>
      </c>
      <c r="AG28" s="37">
        <f t="shared" si="36"/>
        <v>12.14697101318567</v>
      </c>
      <c r="AH28" s="58">
        <v>11.17499747753755</v>
      </c>
      <c r="AI28" s="37">
        <v>0.56807200000000002</v>
      </c>
      <c r="AJ28" s="37">
        <f t="shared" si="37"/>
        <v>10.240519037537551</v>
      </c>
      <c r="AK28" s="37">
        <f t="shared" si="38"/>
        <v>12.10947591753755</v>
      </c>
    </row>
    <row r="29" spans="1:37" s="4" customFormat="1" ht="15" customHeight="1" x14ac:dyDescent="0.2">
      <c r="A29" s="15" t="s">
        <v>19</v>
      </c>
      <c r="B29" s="37">
        <v>7.2181975726459262</v>
      </c>
      <c r="C29" s="37">
        <v>0.44945499999999999</v>
      </c>
      <c r="D29" s="37">
        <f t="shared" si="27"/>
        <v>6.4788440976459265</v>
      </c>
      <c r="E29" s="37">
        <f t="shared" si="28"/>
        <v>7.9575510476459259</v>
      </c>
      <c r="F29" s="46">
        <v>7.5949999999999998</v>
      </c>
      <c r="G29" s="30">
        <v>9.4E-2</v>
      </c>
      <c r="H29" s="37">
        <v>7.4409999999999998</v>
      </c>
      <c r="I29" s="37">
        <v>7.7489999999999997</v>
      </c>
      <c r="J29" s="46">
        <v>6.9320000000000004</v>
      </c>
      <c r="K29" s="30">
        <v>0.38200000000000001</v>
      </c>
      <c r="L29" s="37">
        <v>6.3029999999999999</v>
      </c>
      <c r="M29" s="37">
        <v>7.5609999999999999</v>
      </c>
      <c r="N29" s="46">
        <v>6.9880000000000004</v>
      </c>
      <c r="O29" s="30">
        <v>0.38900000000000001</v>
      </c>
      <c r="P29" s="37">
        <v>6.3479999999999999</v>
      </c>
      <c r="Q29" s="37">
        <v>7.6280000000000001</v>
      </c>
      <c r="R29" s="46">
        <v>7.6319999999999997</v>
      </c>
      <c r="S29" s="30">
        <v>0.191</v>
      </c>
      <c r="T29" s="37">
        <f t="shared" si="29"/>
        <v>7.3178049999999999</v>
      </c>
      <c r="U29" s="37">
        <f t="shared" si="30"/>
        <v>7.9461949999999995</v>
      </c>
      <c r="V29" s="46">
        <v>7.2309999999999999</v>
      </c>
      <c r="W29" s="30">
        <v>0.330507</v>
      </c>
      <c r="X29" s="37">
        <f t="shared" si="31"/>
        <v>6.6873159849999997</v>
      </c>
      <c r="Y29" s="37">
        <f t="shared" si="32"/>
        <v>7.7746840150000001</v>
      </c>
      <c r="Z29" s="46">
        <v>7.1384772877646236</v>
      </c>
      <c r="AA29" s="30">
        <v>0.36630600000000002</v>
      </c>
      <c r="AB29" s="37">
        <f t="shared" si="33"/>
        <v>6.5359039177646236</v>
      </c>
      <c r="AC29" s="37">
        <f t="shared" si="34"/>
        <v>7.7410506577646236</v>
      </c>
      <c r="AD29" s="58">
        <v>7.0212109990954703</v>
      </c>
      <c r="AE29" s="37">
        <v>0.186859</v>
      </c>
      <c r="AF29" s="37">
        <f t="shared" si="35"/>
        <v>6.7138279440954705</v>
      </c>
      <c r="AG29" s="37">
        <f t="shared" si="36"/>
        <v>7.3285940540954702</v>
      </c>
      <c r="AH29" s="58">
        <v>7.5372974535767687</v>
      </c>
      <c r="AI29" s="37">
        <v>0.37961099999999998</v>
      </c>
      <c r="AJ29" s="37">
        <f t="shared" si="37"/>
        <v>6.9128373585767688</v>
      </c>
      <c r="AK29" s="37">
        <f t="shared" si="38"/>
        <v>8.1617575485767695</v>
      </c>
    </row>
    <row r="30" spans="1:37" s="4" customFormat="1" ht="15" customHeight="1" x14ac:dyDescent="0.2">
      <c r="A30" s="15" t="s">
        <v>3</v>
      </c>
      <c r="B30" s="37">
        <v>7.7080571603987984</v>
      </c>
      <c r="C30" s="37">
        <v>0.40437400000000001</v>
      </c>
      <c r="D30" s="37">
        <f t="shared" si="27"/>
        <v>7.0428619303987983</v>
      </c>
      <c r="E30" s="37">
        <f t="shared" si="28"/>
        <v>8.3732523903987985</v>
      </c>
      <c r="F30" s="46">
        <v>7.9059999999999997</v>
      </c>
      <c r="G30" s="30">
        <v>0.105</v>
      </c>
      <c r="H30" s="37">
        <v>7.734</v>
      </c>
      <c r="I30" s="37">
        <v>8.0779999999999994</v>
      </c>
      <c r="J30" s="46">
        <v>7.4080000000000004</v>
      </c>
      <c r="K30" s="30">
        <v>0.39100000000000001</v>
      </c>
      <c r="L30" s="37">
        <v>6.766</v>
      </c>
      <c r="M30" s="37">
        <v>8.0510000000000002</v>
      </c>
      <c r="N30" s="46">
        <v>7.0839999999999996</v>
      </c>
      <c r="O30" s="30">
        <v>0.41399999999999998</v>
      </c>
      <c r="P30" s="37">
        <v>6.4020000000000001</v>
      </c>
      <c r="Q30" s="37">
        <v>7.766</v>
      </c>
      <c r="R30" s="46">
        <v>8.1539999999999999</v>
      </c>
      <c r="S30" s="30">
        <v>0.252</v>
      </c>
      <c r="T30" s="37">
        <f t="shared" si="29"/>
        <v>7.7394600000000002</v>
      </c>
      <c r="U30" s="37">
        <f t="shared" si="30"/>
        <v>8.5685400000000005</v>
      </c>
      <c r="V30" s="46">
        <v>7.3179999999999996</v>
      </c>
      <c r="W30" s="30">
        <v>0.38916600000000001</v>
      </c>
      <c r="X30" s="37">
        <f t="shared" si="31"/>
        <v>6.6778219299999995</v>
      </c>
      <c r="Y30" s="37">
        <f t="shared" si="32"/>
        <v>7.9581780699999998</v>
      </c>
      <c r="Z30" s="46">
        <v>7.9513519626440505</v>
      </c>
      <c r="AA30" s="30">
        <v>0.40354499999999999</v>
      </c>
      <c r="AB30" s="37">
        <f t="shared" si="33"/>
        <v>7.2875204376440506</v>
      </c>
      <c r="AC30" s="37">
        <f t="shared" si="34"/>
        <v>8.6151834876440496</v>
      </c>
      <c r="AD30" s="58">
        <v>7.3287936019408706</v>
      </c>
      <c r="AE30" s="37">
        <v>0.174757</v>
      </c>
      <c r="AF30" s="37">
        <f t="shared" si="35"/>
        <v>7.0413183369408703</v>
      </c>
      <c r="AG30" s="37">
        <f t="shared" si="36"/>
        <v>7.6162688669408709</v>
      </c>
      <c r="AH30" s="58">
        <v>7.6392717844139604</v>
      </c>
      <c r="AI30" s="37">
        <v>0.36169800000000002</v>
      </c>
      <c r="AJ30" s="37">
        <f t="shared" si="37"/>
        <v>7.0442785744139602</v>
      </c>
      <c r="AK30" s="37">
        <f t="shared" si="38"/>
        <v>8.2342649944139605</v>
      </c>
    </row>
    <row r="31" spans="1:37" s="4" customFormat="1" ht="15" customHeight="1" x14ac:dyDescent="0.2">
      <c r="A31" s="15" t="s">
        <v>16</v>
      </c>
      <c r="B31" s="37">
        <v>29.755489368755999</v>
      </c>
      <c r="C31" s="37">
        <v>0.72618400000000005</v>
      </c>
      <c r="D31" s="37">
        <f t="shared" si="27"/>
        <v>28.560916688755999</v>
      </c>
      <c r="E31" s="37">
        <f t="shared" si="28"/>
        <v>30.950062048755999</v>
      </c>
      <c r="F31" s="46">
        <v>27.698</v>
      </c>
      <c r="G31" s="30">
        <v>0.19400000000000001</v>
      </c>
      <c r="H31" s="37">
        <v>27.382000000000001</v>
      </c>
      <c r="I31" s="37">
        <v>28.018000000000001</v>
      </c>
      <c r="J31" s="46">
        <v>29.015999999999998</v>
      </c>
      <c r="K31" s="30">
        <v>0.70799999999999996</v>
      </c>
      <c r="L31" s="37">
        <v>27.850999999999999</v>
      </c>
      <c r="M31" s="37">
        <v>30.181000000000001</v>
      </c>
      <c r="N31" s="46">
        <v>28.777000000000001</v>
      </c>
      <c r="O31" s="30">
        <v>0.68899999999999995</v>
      </c>
      <c r="P31" s="37">
        <v>27.645</v>
      </c>
      <c r="Q31" s="37">
        <v>29.91</v>
      </c>
      <c r="R31" s="46">
        <v>28.239000000000001</v>
      </c>
      <c r="S31" s="30">
        <v>0.36799999999999999</v>
      </c>
      <c r="T31" s="37">
        <f t="shared" si="29"/>
        <v>27.63364</v>
      </c>
      <c r="U31" s="37">
        <f t="shared" si="30"/>
        <v>28.844360000000002</v>
      </c>
      <c r="V31" s="46">
        <v>28.155999999999999</v>
      </c>
      <c r="W31" s="30">
        <v>0.73138999999999998</v>
      </c>
      <c r="X31" s="37">
        <f t="shared" si="31"/>
        <v>26.952863449999999</v>
      </c>
      <c r="Y31" s="37">
        <f t="shared" si="32"/>
        <v>29.359136549999999</v>
      </c>
      <c r="Z31" s="46">
        <v>29.158952197373257</v>
      </c>
      <c r="AA31" s="30">
        <v>0.63477399999999995</v>
      </c>
      <c r="AB31" s="37">
        <f t="shared" si="33"/>
        <v>28.114748967373256</v>
      </c>
      <c r="AC31" s="37">
        <f t="shared" si="34"/>
        <v>30.203155427373257</v>
      </c>
      <c r="AD31" s="58">
        <v>29.36812272463138</v>
      </c>
      <c r="AE31" s="37">
        <v>0.38452399999999998</v>
      </c>
      <c r="AF31" s="37">
        <f t="shared" si="35"/>
        <v>28.735580744631381</v>
      </c>
      <c r="AG31" s="37">
        <f t="shared" si="36"/>
        <v>30.000664704631379</v>
      </c>
      <c r="AH31" s="58">
        <v>28.918556111158811</v>
      </c>
      <c r="AI31" s="37">
        <v>0.69574100000000005</v>
      </c>
      <c r="AJ31" s="37">
        <f t="shared" si="37"/>
        <v>27.77406216615881</v>
      </c>
      <c r="AK31" s="37">
        <f t="shared" si="38"/>
        <v>30.063050056158811</v>
      </c>
    </row>
    <row r="32" spans="1:37" s="4" customFormat="1" ht="15" customHeight="1" x14ac:dyDescent="0.2">
      <c r="A32" s="15" t="s">
        <v>17</v>
      </c>
      <c r="B32" s="37">
        <v>0.12677069647149619</v>
      </c>
      <c r="C32" s="37">
        <v>2.7657000000000001E-2</v>
      </c>
      <c r="D32" s="37">
        <f t="shared" si="27"/>
        <v>8.1274931471496198E-2</v>
      </c>
      <c r="E32" s="37">
        <f t="shared" si="28"/>
        <v>0.17226646147149619</v>
      </c>
      <c r="F32" s="46">
        <v>0.19700000000000001</v>
      </c>
      <c r="G32" s="30">
        <v>1.2E-2</v>
      </c>
      <c r="H32" s="37">
        <v>0.17699999999999999</v>
      </c>
      <c r="I32" s="37">
        <v>0.217</v>
      </c>
      <c r="J32" s="46">
        <v>0.29199999999999998</v>
      </c>
      <c r="K32" s="30">
        <v>5.6000000000000001E-2</v>
      </c>
      <c r="L32" s="37">
        <v>0.2</v>
      </c>
      <c r="M32" s="37">
        <v>0.38400000000000001</v>
      </c>
      <c r="N32" s="46">
        <v>0.251</v>
      </c>
      <c r="O32" s="30">
        <v>6.0999999999999999E-2</v>
      </c>
      <c r="P32" s="37">
        <v>0.151</v>
      </c>
      <c r="Q32" s="37">
        <v>0.35199999999999998</v>
      </c>
      <c r="R32" s="46">
        <v>0.17100000000000001</v>
      </c>
      <c r="S32" s="30"/>
      <c r="T32" s="37">
        <f t="shared" si="29"/>
        <v>0.17100000000000001</v>
      </c>
      <c r="U32" s="37">
        <f t="shared" si="30"/>
        <v>0.17100000000000001</v>
      </c>
      <c r="V32" s="46">
        <v>0.13100000000000001</v>
      </c>
      <c r="W32" s="30">
        <v>3.3432000000000003E-2</v>
      </c>
      <c r="X32" s="37">
        <f t="shared" si="31"/>
        <v>7.6004359999999993E-2</v>
      </c>
      <c r="Y32" s="37">
        <f t="shared" si="32"/>
        <v>0.18599564000000002</v>
      </c>
      <c r="Z32" s="46">
        <v>0.19874629227383042</v>
      </c>
      <c r="AA32" s="30">
        <v>5.3769999999999998E-2</v>
      </c>
      <c r="AB32" s="37">
        <f t="shared" si="33"/>
        <v>0.11029464227383043</v>
      </c>
      <c r="AC32" s="37">
        <f t="shared" si="34"/>
        <v>0.28719794227383044</v>
      </c>
      <c r="AD32" s="58">
        <v>0.2301826422575341</v>
      </c>
      <c r="AE32" s="37">
        <v>3.5424999999999998E-2</v>
      </c>
      <c r="AF32" s="37">
        <f t="shared" si="35"/>
        <v>0.17190851725753409</v>
      </c>
      <c r="AG32" s="37">
        <f t="shared" si="36"/>
        <v>0.28845676725753411</v>
      </c>
      <c r="AH32" s="58">
        <v>0.14466296037028706</v>
      </c>
      <c r="AI32" s="37">
        <v>3.6013000000000003E-2</v>
      </c>
      <c r="AJ32" s="37">
        <f t="shared" si="37"/>
        <v>8.5421575370287051E-2</v>
      </c>
      <c r="AK32" s="37">
        <f t="shared" si="38"/>
        <v>0.20390434537028707</v>
      </c>
    </row>
    <row r="33" spans="1:38" s="4" customFormat="1" ht="14.25" customHeight="1" x14ac:dyDescent="0.15">
      <c r="A33" s="1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57"/>
      <c r="AE33" s="29"/>
      <c r="AF33" s="29"/>
      <c r="AG33" s="29"/>
      <c r="AH33" s="57"/>
      <c r="AI33" s="29"/>
      <c r="AJ33" s="29"/>
      <c r="AK33" s="29"/>
    </row>
    <row r="34" spans="1:38" s="4" customFormat="1" ht="14.25" customHeight="1" x14ac:dyDescent="0.15">
      <c r="A34" s="1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57"/>
      <c r="AE34" s="29"/>
      <c r="AF34" s="29"/>
      <c r="AG34" s="29"/>
      <c r="AH34" s="57"/>
      <c r="AI34" s="29"/>
      <c r="AJ34" s="29"/>
      <c r="AK34" s="29"/>
    </row>
    <row r="35" spans="1:38" ht="15" x14ac:dyDescent="0.2">
      <c r="A35" s="8" t="s">
        <v>26</v>
      </c>
      <c r="B35" s="28">
        <f t="shared" ref="B35" si="39">+B37+B42+B43+B44</f>
        <v>100</v>
      </c>
      <c r="C35" s="32"/>
      <c r="D35" s="32"/>
      <c r="E35" s="32"/>
      <c r="F35" s="28">
        <f t="shared" ref="F35" si="40">+F37+F42+F43+F44</f>
        <v>100</v>
      </c>
      <c r="G35" s="28"/>
      <c r="H35" s="32"/>
      <c r="I35" s="32"/>
      <c r="J35" s="28">
        <f t="shared" ref="J35" si="41">+J37+J42+J43+J44</f>
        <v>99.999999999999986</v>
      </c>
      <c r="K35" s="28"/>
      <c r="L35" s="32"/>
      <c r="M35" s="32"/>
      <c r="N35" s="28">
        <f t="shared" ref="N35" si="42">+N37+N42+N43+N44</f>
        <v>99.998999999999995</v>
      </c>
      <c r="O35" s="28"/>
      <c r="P35" s="32"/>
      <c r="Q35" s="32"/>
      <c r="R35" s="28">
        <f>R37+R42+R43+R44</f>
        <v>100</v>
      </c>
      <c r="S35" s="28"/>
      <c r="T35" s="32"/>
      <c r="U35" s="32"/>
      <c r="V35" s="28">
        <v>100</v>
      </c>
      <c r="W35" s="28"/>
      <c r="X35" s="32"/>
      <c r="Y35" s="32"/>
      <c r="Z35" s="28">
        <v>100</v>
      </c>
      <c r="AA35" s="28"/>
      <c r="AB35" s="32"/>
      <c r="AC35" s="32"/>
      <c r="AD35" s="56">
        <v>100</v>
      </c>
      <c r="AE35" s="32"/>
      <c r="AF35" s="32"/>
      <c r="AG35" s="32"/>
      <c r="AH35" s="56">
        <v>100</v>
      </c>
      <c r="AI35" s="32"/>
      <c r="AJ35" s="32"/>
      <c r="AK35" s="32"/>
      <c r="AL35" s="4"/>
    </row>
    <row r="36" spans="1:38" x14ac:dyDescent="0.2">
      <c r="A36" s="16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60"/>
      <c r="AE36" s="31"/>
      <c r="AF36" s="31"/>
      <c r="AG36" s="31"/>
      <c r="AH36" s="60"/>
      <c r="AI36" s="31"/>
      <c r="AJ36" s="31"/>
      <c r="AK36" s="31"/>
      <c r="AL36" s="4"/>
    </row>
    <row r="37" spans="1:38" x14ac:dyDescent="0.2">
      <c r="A37" s="15" t="s">
        <v>8</v>
      </c>
      <c r="B37" s="37">
        <v>61.705084858728853</v>
      </c>
      <c r="C37" s="37">
        <v>0.91871499999999995</v>
      </c>
      <c r="D37" s="37">
        <f t="shared" ref="D37:D43" si="43">B37- (C37*1.645)</f>
        <v>60.193798683728851</v>
      </c>
      <c r="E37" s="37">
        <f t="shared" ref="E37:E44" si="44">B37+ (C37*1.645)</f>
        <v>63.216371033728855</v>
      </c>
      <c r="F37" s="32">
        <v>65.605050678010485</v>
      </c>
      <c r="G37" s="32">
        <v>0.21391199999999999</v>
      </c>
      <c r="H37" s="37">
        <v>65.256</v>
      </c>
      <c r="I37" s="37">
        <v>65.959999999999994</v>
      </c>
      <c r="J37" s="32">
        <v>61.281999999999996</v>
      </c>
      <c r="K37" s="32">
        <v>0.80800000000000005</v>
      </c>
      <c r="L37" s="37">
        <v>59.951999999999998</v>
      </c>
      <c r="M37" s="37">
        <v>62.610999999999997</v>
      </c>
      <c r="N37" s="32">
        <f>ROUND(61.4964767133416,3)</f>
        <v>61.496000000000002</v>
      </c>
      <c r="O37" s="32">
        <v>0.94899999999999995</v>
      </c>
      <c r="P37" s="37">
        <v>59.936</v>
      </c>
      <c r="Q37" s="37">
        <v>63.057000000000002</v>
      </c>
      <c r="R37" s="32">
        <v>62.838000000000001</v>
      </c>
      <c r="S37" s="32">
        <v>0.45</v>
      </c>
      <c r="T37" s="37">
        <f t="shared" ref="T37:T44" si="45">R37- (S37*1.645)</f>
        <v>62.097749999999998</v>
      </c>
      <c r="U37" s="37">
        <f t="shared" ref="U37:U44" si="46">R37+ (S37*1.645)</f>
        <v>63.578250000000004</v>
      </c>
      <c r="V37" s="32">
        <v>61.203000000000003</v>
      </c>
      <c r="W37" s="32">
        <v>0.82448600000000005</v>
      </c>
      <c r="X37" s="37">
        <f t="shared" ref="X37:X43" si="47">V37- (W37*1.645)</f>
        <v>59.846720530000006</v>
      </c>
      <c r="Y37" s="37">
        <f t="shared" ref="Y37:Y44" si="48">V37+ (W37*1.645)</f>
        <v>62.55927947</v>
      </c>
      <c r="Z37" s="32">
        <v>62.221847428550412</v>
      </c>
      <c r="AA37" s="32">
        <v>0.85241100000000003</v>
      </c>
      <c r="AB37" s="37">
        <f t="shared" ref="AB37:AB43" si="49">Z37- (AA37*1.645)</f>
        <v>60.819631333550412</v>
      </c>
      <c r="AC37" s="37">
        <f t="shared" ref="AC37:AC44" si="50">Z37+ (AA37*1.645)</f>
        <v>63.624063523550412</v>
      </c>
      <c r="AD37" s="58">
        <v>62.094052441517093</v>
      </c>
      <c r="AE37" s="37">
        <v>0.41838700000000001</v>
      </c>
      <c r="AF37" s="37">
        <f t="shared" ref="AF37:AF43" si="51">AD37- (AE37*1.645)</f>
        <v>61.405805826517096</v>
      </c>
      <c r="AG37" s="37">
        <f t="shared" ref="AG37:AG44" si="52">AD37+ (AE37*1.645)</f>
        <v>62.78229905651709</v>
      </c>
      <c r="AH37" s="58">
        <v>61.62811738234619</v>
      </c>
      <c r="AI37" s="37">
        <v>0.86062499999999997</v>
      </c>
      <c r="AJ37" s="37">
        <f t="shared" ref="AJ37:AJ43" si="53">AH37- (AI37*1.645)</f>
        <v>60.212389257346189</v>
      </c>
      <c r="AK37" s="37">
        <f t="shared" ref="AK37:AK44" si="54">AH37+ (AI37*1.645)</f>
        <v>63.043845507346191</v>
      </c>
      <c r="AL37" s="4"/>
    </row>
    <row r="38" spans="1:38" x14ac:dyDescent="0.2">
      <c r="A38" s="20" t="s">
        <v>20</v>
      </c>
      <c r="B38" s="37">
        <v>4.2832949764104589</v>
      </c>
      <c r="C38" s="37">
        <v>0.24540899999999999</v>
      </c>
      <c r="D38" s="37">
        <f t="shared" si="43"/>
        <v>3.8795971714104587</v>
      </c>
      <c r="E38" s="37">
        <f t="shared" si="44"/>
        <v>4.6869927814104591</v>
      </c>
      <c r="F38" s="32">
        <v>4.1785304806589858</v>
      </c>
      <c r="G38" s="33">
        <v>6.4000000000000001E-2</v>
      </c>
      <c r="H38" s="37">
        <v>4.0750000000000002</v>
      </c>
      <c r="I38" s="37">
        <v>4.2830000000000004</v>
      </c>
      <c r="J38" s="32">
        <v>4.202</v>
      </c>
      <c r="K38" s="33">
        <v>0.23799999999999999</v>
      </c>
      <c r="L38" s="37">
        <v>3.8109999999999999</v>
      </c>
      <c r="M38" s="37">
        <v>4.593</v>
      </c>
      <c r="N38" s="32">
        <v>3.8650000000000002</v>
      </c>
      <c r="O38" s="33">
        <v>0.223</v>
      </c>
      <c r="P38" s="37">
        <v>3.4980000000000002</v>
      </c>
      <c r="Q38" s="37">
        <v>4.2320000000000002</v>
      </c>
      <c r="R38" s="32">
        <v>4.085</v>
      </c>
      <c r="S38" s="33">
        <v>0.13200000000000001</v>
      </c>
      <c r="T38" s="37">
        <f t="shared" si="45"/>
        <v>3.8678599999999999</v>
      </c>
      <c r="U38" s="37">
        <f t="shared" si="46"/>
        <v>4.3021399999999996</v>
      </c>
      <c r="V38" s="32">
        <v>3.9950000000000001</v>
      </c>
      <c r="W38" s="33">
        <v>0.21649299999999999</v>
      </c>
      <c r="X38" s="37">
        <f t="shared" si="47"/>
        <v>3.638869015</v>
      </c>
      <c r="Y38" s="37">
        <f t="shared" si="48"/>
        <v>4.3511309850000002</v>
      </c>
      <c r="Z38" s="32">
        <v>4.2402764741022523</v>
      </c>
      <c r="AA38" s="33">
        <v>0.235982</v>
      </c>
      <c r="AB38" s="37">
        <f t="shared" si="49"/>
        <v>3.8520860841022522</v>
      </c>
      <c r="AC38" s="37">
        <f t="shared" si="50"/>
        <v>4.6284668641022524</v>
      </c>
      <c r="AD38" s="58">
        <v>4.1640739898973855</v>
      </c>
      <c r="AE38" s="37">
        <v>0.11937300000000001</v>
      </c>
      <c r="AF38" s="37">
        <f t="shared" si="51"/>
        <v>3.9677054048973854</v>
      </c>
      <c r="AG38" s="37">
        <f t="shared" si="52"/>
        <v>4.3604425748973856</v>
      </c>
      <c r="AH38" s="58">
        <v>4.1868636004803861</v>
      </c>
      <c r="AI38" s="37">
        <v>0.25205899999999998</v>
      </c>
      <c r="AJ38" s="37">
        <f t="shared" si="53"/>
        <v>3.7722265454803861</v>
      </c>
      <c r="AK38" s="37">
        <f t="shared" si="54"/>
        <v>4.6015006554803861</v>
      </c>
      <c r="AL38" s="4"/>
    </row>
    <row r="39" spans="1:38" x14ac:dyDescent="0.2">
      <c r="A39" s="20" t="s">
        <v>21</v>
      </c>
      <c r="B39" s="37">
        <v>48.297944235634333</v>
      </c>
      <c r="C39" s="37">
        <v>0.94809900000000003</v>
      </c>
      <c r="D39" s="37">
        <f t="shared" si="43"/>
        <v>46.738321380634332</v>
      </c>
      <c r="E39" s="37">
        <f t="shared" si="44"/>
        <v>49.857567090634333</v>
      </c>
      <c r="F39" s="32">
        <v>51.58796306649397</v>
      </c>
      <c r="G39" s="33">
        <v>0.21779699999999999</v>
      </c>
      <c r="H39" s="37">
        <v>51.231999999999999</v>
      </c>
      <c r="I39" s="37">
        <v>51.948</v>
      </c>
      <c r="J39" s="32">
        <v>47.460999999999999</v>
      </c>
      <c r="K39" s="33">
        <v>0.82199999999999995</v>
      </c>
      <c r="L39" s="37">
        <v>46.107999999999997</v>
      </c>
      <c r="M39" s="37">
        <v>48.814</v>
      </c>
      <c r="N39" s="32">
        <v>47.784999999999997</v>
      </c>
      <c r="O39" s="33">
        <v>0.90600000000000003</v>
      </c>
      <c r="P39" s="37">
        <v>46.295000000000002</v>
      </c>
      <c r="Q39" s="37">
        <v>49.274000000000001</v>
      </c>
      <c r="R39" s="32">
        <v>49.332000000000001</v>
      </c>
      <c r="S39" s="33">
        <v>0.45</v>
      </c>
      <c r="T39" s="37">
        <f t="shared" si="45"/>
        <v>48.591749999999998</v>
      </c>
      <c r="U39" s="37">
        <f t="shared" si="46"/>
        <v>50.072250000000004</v>
      </c>
      <c r="V39" s="32">
        <v>48.46</v>
      </c>
      <c r="W39" s="33">
        <v>0.79292899999999999</v>
      </c>
      <c r="X39" s="37">
        <f t="shared" si="47"/>
        <v>47.155631794999998</v>
      </c>
      <c r="Y39" s="37">
        <f t="shared" si="48"/>
        <v>49.764368205000004</v>
      </c>
      <c r="Z39" s="32">
        <v>48.516354710673887</v>
      </c>
      <c r="AA39" s="33">
        <v>0.87732600000000005</v>
      </c>
      <c r="AB39" s="37">
        <f t="shared" si="49"/>
        <v>47.073153440673885</v>
      </c>
      <c r="AC39" s="37">
        <f t="shared" si="50"/>
        <v>49.95955598067389</v>
      </c>
      <c r="AD39" s="58">
        <v>48.552931341248829</v>
      </c>
      <c r="AE39" s="37">
        <v>0.40160600000000002</v>
      </c>
      <c r="AF39" s="37">
        <f t="shared" si="51"/>
        <v>47.89228947124883</v>
      </c>
      <c r="AG39" s="37">
        <f t="shared" si="52"/>
        <v>49.213573211248828</v>
      </c>
      <c r="AH39" s="58">
        <v>47.978564396116226</v>
      </c>
      <c r="AI39" s="37">
        <v>0.84061300000000005</v>
      </c>
      <c r="AJ39" s="37">
        <f t="shared" si="53"/>
        <v>46.595756011116229</v>
      </c>
      <c r="AK39" s="37">
        <f t="shared" si="54"/>
        <v>49.361372781116224</v>
      </c>
      <c r="AL39" s="4"/>
    </row>
    <row r="40" spans="1:38" x14ac:dyDescent="0.2">
      <c r="A40" s="20" t="s">
        <v>22</v>
      </c>
      <c r="B40" s="37">
        <v>8.6444199076295778</v>
      </c>
      <c r="C40" s="37">
        <v>0.406559</v>
      </c>
      <c r="D40" s="37">
        <f t="shared" si="43"/>
        <v>7.9756303526295778</v>
      </c>
      <c r="E40" s="37">
        <f t="shared" si="44"/>
        <v>9.3132094626295778</v>
      </c>
      <c r="F40" s="32">
        <v>9.4687241402251789</v>
      </c>
      <c r="G40" s="33">
        <v>0.105</v>
      </c>
      <c r="H40" s="37">
        <v>9.2959999999999994</v>
      </c>
      <c r="I40" s="37">
        <v>9.6419999999999995</v>
      </c>
      <c r="J40" s="32">
        <v>9.2110000000000003</v>
      </c>
      <c r="K40" s="33">
        <v>0.376</v>
      </c>
      <c r="L40" s="37">
        <v>8.5939999999999994</v>
      </c>
      <c r="M40" s="37">
        <v>9.8290000000000006</v>
      </c>
      <c r="N40" s="32">
        <v>9.4269999999999996</v>
      </c>
      <c r="O40" s="33">
        <v>0.442</v>
      </c>
      <c r="P40" s="37">
        <v>8.6989999999999998</v>
      </c>
      <c r="Q40" s="37">
        <v>10.154999999999999</v>
      </c>
      <c r="R40" s="32">
        <v>9.0969999999999995</v>
      </c>
      <c r="S40" s="33">
        <v>0.188</v>
      </c>
      <c r="T40" s="37">
        <f t="shared" si="45"/>
        <v>8.7877399999999994</v>
      </c>
      <c r="U40" s="37">
        <f t="shared" si="46"/>
        <v>9.4062599999999996</v>
      </c>
      <c r="V40" s="32">
        <v>8.3989999999999991</v>
      </c>
      <c r="W40" s="33">
        <v>0.365979</v>
      </c>
      <c r="X40" s="37">
        <f t="shared" si="47"/>
        <v>7.7969645449999989</v>
      </c>
      <c r="Y40" s="37">
        <f t="shared" si="48"/>
        <v>9.0010354549999985</v>
      </c>
      <c r="Z40" s="32">
        <v>9.078933843834939</v>
      </c>
      <c r="AA40" s="33">
        <v>0.411047</v>
      </c>
      <c r="AB40" s="37">
        <f t="shared" si="49"/>
        <v>8.4027615288349384</v>
      </c>
      <c r="AC40" s="37">
        <f t="shared" si="50"/>
        <v>9.7551061588349395</v>
      </c>
      <c r="AD40" s="58">
        <v>9.0030601903121994</v>
      </c>
      <c r="AE40" s="37">
        <v>0.18698600000000001</v>
      </c>
      <c r="AF40" s="37">
        <f t="shared" si="51"/>
        <v>8.6954682203121987</v>
      </c>
      <c r="AG40" s="37">
        <f t="shared" si="52"/>
        <v>9.3106521603122001</v>
      </c>
      <c r="AH40" s="58">
        <v>8.9477352047393452</v>
      </c>
      <c r="AI40" s="37">
        <v>0.36229</v>
      </c>
      <c r="AJ40" s="37">
        <f t="shared" si="53"/>
        <v>8.3517681547393448</v>
      </c>
      <c r="AK40" s="37">
        <f t="shared" si="54"/>
        <v>9.5437022547393457</v>
      </c>
      <c r="AL40" s="4"/>
    </row>
    <row r="41" spans="1:38" x14ac:dyDescent="0.2">
      <c r="A41" s="20" t="s">
        <v>23</v>
      </c>
      <c r="B41" s="37">
        <v>0.47942573905448577</v>
      </c>
      <c r="C41" s="37">
        <v>0.111904</v>
      </c>
      <c r="D41" s="37">
        <f t="shared" si="43"/>
        <v>0.29534365905448579</v>
      </c>
      <c r="E41" s="37">
        <f t="shared" si="44"/>
        <v>0.66350781905448575</v>
      </c>
      <c r="F41" s="32">
        <v>0.36983299063235431</v>
      </c>
      <c r="G41" s="33">
        <v>2.1000000000000001E-2</v>
      </c>
      <c r="H41" s="37">
        <v>0.33500000000000002</v>
      </c>
      <c r="I41" s="37">
        <v>0.40500000000000003</v>
      </c>
      <c r="J41" s="32">
        <v>0.40699999999999997</v>
      </c>
      <c r="K41" s="33">
        <v>7.6999999999999999E-2</v>
      </c>
      <c r="L41" s="37">
        <v>0.28000000000000003</v>
      </c>
      <c r="M41" s="37">
        <v>0.53400000000000003</v>
      </c>
      <c r="N41" s="32">
        <v>0.42</v>
      </c>
      <c r="O41" s="33">
        <v>8.5999999999999993E-2</v>
      </c>
      <c r="P41" s="37">
        <v>0.27800000000000002</v>
      </c>
      <c r="Q41" s="37">
        <v>0.56200000000000006</v>
      </c>
      <c r="R41" s="32">
        <v>0.32400000000000001</v>
      </c>
      <c r="S41" s="33">
        <v>3.7999999999999999E-2</v>
      </c>
      <c r="T41" s="37">
        <f t="shared" si="45"/>
        <v>0.26149</v>
      </c>
      <c r="U41" s="37">
        <f t="shared" si="46"/>
        <v>0.38651000000000002</v>
      </c>
      <c r="V41" s="32">
        <v>0.34899999999999998</v>
      </c>
      <c r="W41" s="33">
        <v>0.107754</v>
      </c>
      <c r="X41" s="37">
        <f t="shared" si="47"/>
        <v>0.17174466999999996</v>
      </c>
      <c r="Y41" s="37">
        <f t="shared" si="48"/>
        <v>0.52625533000000002</v>
      </c>
      <c r="Z41" s="32">
        <v>0.38628239993933661</v>
      </c>
      <c r="AA41" s="33">
        <v>8.7244000000000002E-2</v>
      </c>
      <c r="AB41" s="37">
        <f t="shared" si="49"/>
        <v>0.24276601993933661</v>
      </c>
      <c r="AC41" s="37">
        <f t="shared" si="50"/>
        <v>0.52979877993933666</v>
      </c>
      <c r="AD41" s="58">
        <v>0.37398692005867634</v>
      </c>
      <c r="AE41" s="37">
        <v>5.1497000000000001E-2</v>
      </c>
      <c r="AF41" s="37">
        <f t="shared" si="51"/>
        <v>0.28927435505867632</v>
      </c>
      <c r="AG41" s="37">
        <f t="shared" si="52"/>
        <v>0.45869948505867636</v>
      </c>
      <c r="AH41" s="58">
        <v>0.51495418101023427</v>
      </c>
      <c r="AI41" s="37">
        <v>0.16434499999999999</v>
      </c>
      <c r="AJ41" s="37">
        <f t="shared" si="53"/>
        <v>0.24460665601023429</v>
      </c>
      <c r="AK41" s="37">
        <f t="shared" si="54"/>
        <v>0.7853017060102343</v>
      </c>
      <c r="AL41" s="4"/>
    </row>
    <row r="42" spans="1:38" x14ac:dyDescent="0.2">
      <c r="A42" s="15" t="s">
        <v>7</v>
      </c>
      <c r="B42" s="37">
        <v>28.580111225957555</v>
      </c>
      <c r="C42" s="37">
        <v>0.71212299999999995</v>
      </c>
      <c r="D42" s="37">
        <f t="shared" si="43"/>
        <v>27.408668890957557</v>
      </c>
      <c r="E42" s="37">
        <f t="shared" si="44"/>
        <v>29.751553560957554</v>
      </c>
      <c r="F42" s="32">
        <v>26.532647934474785</v>
      </c>
      <c r="G42" s="33">
        <v>0.17382900000000001</v>
      </c>
      <c r="H42" s="37">
        <v>26.244</v>
      </c>
      <c r="I42" s="37">
        <v>26.815999999999999</v>
      </c>
      <c r="J42" s="32">
        <v>29.132999999999999</v>
      </c>
      <c r="K42" s="33">
        <v>0.67500000000000004</v>
      </c>
      <c r="L42" s="37">
        <v>28.023</v>
      </c>
      <c r="M42" s="37">
        <v>30.242999999999999</v>
      </c>
      <c r="N42" s="32">
        <v>27.798999999999999</v>
      </c>
      <c r="O42" s="33">
        <v>0.72187299999999999</v>
      </c>
      <c r="P42" s="37">
        <v>26.611999999999998</v>
      </c>
      <c r="Q42" s="37">
        <v>28.986999999999998</v>
      </c>
      <c r="R42" s="32">
        <v>27.559000000000001</v>
      </c>
      <c r="S42" s="33">
        <v>0.35199999999999998</v>
      </c>
      <c r="T42" s="37">
        <f t="shared" si="45"/>
        <v>26.979960000000002</v>
      </c>
      <c r="U42" s="37">
        <f t="shared" si="46"/>
        <v>28.13804</v>
      </c>
      <c r="V42" s="32">
        <v>28.581</v>
      </c>
      <c r="W42" s="33">
        <v>0.59665400000000002</v>
      </c>
      <c r="X42" s="37">
        <f t="shared" si="47"/>
        <v>27.599504169999999</v>
      </c>
      <c r="Y42" s="37">
        <f t="shared" si="48"/>
        <v>29.56249583</v>
      </c>
      <c r="Z42" s="32">
        <v>27.963229220845378</v>
      </c>
      <c r="AA42" s="33">
        <v>0.66441099999999997</v>
      </c>
      <c r="AB42" s="37">
        <f t="shared" si="49"/>
        <v>26.87027312584538</v>
      </c>
      <c r="AC42" s="37">
        <f t="shared" si="50"/>
        <v>29.056185315845376</v>
      </c>
      <c r="AD42" s="58">
        <v>27.345875991214204</v>
      </c>
      <c r="AE42" s="37">
        <v>0.30633700000000003</v>
      </c>
      <c r="AF42" s="37">
        <f t="shared" si="51"/>
        <v>26.841951626214204</v>
      </c>
      <c r="AG42" s="37">
        <f t="shared" si="52"/>
        <v>27.849800356214203</v>
      </c>
      <c r="AH42" s="58">
        <v>27.287840018015501</v>
      </c>
      <c r="AI42" s="37">
        <v>0.60531199999999996</v>
      </c>
      <c r="AJ42" s="37">
        <f t="shared" si="53"/>
        <v>26.2921017780155</v>
      </c>
      <c r="AK42" s="37">
        <f t="shared" si="54"/>
        <v>28.283578258015503</v>
      </c>
      <c r="AL42" s="4"/>
    </row>
    <row r="43" spans="1:38" x14ac:dyDescent="0.2">
      <c r="A43" s="15" t="s">
        <v>9</v>
      </c>
      <c r="B43" s="37">
        <v>2.3128100848268507</v>
      </c>
      <c r="C43" s="37">
        <v>0.20020399999999999</v>
      </c>
      <c r="D43" s="37">
        <f t="shared" si="43"/>
        <v>1.9834745048268507</v>
      </c>
      <c r="E43" s="37">
        <f t="shared" si="44"/>
        <v>2.6421456648268506</v>
      </c>
      <c r="F43" s="32">
        <v>2.8922336954897041</v>
      </c>
      <c r="G43" s="33">
        <v>6.6000000000000003E-2</v>
      </c>
      <c r="H43" s="37">
        <v>2.7829999999999999</v>
      </c>
      <c r="I43" s="37">
        <v>3.0009999999999999</v>
      </c>
      <c r="J43" s="32">
        <v>2.097</v>
      </c>
      <c r="K43" s="33">
        <v>0.17299999999999999</v>
      </c>
      <c r="L43" s="37">
        <v>1.8120000000000001</v>
      </c>
      <c r="M43" s="37">
        <v>2.3820000000000001</v>
      </c>
      <c r="N43" s="32">
        <v>2.2789999999999999</v>
      </c>
      <c r="O43" s="33">
        <v>0.19553699999999999</v>
      </c>
      <c r="P43" s="37">
        <v>1.9570000000000001</v>
      </c>
      <c r="Q43" s="37">
        <v>2.601</v>
      </c>
      <c r="R43" s="32">
        <v>2.532</v>
      </c>
      <c r="S43" s="33">
        <v>0.112</v>
      </c>
      <c r="T43" s="37">
        <f t="shared" si="45"/>
        <v>2.3477600000000001</v>
      </c>
      <c r="U43" s="37">
        <f t="shared" si="46"/>
        <v>2.71624</v>
      </c>
      <c r="V43" s="32">
        <v>2.0379999999999998</v>
      </c>
      <c r="W43" s="33">
        <v>0.17218800000000001</v>
      </c>
      <c r="X43" s="37">
        <f t="shared" si="47"/>
        <v>1.7547507399999998</v>
      </c>
      <c r="Y43" s="37">
        <f t="shared" si="48"/>
        <v>2.3212492599999996</v>
      </c>
      <c r="Z43" s="32">
        <v>1.7845205916152926</v>
      </c>
      <c r="AA43" s="33">
        <v>0.14072399999999999</v>
      </c>
      <c r="AB43" s="37">
        <f t="shared" si="49"/>
        <v>1.5530296116152926</v>
      </c>
      <c r="AC43" s="37">
        <f t="shared" si="50"/>
        <v>2.0160115716152927</v>
      </c>
      <c r="AD43" s="58">
        <v>2.6821435921300396</v>
      </c>
      <c r="AE43" s="37">
        <v>0.11602999999999999</v>
      </c>
      <c r="AF43" s="37">
        <f t="shared" si="51"/>
        <v>2.4912742421300398</v>
      </c>
      <c r="AG43" s="37">
        <f t="shared" si="52"/>
        <v>2.8730129421300394</v>
      </c>
      <c r="AH43" s="58">
        <v>1.8514080562959307</v>
      </c>
      <c r="AI43" s="37">
        <v>0.14471400000000001</v>
      </c>
      <c r="AJ43" s="37">
        <f t="shared" si="53"/>
        <v>1.6133535262959307</v>
      </c>
      <c r="AK43" s="37">
        <f t="shared" si="54"/>
        <v>2.0894625862959306</v>
      </c>
      <c r="AL43" s="4"/>
    </row>
    <row r="44" spans="1:38" s="21" customFormat="1" ht="28.5" x14ac:dyDescent="0.15">
      <c r="A44" s="42" t="s">
        <v>12</v>
      </c>
      <c r="B44" s="38">
        <v>7.4019938304867416</v>
      </c>
      <c r="C44" s="38">
        <v>0.43387799999999999</v>
      </c>
      <c r="D44" s="38">
        <f>B44- (C44*1.645)</f>
        <v>6.6882645204867419</v>
      </c>
      <c r="E44" s="38">
        <f t="shared" si="44"/>
        <v>8.1157231404867414</v>
      </c>
      <c r="F44" s="34">
        <v>4.9700676920250206</v>
      </c>
      <c r="G44" s="33">
        <v>9.2999999999999999E-2</v>
      </c>
      <c r="H44" s="38">
        <v>4.8179999999999996</v>
      </c>
      <c r="I44" s="38">
        <v>5.1219999999999999</v>
      </c>
      <c r="J44" s="34">
        <v>7.4880000000000004</v>
      </c>
      <c r="K44" s="33">
        <v>0.36299999999999999</v>
      </c>
      <c r="L44" s="38">
        <v>6.8920000000000003</v>
      </c>
      <c r="M44" s="38">
        <v>8.0850000000000009</v>
      </c>
      <c r="N44" s="34">
        <v>8.4250000000000007</v>
      </c>
      <c r="O44" s="33">
        <v>0.44600000000000001</v>
      </c>
      <c r="P44" s="38">
        <v>7.6909999999999998</v>
      </c>
      <c r="Q44" s="38">
        <v>9.1590000000000007</v>
      </c>
      <c r="R44" s="34">
        <v>7.0709999999999997</v>
      </c>
      <c r="S44" s="33">
        <v>0.219</v>
      </c>
      <c r="T44" s="38">
        <f t="shared" si="45"/>
        <v>6.7107449999999993</v>
      </c>
      <c r="U44" s="38">
        <f t="shared" si="46"/>
        <v>7.4312550000000002</v>
      </c>
      <c r="V44" s="34">
        <v>8.1780000000000008</v>
      </c>
      <c r="W44" s="33">
        <v>0.452822</v>
      </c>
      <c r="X44" s="38">
        <f>V44- (W44*1.645)</f>
        <v>7.433107810000001</v>
      </c>
      <c r="Y44" s="38">
        <f t="shared" si="48"/>
        <v>8.9228921900000007</v>
      </c>
      <c r="Z44" s="34">
        <v>8.030402758988906</v>
      </c>
      <c r="AA44" s="33">
        <v>0.38341700000000001</v>
      </c>
      <c r="AB44" s="38">
        <f>Z44- (AA44*1.645)</f>
        <v>7.3996817939889059</v>
      </c>
      <c r="AC44" s="38">
        <f t="shared" si="50"/>
        <v>8.6611237239889061</v>
      </c>
      <c r="AD44" s="61">
        <v>7.8779279751386611</v>
      </c>
      <c r="AE44" s="38">
        <v>0.20885600000000001</v>
      </c>
      <c r="AF44" s="38">
        <f>AD44- (AE44*1.645)</f>
        <v>7.5343598551386606</v>
      </c>
      <c r="AG44" s="38">
        <f t="shared" si="52"/>
        <v>8.2214960951386615</v>
      </c>
      <c r="AH44" s="61">
        <v>9.2326345433423818</v>
      </c>
      <c r="AI44" s="38">
        <v>0.45226899999999998</v>
      </c>
      <c r="AJ44" s="38">
        <f>AH44- (AI44*1.645)</f>
        <v>8.4886520383423818</v>
      </c>
      <c r="AK44" s="38">
        <f t="shared" si="54"/>
        <v>9.9766170483423817</v>
      </c>
      <c r="AL44" s="4"/>
    </row>
    <row r="45" spans="1:38" s="4" customFormat="1" ht="7.5" customHeight="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51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11"/>
      <c r="AA45" s="35"/>
      <c r="AB45" s="35"/>
      <c r="AC45" s="35"/>
      <c r="AD45" s="11"/>
      <c r="AE45" s="35"/>
      <c r="AF45" s="35"/>
      <c r="AG45" s="63"/>
      <c r="AH45" s="11"/>
      <c r="AI45" s="35"/>
      <c r="AJ45" s="35"/>
      <c r="AK45" s="63"/>
    </row>
    <row r="46" spans="1:38" s="4" customFormat="1" ht="7.5" customHeight="1" x14ac:dyDescent="0.15">
      <c r="A46" s="9"/>
      <c r="B46" s="9"/>
      <c r="C46" s="9"/>
      <c r="D46" s="9"/>
      <c r="E46" s="9"/>
    </row>
    <row r="47" spans="1:38" s="4" customFormat="1" x14ac:dyDescent="0.15">
      <c r="A47" s="2" t="s">
        <v>30</v>
      </c>
      <c r="B47" s="22"/>
      <c r="C47" s="22"/>
      <c r="D47" s="22"/>
      <c r="E47" s="2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8" x14ac:dyDescent="0.2">
      <c r="A48" s="2" t="s">
        <v>31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22" x14ac:dyDescent="0.2">
      <c r="A49" s="2" t="s">
        <v>39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22" x14ac:dyDescent="0.2">
      <c r="A50" s="3" t="s">
        <v>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22" x14ac:dyDescent="0.2">
      <c r="A51" s="2" t="s">
        <v>68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2" x14ac:dyDescent="0.2">
      <c r="A52" s="64" t="s">
        <v>32</v>
      </c>
      <c r="B52" s="23"/>
      <c r="C52" s="23"/>
      <c r="D52" s="23"/>
      <c r="E52" s="23"/>
    </row>
    <row r="53" spans="1:22" ht="13.5" customHeight="1" x14ac:dyDescent="0.2">
      <c r="A53" s="52"/>
      <c r="B53" s="52"/>
      <c r="C53" s="52"/>
      <c r="D53" s="52"/>
      <c r="E53" s="5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60" spans="1:22" x14ac:dyDescent="0.2">
      <c r="B60" s="48"/>
      <c r="F60" s="48"/>
      <c r="J60" s="48"/>
      <c r="N60" s="48"/>
      <c r="R60" s="48"/>
      <c r="V60" s="48"/>
    </row>
    <row r="61" spans="1:22" x14ac:dyDescent="0.2">
      <c r="B61" s="48"/>
      <c r="F61" s="48"/>
      <c r="J61" s="48"/>
      <c r="N61" s="48"/>
      <c r="R61" s="48"/>
      <c r="V61" s="48"/>
    </row>
    <row r="62" spans="1:22" x14ac:dyDescent="0.2">
      <c r="B62" s="48"/>
      <c r="F62" s="48"/>
      <c r="J62" s="48"/>
      <c r="N62" s="48"/>
      <c r="R62" s="48"/>
      <c r="V62" s="48"/>
    </row>
    <row r="65" spans="2:22" x14ac:dyDescent="0.2">
      <c r="B65" s="48"/>
      <c r="F65" s="48"/>
      <c r="J65" s="48"/>
      <c r="N65" s="48"/>
      <c r="R65" s="48"/>
      <c r="V65" s="48"/>
    </row>
    <row r="66" spans="2:22" x14ac:dyDescent="0.2">
      <c r="B66" s="41"/>
      <c r="F66" s="50"/>
      <c r="G66" s="47"/>
      <c r="J66" s="50"/>
      <c r="N66" s="50"/>
      <c r="R66" s="50"/>
      <c r="V66" s="50"/>
    </row>
    <row r="67" spans="2:22" x14ac:dyDescent="0.2">
      <c r="B67" s="41"/>
      <c r="F67" s="50"/>
      <c r="G67" s="47"/>
      <c r="J67" s="50"/>
      <c r="N67" s="50"/>
      <c r="R67" s="50"/>
      <c r="V67" s="50"/>
    </row>
    <row r="68" spans="2:22" x14ac:dyDescent="0.2">
      <c r="B68" s="41"/>
      <c r="F68" s="50"/>
      <c r="G68" s="47"/>
      <c r="J68" s="50"/>
      <c r="N68" s="50"/>
      <c r="R68" s="50"/>
      <c r="V68" s="50"/>
    </row>
    <row r="73" spans="2:22" x14ac:dyDescent="0.2">
      <c r="B73" s="49"/>
      <c r="F73" s="49"/>
      <c r="J73" s="49"/>
      <c r="N73" s="49"/>
      <c r="R73" s="49"/>
      <c r="V73" s="49"/>
    </row>
    <row r="74" spans="2:22" x14ac:dyDescent="0.2">
      <c r="B74" s="41"/>
      <c r="F74" s="41"/>
      <c r="G74" s="47"/>
      <c r="J74" s="41"/>
      <c r="N74" s="41"/>
      <c r="R74" s="41"/>
      <c r="V74" s="41"/>
    </row>
    <row r="75" spans="2:22" x14ac:dyDescent="0.2">
      <c r="B75" s="41"/>
      <c r="F75" s="41"/>
      <c r="G75" s="47"/>
      <c r="J75" s="41"/>
      <c r="N75" s="41"/>
      <c r="R75" s="41"/>
      <c r="V75" s="41"/>
    </row>
    <row r="76" spans="2:22" x14ac:dyDescent="0.2">
      <c r="B76" s="41"/>
      <c r="F76" s="41"/>
      <c r="G76" s="47"/>
      <c r="J76" s="41"/>
      <c r="N76" s="41"/>
      <c r="R76" s="41"/>
      <c r="V76" s="41"/>
    </row>
    <row r="77" spans="2:22" x14ac:dyDescent="0.2">
      <c r="B77" s="41"/>
      <c r="F77" s="41"/>
      <c r="G77" s="47"/>
      <c r="J77" s="41"/>
      <c r="N77" s="41"/>
      <c r="R77" s="41"/>
      <c r="V77" s="41"/>
    </row>
    <row r="78" spans="2:22" x14ac:dyDescent="0.2">
      <c r="B78" s="41"/>
      <c r="F78" s="41"/>
      <c r="G78" s="47"/>
      <c r="J78" s="41"/>
      <c r="N78" s="41"/>
      <c r="R78" s="41"/>
      <c r="V78" s="41"/>
    </row>
    <row r="79" spans="2:22" x14ac:dyDescent="0.2">
      <c r="B79" s="41"/>
      <c r="F79" s="41"/>
      <c r="G79" s="47"/>
      <c r="J79" s="41"/>
      <c r="N79" s="41"/>
      <c r="R79" s="41"/>
      <c r="V79" s="41"/>
    </row>
    <row r="80" spans="2:22" x14ac:dyDescent="0.2">
      <c r="B80" s="41"/>
      <c r="F80" s="41"/>
      <c r="G80" s="47"/>
      <c r="J80" s="41"/>
      <c r="N80" s="41"/>
      <c r="R80" s="41"/>
      <c r="V80" s="41"/>
    </row>
    <row r="81" spans="2:22" x14ac:dyDescent="0.2">
      <c r="B81" s="41"/>
      <c r="F81" s="41"/>
      <c r="G81" s="47"/>
      <c r="J81" s="41"/>
      <c r="N81" s="41"/>
      <c r="R81" s="41"/>
      <c r="V81" s="41"/>
    </row>
    <row r="82" spans="2:22" x14ac:dyDescent="0.2">
      <c r="B82" s="41"/>
      <c r="F82" s="41"/>
      <c r="G82" s="47"/>
      <c r="J82" s="41"/>
      <c r="N82" s="41"/>
      <c r="R82" s="41"/>
      <c r="V82" s="41"/>
    </row>
    <row r="83" spans="2:22" x14ac:dyDescent="0.2">
      <c r="B83" s="41"/>
      <c r="F83" s="41"/>
      <c r="G83" s="47"/>
      <c r="J83" s="41"/>
      <c r="N83" s="41"/>
      <c r="R83" s="41"/>
      <c r="V83" s="41"/>
    </row>
    <row r="86" spans="2:22" x14ac:dyDescent="0.2">
      <c r="B86" s="49"/>
      <c r="F86" s="49"/>
      <c r="J86" s="49"/>
      <c r="N86" s="49"/>
      <c r="R86" s="49"/>
      <c r="V86" s="49"/>
    </row>
    <row r="88" spans="2:22" x14ac:dyDescent="0.2">
      <c r="B88" s="41"/>
      <c r="F88" s="49"/>
      <c r="J88" s="49"/>
      <c r="N88" s="49"/>
      <c r="R88" s="49"/>
      <c r="V88" s="49"/>
    </row>
    <row r="89" spans="2:22" x14ac:dyDescent="0.2">
      <c r="B89" s="41"/>
      <c r="F89" s="41"/>
      <c r="J89" s="41"/>
      <c r="N89" s="41"/>
      <c r="R89" s="41"/>
      <c r="V89" s="41"/>
    </row>
    <row r="90" spans="2:22" x14ac:dyDescent="0.2">
      <c r="B90" s="41"/>
      <c r="F90" s="41"/>
      <c r="J90" s="41"/>
      <c r="N90" s="41"/>
      <c r="R90" s="41"/>
      <c r="V90" s="41"/>
    </row>
    <row r="91" spans="2:22" x14ac:dyDescent="0.2">
      <c r="B91" s="41"/>
      <c r="F91" s="41"/>
      <c r="J91" s="41"/>
      <c r="N91" s="41"/>
      <c r="R91" s="41"/>
      <c r="V91" s="41"/>
    </row>
    <row r="92" spans="2:22" x14ac:dyDescent="0.2">
      <c r="B92" s="41"/>
      <c r="F92" s="41"/>
      <c r="J92" s="41"/>
      <c r="N92" s="41"/>
      <c r="R92" s="41"/>
      <c r="V92" s="41"/>
    </row>
    <row r="93" spans="2:22" x14ac:dyDescent="0.2">
      <c r="B93" s="41"/>
      <c r="F93" s="41"/>
      <c r="J93" s="49"/>
      <c r="N93" s="49"/>
      <c r="R93" s="49"/>
      <c r="V93" s="49"/>
    </row>
    <row r="94" spans="2:22" x14ac:dyDescent="0.2">
      <c r="B94" s="41"/>
      <c r="F94" s="41"/>
      <c r="J94" s="49"/>
      <c r="N94" s="49"/>
      <c r="R94" s="49"/>
      <c r="V94" s="49"/>
    </row>
    <row r="95" spans="2:22" x14ac:dyDescent="0.2">
      <c r="B95" s="41"/>
      <c r="F95" s="41"/>
      <c r="J95" s="49"/>
      <c r="N95" s="49"/>
      <c r="R95" s="49"/>
      <c r="V95" s="49"/>
    </row>
  </sheetData>
  <sheetProtection selectLockedCells="1" selectUnlockedCells="1"/>
  <mergeCells count="40">
    <mergeCell ref="AD5:AG5"/>
    <mergeCell ref="AD6:AD7"/>
    <mergeCell ref="AE6:AE7"/>
    <mergeCell ref="T6:U6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D6:E6"/>
    <mergeCell ref="R5:U5"/>
    <mergeCell ref="F5:I5"/>
    <mergeCell ref="G6:G7"/>
    <mergeCell ref="H6:I6"/>
    <mergeCell ref="V5:Y5"/>
    <mergeCell ref="R6:R7"/>
    <mergeCell ref="S6:S7"/>
    <mergeCell ref="V6:V7"/>
    <mergeCell ref="W6:W7"/>
    <mergeCell ref="X6:Y6"/>
    <mergeCell ref="A1:AK1"/>
    <mergeCell ref="A3:AK3"/>
    <mergeCell ref="AH5:AK5"/>
    <mergeCell ref="AH6:AH7"/>
    <mergeCell ref="AI6:AI7"/>
    <mergeCell ref="AJ6:AK6"/>
    <mergeCell ref="A2:AK2"/>
    <mergeCell ref="AF6:AG6"/>
    <mergeCell ref="N5:Q5"/>
    <mergeCell ref="N6:N7"/>
    <mergeCell ref="O6:O7"/>
    <mergeCell ref="P6:Q6"/>
    <mergeCell ref="Z5:AC5"/>
    <mergeCell ref="Z6:Z7"/>
    <mergeCell ref="AA6:AA7"/>
    <mergeCell ref="AB6:AC6"/>
  </mergeCells>
  <conditionalFormatting sqref="B15">
    <cfRule type="cellIs" dxfId="0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40</v>
      </c>
      <c r="B1" t="s">
        <v>27</v>
      </c>
      <c r="C1" t="s">
        <v>42</v>
      </c>
      <c r="D1" t="s">
        <v>43</v>
      </c>
      <c r="E1" t="s">
        <v>44</v>
      </c>
      <c r="G1" t="s">
        <v>40</v>
      </c>
      <c r="H1" t="s">
        <v>27</v>
      </c>
      <c r="I1" t="s">
        <v>42</v>
      </c>
      <c r="J1" t="s">
        <v>43</v>
      </c>
      <c r="K1" t="s">
        <v>44</v>
      </c>
      <c r="M1" t="s">
        <v>40</v>
      </c>
      <c r="N1" t="s">
        <v>27</v>
      </c>
      <c r="O1" t="s">
        <v>42</v>
      </c>
      <c r="P1" t="s">
        <v>43</v>
      </c>
      <c r="Q1" t="s">
        <v>44</v>
      </c>
      <c r="S1" t="s">
        <v>40</v>
      </c>
      <c r="T1" t="s">
        <v>27</v>
      </c>
      <c r="U1" t="s">
        <v>42</v>
      </c>
      <c r="V1" t="s">
        <v>43</v>
      </c>
      <c r="W1" t="s">
        <v>44</v>
      </c>
      <c r="Y1" t="s">
        <v>40</v>
      </c>
      <c r="Z1" t="s">
        <v>27</v>
      </c>
      <c r="AA1" t="s">
        <v>42</v>
      </c>
      <c r="AB1" t="s">
        <v>43</v>
      </c>
      <c r="AC1" t="s">
        <v>44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3" spans="1:53" x14ac:dyDescent="0.15">
      <c r="A3" t="s">
        <v>66</v>
      </c>
      <c r="G3" t="s">
        <v>65</v>
      </c>
      <c r="M3" t="s">
        <v>64</v>
      </c>
      <c r="S3" t="s">
        <v>63</v>
      </c>
      <c r="Y3" t="s">
        <v>45</v>
      </c>
      <c r="AE3" t="s">
        <v>65</v>
      </c>
      <c r="AK3" t="s">
        <v>64</v>
      </c>
      <c r="AQ3" t="s">
        <v>63</v>
      </c>
      <c r="AW3" t="s">
        <v>45</v>
      </c>
    </row>
    <row r="4" spans="1:53" x14ac:dyDescent="0.15">
      <c r="A4" t="s">
        <v>58</v>
      </c>
      <c r="B4">
        <v>10200000</v>
      </c>
      <c r="C4">
        <v>151420.20000000001</v>
      </c>
      <c r="D4">
        <v>9980614</v>
      </c>
      <c r="E4">
        <v>10500000</v>
      </c>
      <c r="G4" t="s">
        <v>58</v>
      </c>
      <c r="H4">
        <v>6014421</v>
      </c>
      <c r="I4">
        <v>94686.38</v>
      </c>
      <c r="J4">
        <v>5858663</v>
      </c>
      <c r="K4">
        <v>6170178</v>
      </c>
      <c r="M4" t="s">
        <v>58</v>
      </c>
      <c r="N4">
        <v>5577481</v>
      </c>
      <c r="O4">
        <v>88027.520000000004</v>
      </c>
      <c r="P4">
        <v>5432677</v>
      </c>
      <c r="Q4">
        <v>5722285</v>
      </c>
      <c r="S4" t="s">
        <v>58</v>
      </c>
      <c r="T4">
        <v>436939.7</v>
      </c>
      <c r="U4">
        <v>18041.13</v>
      </c>
      <c r="V4">
        <v>407262.3</v>
      </c>
      <c r="W4">
        <v>466617.2</v>
      </c>
      <c r="Y4" t="s">
        <v>58</v>
      </c>
      <c r="Z4">
        <v>500784.7</v>
      </c>
      <c r="AA4">
        <v>26784.639999999999</v>
      </c>
      <c r="AB4">
        <v>456724.3</v>
      </c>
      <c r="AC4">
        <v>544845.1</v>
      </c>
      <c r="AE4" t="s">
        <v>58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58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58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58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59</v>
      </c>
      <c r="B5">
        <v>1270110</v>
      </c>
      <c r="C5">
        <v>26093.98</v>
      </c>
      <c r="D5">
        <v>1227186</v>
      </c>
      <c r="E5">
        <v>1313035</v>
      </c>
      <c r="G5" t="s">
        <v>59</v>
      </c>
      <c r="H5">
        <v>825034.1</v>
      </c>
      <c r="I5">
        <v>17050.93</v>
      </c>
      <c r="J5">
        <v>796985.5</v>
      </c>
      <c r="K5">
        <v>853082.7</v>
      </c>
      <c r="M5" t="s">
        <v>59</v>
      </c>
      <c r="N5">
        <v>782434.3</v>
      </c>
      <c r="O5">
        <v>16298.85</v>
      </c>
      <c r="P5">
        <v>755622.9</v>
      </c>
      <c r="Q5">
        <v>809245.7</v>
      </c>
      <c r="S5" t="s">
        <v>59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59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59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59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59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59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46</v>
      </c>
      <c r="B6">
        <v>3661000</v>
      </c>
      <c r="C6">
        <v>82891.360000000001</v>
      </c>
      <c r="D6">
        <v>3524645</v>
      </c>
      <c r="E6">
        <v>3797356</v>
      </c>
      <c r="G6" t="s">
        <v>46</v>
      </c>
      <c r="H6">
        <v>2268574</v>
      </c>
      <c r="I6">
        <v>55721.75</v>
      </c>
      <c r="J6">
        <v>2176913</v>
      </c>
      <c r="K6">
        <v>2360236</v>
      </c>
      <c r="M6" t="s">
        <v>46</v>
      </c>
      <c r="N6">
        <v>2105531</v>
      </c>
      <c r="O6">
        <v>52879.44</v>
      </c>
      <c r="P6">
        <v>2018545</v>
      </c>
      <c r="Q6">
        <v>2192517</v>
      </c>
      <c r="S6" t="s">
        <v>46</v>
      </c>
      <c r="T6">
        <v>163043.70000000001</v>
      </c>
      <c r="U6">
        <v>14154.5</v>
      </c>
      <c r="V6">
        <v>139759.70000000001</v>
      </c>
      <c r="W6">
        <v>186327.7</v>
      </c>
      <c r="Y6" t="s">
        <v>46</v>
      </c>
      <c r="Z6">
        <v>309841.90000000002</v>
      </c>
      <c r="AA6">
        <v>23961.39</v>
      </c>
      <c r="AB6">
        <v>270425.8</v>
      </c>
      <c r="AC6">
        <v>349258.1</v>
      </c>
      <c r="AE6" t="s">
        <v>46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46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46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46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47</v>
      </c>
      <c r="B7">
        <v>2530456</v>
      </c>
      <c r="C7">
        <v>58075.85</v>
      </c>
      <c r="D7">
        <v>2434921</v>
      </c>
      <c r="E7">
        <v>2625990</v>
      </c>
      <c r="G7" t="s">
        <v>47</v>
      </c>
      <c r="H7">
        <v>1591042</v>
      </c>
      <c r="I7">
        <v>36701.33</v>
      </c>
      <c r="J7">
        <v>1530669</v>
      </c>
      <c r="K7">
        <v>1651415</v>
      </c>
      <c r="M7" t="s">
        <v>47</v>
      </c>
      <c r="N7">
        <v>1522082</v>
      </c>
      <c r="O7">
        <v>35050.35</v>
      </c>
      <c r="P7">
        <v>1464425</v>
      </c>
      <c r="Q7">
        <v>1579740</v>
      </c>
      <c r="S7" t="s">
        <v>47</v>
      </c>
      <c r="T7">
        <v>68959.55</v>
      </c>
      <c r="U7">
        <v>6263.7110000000002</v>
      </c>
      <c r="V7">
        <v>58655.83</v>
      </c>
      <c r="W7">
        <v>79263.28</v>
      </c>
      <c r="Y7" t="s">
        <v>47</v>
      </c>
      <c r="Z7">
        <v>302501.7</v>
      </c>
      <c r="AA7">
        <v>20506.04</v>
      </c>
      <c r="AB7">
        <v>268769.59999999998</v>
      </c>
      <c r="AC7">
        <v>336233.9</v>
      </c>
      <c r="AE7" t="s">
        <v>47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47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47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47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48</v>
      </c>
      <c r="B8">
        <v>8952051</v>
      </c>
      <c r="C8">
        <v>218391.7</v>
      </c>
      <c r="D8">
        <v>8592799</v>
      </c>
      <c r="E8">
        <v>9311302</v>
      </c>
      <c r="G8" t="s">
        <v>48</v>
      </c>
      <c r="H8">
        <v>5244399</v>
      </c>
      <c r="I8">
        <v>129910.1</v>
      </c>
      <c r="J8">
        <v>5030698</v>
      </c>
      <c r="K8">
        <v>5458099</v>
      </c>
      <c r="M8" t="s">
        <v>48</v>
      </c>
      <c r="N8">
        <v>4945178</v>
      </c>
      <c r="O8">
        <v>127259.9</v>
      </c>
      <c r="P8">
        <v>4735837</v>
      </c>
      <c r="Q8">
        <v>5154519</v>
      </c>
      <c r="S8" t="s">
        <v>48</v>
      </c>
      <c r="T8">
        <v>299221</v>
      </c>
      <c r="U8">
        <v>14852.58</v>
      </c>
      <c r="V8">
        <v>274788.7</v>
      </c>
      <c r="W8">
        <v>323653.3</v>
      </c>
      <c r="Y8" t="s">
        <v>48</v>
      </c>
      <c r="Z8">
        <v>464825.3</v>
      </c>
      <c r="AA8">
        <v>29632.84</v>
      </c>
      <c r="AB8">
        <v>416079.7</v>
      </c>
      <c r="AC8">
        <v>513571</v>
      </c>
      <c r="AE8" t="s">
        <v>48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48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48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48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49</v>
      </c>
      <c r="B9">
        <v>11600000</v>
      </c>
      <c r="C9">
        <v>297064.3</v>
      </c>
      <c r="D9">
        <v>11100000</v>
      </c>
      <c r="E9">
        <v>12100000</v>
      </c>
      <c r="G9" t="s">
        <v>49</v>
      </c>
      <c r="H9">
        <v>7198253</v>
      </c>
      <c r="I9">
        <v>195972.6</v>
      </c>
      <c r="J9">
        <v>6875881</v>
      </c>
      <c r="K9">
        <v>7520626</v>
      </c>
      <c r="M9" t="s">
        <v>49</v>
      </c>
      <c r="N9">
        <v>6662345</v>
      </c>
      <c r="O9">
        <v>179745.8</v>
      </c>
      <c r="P9">
        <v>6366665</v>
      </c>
      <c r="Q9">
        <v>6958024</v>
      </c>
      <c r="S9" t="s">
        <v>49</v>
      </c>
      <c r="T9">
        <v>535908.6</v>
      </c>
      <c r="U9">
        <v>27427.98</v>
      </c>
      <c r="V9">
        <v>490789.9</v>
      </c>
      <c r="W9">
        <v>581027.19999999995</v>
      </c>
      <c r="Y9" t="s">
        <v>49</v>
      </c>
      <c r="Z9">
        <v>911676.1</v>
      </c>
      <c r="AA9">
        <v>58506.400000000001</v>
      </c>
      <c r="AB9">
        <v>815433.8</v>
      </c>
      <c r="AC9">
        <v>1007918</v>
      </c>
      <c r="AE9" t="s">
        <v>49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49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49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49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62</v>
      </c>
      <c r="B10">
        <v>2100354</v>
      </c>
      <c r="C10">
        <v>39864.080000000002</v>
      </c>
      <c r="D10">
        <v>2034779</v>
      </c>
      <c r="E10">
        <v>2165930</v>
      </c>
      <c r="G10" t="s">
        <v>62</v>
      </c>
      <c r="H10">
        <v>1319254</v>
      </c>
      <c r="I10">
        <v>26526.28</v>
      </c>
      <c r="J10">
        <v>1275618</v>
      </c>
      <c r="K10">
        <v>1362889</v>
      </c>
      <c r="M10" t="s">
        <v>62</v>
      </c>
      <c r="N10">
        <v>1234125</v>
      </c>
      <c r="O10">
        <v>25210.880000000001</v>
      </c>
      <c r="P10">
        <v>1192653</v>
      </c>
      <c r="Q10">
        <v>1275596</v>
      </c>
      <c r="S10" t="s">
        <v>62</v>
      </c>
      <c r="T10">
        <v>85129.26</v>
      </c>
      <c r="U10">
        <v>5126.33</v>
      </c>
      <c r="V10">
        <v>76696.509999999995</v>
      </c>
      <c r="W10">
        <v>93562</v>
      </c>
      <c r="Y10" t="s">
        <v>62</v>
      </c>
      <c r="Z10">
        <v>308852.5</v>
      </c>
      <c r="AA10">
        <v>14237.41</v>
      </c>
      <c r="AB10">
        <v>285432.2</v>
      </c>
      <c r="AC10">
        <v>332272.90000000002</v>
      </c>
      <c r="AE10" t="s">
        <v>62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62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62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62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50</v>
      </c>
      <c r="B11">
        <v>4076914</v>
      </c>
      <c r="C11">
        <v>80763.850000000006</v>
      </c>
      <c r="D11">
        <v>3944059</v>
      </c>
      <c r="E11">
        <v>4209770</v>
      </c>
      <c r="G11" t="s">
        <v>50</v>
      </c>
      <c r="H11">
        <v>2381202</v>
      </c>
      <c r="I11">
        <v>52169.62</v>
      </c>
      <c r="J11">
        <v>2295384</v>
      </c>
      <c r="K11">
        <v>2467020</v>
      </c>
      <c r="M11" t="s">
        <v>50</v>
      </c>
      <c r="N11">
        <v>2195902</v>
      </c>
      <c r="O11">
        <v>48431.51</v>
      </c>
      <c r="P11">
        <v>2116232</v>
      </c>
      <c r="Q11">
        <v>2275571</v>
      </c>
      <c r="S11" t="s">
        <v>50</v>
      </c>
      <c r="T11">
        <v>185300.5</v>
      </c>
      <c r="U11">
        <v>10458.200000000001</v>
      </c>
      <c r="V11">
        <v>168096.9</v>
      </c>
      <c r="W11">
        <v>202504.1</v>
      </c>
      <c r="Y11" t="s">
        <v>50</v>
      </c>
      <c r="Z11">
        <v>495671.7</v>
      </c>
      <c r="AA11">
        <v>24637.42</v>
      </c>
      <c r="AB11">
        <v>455143.5</v>
      </c>
      <c r="AC11">
        <v>536199.9</v>
      </c>
      <c r="AE11" t="s">
        <v>50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50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50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50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51</v>
      </c>
      <c r="B12">
        <v>5548066</v>
      </c>
      <c r="C12">
        <v>108368.3</v>
      </c>
      <c r="D12">
        <v>5369802</v>
      </c>
      <c r="E12">
        <v>5726331</v>
      </c>
      <c r="G12" t="s">
        <v>51</v>
      </c>
      <c r="H12">
        <v>3495246</v>
      </c>
      <c r="I12">
        <v>69849.02</v>
      </c>
      <c r="J12">
        <v>3380345</v>
      </c>
      <c r="K12">
        <v>3610146</v>
      </c>
      <c r="M12" t="s">
        <v>51</v>
      </c>
      <c r="N12">
        <v>3331540</v>
      </c>
      <c r="O12">
        <v>67918.259999999995</v>
      </c>
      <c r="P12">
        <v>3219815</v>
      </c>
      <c r="Q12">
        <v>3443265</v>
      </c>
      <c r="S12" t="s">
        <v>51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51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51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51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51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51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52</v>
      </c>
      <c r="B13">
        <v>5600814</v>
      </c>
      <c r="C13">
        <v>135734</v>
      </c>
      <c r="D13">
        <v>5377533</v>
      </c>
      <c r="E13">
        <v>5824095</v>
      </c>
      <c r="G13" t="s">
        <v>52</v>
      </c>
      <c r="H13">
        <v>3358260</v>
      </c>
      <c r="I13">
        <v>87241.46</v>
      </c>
      <c r="J13">
        <v>3214749</v>
      </c>
      <c r="K13">
        <v>3501772</v>
      </c>
      <c r="M13" t="s">
        <v>52</v>
      </c>
      <c r="N13">
        <v>3088134</v>
      </c>
      <c r="O13">
        <v>81105.03</v>
      </c>
      <c r="P13">
        <v>2954718</v>
      </c>
      <c r="Q13">
        <v>3221551</v>
      </c>
      <c r="S13" t="s">
        <v>52</v>
      </c>
      <c r="T13">
        <v>270126.09999999998</v>
      </c>
      <c r="U13">
        <v>14517.87</v>
      </c>
      <c r="V13">
        <v>246244.3</v>
      </c>
      <c r="W13">
        <v>294007.8</v>
      </c>
      <c r="Y13" t="s">
        <v>52</v>
      </c>
      <c r="Z13">
        <v>507583.3</v>
      </c>
      <c r="AA13">
        <v>35151.9</v>
      </c>
      <c r="AB13">
        <v>449758.9</v>
      </c>
      <c r="AC13">
        <v>565407.80000000005</v>
      </c>
      <c r="AE13" t="s">
        <v>52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52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52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52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53</v>
      </c>
      <c r="B14">
        <v>3230508</v>
      </c>
      <c r="C14">
        <v>79976.23</v>
      </c>
      <c r="D14">
        <v>3098948</v>
      </c>
      <c r="E14">
        <v>3362067</v>
      </c>
      <c r="G14" t="s">
        <v>53</v>
      </c>
      <c r="H14">
        <v>1872214</v>
      </c>
      <c r="I14">
        <v>48041.5</v>
      </c>
      <c r="J14">
        <v>1793187</v>
      </c>
      <c r="K14">
        <v>1951242</v>
      </c>
      <c r="M14" t="s">
        <v>53</v>
      </c>
      <c r="N14">
        <v>1740793</v>
      </c>
      <c r="O14">
        <v>43830.53</v>
      </c>
      <c r="P14">
        <v>1668692</v>
      </c>
      <c r="Q14">
        <v>1812894</v>
      </c>
      <c r="S14" t="s">
        <v>53</v>
      </c>
      <c r="T14">
        <v>131421.5</v>
      </c>
      <c r="U14">
        <v>8882.1839999999993</v>
      </c>
      <c r="V14">
        <v>116810.4</v>
      </c>
      <c r="W14">
        <v>146032.5</v>
      </c>
      <c r="Y14" t="s">
        <v>53</v>
      </c>
      <c r="Z14">
        <v>343911.7</v>
      </c>
      <c r="AA14">
        <v>19386.86</v>
      </c>
      <c r="AB14">
        <v>312020.59999999998</v>
      </c>
      <c r="AC14">
        <v>375802.9</v>
      </c>
      <c r="AE14" t="s">
        <v>53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53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53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53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54</v>
      </c>
      <c r="B15">
        <v>2587878</v>
      </c>
      <c r="C15">
        <v>63289.279999999999</v>
      </c>
      <c r="D15">
        <v>2483768</v>
      </c>
      <c r="E15">
        <v>2691989</v>
      </c>
      <c r="G15" t="s">
        <v>54</v>
      </c>
      <c r="H15">
        <v>1552389</v>
      </c>
      <c r="I15">
        <v>40053.199999999997</v>
      </c>
      <c r="J15">
        <v>1486502</v>
      </c>
      <c r="K15">
        <v>1618276</v>
      </c>
      <c r="M15" t="s">
        <v>54</v>
      </c>
      <c r="N15">
        <v>1475096</v>
      </c>
      <c r="O15">
        <v>37979.269999999997</v>
      </c>
      <c r="P15">
        <v>1412621</v>
      </c>
      <c r="Q15">
        <v>1537572</v>
      </c>
      <c r="S15" t="s">
        <v>54</v>
      </c>
      <c r="T15">
        <v>77292.17</v>
      </c>
      <c r="U15">
        <v>6242.4030000000002</v>
      </c>
      <c r="V15">
        <v>67023.5</v>
      </c>
      <c r="W15">
        <v>87560.85</v>
      </c>
      <c r="Y15" t="s">
        <v>54</v>
      </c>
      <c r="Z15">
        <v>276521.3</v>
      </c>
      <c r="AA15">
        <v>19405.8</v>
      </c>
      <c r="AB15">
        <v>244599</v>
      </c>
      <c r="AC15">
        <v>308443.59999999998</v>
      </c>
      <c r="AE15" t="s">
        <v>54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54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54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54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55</v>
      </c>
      <c r="B16">
        <v>3506546</v>
      </c>
      <c r="C16">
        <v>69235.53</v>
      </c>
      <c r="D16">
        <v>3392654</v>
      </c>
      <c r="E16">
        <v>3620437</v>
      </c>
      <c r="G16" t="s">
        <v>55</v>
      </c>
      <c r="H16">
        <v>2199597</v>
      </c>
      <c r="I16">
        <v>44875.6</v>
      </c>
      <c r="J16">
        <v>2125777</v>
      </c>
      <c r="K16">
        <v>2273417</v>
      </c>
      <c r="M16" t="s">
        <v>55</v>
      </c>
      <c r="N16">
        <v>2087745</v>
      </c>
      <c r="O16">
        <v>42706.239999999998</v>
      </c>
      <c r="P16">
        <v>2017494</v>
      </c>
      <c r="Q16">
        <v>2157996</v>
      </c>
      <c r="S16" t="s">
        <v>55</v>
      </c>
      <c r="T16">
        <v>111851.7</v>
      </c>
      <c r="U16">
        <v>6721.2790000000005</v>
      </c>
      <c r="V16">
        <v>100795.3</v>
      </c>
      <c r="W16">
        <v>122908.1</v>
      </c>
      <c r="Y16" t="s">
        <v>55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55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55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55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55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56</v>
      </c>
      <c r="B17">
        <v>3694109</v>
      </c>
      <c r="C17">
        <v>90036.51</v>
      </c>
      <c r="D17">
        <v>3546000</v>
      </c>
      <c r="E17">
        <v>3842218</v>
      </c>
      <c r="G17" t="s">
        <v>56</v>
      </c>
      <c r="H17">
        <v>2197133</v>
      </c>
      <c r="I17">
        <v>56062.18</v>
      </c>
      <c r="J17">
        <v>2104911</v>
      </c>
      <c r="K17">
        <v>2289354</v>
      </c>
      <c r="M17" t="s">
        <v>56</v>
      </c>
      <c r="N17">
        <v>2092300</v>
      </c>
      <c r="O17">
        <v>53493.66</v>
      </c>
      <c r="P17">
        <v>2004303</v>
      </c>
      <c r="Q17">
        <v>2180296</v>
      </c>
      <c r="S17" t="s">
        <v>56</v>
      </c>
      <c r="T17">
        <v>104833</v>
      </c>
      <c r="U17">
        <v>7138.1220000000003</v>
      </c>
      <c r="V17">
        <v>93090.85</v>
      </c>
      <c r="W17">
        <v>116575.1</v>
      </c>
      <c r="Y17" t="s">
        <v>56</v>
      </c>
      <c r="Z17">
        <v>230693.1</v>
      </c>
      <c r="AA17">
        <v>13076.3</v>
      </c>
      <c r="AB17">
        <v>209182.8</v>
      </c>
      <c r="AC17">
        <v>252203.4</v>
      </c>
      <c r="AE17" t="s">
        <v>56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56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56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56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57</v>
      </c>
      <c r="B18">
        <v>3336941</v>
      </c>
      <c r="C18">
        <v>59602.44</v>
      </c>
      <c r="D18">
        <v>3238896</v>
      </c>
      <c r="E18">
        <v>3434987</v>
      </c>
      <c r="G18" t="s">
        <v>57</v>
      </c>
      <c r="H18">
        <v>2101736</v>
      </c>
      <c r="I18">
        <v>40171.519999999997</v>
      </c>
      <c r="J18">
        <v>2035654</v>
      </c>
      <c r="K18">
        <v>2167818</v>
      </c>
      <c r="M18" t="s">
        <v>57</v>
      </c>
      <c r="N18">
        <v>2009202</v>
      </c>
      <c r="O18">
        <v>39080.080000000002</v>
      </c>
      <c r="P18">
        <v>1944916</v>
      </c>
      <c r="Q18">
        <v>2073488</v>
      </c>
      <c r="S18" t="s">
        <v>57</v>
      </c>
      <c r="T18">
        <v>92533.88</v>
      </c>
      <c r="U18">
        <v>5565.317</v>
      </c>
      <c r="V18">
        <v>83379.009999999995</v>
      </c>
      <c r="W18">
        <v>101688.8</v>
      </c>
      <c r="Y18" t="s">
        <v>57</v>
      </c>
      <c r="Z18">
        <v>392720.1</v>
      </c>
      <c r="AA18">
        <v>20628.93</v>
      </c>
      <c r="AB18">
        <v>358785.8</v>
      </c>
      <c r="AC18">
        <v>426654.5</v>
      </c>
      <c r="AE18" t="s">
        <v>57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57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57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57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61</v>
      </c>
      <c r="B19">
        <v>1399447</v>
      </c>
      <c r="C19">
        <v>30800.560000000001</v>
      </c>
      <c r="D19">
        <v>1348780</v>
      </c>
      <c r="E19">
        <v>1450113</v>
      </c>
      <c r="G19" t="s">
        <v>61</v>
      </c>
      <c r="H19">
        <v>880336.9</v>
      </c>
      <c r="I19">
        <v>21094.45</v>
      </c>
      <c r="J19">
        <v>845636.8</v>
      </c>
      <c r="K19">
        <v>915036.9</v>
      </c>
      <c r="M19" t="s">
        <v>61</v>
      </c>
      <c r="N19">
        <v>832096.1</v>
      </c>
      <c r="O19">
        <v>19938.86</v>
      </c>
      <c r="P19">
        <v>799296.9</v>
      </c>
      <c r="Q19">
        <v>864895.2</v>
      </c>
      <c r="S19" t="s">
        <v>61</v>
      </c>
      <c r="T19">
        <v>48240.76</v>
      </c>
      <c r="U19">
        <v>3371.556</v>
      </c>
      <c r="V19">
        <v>42694.6</v>
      </c>
      <c r="W19">
        <v>53786.93</v>
      </c>
      <c r="Y19" t="s">
        <v>61</v>
      </c>
      <c r="Z19">
        <v>159907.4</v>
      </c>
      <c r="AA19">
        <v>13285.77</v>
      </c>
      <c r="AB19">
        <v>138052.5</v>
      </c>
      <c r="AC19">
        <v>181762.3</v>
      </c>
      <c r="AE19" t="s">
        <v>61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61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61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61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60</v>
      </c>
      <c r="B20">
        <v>2597298</v>
      </c>
      <c r="C20">
        <v>79976.55</v>
      </c>
      <c r="D20">
        <v>2465737</v>
      </c>
      <c r="E20">
        <v>2728858</v>
      </c>
      <c r="G20" t="s">
        <v>60</v>
      </c>
      <c r="H20">
        <v>1444403</v>
      </c>
      <c r="I20">
        <v>47264.34</v>
      </c>
      <c r="J20">
        <v>1366654</v>
      </c>
      <c r="K20">
        <v>1522152</v>
      </c>
      <c r="M20" t="s">
        <v>60</v>
      </c>
      <c r="N20">
        <v>1336082</v>
      </c>
      <c r="O20">
        <v>44616.31</v>
      </c>
      <c r="P20">
        <v>1262689</v>
      </c>
      <c r="Q20">
        <v>1409475</v>
      </c>
      <c r="S20" t="s">
        <v>60</v>
      </c>
      <c r="T20">
        <v>108320.8</v>
      </c>
      <c r="U20">
        <v>9533.1029999999992</v>
      </c>
      <c r="V20">
        <v>92639</v>
      </c>
      <c r="W20">
        <v>124002.7</v>
      </c>
      <c r="Y20" t="s">
        <v>60</v>
      </c>
      <c r="Z20">
        <v>168448.8</v>
      </c>
      <c r="AA20">
        <v>13031.27</v>
      </c>
      <c r="AB20">
        <v>147012.6</v>
      </c>
      <c r="AC20">
        <v>189885.1</v>
      </c>
      <c r="AE20" t="s">
        <v>60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60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60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60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40</v>
      </c>
      <c r="B25" t="s">
        <v>27</v>
      </c>
      <c r="C25" t="s">
        <v>42</v>
      </c>
      <c r="D25" t="s">
        <v>43</v>
      </c>
      <c r="E25" t="s">
        <v>44</v>
      </c>
      <c r="G25" t="s">
        <v>40</v>
      </c>
      <c r="H25" t="s">
        <v>27</v>
      </c>
      <c r="I25" t="s">
        <v>42</v>
      </c>
      <c r="J25" t="s">
        <v>43</v>
      </c>
      <c r="K25" t="s">
        <v>44</v>
      </c>
      <c r="M25" t="s">
        <v>40</v>
      </c>
      <c r="N25" t="s">
        <v>27</v>
      </c>
      <c r="O25" t="s">
        <v>42</v>
      </c>
      <c r="P25" t="s">
        <v>43</v>
      </c>
      <c r="Q25" t="s">
        <v>44</v>
      </c>
      <c r="S25" t="s">
        <v>40</v>
      </c>
      <c r="T25" t="s">
        <v>27</v>
      </c>
      <c r="U25" t="s">
        <v>42</v>
      </c>
      <c r="V25" t="s">
        <v>43</v>
      </c>
      <c r="W25" t="s">
        <v>44</v>
      </c>
      <c r="Y25" t="s">
        <v>40</v>
      </c>
      <c r="Z25" t="s">
        <v>27</v>
      </c>
      <c r="AA25" t="s">
        <v>42</v>
      </c>
      <c r="AB25" t="s">
        <v>43</v>
      </c>
      <c r="AC25" t="s">
        <v>44</v>
      </c>
      <c r="AE25" t="s">
        <v>40</v>
      </c>
      <c r="AF25" t="s">
        <v>41</v>
      </c>
      <c r="AG25" t="s">
        <v>42</v>
      </c>
      <c r="AH25" t="s">
        <v>43</v>
      </c>
      <c r="AI25" t="s">
        <v>44</v>
      </c>
      <c r="AK25" t="s">
        <v>40</v>
      </c>
      <c r="AL25" t="s">
        <v>41</v>
      </c>
      <c r="AM25" t="s">
        <v>42</v>
      </c>
      <c r="AN25" t="s">
        <v>43</v>
      </c>
      <c r="AO25" t="s">
        <v>44</v>
      </c>
      <c r="AQ25" t="s">
        <v>40</v>
      </c>
      <c r="AR25" t="s">
        <v>41</v>
      </c>
      <c r="AS25" t="s">
        <v>42</v>
      </c>
      <c r="AT25" t="s">
        <v>43</v>
      </c>
      <c r="AU25" t="s">
        <v>44</v>
      </c>
      <c r="AW25" t="s">
        <v>40</v>
      </c>
      <c r="AX25" t="s">
        <v>41</v>
      </c>
      <c r="AY25" t="s">
        <v>42</v>
      </c>
      <c r="AZ25" t="s">
        <v>43</v>
      </c>
      <c r="BA25" t="s">
        <v>44</v>
      </c>
    </row>
    <row r="27" spans="1:53" x14ac:dyDescent="0.15">
      <c r="A27" t="s">
        <v>66</v>
      </c>
      <c r="G27" t="s">
        <v>65</v>
      </c>
      <c r="M27" t="s">
        <v>64</v>
      </c>
      <c r="S27" t="s">
        <v>63</v>
      </c>
      <c r="Y27" t="s">
        <v>45</v>
      </c>
      <c r="AE27" t="s">
        <v>65</v>
      </c>
      <c r="AK27" t="s">
        <v>64</v>
      </c>
      <c r="AQ27" t="s">
        <v>63</v>
      </c>
      <c r="AW27" t="s">
        <v>45</v>
      </c>
    </row>
    <row r="28" spans="1:53" x14ac:dyDescent="0.15">
      <c r="A28" t="s">
        <v>58</v>
      </c>
      <c r="B28">
        <v>10100000</v>
      </c>
      <c r="D28">
        <v>9709272</v>
      </c>
      <c r="E28">
        <v>10600000</v>
      </c>
      <c r="G28" t="s">
        <v>58</v>
      </c>
      <c r="H28">
        <v>6145843</v>
      </c>
      <c r="I28">
        <v>176263.4</v>
      </c>
      <c r="J28">
        <v>5855820</v>
      </c>
      <c r="K28">
        <v>6435866</v>
      </c>
      <c r="M28" t="s">
        <v>58</v>
      </c>
      <c r="N28">
        <v>5577637</v>
      </c>
      <c r="O28">
        <v>155244.9</v>
      </c>
      <c r="P28">
        <v>5322197</v>
      </c>
      <c r="Q28">
        <v>5833076</v>
      </c>
      <c r="S28" t="s">
        <v>58</v>
      </c>
      <c r="T28">
        <v>568206.1</v>
      </c>
      <c r="U28">
        <v>42733.2</v>
      </c>
      <c r="V28">
        <v>497893</v>
      </c>
      <c r="W28">
        <v>638519.1</v>
      </c>
      <c r="Y28" t="s">
        <v>58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58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58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58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58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59</v>
      </c>
      <c r="B29">
        <v>1253399</v>
      </c>
      <c r="D29">
        <v>1182320</v>
      </c>
      <c r="E29">
        <v>1324478</v>
      </c>
      <c r="G29" t="s">
        <v>59</v>
      </c>
      <c r="H29">
        <v>804937.5</v>
      </c>
      <c r="I29">
        <v>30592.25</v>
      </c>
      <c r="J29">
        <v>754601.1</v>
      </c>
      <c r="K29">
        <v>855273.9</v>
      </c>
      <c r="M29" t="s">
        <v>59</v>
      </c>
      <c r="N29">
        <v>763805.1</v>
      </c>
      <c r="O29">
        <v>29998.97</v>
      </c>
      <c r="P29">
        <v>714444.9</v>
      </c>
      <c r="Q29">
        <v>813165.3</v>
      </c>
      <c r="S29" t="s">
        <v>59</v>
      </c>
      <c r="T29">
        <v>41132.35</v>
      </c>
      <c r="U29">
        <v>4064.1930000000002</v>
      </c>
      <c r="V29">
        <v>34445.14</v>
      </c>
      <c r="W29">
        <v>47819.56</v>
      </c>
      <c r="Y29" t="s">
        <v>59</v>
      </c>
      <c r="Z29">
        <v>132724</v>
      </c>
      <c r="AA29">
        <v>22289.43</v>
      </c>
      <c r="AB29">
        <v>96049.07</v>
      </c>
      <c r="AC29">
        <v>169399</v>
      </c>
      <c r="AE29" t="s">
        <v>59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59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59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59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46</v>
      </c>
      <c r="B30">
        <v>3618042</v>
      </c>
      <c r="D30">
        <v>3379405</v>
      </c>
      <c r="E30">
        <v>3856679</v>
      </c>
      <c r="G30" t="s">
        <v>46</v>
      </c>
      <c r="H30">
        <v>2281515</v>
      </c>
      <c r="I30">
        <v>86969.14</v>
      </c>
      <c r="J30">
        <v>2138417</v>
      </c>
      <c r="K30">
        <v>2424614</v>
      </c>
      <c r="M30" t="s">
        <v>46</v>
      </c>
      <c r="N30">
        <v>2090382</v>
      </c>
      <c r="O30">
        <v>78110.78</v>
      </c>
      <c r="P30">
        <v>1961859</v>
      </c>
      <c r="Q30">
        <v>2218905</v>
      </c>
      <c r="S30" t="s">
        <v>46</v>
      </c>
      <c r="T30">
        <v>191133.4</v>
      </c>
      <c r="U30">
        <v>21300.81</v>
      </c>
      <c r="V30">
        <v>156085.20000000001</v>
      </c>
      <c r="W30">
        <v>226181.7</v>
      </c>
      <c r="Y30" t="s">
        <v>46</v>
      </c>
      <c r="Z30">
        <v>325020.90000000002</v>
      </c>
      <c r="AA30">
        <v>43193.82</v>
      </c>
      <c r="AB30">
        <v>253949.9</v>
      </c>
      <c r="AC30">
        <v>396091.8</v>
      </c>
      <c r="AE30" t="s">
        <v>46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46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46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46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47</v>
      </c>
      <c r="B31">
        <v>2484878</v>
      </c>
      <c r="D31">
        <v>2265712</v>
      </c>
      <c r="E31">
        <v>2704044</v>
      </c>
      <c r="G31" t="s">
        <v>47</v>
      </c>
      <c r="H31">
        <v>1648844</v>
      </c>
      <c r="I31">
        <v>81463.47</v>
      </c>
      <c r="J31">
        <v>1514804</v>
      </c>
      <c r="K31">
        <v>1782884</v>
      </c>
      <c r="M31" t="s">
        <v>47</v>
      </c>
      <c r="N31">
        <v>1593288</v>
      </c>
      <c r="O31">
        <v>80169.8</v>
      </c>
      <c r="P31">
        <v>1461377</v>
      </c>
      <c r="Q31">
        <v>1725199</v>
      </c>
      <c r="S31" t="s">
        <v>47</v>
      </c>
      <c r="T31">
        <v>55555.95</v>
      </c>
      <c r="U31">
        <v>7721.5619999999999</v>
      </c>
      <c r="V31">
        <v>42850.92</v>
      </c>
      <c r="W31">
        <v>68260.98</v>
      </c>
      <c r="Y31" t="s">
        <v>47</v>
      </c>
      <c r="Z31">
        <v>302683</v>
      </c>
      <c r="AA31">
        <v>46092.18</v>
      </c>
      <c r="AB31">
        <v>226843.1</v>
      </c>
      <c r="AC31">
        <v>378522.9</v>
      </c>
      <c r="AE31" t="s">
        <v>47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47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47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47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48</v>
      </c>
      <c r="B32">
        <v>8824740</v>
      </c>
      <c r="D32">
        <v>8315974</v>
      </c>
      <c r="E32">
        <v>9333506</v>
      </c>
      <c r="G32" t="s">
        <v>48</v>
      </c>
      <c r="H32">
        <v>5255129</v>
      </c>
      <c r="I32">
        <v>231690.8</v>
      </c>
      <c r="J32">
        <v>4873906</v>
      </c>
      <c r="K32">
        <v>5636353</v>
      </c>
      <c r="M32" t="s">
        <v>48</v>
      </c>
      <c r="N32">
        <v>4876144</v>
      </c>
      <c r="O32">
        <v>216177.8</v>
      </c>
      <c r="P32">
        <v>4520445</v>
      </c>
      <c r="Q32">
        <v>5231842</v>
      </c>
      <c r="S32" t="s">
        <v>48</v>
      </c>
      <c r="T32">
        <v>378985.7</v>
      </c>
      <c r="U32">
        <v>32162.38</v>
      </c>
      <c r="V32">
        <v>326065.8</v>
      </c>
      <c r="W32">
        <v>431905.5</v>
      </c>
      <c r="Y32" t="s">
        <v>48</v>
      </c>
      <c r="Z32">
        <v>490196.9</v>
      </c>
      <c r="AA32">
        <v>56116.93</v>
      </c>
      <c r="AB32">
        <v>397862.3</v>
      </c>
      <c r="AC32">
        <v>582531.5</v>
      </c>
      <c r="AE32" t="s">
        <v>48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48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48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48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49</v>
      </c>
      <c r="B33">
        <v>11500000</v>
      </c>
      <c r="D33">
        <v>10600000</v>
      </c>
      <c r="E33">
        <v>12400000</v>
      </c>
      <c r="G33" t="s">
        <v>49</v>
      </c>
      <c r="H33">
        <v>7316125</v>
      </c>
      <c r="I33">
        <v>356063.2</v>
      </c>
      <c r="J33">
        <v>6730259</v>
      </c>
      <c r="K33">
        <v>7901990</v>
      </c>
      <c r="M33" t="s">
        <v>49</v>
      </c>
      <c r="N33">
        <v>6564542</v>
      </c>
      <c r="O33">
        <v>313627.3</v>
      </c>
      <c r="P33">
        <v>6048501</v>
      </c>
      <c r="Q33">
        <v>7080584</v>
      </c>
      <c r="S33" t="s">
        <v>49</v>
      </c>
      <c r="T33">
        <v>751582.4</v>
      </c>
      <c r="U33">
        <v>64663.48</v>
      </c>
      <c r="V33">
        <v>645185.4</v>
      </c>
      <c r="W33">
        <v>857979.5</v>
      </c>
      <c r="Y33" t="s">
        <v>49</v>
      </c>
      <c r="Z33">
        <v>1290556</v>
      </c>
      <c r="AA33">
        <v>115328</v>
      </c>
      <c r="AB33">
        <v>1100795</v>
      </c>
      <c r="AC33">
        <v>1480316</v>
      </c>
      <c r="AE33" t="s">
        <v>49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49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49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49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62</v>
      </c>
      <c r="B34">
        <v>2075120</v>
      </c>
      <c r="D34">
        <v>1933700</v>
      </c>
      <c r="E34">
        <v>2216541</v>
      </c>
      <c r="G34" t="s">
        <v>62</v>
      </c>
      <c r="H34">
        <v>1303518</v>
      </c>
      <c r="I34">
        <v>61222</v>
      </c>
      <c r="J34">
        <v>1202783</v>
      </c>
      <c r="K34">
        <v>1404252</v>
      </c>
      <c r="M34" t="s">
        <v>62</v>
      </c>
      <c r="N34">
        <v>1173244</v>
      </c>
      <c r="O34">
        <v>55932.6</v>
      </c>
      <c r="P34">
        <v>1081213</v>
      </c>
      <c r="Q34">
        <v>1265275</v>
      </c>
      <c r="S34" t="s">
        <v>62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62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62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62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62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62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50</v>
      </c>
      <c r="B35">
        <v>4014894</v>
      </c>
      <c r="D35">
        <v>3792516</v>
      </c>
      <c r="E35">
        <v>4237273</v>
      </c>
      <c r="G35" t="s">
        <v>50</v>
      </c>
      <c r="H35">
        <v>2465957</v>
      </c>
      <c r="I35">
        <v>95849.32</v>
      </c>
      <c r="J35">
        <v>2308247</v>
      </c>
      <c r="K35">
        <v>2623667</v>
      </c>
      <c r="M35" t="s">
        <v>50</v>
      </c>
      <c r="N35">
        <v>2243577</v>
      </c>
      <c r="O35">
        <v>90388.79</v>
      </c>
      <c r="P35">
        <v>2094852</v>
      </c>
      <c r="Q35">
        <v>2392303</v>
      </c>
      <c r="S35" t="s">
        <v>50</v>
      </c>
      <c r="T35">
        <v>222379.3</v>
      </c>
      <c r="U35">
        <v>19020.580000000002</v>
      </c>
      <c r="V35">
        <v>191082.9</v>
      </c>
      <c r="W35">
        <v>253675.7</v>
      </c>
      <c r="Y35" t="s">
        <v>50</v>
      </c>
      <c r="Z35">
        <v>601161.6</v>
      </c>
      <c r="AA35">
        <v>53213.919999999998</v>
      </c>
      <c r="AB35">
        <v>513603.6</v>
      </c>
      <c r="AC35">
        <v>688719.6</v>
      </c>
      <c r="AE35" t="s">
        <v>50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50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50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50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51</v>
      </c>
      <c r="B36">
        <v>5502608</v>
      </c>
      <c r="D36">
        <v>5176379</v>
      </c>
      <c r="E36">
        <v>5828837</v>
      </c>
      <c r="G36" t="s">
        <v>51</v>
      </c>
      <c r="H36">
        <v>3389956</v>
      </c>
      <c r="I36">
        <v>119406</v>
      </c>
      <c r="J36">
        <v>3193486</v>
      </c>
      <c r="K36">
        <v>3586426</v>
      </c>
      <c r="M36" t="s">
        <v>51</v>
      </c>
      <c r="N36">
        <v>3194505</v>
      </c>
      <c r="O36">
        <v>115344.8</v>
      </c>
      <c r="P36">
        <v>3004717</v>
      </c>
      <c r="Q36">
        <v>3384293</v>
      </c>
      <c r="S36" t="s">
        <v>51</v>
      </c>
      <c r="T36">
        <v>195451</v>
      </c>
      <c r="U36">
        <v>18512.310000000001</v>
      </c>
      <c r="V36">
        <v>164990.9</v>
      </c>
      <c r="W36">
        <v>225911.1</v>
      </c>
      <c r="Y36" t="s">
        <v>51</v>
      </c>
      <c r="Z36">
        <v>559091.1</v>
      </c>
      <c r="AA36">
        <v>55394.14</v>
      </c>
      <c r="AB36">
        <v>467945.7</v>
      </c>
      <c r="AC36">
        <v>650236.4</v>
      </c>
      <c r="AE36" t="s">
        <v>51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51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51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51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52</v>
      </c>
      <c r="B37">
        <v>5547341</v>
      </c>
      <c r="D37">
        <v>5139993</v>
      </c>
      <c r="E37">
        <v>5954690</v>
      </c>
      <c r="G37" t="s">
        <v>52</v>
      </c>
      <c r="H37">
        <v>3671384</v>
      </c>
      <c r="I37">
        <v>177367.7</v>
      </c>
      <c r="J37">
        <v>3379544</v>
      </c>
      <c r="K37">
        <v>3963224</v>
      </c>
      <c r="M37" t="s">
        <v>52</v>
      </c>
      <c r="N37">
        <v>3414713</v>
      </c>
      <c r="O37">
        <v>169798.7</v>
      </c>
      <c r="P37">
        <v>3135326</v>
      </c>
      <c r="Q37">
        <v>3694099</v>
      </c>
      <c r="S37" t="s">
        <v>52</v>
      </c>
      <c r="T37">
        <v>256671.5</v>
      </c>
      <c r="U37">
        <v>22105.1</v>
      </c>
      <c r="V37">
        <v>220299.9</v>
      </c>
      <c r="W37">
        <v>293043.20000000001</v>
      </c>
      <c r="Y37" t="s">
        <v>52</v>
      </c>
      <c r="Z37">
        <v>598446.80000000005</v>
      </c>
      <c r="AA37">
        <v>95063.24</v>
      </c>
      <c r="AB37">
        <v>442030.1</v>
      </c>
      <c r="AC37">
        <v>754863.5</v>
      </c>
      <c r="AE37" t="s">
        <v>52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52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52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52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53</v>
      </c>
      <c r="B38">
        <v>3195807</v>
      </c>
      <c r="D38">
        <v>2982384</v>
      </c>
      <c r="E38">
        <v>3409231</v>
      </c>
      <c r="G38" t="s">
        <v>53</v>
      </c>
      <c r="H38">
        <v>1919962</v>
      </c>
      <c r="I38">
        <v>73203.850000000006</v>
      </c>
      <c r="J38">
        <v>1799512</v>
      </c>
      <c r="K38">
        <v>2040411</v>
      </c>
      <c r="M38" t="s">
        <v>53</v>
      </c>
      <c r="N38">
        <v>1773596</v>
      </c>
      <c r="O38">
        <v>64320.61</v>
      </c>
      <c r="P38">
        <v>1667763</v>
      </c>
      <c r="Q38">
        <v>1879429</v>
      </c>
      <c r="S38" t="s">
        <v>53</v>
      </c>
      <c r="T38">
        <v>146366.1</v>
      </c>
      <c r="U38">
        <v>19053.400000000001</v>
      </c>
      <c r="V38">
        <v>115015.7</v>
      </c>
      <c r="W38">
        <v>177716.5</v>
      </c>
      <c r="Y38" t="s">
        <v>53</v>
      </c>
      <c r="Z38">
        <v>316176.8</v>
      </c>
      <c r="AA38">
        <v>35639.4</v>
      </c>
      <c r="AB38">
        <v>257535.8</v>
      </c>
      <c r="AC38">
        <v>374817.7</v>
      </c>
      <c r="AE38" t="s">
        <v>53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53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53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53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54</v>
      </c>
      <c r="B39">
        <v>2564347</v>
      </c>
      <c r="D39">
        <v>2348442</v>
      </c>
      <c r="E39">
        <v>2780252</v>
      </c>
      <c r="G39" t="s">
        <v>54</v>
      </c>
      <c r="H39">
        <v>1579875</v>
      </c>
      <c r="I39">
        <v>86408.9</v>
      </c>
      <c r="J39">
        <v>1437698</v>
      </c>
      <c r="K39">
        <v>1722052</v>
      </c>
      <c r="M39" t="s">
        <v>54</v>
      </c>
      <c r="N39">
        <v>1500571</v>
      </c>
      <c r="O39">
        <v>84210.43</v>
      </c>
      <c r="P39">
        <v>1362012</v>
      </c>
      <c r="Q39">
        <v>1639131</v>
      </c>
      <c r="S39" t="s">
        <v>54</v>
      </c>
      <c r="T39">
        <v>79303.960000000006</v>
      </c>
      <c r="U39">
        <v>12163.11</v>
      </c>
      <c r="V39">
        <v>59290.82</v>
      </c>
      <c r="W39">
        <v>99317.1</v>
      </c>
      <c r="Y39" t="s">
        <v>54</v>
      </c>
      <c r="Z39">
        <v>204990.8</v>
      </c>
      <c r="AA39">
        <v>30822.42</v>
      </c>
      <c r="AB39">
        <v>154275.79999999999</v>
      </c>
      <c r="AC39">
        <v>255705.9</v>
      </c>
      <c r="AE39" t="s">
        <v>54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54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54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54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55</v>
      </c>
      <c r="B40">
        <v>3461753</v>
      </c>
      <c r="D40">
        <v>3252092</v>
      </c>
      <c r="E40">
        <v>3671415</v>
      </c>
      <c r="G40" t="s">
        <v>55</v>
      </c>
      <c r="H40">
        <v>2402464</v>
      </c>
      <c r="I40">
        <v>88060.54</v>
      </c>
      <c r="J40">
        <v>2257570</v>
      </c>
      <c r="K40">
        <v>2547359</v>
      </c>
      <c r="M40" t="s">
        <v>55</v>
      </c>
      <c r="N40">
        <v>2303255</v>
      </c>
      <c r="O40">
        <v>85778.46</v>
      </c>
      <c r="P40">
        <v>2162115</v>
      </c>
      <c r="Q40">
        <v>2444394</v>
      </c>
      <c r="S40" t="s">
        <v>55</v>
      </c>
      <c r="T40">
        <v>99209.18</v>
      </c>
      <c r="U40">
        <v>10407.43</v>
      </c>
      <c r="V40">
        <v>82084.84</v>
      </c>
      <c r="W40">
        <v>116333.5</v>
      </c>
      <c r="Y40" t="s">
        <v>55</v>
      </c>
      <c r="Z40">
        <v>180262.8</v>
      </c>
      <c r="AA40">
        <v>22233.68</v>
      </c>
      <c r="AB40">
        <v>143679.6</v>
      </c>
      <c r="AC40">
        <v>216846</v>
      </c>
      <c r="AE40" t="s">
        <v>55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55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55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55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56</v>
      </c>
      <c r="B41">
        <v>3667580</v>
      </c>
      <c r="D41">
        <v>3178888</v>
      </c>
      <c r="E41">
        <v>4156273</v>
      </c>
      <c r="G41" t="s">
        <v>56</v>
      </c>
      <c r="H41">
        <v>2257538</v>
      </c>
      <c r="I41">
        <v>180547</v>
      </c>
      <c r="J41">
        <v>1960466</v>
      </c>
      <c r="K41">
        <v>2554609</v>
      </c>
      <c r="M41" t="s">
        <v>56</v>
      </c>
      <c r="N41">
        <v>2132661</v>
      </c>
      <c r="O41">
        <v>169816.9</v>
      </c>
      <c r="P41">
        <v>1853245</v>
      </c>
      <c r="Q41">
        <v>2412078</v>
      </c>
      <c r="S41" t="s">
        <v>56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56</v>
      </c>
      <c r="Z41">
        <v>163179.20000000001</v>
      </c>
      <c r="AA41">
        <v>24265.83</v>
      </c>
      <c r="AB41">
        <v>123252.3</v>
      </c>
      <c r="AC41">
        <v>203106.1</v>
      </c>
      <c r="AE41" t="s">
        <v>56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56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56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56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57</v>
      </c>
      <c r="B42">
        <v>3293750</v>
      </c>
      <c r="D42">
        <v>3099628</v>
      </c>
      <c r="E42">
        <v>3487873</v>
      </c>
      <c r="G42" t="s">
        <v>57</v>
      </c>
      <c r="H42">
        <v>2246152</v>
      </c>
      <c r="I42">
        <v>89531.73</v>
      </c>
      <c r="J42">
        <v>2098837</v>
      </c>
      <c r="K42">
        <v>2393467</v>
      </c>
      <c r="M42" t="s">
        <v>57</v>
      </c>
      <c r="N42">
        <v>2137535</v>
      </c>
      <c r="O42">
        <v>84976.3</v>
      </c>
      <c r="P42">
        <v>1997715</v>
      </c>
      <c r="Q42">
        <v>2277355</v>
      </c>
      <c r="S42" t="s">
        <v>57</v>
      </c>
      <c r="T42">
        <v>108617.1</v>
      </c>
      <c r="U42">
        <v>12256.05</v>
      </c>
      <c r="V42">
        <v>88451.04</v>
      </c>
      <c r="W42">
        <v>128783.2</v>
      </c>
      <c r="Y42" t="s">
        <v>57</v>
      </c>
      <c r="Z42">
        <v>525511.1</v>
      </c>
      <c r="AA42">
        <v>68044.61</v>
      </c>
      <c r="AB42">
        <v>413550.7</v>
      </c>
      <c r="AC42">
        <v>637471.5</v>
      </c>
      <c r="AE42" t="s">
        <v>57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57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57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57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61</v>
      </c>
      <c r="B43">
        <v>1838367</v>
      </c>
      <c r="D43">
        <v>1723666</v>
      </c>
      <c r="E43">
        <v>1953069</v>
      </c>
      <c r="G43" t="s">
        <v>61</v>
      </c>
      <c r="H43">
        <v>1212861</v>
      </c>
      <c r="I43">
        <v>50457.91</v>
      </c>
      <c r="J43">
        <v>1129837</v>
      </c>
      <c r="K43">
        <v>1295884</v>
      </c>
      <c r="M43" t="s">
        <v>61</v>
      </c>
      <c r="N43">
        <v>1154045</v>
      </c>
      <c r="O43">
        <v>48632.33</v>
      </c>
      <c r="P43">
        <v>1074025</v>
      </c>
      <c r="Q43">
        <v>1234064</v>
      </c>
      <c r="S43" t="s">
        <v>61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61</v>
      </c>
      <c r="Z43">
        <v>325949.2</v>
      </c>
      <c r="AA43">
        <v>25312.31</v>
      </c>
      <c r="AB43">
        <v>284300.40000000002</v>
      </c>
      <c r="AC43">
        <v>367598</v>
      </c>
      <c r="AE43" t="s">
        <v>61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61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61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61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60</v>
      </c>
      <c r="B44">
        <v>2585306</v>
      </c>
      <c r="D44">
        <v>2332670</v>
      </c>
      <c r="E44">
        <v>2837943</v>
      </c>
      <c r="G44" t="s">
        <v>60</v>
      </c>
      <c r="H44">
        <v>1427974</v>
      </c>
      <c r="I44">
        <v>90067.71</v>
      </c>
      <c r="J44">
        <v>1279777</v>
      </c>
      <c r="K44">
        <v>1576172</v>
      </c>
      <c r="M44" t="s">
        <v>60</v>
      </c>
      <c r="N44">
        <v>1332772</v>
      </c>
      <c r="O44">
        <v>81608.539999999994</v>
      </c>
      <c r="P44">
        <v>1198494</v>
      </c>
      <c r="Q44">
        <v>1467051</v>
      </c>
      <c r="S44" t="s">
        <v>60</v>
      </c>
      <c r="T44">
        <v>95202.06</v>
      </c>
      <c r="U44">
        <v>17371.72</v>
      </c>
      <c r="V44">
        <v>66618.7</v>
      </c>
      <c r="W44">
        <v>123785.4</v>
      </c>
      <c r="Y44" t="s">
        <v>60</v>
      </c>
      <c r="Z44">
        <v>148380</v>
      </c>
      <c r="AA44">
        <v>30052.54</v>
      </c>
      <c r="AB44">
        <v>98931.63</v>
      </c>
      <c r="AC44">
        <v>197828.3</v>
      </c>
      <c r="AE44" t="s">
        <v>60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60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60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60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Sheet2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2022-10-05T02:53:23Z</dcterms:modified>
</cp:coreProperties>
</file>