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C00CD340-9BBE-4F68-8718-3F1A5CA08E3C}" xr6:coauthVersionLast="47" xr6:coauthVersionMax="47" xr10:uidLastSave="{00000000-0000-0000-0000-000000000000}"/>
  <bookViews>
    <workbookView xWindow="-120" yWindow="-120" windowWidth="29040" windowHeight="15840" tabRatio="949" activeTab="2" xr2:uid="{00000000-000D-0000-FFFF-FFFF00000000}"/>
  </bookViews>
  <sheets>
    <sheet name="List of Tables" sheetId="139" r:id="rId1"/>
    <sheet name="Table 1" sheetId="123" r:id="rId2"/>
    <sheet name="Table 2" sheetId="124" r:id="rId3"/>
    <sheet name="Table 3" sheetId="125" r:id="rId4"/>
    <sheet name="Table 4" sheetId="151" r:id="rId5"/>
    <sheet name="Table A" sheetId="146" r:id="rId6"/>
    <sheet name="Table B  " sheetId="148" r:id="rId7"/>
    <sheet name="Table C" sheetId="129" r:id="rId8"/>
    <sheet name="Table D" sheetId="141" r:id="rId9"/>
    <sheet name="Sheet2" sheetId="149" state="hidden" r:id="rId10"/>
  </sheets>
  <externalReferences>
    <externalReference r:id="rId11"/>
    <externalReference r:id="rId12"/>
  </externalReferences>
  <definedNames>
    <definedName name="_xlnm.Print_Area" localSheetId="0">'List of Tables'!$A$1:$D$42</definedName>
    <definedName name="_xlnm.Print_Area" localSheetId="1">'Table 1'!$A$1:$A$53</definedName>
    <definedName name="_xlnm.Print_Area" localSheetId="2">'Table 2'!$A$1:$A$60</definedName>
    <definedName name="_xlnm.Print_Area" localSheetId="3">'Table 3'!$A$1:$A$70</definedName>
    <definedName name="_xlnm.Print_Area" localSheetId="6">'Table B  '!$A$1:$BH$45</definedName>
    <definedName name="_xlnm.Print_Area" localSheetId="7">'Table C'!$A$1:$AO$40</definedName>
    <definedName name="_xlnm.Print_Titles" localSheetId="0">'List of Tables'!$12:$12</definedName>
    <definedName name="_xlnm.Print_Titles" localSheetId="1">'Table 1'!$1:$5</definedName>
    <definedName name="_xlnm.Print_Titles" localSheetId="2">'Table 2'!$1:$5</definedName>
    <definedName name="_xlnm.Print_Titles" localSheetId="3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48" l="1"/>
  <c r="R15" i="148"/>
  <c r="R16" i="148"/>
  <c r="R17" i="148"/>
  <c r="R18" i="148"/>
  <c r="R19" i="148"/>
  <c r="R20" i="148"/>
  <c r="R21" i="148"/>
  <c r="R22" i="148"/>
  <c r="R23" i="148"/>
  <c r="R24" i="148"/>
  <c r="R25" i="148"/>
  <c r="R26" i="148"/>
  <c r="R27" i="148"/>
  <c r="R28" i="148"/>
  <c r="R29" i="148"/>
  <c r="R30" i="148"/>
  <c r="R31" i="148"/>
  <c r="R32" i="148"/>
  <c r="R33" i="148"/>
  <c r="R34" i="148"/>
  <c r="R35" i="148"/>
  <c r="R36" i="148"/>
  <c r="R13" i="148"/>
  <c r="R11" i="148"/>
  <c r="AH9" i="141"/>
  <c r="AK11" i="148" l="1"/>
  <c r="AL11" i="148"/>
  <c r="AM11" i="148"/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E11" i="146"/>
  <c r="D11" i="146"/>
  <c r="E48" i="146"/>
  <c r="D48" i="146"/>
  <c r="E46" i="146"/>
  <c r="D46" i="146"/>
  <c r="E39" i="146"/>
  <c r="D39" i="146"/>
  <c r="E38" i="146"/>
  <c r="D38" i="146"/>
  <c r="E37" i="146"/>
  <c r="D37" i="146"/>
  <c r="E36" i="146"/>
  <c r="D36" i="146"/>
  <c r="E35" i="146"/>
  <c r="D35" i="146"/>
  <c r="E34" i="146"/>
  <c r="D34" i="146"/>
  <c r="E33" i="146"/>
  <c r="D33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C59" i="125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E48" i="124"/>
  <c r="D48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D56" i="125" l="1"/>
  <c r="D53" i="125"/>
  <c r="AG23" i="14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G48" i="146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G48" i="124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44" i="123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L46" i="146"/>
  <c r="AK46" i="146"/>
  <c r="AL39" i="146"/>
  <c r="AK39" i="146"/>
  <c r="AL37" i="146"/>
  <c r="AK37" i="146"/>
  <c r="AM48" i="146"/>
  <c r="AL48" i="146"/>
  <c r="AK48" i="146"/>
  <c r="AM38" i="146"/>
  <c r="AL38" i="146"/>
  <c r="AK38" i="146"/>
  <c r="AM36" i="146"/>
  <c r="AL36" i="146"/>
  <c r="AK36" i="146"/>
  <c r="AM35" i="146"/>
  <c r="AL35" i="146"/>
  <c r="AK35" i="146"/>
  <c r="AM34" i="146"/>
  <c r="AL34" i="146"/>
  <c r="AK34" i="146"/>
  <c r="AM33" i="146"/>
  <c r="AL33" i="146"/>
  <c r="AK33" i="146"/>
  <c r="AM32" i="146"/>
  <c r="AL32" i="146"/>
  <c r="AK32" i="146"/>
  <c r="AM31" i="146"/>
  <c r="AL31" i="146"/>
  <c r="AK31" i="146"/>
  <c r="AM27" i="146"/>
  <c r="AL27" i="146"/>
  <c r="AK27" i="146"/>
  <c r="AM17" i="146"/>
  <c r="AL17" i="146"/>
  <c r="AK17" i="146"/>
  <c r="AM16" i="146"/>
  <c r="AL16" i="146"/>
  <c r="AK16" i="146"/>
  <c r="AM15" i="146"/>
  <c r="AL15" i="146"/>
  <c r="AK15" i="146"/>
  <c r="AM14" i="146"/>
  <c r="AL14" i="146"/>
  <c r="AK14" i="146"/>
  <c r="AM13" i="146"/>
  <c r="AL13" i="146"/>
  <c r="AK13" i="146"/>
  <c r="AM12" i="146"/>
  <c r="AL12" i="146"/>
  <c r="AK12" i="146"/>
  <c r="AM11" i="146"/>
  <c r="AL11" i="146"/>
  <c r="AK11" i="146"/>
  <c r="AM10" i="146"/>
  <c r="AL10" i="146"/>
  <c r="AK10" i="146"/>
  <c r="AK9" i="146"/>
  <c r="AF47" i="125" l="1"/>
  <c r="AF50" i="125"/>
  <c r="AG9" i="124"/>
  <c r="AF9" i="124"/>
  <c r="AG9" i="123"/>
  <c r="AD47" i="146"/>
  <c r="AD45" i="146"/>
  <c r="AD44" i="146"/>
  <c r="AD43" i="146"/>
  <c r="AD42" i="146"/>
  <c r="AD26" i="146"/>
  <c r="AD25" i="146"/>
  <c r="AD24" i="146"/>
  <c r="AD23" i="146"/>
  <c r="AD22" i="146"/>
  <c r="AD21" i="146"/>
  <c r="AD20" i="146"/>
  <c r="AG20" i="146" l="1"/>
  <c r="AF20" i="146"/>
  <c r="AL20" i="146"/>
  <c r="AL44" i="146"/>
  <c r="AG44" i="146"/>
  <c r="AF44" i="146"/>
  <c r="AG47" i="146"/>
  <c r="AL47" i="146"/>
  <c r="AF47" i="146"/>
  <c r="AL42" i="146"/>
  <c r="AG42" i="146"/>
  <c r="AF42" i="146"/>
  <c r="AG45" i="146"/>
  <c r="AL45" i="146"/>
  <c r="AF45" i="146"/>
  <c r="AG23" i="146"/>
  <c r="AF23" i="146"/>
  <c r="AL23" i="146"/>
  <c r="AG24" i="146"/>
  <c r="AF24" i="146"/>
  <c r="AL24" i="146"/>
  <c r="AL25" i="146"/>
  <c r="AG25" i="146"/>
  <c r="AF25" i="146"/>
  <c r="AG43" i="146"/>
  <c r="AF43" i="146"/>
  <c r="AL43" i="146"/>
  <c r="AL21" i="146"/>
  <c r="AG21" i="146"/>
  <c r="AF21" i="146"/>
  <c r="AL22" i="146"/>
  <c r="AG22" i="146"/>
  <c r="AF22" i="146"/>
  <c r="AG26" i="146"/>
  <c r="AL26" i="146"/>
  <c r="AF26" i="146"/>
  <c r="B26" i="146" l="1"/>
  <c r="B25" i="146"/>
  <c r="B24" i="146"/>
  <c r="B23" i="146"/>
  <c r="B22" i="146"/>
  <c r="B21" i="146"/>
  <c r="B20" i="146"/>
  <c r="B47" i="146"/>
  <c r="B45" i="146"/>
  <c r="B44" i="146"/>
  <c r="B43" i="146"/>
  <c r="B42" i="146"/>
  <c r="E42" i="146" l="1"/>
  <c r="D42" i="146"/>
  <c r="AK42" i="146"/>
  <c r="E47" i="146"/>
  <c r="D47" i="146"/>
  <c r="AK47" i="146"/>
  <c r="E20" i="146"/>
  <c r="D20" i="146"/>
  <c r="AK20" i="146"/>
  <c r="E22" i="146"/>
  <c r="D22" i="146"/>
  <c r="AK22" i="146"/>
  <c r="E43" i="146"/>
  <c r="D43" i="146"/>
  <c r="AK43" i="146"/>
  <c r="E24" i="146"/>
  <c r="D24" i="146"/>
  <c r="AK24" i="146"/>
  <c r="E44" i="146"/>
  <c r="D44" i="146"/>
  <c r="AK44" i="146"/>
  <c r="E25" i="146"/>
  <c r="D25" i="146"/>
  <c r="AK25" i="146"/>
  <c r="E21" i="146"/>
  <c r="D21" i="146"/>
  <c r="AK21" i="146"/>
  <c r="E23" i="146"/>
  <c r="D23" i="146"/>
  <c r="AK23" i="146"/>
  <c r="E45" i="146"/>
  <c r="D45" i="146"/>
  <c r="AK45" i="146"/>
  <c r="E26" i="146"/>
  <c r="D26" i="146"/>
  <c r="AK26" i="146"/>
  <c r="C27" i="151"/>
  <c r="C26" i="151"/>
  <c r="C25" i="151"/>
  <c r="C24" i="151"/>
  <c r="C23" i="151"/>
  <c r="C22" i="151"/>
  <c r="C21" i="151"/>
  <c r="C20" i="151"/>
  <c r="C19" i="151"/>
  <c r="C18" i="151"/>
  <c r="C17" i="151"/>
  <c r="C16" i="151"/>
  <c r="C15" i="151"/>
  <c r="C14" i="151"/>
  <c r="C13" i="151"/>
  <c r="C12" i="151"/>
  <c r="C11" i="151"/>
  <c r="C9" i="151"/>
  <c r="AJ23" i="141"/>
  <c r="AI23" i="141"/>
  <c r="AH23" i="141"/>
  <c r="AJ22" i="141"/>
  <c r="AI22" i="141"/>
  <c r="AH22" i="141"/>
  <c r="AJ21" i="141"/>
  <c r="AI21" i="141"/>
  <c r="AH21" i="141"/>
  <c r="AJ20" i="141"/>
  <c r="AI20" i="141"/>
  <c r="AH20" i="141"/>
  <c r="AJ19" i="141"/>
  <c r="AI19" i="141"/>
  <c r="AH19" i="141"/>
  <c r="AJ18" i="141"/>
  <c r="AI18" i="141"/>
  <c r="AH18" i="141"/>
  <c r="AJ17" i="141"/>
  <c r="AI17" i="141"/>
  <c r="AH17" i="141"/>
  <c r="AJ16" i="141"/>
  <c r="AI16" i="141"/>
  <c r="AH16" i="141"/>
  <c r="AJ15" i="141"/>
  <c r="AI15" i="141"/>
  <c r="AH15" i="141"/>
  <c r="AJ14" i="141"/>
  <c r="AI14" i="141"/>
  <c r="AH14" i="141"/>
  <c r="AJ13" i="141"/>
  <c r="AI13" i="141"/>
  <c r="AH13" i="141"/>
  <c r="AJ12" i="141"/>
  <c r="AI12" i="141"/>
  <c r="AH12" i="141"/>
  <c r="AJ11" i="141"/>
  <c r="AI11" i="141"/>
  <c r="AH11" i="141"/>
  <c r="AJ10" i="141"/>
  <c r="AI10" i="141"/>
  <c r="AH10" i="141"/>
  <c r="AJ9" i="141"/>
  <c r="AI9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I22" i="148"/>
  <c r="BH22" i="148"/>
  <c r="BG22" i="148"/>
  <c r="BI16" i="148"/>
  <c r="BH16" i="148"/>
  <c r="BG16" i="148"/>
  <c r="BI13" i="148"/>
  <c r="BH13" i="148"/>
  <c r="BG13" i="148"/>
  <c r="BI11" i="148"/>
  <c r="BH11" i="148"/>
  <c r="BG11" i="148"/>
  <c r="AX22" i="148"/>
  <c r="AW22" i="148"/>
  <c r="AV22" i="148"/>
  <c r="AX16" i="148"/>
  <c r="AW16" i="148"/>
  <c r="AV16" i="148"/>
  <c r="AX13" i="148"/>
  <c r="AW13" i="148"/>
  <c r="AV13" i="148"/>
  <c r="AX11" i="148"/>
  <c r="AW11" i="148"/>
  <c r="AV11" i="148"/>
  <c r="AM22" i="148"/>
  <c r="AL22" i="148"/>
  <c r="AK22" i="148"/>
  <c r="AM16" i="148"/>
  <c r="AL16" i="148"/>
  <c r="AK16" i="148"/>
  <c r="AM13" i="148"/>
  <c r="AL13" i="148"/>
  <c r="AK13" i="148"/>
  <c r="T36" i="148"/>
  <c r="S36" i="148"/>
  <c r="T35" i="148"/>
  <c r="S35" i="148"/>
  <c r="T34" i="148"/>
  <c r="S34" i="148"/>
  <c r="T33" i="148"/>
  <c r="S33" i="148"/>
  <c r="T32" i="148"/>
  <c r="S32" i="148"/>
  <c r="T31" i="148"/>
  <c r="S31" i="148"/>
  <c r="T30" i="148"/>
  <c r="S30" i="148"/>
  <c r="T29" i="148"/>
  <c r="S29" i="148"/>
  <c r="T28" i="148"/>
  <c r="S28" i="148"/>
  <c r="T27" i="148"/>
  <c r="S27" i="148"/>
  <c r="T26" i="148"/>
  <c r="S26" i="148"/>
  <c r="T25" i="148"/>
  <c r="S25" i="148"/>
  <c r="T24" i="148"/>
  <c r="S24" i="148"/>
  <c r="T23" i="148"/>
  <c r="S23" i="148"/>
  <c r="T22" i="148"/>
  <c r="S22" i="148"/>
  <c r="T21" i="148"/>
  <c r="S21" i="148"/>
  <c r="T20" i="148"/>
  <c r="S20" i="148"/>
  <c r="T19" i="148"/>
  <c r="S19" i="148"/>
  <c r="T18" i="148"/>
  <c r="S18" i="148"/>
  <c r="T17" i="148"/>
  <c r="S17" i="148"/>
  <c r="T16" i="148"/>
  <c r="S16" i="148"/>
  <c r="T15" i="148"/>
  <c r="S15" i="148"/>
  <c r="T14" i="148"/>
  <c r="S14" i="148"/>
  <c r="T13" i="148"/>
  <c r="S13" i="148"/>
  <c r="T11" i="148"/>
  <c r="S11" i="148"/>
  <c r="AM9" i="146"/>
  <c r="AL9" i="146"/>
  <c r="AJ48" i="146"/>
  <c r="AI48" i="146"/>
  <c r="AH48" i="146"/>
  <c r="AI47" i="146"/>
  <c r="AH47" i="146"/>
  <c r="AI46" i="146"/>
  <c r="AH46" i="146"/>
  <c r="AI45" i="146"/>
  <c r="AH45" i="146"/>
  <c r="AI44" i="146"/>
  <c r="AH44" i="146"/>
  <c r="AI43" i="146"/>
  <c r="AH43" i="146"/>
  <c r="AI42" i="146"/>
  <c r="AH42" i="146"/>
  <c r="AI39" i="146"/>
  <c r="AH39" i="146"/>
  <c r="AJ38" i="146"/>
  <c r="AI38" i="146"/>
  <c r="AH38" i="146"/>
  <c r="AI37" i="146"/>
  <c r="AH37" i="146"/>
  <c r="AJ36" i="146"/>
  <c r="AI36" i="146"/>
  <c r="AH36" i="146"/>
  <c r="AJ35" i="146"/>
  <c r="AI35" i="146"/>
  <c r="AH35" i="146"/>
  <c r="AJ34" i="146"/>
  <c r="AI34" i="146"/>
  <c r="AH34" i="146"/>
  <c r="AJ33" i="146"/>
  <c r="AI33" i="146"/>
  <c r="AH33" i="146"/>
  <c r="AJ32" i="146"/>
  <c r="AI32" i="146"/>
  <c r="AH32" i="146"/>
  <c r="AJ31" i="146"/>
  <c r="AI31" i="146"/>
  <c r="AH31" i="146"/>
  <c r="AJ27" i="146"/>
  <c r="AI27" i="146"/>
  <c r="AH27" i="146"/>
  <c r="AI26" i="146"/>
  <c r="AH26" i="146"/>
  <c r="AI25" i="146"/>
  <c r="AH25" i="146"/>
  <c r="AI24" i="146"/>
  <c r="AH24" i="146"/>
  <c r="AI23" i="146"/>
  <c r="AH23" i="146"/>
  <c r="AI22" i="146"/>
  <c r="AH22" i="146"/>
  <c r="AI21" i="146"/>
  <c r="AH21" i="146"/>
  <c r="AI20" i="146"/>
  <c r="AH20" i="146"/>
  <c r="AJ17" i="146"/>
  <c r="AI17" i="146"/>
  <c r="AH17" i="146"/>
  <c r="AJ16" i="146"/>
  <c r="AI16" i="146"/>
  <c r="AH16" i="146"/>
  <c r="AJ15" i="146"/>
  <c r="AI15" i="146"/>
  <c r="AH15" i="146"/>
  <c r="AJ14" i="146"/>
  <c r="AI14" i="146"/>
  <c r="AH14" i="146"/>
  <c r="AJ13" i="146"/>
  <c r="AI13" i="146"/>
  <c r="AH13" i="146"/>
  <c r="AJ12" i="146"/>
  <c r="AI12" i="146"/>
  <c r="AH12" i="146"/>
  <c r="AJ11" i="146"/>
  <c r="AI11" i="146"/>
  <c r="AH11" i="146"/>
  <c r="AJ10" i="146"/>
  <c r="AI10" i="146"/>
  <c r="AH10" i="146"/>
  <c r="AJ9" i="146"/>
  <c r="AI9" i="146"/>
  <c r="AH9" i="146"/>
  <c r="AH31" i="141" l="1"/>
  <c r="E31" i="141"/>
  <c r="D31" i="141"/>
  <c r="AG27" i="141"/>
  <c r="AF27" i="141"/>
  <c r="AG35" i="141"/>
  <c r="AF35" i="141"/>
  <c r="AG34" i="141"/>
  <c r="AF34" i="141"/>
  <c r="AG28" i="141"/>
  <c r="AF28" i="141"/>
  <c r="AG26" i="141"/>
  <c r="AF26" i="141"/>
  <c r="E32" i="141"/>
  <c r="D32" i="141"/>
  <c r="AI29" i="141"/>
  <c r="AG29" i="141"/>
  <c r="AF29" i="141"/>
  <c r="AH33" i="141"/>
  <c r="E33" i="141"/>
  <c r="D33" i="141"/>
  <c r="E26" i="141"/>
  <c r="D26" i="141"/>
  <c r="E34" i="141"/>
  <c r="D34" i="141"/>
  <c r="AG30" i="141"/>
  <c r="AF30" i="141"/>
  <c r="E27" i="141"/>
  <c r="D27" i="141"/>
  <c r="E35" i="141"/>
  <c r="D35" i="141"/>
  <c r="AG31" i="141"/>
  <c r="AF31" i="141"/>
  <c r="AH30" i="141"/>
  <c r="E30" i="141"/>
  <c r="D30" i="141"/>
  <c r="AG36" i="141"/>
  <c r="AF36" i="141"/>
  <c r="AG37" i="141"/>
  <c r="AF37" i="141"/>
  <c r="AH28" i="141"/>
  <c r="E28" i="141"/>
  <c r="D28" i="141"/>
  <c r="AH36" i="141"/>
  <c r="E36" i="141"/>
  <c r="D36" i="141"/>
  <c r="AG32" i="141"/>
  <c r="AF32" i="141"/>
  <c r="E29" i="141"/>
  <c r="D29" i="141"/>
  <c r="AH37" i="141"/>
  <c r="E37" i="141"/>
  <c r="D37" i="141"/>
  <c r="AG33" i="141"/>
  <c r="AF33" i="141"/>
  <c r="AI32" i="141"/>
  <c r="AH32" i="141"/>
  <c r="AH34" i="141"/>
  <c r="AI34" i="141"/>
  <c r="AI33" i="141"/>
  <c r="AI37" i="141"/>
  <c r="AI31" i="141"/>
  <c r="AI36" i="141"/>
  <c r="AI30" i="141"/>
  <c r="AH35" i="141"/>
  <c r="AI35" i="141"/>
  <c r="AH29" i="141"/>
  <c r="AI28" i="141"/>
  <c r="AI27" i="141"/>
  <c r="AH27" i="141"/>
  <c r="AI26" i="141"/>
  <c r="AH26" i="141"/>
  <c r="AD14" i="125"/>
  <c r="AD25" i="124"/>
  <c r="B35" i="123"/>
  <c r="B21" i="123"/>
  <c r="B13" i="123"/>
  <c r="H10" i="125" l="1"/>
  <c r="I10" i="125"/>
  <c r="T10" i="125"/>
  <c r="U10" i="125"/>
  <c r="X10" i="125"/>
  <c r="Y10" i="125"/>
  <c r="AB10" i="125"/>
  <c r="AC10" i="125"/>
  <c r="N37" i="123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AC48" i="146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AC61" i="125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48" i="124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J27" i="141"/>
  <c r="AC34" i="141"/>
  <c r="AJ34" i="141"/>
  <c r="AC28" i="141"/>
  <c r="AJ28" i="141"/>
  <c r="AC36" i="141"/>
  <c r="AJ36" i="141"/>
  <c r="AC33" i="141"/>
  <c r="AJ33" i="141"/>
  <c r="AB30" i="141"/>
  <c r="AJ30" i="141"/>
  <c r="AC26" i="141"/>
  <c r="AJ26" i="141"/>
  <c r="AC29" i="141"/>
  <c r="AJ29" i="141"/>
  <c r="AB35" i="141"/>
  <c r="AJ35" i="141"/>
  <c r="AC37" i="141"/>
  <c r="AJ37" i="141"/>
  <c r="AB31" i="141"/>
  <c r="AJ31" i="141"/>
  <c r="AC32" i="141"/>
  <c r="AJ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Z47" i="146"/>
  <c r="Z45" i="146"/>
  <c r="Z44" i="146"/>
  <c r="Z43" i="146"/>
  <c r="Z42" i="146"/>
  <c r="Z21" i="146"/>
  <c r="AM44" i="146" l="1"/>
  <c r="AJ44" i="146"/>
  <c r="AM45" i="146"/>
  <c r="AJ45" i="146"/>
  <c r="AM42" i="146"/>
  <c r="AJ42" i="146"/>
  <c r="AM47" i="146"/>
  <c r="AJ47" i="146"/>
  <c r="AM21" i="146"/>
  <c r="AJ21" i="146"/>
  <c r="AM43" i="146"/>
  <c r="AJ43" i="146"/>
  <c r="AC43" i="146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M20" i="146" l="1"/>
  <c r="AJ20" i="146"/>
  <c r="AM22" i="146"/>
  <c r="AJ22" i="146"/>
  <c r="AM26" i="146"/>
  <c r="AJ26" i="146"/>
  <c r="AM23" i="146"/>
  <c r="AJ23" i="146"/>
  <c r="AM24" i="146"/>
  <c r="AJ24" i="146"/>
  <c r="AM25" i="146"/>
  <c r="AJ25" i="146"/>
  <c r="AC26" i="146"/>
  <c r="AB26" i="146"/>
  <c r="AC23" i="146"/>
  <c r="AB23" i="146"/>
  <c r="AC24" i="146"/>
  <c r="AB24" i="146"/>
  <c r="AC20" i="146"/>
  <c r="AB20" i="146"/>
  <c r="AC25" i="146"/>
  <c r="AB25" i="146"/>
  <c r="AC22" i="146"/>
  <c r="AB22" i="146"/>
  <c r="Z14" i="125" l="1"/>
  <c r="Z25" i="124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V25" i="124"/>
  <c r="N25" i="124"/>
  <c r="R42" i="124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M19" i="148"/>
  <c r="M20" i="148"/>
  <c r="M21" i="148"/>
  <c r="M22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5" i="148"/>
  <c r="M36" i="148"/>
  <c r="M14" i="148"/>
  <c r="M15" i="148"/>
  <c r="M16" i="148"/>
  <c r="M17" i="148"/>
  <c r="M18" i="148"/>
  <c r="M13" i="148"/>
  <c r="M11" i="148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X21" i="146" l="1"/>
  <c r="Y21" i="146"/>
  <c r="Y47" i="146"/>
  <c r="X42" i="146" l="1"/>
  <c r="Y42" i="146"/>
  <c r="X43" i="146"/>
  <c r="Y43" i="146"/>
  <c r="Y31" i="141"/>
  <c r="X31" i="141"/>
  <c r="Y20" i="146"/>
  <c r="X20" i="146"/>
  <c r="Y44" i="146"/>
  <c r="X44" i="146"/>
  <c r="Y32" i="141"/>
  <c r="X32" i="141"/>
  <c r="Y37" i="141"/>
  <c r="X37" i="141"/>
  <c r="Y22" i="146"/>
  <c r="X22" i="146"/>
  <c r="X33" i="141"/>
  <c r="Y33" i="141"/>
  <c r="X29" i="141"/>
  <c r="Y29" i="141"/>
  <c r="Y23" i="146"/>
  <c r="X23" i="146"/>
  <c r="Y34" i="141"/>
  <c r="X34" i="141"/>
  <c r="Y35" i="141"/>
  <c r="X35" i="141"/>
  <c r="Y26" i="146"/>
  <c r="X26" i="146"/>
  <c r="Y30" i="141"/>
  <c r="X30" i="141"/>
  <c r="Y45" i="146"/>
  <c r="X45" i="146"/>
  <c r="Y26" i="141"/>
  <c r="X26" i="141"/>
  <c r="Y24" i="146"/>
  <c r="X24" i="146"/>
  <c r="Y27" i="141"/>
  <c r="X27" i="141"/>
  <c r="Y25" i="146"/>
  <c r="X25" i="146"/>
  <c r="Y28" i="141"/>
  <c r="X28" i="141"/>
  <c r="Y36" i="141"/>
  <c r="X36" i="141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  <c r="N59" i="125"/>
  <c r="N45" i="125" s="1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46" i="124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<sst xmlns="http://schemas.openxmlformats.org/spreadsheetml/2006/main" count="2283" uniqueCount="379">
  <si>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</si>
  <si>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</si>
  <si>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</si>
  <si>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</si>
  <si>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</si>
  <si>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</si>
  <si>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</si>
  <si>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</si>
  <si>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</si>
  <si>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</si>
  <si>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</si>
  <si>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</si>
  <si>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</si>
  <si>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</si>
  <si>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</si>
  <si>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</si>
  <si>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</si>
  <si>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</si>
  <si>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</si>
  <si>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</si>
  <si>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</si>
  <si>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</si>
  <si>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</si>
  <si>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</si>
  <si>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</si>
  <si>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</si>
  <si>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</si>
  <si>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</si>
  <si>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</si>
  <si>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</si>
  <si>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</si>
  <si>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</si>
  <si>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</si>
  <si>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Hours Worked/Major Industry Group/Age Group/Sex/ Highest Grade Completed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</si>
  <si>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</si>
  <si>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</si>
  <si>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</si>
  <si>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</si>
  <si>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</si>
  <si>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</si>
  <si>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</si>
  <si>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</si>
  <si>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</si>
  <si>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</si>
  <si>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</si>
  <si>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</si>
  <si>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</si>
  <si>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</si>
  <si>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</si>
  <si>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</si>
  <si>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</si>
  <si>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</si>
  <si>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</si>
  <si>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</si>
  <si>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</si>
  <si>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</si>
  <si>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</si>
  <si>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</si>
  <si>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</si>
  <si>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</si>
  <si>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</si>
  <si>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</si>
  <si>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</si>
  <si>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</si>
  <si>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</si>
  <si>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</si>
  <si>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</si>
  <si>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</si>
  <si>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</si>
  <si>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</si>
  <si>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</si>
  <si>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</si>
  <si>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</si>
  <si>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</si>
  <si>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</si>
  <si>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</si>
  <si>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</si>
  <si>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</si>
  <si>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</si>
  <si>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</si>
  <si>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</si>
  <si>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Other service activities</t>
  </si>
  <si>
    <t>Fishing and aquaculture</t>
  </si>
  <si>
    <t>Worked 40 hours and over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</si>
  <si>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</si>
  <si>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</si>
  <si>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</si>
  <si>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</si>
  <si>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</si>
  <si>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</si>
  <si>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</si>
  <si>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</si>
  <si>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</si>
  <si>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</si>
  <si>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</si>
  <si>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</si>
  <si>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</si>
  <si>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</si>
  <si>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</si>
  <si>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</si>
  <si>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</si>
  <si>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</si>
  <si>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</si>
  <si>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</si>
  <si>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</si>
  <si>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</si>
  <si>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</si>
  <si>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Reason for Working Less than 40 Hours and Working More than 48 Hours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</si>
  <si>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</si>
  <si>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</si>
  <si>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</si>
  <si>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</si>
  <si>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</si>
  <si>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</si>
  <si>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</si>
  <si>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</si>
  <si>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</si>
  <si>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</si>
  <si>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</si>
  <si>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</si>
  <si>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</si>
  <si>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</si>
  <si>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</si>
  <si>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</si>
  <si>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</si>
  <si>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</si>
  <si>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</si>
  <si>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</si>
  <si>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</si>
  <si>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</si>
  <si>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</si>
  <si>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</si>
  <si>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PHILIPPINES</t>
  </si>
  <si>
    <t>Total (in thousands)</t>
  </si>
  <si>
    <t>Agriculture and forestry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</si>
  <si>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</si>
  <si>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</si>
  <si>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</si>
  <si>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</si>
  <si>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</si>
  <si>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</si>
  <si>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</si>
  <si>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</si>
  <si>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</si>
  <si>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</si>
  <si>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</si>
  <si>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</si>
  <si>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</si>
  <si>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</si>
  <si>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</si>
  <si>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</si>
  <si>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</si>
  <si>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</si>
  <si>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</si>
  <si>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</si>
  <si>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</si>
  <si>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</si>
  <si>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</si>
  <si>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</si>
  <si>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</si>
  <si>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</si>
  <si>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</si>
  <si>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</si>
  <si>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</si>
  <si>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</si>
  <si>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</si>
  <si>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</si>
  <si>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</si>
  <si>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</si>
  <si>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</si>
  <si>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</si>
  <si>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</si>
  <si>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</si>
  <si>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</si>
  <si>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</si>
  <si>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</si>
  <si>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</si>
  <si>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</si>
  <si>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>Percent Distribution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</si>
  <si>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</si>
  <si>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</si>
  <si>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</si>
  <si>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</si>
  <si>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</si>
  <si>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</si>
  <si>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</si>
  <si>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</si>
  <si>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</si>
  <si>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</si>
  <si>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</si>
  <si>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</si>
  <si>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</si>
  <si>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</si>
  <si>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</si>
  <si>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</si>
  <si>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</si>
  <si>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</si>
  <si>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</si>
  <si>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</si>
  <si>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</si>
  <si>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</si>
  <si>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</si>
  <si>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</si>
  <si>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</si>
  <si>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</si>
  <si>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</si>
  <si>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</si>
  <si>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</si>
  <si>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</si>
  <si>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</si>
  <si>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</si>
  <si>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</si>
  <si>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</si>
  <si>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</si>
  <si>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</si>
  <si>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</si>
  <si>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A - Key Employment Indicators with Measures of Precision, Philippines:</t>
  </si>
  <si>
    <t xml:space="preserve">Population 15 Years Old and Over </t>
  </si>
  <si>
    <t>Total Population 15 Years Old and Over</t>
  </si>
  <si>
    <t>Male 15 Years Old and Over</t>
  </si>
  <si>
    <t>Female 15 Years Old and Over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</si>
  <si>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</si>
  <si>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</si>
  <si>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</si>
  <si>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</si>
  <si>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</si>
  <si>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</si>
  <si>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</si>
  <si>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</si>
  <si>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</si>
  <si>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</si>
  <si>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</si>
  <si>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r>
      <t>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</si>
  <si>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</si>
  <si>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</si>
  <si>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1</t>
    </r>
  </si>
  <si>
    <r>
      <t>January 2022</t>
    </r>
    <r>
      <rPr>
        <vertAlign val="superscript"/>
        <sz val="10"/>
        <rFont val="Arial"/>
        <family val="2"/>
      </rPr>
      <t xml:space="preserve">p, 1 </t>
    </r>
    <r>
      <rPr>
        <sz val="10"/>
        <rFont val="Arial"/>
        <family val="2"/>
      </rPr>
      <t xml:space="preserve">          </t>
    </r>
  </si>
  <si>
    <t xml:space="preserve">           f -Final.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</si>
  <si>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</si>
  <si>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</si>
  <si>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</si>
  <si>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</si>
  <si>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</si>
  <si>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</si>
  <si>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</si>
  <si>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</si>
  <si>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</si>
  <si>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</si>
  <si>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</si>
  <si>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</si>
  <si>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</si>
  <si>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</si>
  <si>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</si>
  <si>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</si>
  <si>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</si>
  <si>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</si>
  <si>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</si>
  <si>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</si>
  <si>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</si>
  <si>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</si>
  <si>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</si>
  <si>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</si>
  <si>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</si>
  <si>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</si>
  <si>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</si>
  <si>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</si>
  <si>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</si>
  <si>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</si>
  <si>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</si>
  <si>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</si>
  <si>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</si>
  <si>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February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</si>
  <si>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-</t>
  </si>
  <si>
    <t xml:space="preserve">          3 - Preliminary estimates in January 2022 excludes Surigao del Norte and Dinagat Island. 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</si>
  <si>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</si>
  <si>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</si>
  <si>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t>TABLE 2   Employed Persons by Sector, Subsector, and Hours Worked, with Measures of Precision,  Philippines: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</si>
  <si>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</si>
  <si>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</si>
  <si>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</si>
  <si>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</si>
  <si>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0"/>
        <rFont val="Arial"/>
        <family val="2"/>
      </rPr>
      <t>p</t>
    </r>
  </si>
  <si>
    <r>
      <t>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</si>
  <si>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March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</si>
  <si>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</si>
  <si>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</si>
  <si>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</si>
  <si>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</si>
  <si>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</si>
  <si>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</si>
  <si>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April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</si>
  <si>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</si>
  <si>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</si>
  <si>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</si>
  <si>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</si>
  <si>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</si>
  <si>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</si>
  <si>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</si>
  <si>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</si>
  <si>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</si>
  <si>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</si>
  <si>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</si>
  <si>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June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</si>
  <si>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</si>
  <si>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"-" indicator equals to 0 or no data</t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</si>
  <si>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</si>
  <si>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</si>
  <si>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</si>
  <si>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</si>
  <si>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</si>
  <si>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</si>
  <si>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</si>
  <si>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</si>
  <si>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</si>
  <si>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f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</si>
  <si>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</si>
  <si>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2022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</si>
  <si>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</si>
  <si>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</si>
  <si>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b/>
        <vertAlign val="superscript"/>
        <sz val="10"/>
        <rFont val="Arial"/>
        <family val="2"/>
      </rPr>
      <t xml:space="preserve">f 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</si>
  <si>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                          </t>
    </r>
  </si>
  <si>
    <r>
      <t>July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</si>
  <si>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TABLE C - Reasons for Working Less Than 40 Hours, Working More than 48 Hours, and with Job but not at Work, Philippines:
July 2021</t>
    </r>
    <r>
      <rPr>
        <b/>
        <vertAlign val="superscript"/>
        <sz val="12"/>
        <rFont val="Arial"/>
        <family val="2"/>
      </rPr>
      <t>f</t>
    </r>
    <r>
      <rPr>
        <b/>
        <sz val="12"/>
        <rFont val="Arial"/>
        <family val="2"/>
      </rPr>
      <t>, January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and July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</si>
  <si>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r>
      <t>July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</si>
  <si>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</si>
  <si>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July 2022</t>
    </r>
    <r>
      <rPr>
        <b/>
        <vertAlign val="superscript"/>
        <sz val="12"/>
        <rFont val="Tahoma"/>
        <family val="2"/>
      </rPr>
      <t>p</t>
    </r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</si>
  <si>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</si>
  <si>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</si>
  <si>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</si>
  <si>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</si>
  <si>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</si>
  <si>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</si>
  <si>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</si>
  <si>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</si>
  <si>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</si>
  <si>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</si>
  <si>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</si>
  <si>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</si>
  <si>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</si>
  <si>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</si>
  <si>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</si>
  <si>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</si>
  <si>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</si>
  <si>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</si>
  <si>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</si>
  <si>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</si>
  <si>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</si>
  <si>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</si>
  <si>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</si>
  <si>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</si>
  <si>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</si>
  <si>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</si>
  <si>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</si>
  <si>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</si>
  <si>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July 2021</t>
    </r>
    <r>
      <rPr>
        <vertAlign val="superscript"/>
        <sz val="10"/>
        <rFont val="Arial"/>
        <family val="2"/>
      </rPr>
      <t>f</t>
    </r>
  </si>
  <si>
    <r>
      <t>July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</si>
  <si>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2022</t>
    </r>
    <r>
      <rPr>
        <b/>
        <vertAlign val="superscript"/>
        <sz val="10"/>
        <rFont val="Arial"/>
        <family val="2"/>
      </rPr>
      <t>p</t>
    </r>
  </si>
  <si>
    <t>JULY 2022 LABOR FORCE SURVEY</t>
  </si>
  <si>
    <t>Table 4A</t>
  </si>
  <si>
    <t>Table 4</t>
  </si>
  <si>
    <r>
      <t>Employed Persons by Sector, Occupation and Class of Worker, with Measures of Precision, Philippines: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, 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</si>
  <si>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</si>
  <si>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</si>
  <si>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</si>
  <si>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</si>
  <si>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</si>
  <si>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</si>
  <si>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</si>
  <si>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</si>
  <si>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</si>
  <si>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</si>
  <si>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</si>
  <si>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</si>
  <si>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</si>
  <si>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</si>
  <si>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</si>
  <si>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</si>
  <si>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</si>
  <si>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TABLE B - Employment by Major Industry Group and Total Hours Worked, Philippines: 
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</si>
</sst>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3" formatCode="#,##0.0\ \ _);\(#,##0.0\ \ \)"/>
    <numFmt numFmtId="174" formatCode="#,##0.000;\-#,##0.000"/>
    <numFmt numFmtId="175" formatCode="#,##0.0000;\-#,##0.0000"/>
    <numFmt numFmtId="176" formatCode="#,##0.00000;\-#,##0.00000"/>
    <numFmt numFmtId="177" formatCode="0.0000"/>
    <numFmt numFmtId="178" formatCode="_(* #,##0.000_);_(* \(#,##0.000\);_(* &quot;-&quot;??_);_(@_)"/>
    <numFmt numFmtId="179" formatCode="_-* #,##0.000_-;\-* #,##0.000_-;_-* &quot;-&quot;??_-;_-@_-"/>
    <numFmt numFmtId="180" formatCode="_-* #,##0.0_-;\-* #,##0.0_-;_-* &quot;-&quot;??_-;_-@_-"/>
    <numFmt numFmtId="181" formatCode="#,##0.000000"/>
    <numFmt numFmtId="182" formatCode="0.0_);\(0.0\)"/>
    <numFmt numFmtId="183" formatCode="0_);\(0\)"/>
    <numFmt numFmtId="184" formatCode="#,##0\ \ _);\(#,##0\ \ \)"/>
  </numFmts>
  <fonts count="4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9">
    <xf numFmtId="37" fontId="0" fillId="0" borderId="0" xfId="0"/>
    <xf numFmtId="168" fontId="6" fillId="0" borderId="0" xfId="1" applyNumberFormat="1" applyFont="1" applyFill="1" applyBorder="1"/>
    <xf numFmtId="165" fontId="6" fillId="0" borderId="3" xfId="1" applyNumberFormat="1" applyFont="1" applyFill="1" applyBorder="1" applyAlignment="1"/>
    <xf numFmtId="37" fontId="6" fillId="0" borderId="3" xfId="1" applyNumberFormat="1" applyFont="1" applyFill="1" applyBorder="1" applyAlignment="1"/>
    <xf numFmtId="3" fontId="7" fillId="0" borderId="3" xfId="1" applyNumberFormat="1" applyFont="1" applyFill="1" applyBorder="1" applyAlignment="1"/>
    <xf numFmtId="169" fontId="7" fillId="0" borderId="3" xfId="1" applyNumberFormat="1" applyFont="1" applyFill="1" applyBorder="1" applyAlignment="1"/>
    <xf numFmtId="0" fontId="6" fillId="0" borderId="0" xfId="29"/>
    <xf numFmtId="0" fontId="13" fillId="0" borderId="15" xfId="29" applyFont="1" applyBorder="1" applyAlignment="1">
      <alignment horizontal="center" vertical="center" wrapText="1"/>
    </xf>
    <xf numFmtId="37" fontId="16" fillId="0" borderId="15" xfId="0" applyFont="1" applyBorder="1" applyAlignment="1">
      <alignment vertical="center" wrapText="1"/>
    </xf>
    <xf numFmtId="37" fontId="16" fillId="0" borderId="13" xfId="0" applyFont="1" applyBorder="1" applyAlignment="1">
      <alignment vertical="center" wrapText="1"/>
    </xf>
    <xf numFmtId="37" fontId="16" fillId="0" borderId="3" xfId="0" applyFont="1" applyBorder="1" applyAlignment="1">
      <alignment vertical="center" wrapText="1"/>
    </xf>
    <xf numFmtId="0" fontId="6" fillId="0" borderId="0" xfId="29" applyAlignment="1">
      <alignment vertical="top" wrapText="1"/>
    </xf>
    <xf numFmtId="168" fontId="6" fillId="0" borderId="13" xfId="1" applyNumberFormat="1" applyFont="1" applyFill="1" applyBorder="1" applyAlignment="1">
      <alignment horizontal="right"/>
    </xf>
    <xf numFmtId="37" fontId="16" fillId="0" borderId="15" xfId="0" applyFont="1" applyBorder="1" applyAlignment="1">
      <alignment horizontal="left" vertical="center" wrapText="1"/>
    </xf>
    <xf numFmtId="167" fontId="23" fillId="0" borderId="0" xfId="1" applyNumberFormat="1" applyFont="1" applyBorder="1" applyAlignment="1">
      <alignment horizontal="left"/>
    </xf>
    <xf numFmtId="37" fontId="12" fillId="0" borderId="0" xfId="0" applyFont="1" applyAlignment="1">
      <alignment horizontal="center" vertical="center" wrapText="1"/>
    </xf>
    <xf numFmtId="37" fontId="16" fillId="0" borderId="0" xfId="0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37" fontId="23" fillId="0" borderId="0" xfId="2" applyFont="1" applyAlignment="1">
      <alignment vertical="center"/>
    </xf>
    <xf numFmtId="37" fontId="15" fillId="0" borderId="0" xfId="0" applyFont="1" applyAlignment="1">
      <alignment vertical="center"/>
    </xf>
    <xf numFmtId="37" fontId="15" fillId="0" borderId="5" xfId="0" applyFont="1" applyBorder="1" applyAlignment="1">
      <alignment horizontal="center" vertical="center"/>
    </xf>
    <xf numFmtId="37" fontId="15" fillId="0" borderId="5" xfId="14" applyFont="1" applyBorder="1" applyAlignment="1">
      <alignment vertical="center"/>
    </xf>
    <xf numFmtId="37" fontId="15" fillId="0" borderId="0" xfId="14" applyFont="1"/>
    <xf numFmtId="37" fontId="26" fillId="0" borderId="3" xfId="0" applyFont="1" applyBorder="1" applyAlignment="1">
      <alignment horizontal="left" vertical="center"/>
    </xf>
    <xf numFmtId="37" fontId="15" fillId="0" borderId="0" xfId="0" applyFont="1" applyAlignment="1">
      <alignment horizontal="left" vertical="center" indent="1"/>
    </xf>
    <xf numFmtId="37" fontId="15" fillId="0" borderId="0" xfId="0" applyFont="1"/>
    <xf numFmtId="37" fontId="15" fillId="0" borderId="6" xfId="0" applyFont="1" applyBorder="1" applyAlignment="1">
      <alignment horizontal="left" vertical="center" indent="1"/>
    </xf>
    <xf numFmtId="37" fontId="26" fillId="0" borderId="0" xfId="0" applyFont="1" applyAlignment="1">
      <alignment horizontal="center" vertical="center"/>
    </xf>
    <xf numFmtId="37" fontId="15" fillId="0" borderId="3" xfId="0" applyFont="1" applyBorder="1" applyAlignment="1">
      <alignment horizontal="center" vertical="center"/>
    </xf>
    <xf numFmtId="37" fontId="15" fillId="0" borderId="3" xfId="14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indent="1"/>
    </xf>
    <xf numFmtId="172" fontId="15" fillId="0" borderId="3" xfId="1" applyNumberFormat="1" applyFont="1" applyBorder="1" applyAlignment="1">
      <alignment horizontal="right" vertical="justify"/>
    </xf>
    <xf numFmtId="37" fontId="26" fillId="0" borderId="3" xfId="0" applyFont="1" applyBorder="1" applyAlignment="1">
      <alignment horizontal="left" vertical="center" indent="1"/>
    </xf>
    <xf numFmtId="172" fontId="28" fillId="0" borderId="3" xfId="1" applyNumberFormat="1" applyFont="1" applyBorder="1" applyAlignment="1">
      <alignment horizontal="right" vertical="justify"/>
    </xf>
    <xf numFmtId="37" fontId="15" fillId="0" borderId="3" xfId="0" applyFont="1" applyBorder="1" applyAlignment="1">
      <alignment horizontal="left" vertical="center" indent="2"/>
    </xf>
    <xf numFmtId="37" fontId="15" fillId="0" borderId="0" xfId="0" applyFont="1" applyAlignment="1">
      <alignment vertical="top"/>
    </xf>
    <xf numFmtId="37" fontId="15" fillId="0" borderId="0" xfId="2" applyFont="1" applyAlignment="1">
      <alignment vertical="center"/>
    </xf>
    <xf numFmtId="37" fontId="6" fillId="0" borderId="0" xfId="0" applyFont="1"/>
    <xf numFmtId="168" fontId="26" fillId="0" borderId="3" xfId="5" applyNumberFormat="1" applyFont="1" applyFill="1" applyBorder="1" applyAlignment="1">
      <alignment horizontal="right" vertical="justify"/>
    </xf>
    <xf numFmtId="172" fontId="15" fillId="0" borderId="3" xfId="1" applyNumberFormat="1" applyFont="1" applyFill="1" applyBorder="1" applyAlignment="1">
      <alignment horizontal="right" vertical="justify"/>
    </xf>
    <xf numFmtId="172" fontId="26" fillId="0" borderId="3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" fontId="15" fillId="0" borderId="3" xfId="1" applyNumberFormat="1" applyFont="1" applyFill="1" applyBorder="1" applyAlignment="1"/>
    <xf numFmtId="169" fontId="15" fillId="0" borderId="3" xfId="1" applyNumberFormat="1" applyFont="1" applyFill="1" applyBorder="1" applyAlignment="1"/>
    <xf numFmtId="168" fontId="6" fillId="0" borderId="3" xfId="1" applyNumberFormat="1" applyFont="1" applyFill="1" applyBorder="1" applyAlignment="1">
      <alignment horizontal="right" vertical="justify"/>
    </xf>
    <xf numFmtId="170" fontId="6" fillId="0" borderId="3" xfId="1" applyNumberFormat="1" applyFont="1" applyFill="1" applyBorder="1" applyAlignment="1">
      <alignment horizontal="right" vertical="center"/>
    </xf>
    <xf numFmtId="172" fontId="6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 wrapText="1"/>
    </xf>
    <xf numFmtId="172" fontId="6" fillId="0" borderId="3" xfId="1" applyNumberFormat="1" applyFont="1" applyFill="1" applyBorder="1" applyAlignment="1">
      <alignment horizontal="right"/>
    </xf>
    <xf numFmtId="172" fontId="6" fillId="0" borderId="13" xfId="1" applyNumberFormat="1" applyFont="1" applyFill="1" applyBorder="1" applyAlignment="1">
      <alignment horizontal="right"/>
    </xf>
    <xf numFmtId="173" fontId="11" fillId="2" borderId="3" xfId="1" applyNumberFormat="1" applyFont="1" applyFill="1" applyBorder="1" applyAlignment="1">
      <alignment horizontal="left" vertical="justify" indent="2"/>
    </xf>
    <xf numFmtId="0" fontId="6" fillId="0" borderId="0" xfId="14" applyNumberFormat="1" applyFont="1" applyAlignment="1">
      <alignment vertical="center"/>
    </xf>
    <xf numFmtId="49" fontId="15" fillId="0" borderId="5" xfId="14" applyNumberFormat="1" applyFont="1" applyBorder="1" applyAlignment="1">
      <alignment horizontal="left" indent="1"/>
    </xf>
    <xf numFmtId="49" fontId="15" fillId="0" borderId="5" xfId="14" applyNumberFormat="1" applyFont="1" applyBorder="1" applyAlignment="1">
      <alignment horizontal="left" indent="3"/>
    </xf>
    <xf numFmtId="49" fontId="15" fillId="0" borderId="5" xfId="14" applyNumberFormat="1" applyFont="1" applyBorder="1" applyAlignment="1">
      <alignment horizontal="left" indent="5"/>
    </xf>
    <xf numFmtId="49" fontId="15" fillId="0" borderId="5" xfId="14" applyNumberFormat="1" applyFont="1" applyBorder="1" applyAlignment="1">
      <alignment horizontal="left" indent="7"/>
    </xf>
    <xf numFmtId="49" fontId="15" fillId="0" borderId="5" xfId="14" applyNumberFormat="1" applyFont="1" applyBorder="1" applyAlignment="1">
      <alignment horizontal="left" indent="8"/>
    </xf>
    <xf numFmtId="49" fontId="15" fillId="0" borderId="5" xfId="14" applyNumberFormat="1" applyFont="1" applyBorder="1" applyAlignment="1">
      <alignment horizontal="left" indent="2"/>
    </xf>
    <xf numFmtId="49" fontId="15" fillId="0" borderId="5" xfId="14" applyNumberFormat="1" applyFont="1" applyBorder="1" applyAlignment="1">
      <alignment horizontal="left" indent="4"/>
    </xf>
    <xf numFmtId="49" fontId="15" fillId="0" borderId="9" xfId="14" applyNumberFormat="1" applyFont="1" applyBorder="1" applyAlignment="1">
      <alignment horizontal="left" indent="2"/>
    </xf>
    <xf numFmtId="49" fontId="26" fillId="0" borderId="5" xfId="14" applyNumberFormat="1" applyFont="1" applyBorder="1" applyAlignment="1">
      <alignment horizontal="left" indent="2"/>
    </xf>
    <xf numFmtId="0" fontId="33" fillId="0" borderId="0" xfId="14" applyNumberFormat="1" applyFont="1"/>
    <xf numFmtId="49" fontId="15" fillId="0" borderId="5" xfId="14" applyNumberFormat="1" applyFont="1" applyBorder="1" applyAlignment="1">
      <alignment horizontal="left" indent="6"/>
    </xf>
    <xf numFmtId="0" fontId="6" fillId="0" borderId="6" xfId="14" applyNumberFormat="1" applyFont="1" applyBorder="1"/>
    <xf numFmtId="3" fontId="6" fillId="0" borderId="13" xfId="14" applyNumberFormat="1" applyFont="1" applyBorder="1"/>
    <xf numFmtId="0" fontId="23" fillId="0" borderId="0" xfId="14" applyNumberFormat="1" applyFont="1" applyAlignment="1">
      <alignment horizontal="left" vertical="center" indent="1"/>
    </xf>
    <xf numFmtId="0" fontId="7" fillId="0" borderId="5" xfId="0" applyNumberFormat="1" applyFont="1" applyBorder="1" applyAlignment="1">
      <alignment horizontal="left" indent="2"/>
    </xf>
    <xf numFmtId="166" fontId="6" fillId="0" borderId="3" xfId="1" applyNumberFormat="1" applyFont="1" applyFill="1" applyBorder="1" applyAlignment="1"/>
    <xf numFmtId="172" fontId="15" fillId="0" borderId="0" xfId="14" applyNumberFormat="1" applyFont="1"/>
    <xf numFmtId="37" fontId="7" fillId="0" borderId="0" xfId="14" applyFont="1"/>
    <xf numFmtId="49" fontId="7" fillId="0" borderId="18" xfId="0" applyNumberFormat="1" applyFont="1" applyBorder="1" applyAlignment="1">
      <alignment horizontal="left" indent="1"/>
    </xf>
    <xf numFmtId="49" fontId="7" fillId="0" borderId="18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13" xfId="0" applyNumberFormat="1" applyFont="1" applyBorder="1" applyAlignment="1">
      <alignment horizontal="center" vertical="center" wrapText="1"/>
    </xf>
    <xf numFmtId="168" fontId="6" fillId="0" borderId="3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left" indent="3"/>
    </xf>
    <xf numFmtId="49" fontId="7" fillId="0" borderId="5" xfId="0" applyNumberFormat="1" applyFont="1" applyBorder="1" applyAlignment="1">
      <alignment horizontal="left" indent="5"/>
    </xf>
    <xf numFmtId="49" fontId="7" fillId="0" borderId="5" xfId="0" applyNumberFormat="1" applyFont="1" applyBorder="1" applyAlignment="1">
      <alignment horizontal="left" indent="7"/>
    </xf>
    <xf numFmtId="49" fontId="7" fillId="0" borderId="5" xfId="0" applyNumberFormat="1" applyFont="1" applyBorder="1" applyAlignment="1">
      <alignment horizontal="left" indent="8"/>
    </xf>
    <xf numFmtId="49" fontId="7" fillId="0" borderId="3" xfId="0" applyNumberFormat="1" applyFont="1" applyBorder="1" applyAlignment="1">
      <alignment horizontal="left" indent="8"/>
    </xf>
    <xf numFmtId="0" fontId="11" fillId="0" borderId="3" xfId="0" applyNumberFormat="1" applyFont="1" applyBorder="1"/>
    <xf numFmtId="49" fontId="7" fillId="0" borderId="5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1"/>
    </xf>
    <xf numFmtId="49" fontId="7" fillId="0" borderId="5" xfId="0" applyNumberFormat="1" applyFont="1" applyBorder="1" applyAlignment="1">
      <alignment horizontal="left" indent="2"/>
    </xf>
    <xf numFmtId="49" fontId="7" fillId="0" borderId="5" xfId="0" applyNumberFormat="1" applyFont="1" applyBorder="1" applyAlignment="1">
      <alignment horizontal="left" indent="4"/>
    </xf>
    <xf numFmtId="49" fontId="7" fillId="0" borderId="3" xfId="0" applyNumberFormat="1" applyFont="1" applyBorder="1" applyAlignment="1">
      <alignment horizontal="left" indent="2"/>
    </xf>
    <xf numFmtId="0" fontId="11" fillId="0" borderId="6" xfId="0" applyNumberFormat="1" applyFont="1" applyBorder="1"/>
    <xf numFmtId="0" fontId="11" fillId="0" borderId="13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4" fillId="0" borderId="0" xfId="0" applyNumberFormat="1" applyFont="1" applyAlignment="1">
      <alignment horizontal="left" vertical="center" indent="1"/>
    </xf>
    <xf numFmtId="37" fontId="15" fillId="0" borderId="15" xfId="0" applyFont="1" applyBorder="1" applyAlignment="1">
      <alignment vertical="center"/>
    </xf>
    <xf numFmtId="37" fontId="15" fillId="0" borderId="15" xfId="0" applyFont="1" applyBorder="1" applyAlignment="1">
      <alignment horizontal="center" vertical="center"/>
    </xf>
    <xf numFmtId="37" fontId="26" fillId="0" borderId="3" xfId="0" applyFont="1" applyBorder="1" applyAlignment="1">
      <alignment horizontal="right" vertical="center" wrapText="1"/>
    </xf>
    <xf numFmtId="37" fontId="26" fillId="0" borderId="3" xfId="0" applyFont="1" applyBorder="1" applyAlignment="1">
      <alignment vertical="center"/>
    </xf>
    <xf numFmtId="37" fontId="26" fillId="0" borderId="0" xfId="0" applyFont="1" applyAlignment="1">
      <alignment vertical="center"/>
    </xf>
    <xf numFmtId="37" fontId="15" fillId="0" borderId="3" xfId="14" applyFont="1" applyBorder="1"/>
    <xf numFmtId="37" fontId="15" fillId="0" borderId="3" xfId="14" applyFont="1" applyBorder="1" applyAlignment="1">
      <alignment vertical="center"/>
    </xf>
    <xf numFmtId="172" fontId="26" fillId="0" borderId="3" xfId="0" applyNumberFormat="1" applyFont="1" applyBorder="1" applyAlignment="1">
      <alignment horizontal="right" vertical="justify"/>
    </xf>
    <xf numFmtId="172" fontId="28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28" fillId="0" borderId="3" xfId="0" applyNumberFormat="1" applyFont="1" applyBorder="1"/>
    <xf numFmtId="172" fontId="15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vertical="top"/>
    </xf>
    <xf numFmtId="172" fontId="15" fillId="0" borderId="3" xfId="0" applyNumberFormat="1" applyFont="1" applyBorder="1" applyAlignment="1">
      <alignment horizontal="right" vertical="top"/>
    </xf>
    <xf numFmtId="37" fontId="15" fillId="0" borderId="13" xfId="0" applyFont="1" applyBorder="1" applyAlignment="1">
      <alignment horizontal="left" vertical="center" indent="1"/>
    </xf>
    <xf numFmtId="37" fontId="15" fillId="0" borderId="5" xfId="14" applyFont="1" applyBorder="1" applyAlignment="1">
      <alignment horizontal="left" vertical="center" indent="1"/>
    </xf>
    <xf numFmtId="37" fontId="26" fillId="0" borderId="0" xfId="14" applyFont="1"/>
    <xf numFmtId="37" fontId="26" fillId="0" borderId="5" xfId="14" applyFont="1" applyBorder="1" applyAlignment="1">
      <alignment vertical="center"/>
    </xf>
    <xf numFmtId="37" fontId="26" fillId="0" borderId="0" xfId="14" applyFont="1" applyAlignment="1">
      <alignment vertical="center"/>
    </xf>
    <xf numFmtId="37" fontId="26" fillId="0" borderId="3" xfId="14" applyFont="1" applyBorder="1" applyAlignment="1">
      <alignment vertical="center"/>
    </xf>
    <xf numFmtId="37" fontId="26" fillId="0" borderId="13" xfId="14" applyFont="1" applyBorder="1" applyAlignment="1">
      <alignment vertical="center"/>
    </xf>
    <xf numFmtId="37" fontId="15" fillId="0" borderId="3" xfId="14" applyFont="1" applyBorder="1" applyAlignment="1">
      <alignment horizontal="left" vertical="center" indent="2"/>
    </xf>
    <xf numFmtId="172" fontId="15" fillId="0" borderId="3" xfId="14" applyNumberFormat="1" applyFont="1" applyBorder="1"/>
    <xf numFmtId="37" fontId="26" fillId="0" borderId="3" xfId="14" applyFont="1" applyBorder="1" applyAlignment="1">
      <alignment horizontal="left" vertical="center" wrapText="1"/>
    </xf>
    <xf numFmtId="37" fontId="26" fillId="0" borderId="3" xfId="14" applyFont="1" applyBorder="1"/>
    <xf numFmtId="37" fontId="26" fillId="0" borderId="3" xfId="14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/>
    </xf>
    <xf numFmtId="37" fontId="15" fillId="0" borderId="13" xfId="14" applyFont="1" applyBorder="1" applyAlignment="1">
      <alignment vertical="center"/>
    </xf>
    <xf numFmtId="37" fontId="15" fillId="0" borderId="13" xfId="14" applyFont="1" applyBorder="1"/>
    <xf numFmtId="37" fontId="15" fillId="0" borderId="0" xfId="14" applyFont="1" applyAlignment="1">
      <alignment vertical="center"/>
    </xf>
    <xf numFmtId="49" fontId="15" fillId="0" borderId="5" xfId="0" applyNumberFormat="1" applyFont="1" applyBorder="1" applyAlignment="1">
      <alignment horizontal="left" indent="5"/>
    </xf>
    <xf numFmtId="49" fontId="15" fillId="0" borderId="5" xfId="0" applyNumberFormat="1" applyFont="1" applyBorder="1" applyAlignment="1">
      <alignment horizontal="left" indent="7"/>
    </xf>
    <xf numFmtId="49" fontId="15" fillId="0" borderId="5" xfId="0" applyNumberFormat="1" applyFont="1" applyBorder="1" applyAlignment="1">
      <alignment horizontal="left" indent="4"/>
    </xf>
    <xf numFmtId="0" fontId="6" fillId="0" borderId="0" xfId="0" applyNumberFormat="1" applyFont="1"/>
    <xf numFmtId="37" fontId="6" fillId="0" borderId="0" xfId="0" applyFont="1" applyAlignment="1">
      <alignment horizontal="center"/>
    </xf>
    <xf numFmtId="37" fontId="6" fillId="0" borderId="0" xfId="14" applyFont="1" applyAlignment="1">
      <alignment vertical="center"/>
    </xf>
    <xf numFmtId="37" fontId="6" fillId="0" borderId="0" xfId="14" applyFont="1"/>
    <xf numFmtId="49" fontId="7" fillId="0" borderId="5" xfId="0" applyNumberFormat="1" applyFont="1" applyBorder="1"/>
    <xf numFmtId="172" fontId="15" fillId="0" borderId="3" xfId="0" applyNumberFormat="1" applyFont="1" applyBorder="1" applyAlignment="1">
      <alignment horizontal="right" vertical="center" wrapText="1"/>
    </xf>
    <xf numFmtId="172" fontId="15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 applyAlignment="1">
      <alignment vertical="center"/>
    </xf>
    <xf numFmtId="171" fontId="13" fillId="0" borderId="3" xfId="0" applyNumberFormat="1" applyFont="1" applyBorder="1" applyAlignment="1">
      <alignment horizontal="center" vertical="center" wrapText="1"/>
    </xf>
    <xf numFmtId="0" fontId="6" fillId="0" borderId="0" xfId="14" applyNumberFormat="1" applyFont="1"/>
    <xf numFmtId="3" fontId="15" fillId="0" borderId="3" xfId="14" applyNumberFormat="1" applyFont="1" applyBorder="1" applyAlignment="1">
      <alignment horizontal="right" vertical="center" wrapText="1"/>
    </xf>
    <xf numFmtId="49" fontId="15" fillId="0" borderId="3" xfId="14" applyNumberFormat="1" applyFont="1" applyBorder="1" applyAlignment="1">
      <alignment horizontal="left" indent="8"/>
    </xf>
    <xf numFmtId="0" fontId="6" fillId="0" borderId="3" xfId="14" applyNumberFormat="1" applyFont="1" applyBorder="1"/>
    <xf numFmtId="49" fontId="15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0" fontId="6" fillId="0" borderId="13" xfId="14" applyNumberFormat="1" applyFont="1" applyBorder="1"/>
    <xf numFmtId="37" fontId="6" fillId="0" borderId="0" xfId="14" applyFont="1" applyAlignment="1">
      <alignment horizontal="left" vertical="center"/>
    </xf>
    <xf numFmtId="0" fontId="6" fillId="0" borderId="3" xfId="14" applyNumberFormat="1" applyFont="1" applyBorder="1" applyAlignment="1">
      <alignment wrapText="1"/>
    </xf>
    <xf numFmtId="3" fontId="13" fillId="0" borderId="3" xfId="14" applyNumberFormat="1" applyFont="1" applyBorder="1" applyAlignment="1">
      <alignment horizontal="right" vertical="center" indent="1"/>
    </xf>
    <xf numFmtId="37" fontId="6" fillId="0" borderId="3" xfId="14" applyFont="1" applyBorder="1"/>
    <xf numFmtId="37" fontId="13" fillId="0" borderId="3" xfId="14" applyFont="1" applyBorder="1" applyAlignment="1">
      <alignment horizontal="left" wrapText="1" indent="1"/>
    </xf>
    <xf numFmtId="37" fontId="6" fillId="0" borderId="3" xfId="14" applyFont="1" applyBorder="1" applyAlignment="1">
      <alignment horizontal="left" wrapText="1" indent="2"/>
    </xf>
    <xf numFmtId="37" fontId="6" fillId="0" borderId="3" xfId="14" applyFont="1" applyBorder="1" applyAlignment="1">
      <alignment horizontal="left" vertical="top" wrapText="1" indent="2"/>
    </xf>
    <xf numFmtId="37" fontId="6" fillId="0" borderId="3" xfId="14" applyFont="1" applyBorder="1" applyAlignment="1">
      <alignment horizontal="left" wrapText="1" indent="1"/>
    </xf>
    <xf numFmtId="0" fontId="6" fillId="0" borderId="13" xfId="14" applyNumberFormat="1" applyFont="1" applyBorder="1" applyAlignment="1">
      <alignment horizontal="left" wrapText="1" indent="3"/>
    </xf>
    <xf numFmtId="37" fontId="35" fillId="0" borderId="0" xfId="14" applyFont="1" applyAlignment="1">
      <alignment horizontal="left" vertical="center"/>
    </xf>
    <xf numFmtId="172" fontId="6" fillId="0" borderId="0" xfId="0" applyNumberFormat="1" applyFont="1"/>
    <xf numFmtId="37" fontId="15" fillId="0" borderId="3" xfId="0" applyFont="1" applyBorder="1" applyAlignment="1">
      <alignment vertical="center"/>
    </xf>
    <xf numFmtId="172" fontId="15" fillId="0" borderId="0" xfId="0" applyNumberFormat="1" applyFont="1"/>
    <xf numFmtId="172" fontId="6" fillId="0" borderId="3" xfId="0" applyNumberFormat="1" applyFont="1" applyBorder="1" applyAlignment="1">
      <alignment horizontal="right"/>
    </xf>
    <xf numFmtId="37" fontId="26" fillId="0" borderId="3" xfId="14" applyFont="1" applyBorder="1" applyAlignment="1">
      <alignment vertical="center" wrapText="1"/>
    </xf>
    <xf numFmtId="171" fontId="26" fillId="0" borderId="3" xfId="0" applyNumberFormat="1" applyFont="1" applyBorder="1" applyAlignment="1">
      <alignment horizontal="center" vertical="center" wrapText="1"/>
    </xf>
    <xf numFmtId="171" fontId="26" fillId="0" borderId="15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vertical="center"/>
    </xf>
    <xf numFmtId="37" fontId="26" fillId="0" borderId="3" xfId="14" applyFont="1" applyBorder="1" applyAlignment="1">
      <alignment horizontal="left" vertical="center" indent="2"/>
    </xf>
    <xf numFmtId="37" fontId="26" fillId="0" borderId="3" xfId="14" applyFont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0" fontId="6" fillId="0" borderId="0" xfId="14" applyNumberFormat="1" applyFont="1" applyAlignment="1">
      <alignment horizontal="center"/>
    </xf>
    <xf numFmtId="0" fontId="13" fillId="0" borderId="0" xfId="14" applyNumberFormat="1" applyFont="1" applyAlignment="1">
      <alignment horizontal="center" vertical="center"/>
    </xf>
    <xf numFmtId="0" fontId="6" fillId="0" borderId="7" xfId="14" applyNumberFormat="1" applyFont="1" applyBorder="1" applyAlignment="1">
      <alignment wrapText="1"/>
    </xf>
    <xf numFmtId="171" fontId="13" fillId="0" borderId="3" xfId="14" applyNumberFormat="1" applyFont="1" applyBorder="1" applyAlignment="1">
      <alignment vertical="center"/>
    </xf>
    <xf numFmtId="37" fontId="13" fillId="0" borderId="3" xfId="14" applyFont="1" applyBorder="1" applyAlignment="1">
      <alignment horizontal="right" vertical="center" indent="2"/>
    </xf>
    <xf numFmtId="0" fontId="13" fillId="0" borderId="3" xfId="14" applyNumberFormat="1" applyFont="1" applyBorder="1" applyAlignment="1">
      <alignment horizontal="center"/>
    </xf>
    <xf numFmtId="37" fontId="13" fillId="0" borderId="3" xfId="14" applyFont="1" applyBorder="1" applyAlignment="1">
      <alignment horizontal="right" vertical="justify"/>
    </xf>
    <xf numFmtId="0" fontId="6" fillId="0" borderId="8" xfId="14" applyNumberFormat="1" applyFont="1" applyBorder="1" applyAlignment="1">
      <alignment horizontal="left" wrapText="1" indent="3"/>
    </xf>
    <xf numFmtId="37" fontId="13" fillId="0" borderId="0" xfId="14" applyFont="1"/>
    <xf numFmtId="37" fontId="13" fillId="0" borderId="0" xfId="14" applyFont="1" applyAlignment="1">
      <alignment vertical="center"/>
    </xf>
    <xf numFmtId="37" fontId="13" fillId="0" borderId="0" xfId="2" applyFont="1" applyAlignment="1">
      <alignment vertical="center"/>
    </xf>
    <xf numFmtId="0" fontId="35" fillId="0" borderId="0" xfId="14" applyNumberFormat="1" applyFont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right" wrapText="1"/>
    </xf>
    <xf numFmtId="37" fontId="6" fillId="0" borderId="3" xfId="0" applyFont="1" applyBorder="1" applyAlignment="1">
      <alignment horizontal="right"/>
    </xf>
    <xf numFmtId="168" fontId="6" fillId="0" borderId="3" xfId="1" applyNumberFormat="1" applyFont="1" applyFill="1" applyBorder="1" applyAlignment="1">
      <alignment horizontal="right" wrapText="1"/>
    </xf>
    <xf numFmtId="0" fontId="6" fillId="0" borderId="3" xfId="0" applyNumberFormat="1" applyFont="1" applyBorder="1" applyAlignment="1">
      <alignment horizontal="left" vertical="center" wrapText="1" inden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 indent="1"/>
    </xf>
    <xf numFmtId="172" fontId="6" fillId="0" borderId="13" xfId="0" applyNumberFormat="1" applyFont="1" applyBorder="1" applyAlignment="1">
      <alignment horizontal="right"/>
    </xf>
    <xf numFmtId="37" fontId="26" fillId="0" borderId="0" xfId="0" applyFont="1"/>
    <xf numFmtId="37" fontId="23" fillId="0" borderId="0" xfId="14" applyFont="1" applyAlignment="1">
      <alignment vertical="center"/>
    </xf>
    <xf numFmtId="0" fontId="15" fillId="0" borderId="0" xfId="25" applyFont="1"/>
    <xf numFmtId="0" fontId="0" fillId="0" borderId="0" xfId="0" applyNumberFormat="1"/>
    <xf numFmtId="3" fontId="0" fillId="0" borderId="0" xfId="0" applyNumberFormat="1"/>
    <xf numFmtId="37" fontId="36" fillId="0" borderId="0" xfId="0" applyFont="1" applyAlignment="1">
      <alignment vertical="center"/>
    </xf>
    <xf numFmtId="172" fontId="6" fillId="0" borderId="13" xfId="0" applyNumberFormat="1" applyFont="1" applyBorder="1"/>
    <xf numFmtId="165" fontId="26" fillId="0" borderId="3" xfId="0" applyNumberFormat="1" applyFont="1" applyBorder="1" applyAlignment="1">
      <alignment horizontal="right" vertical="center" wrapText="1"/>
    </xf>
    <xf numFmtId="167" fontId="6" fillId="0" borderId="3" xfId="1" applyNumberFormat="1" applyFont="1" applyFill="1" applyBorder="1" applyAlignment="1">
      <alignment horizontal="right" vertical="justify"/>
    </xf>
    <xf numFmtId="167" fontId="6" fillId="0" borderId="3" xfId="1" applyNumberFormat="1" applyFont="1" applyFill="1" applyBorder="1" applyAlignment="1">
      <alignment horizontal="right" vertical="center"/>
    </xf>
    <xf numFmtId="172" fontId="6" fillId="0" borderId="3" xfId="0" applyNumberFormat="1" applyFont="1" applyBorder="1"/>
    <xf numFmtId="170" fontId="13" fillId="0" borderId="3" xfId="1" applyNumberFormat="1" applyFont="1" applyFill="1" applyBorder="1" applyAlignment="1"/>
    <xf numFmtId="37" fontId="26" fillId="0" borderId="3" xfId="14" quotePrefix="1" applyFont="1" applyBorder="1" applyAlignment="1">
      <alignment horizontal="right" vertical="justify" wrapText="1"/>
    </xf>
    <xf numFmtId="173" fontId="11" fillId="2" borderId="13" xfId="1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 applyAlignment="1">
      <alignment wrapText="1"/>
    </xf>
    <xf numFmtId="172" fontId="15" fillId="0" borderId="0" xfId="14" applyNumberFormat="1" applyFont="1" applyAlignment="1">
      <alignment vertical="center"/>
    </xf>
    <xf numFmtId="3" fontId="33" fillId="0" borderId="0" xfId="14" applyNumberFormat="1" applyFont="1"/>
    <xf numFmtId="3" fontId="15" fillId="0" borderId="3" xfId="38" applyNumberFormat="1" applyFont="1" applyFill="1" applyBorder="1" applyAlignment="1"/>
    <xf numFmtId="0" fontId="18" fillId="0" borderId="0" xfId="0" applyNumberFormat="1" applyFont="1" applyAlignment="1">
      <alignment horizontal="center" vertical="center"/>
    </xf>
    <xf numFmtId="165" fontId="15" fillId="0" borderId="3" xfId="14" applyNumberFormat="1" applyFont="1" applyBorder="1"/>
    <xf numFmtId="168" fontId="13" fillId="0" borderId="5" xfId="1" applyNumberFormat="1" applyFont="1" applyFill="1" applyBorder="1" applyAlignment="1">
      <alignment horizontal="right" wrapText="1"/>
    </xf>
    <xf numFmtId="37" fontId="6" fillId="0" borderId="5" xfId="0" applyFont="1" applyBorder="1" applyAlignment="1">
      <alignment horizontal="right"/>
    </xf>
    <xf numFmtId="172" fontId="6" fillId="0" borderId="6" xfId="0" applyNumberFormat="1" applyFont="1" applyBorder="1"/>
    <xf numFmtId="168" fontId="13" fillId="0" borderId="7" xfId="1" applyNumberFormat="1" applyFont="1" applyFill="1" applyBorder="1" applyAlignment="1">
      <alignment horizontal="right" wrapText="1"/>
    </xf>
    <xf numFmtId="37" fontId="6" fillId="0" borderId="7" xfId="0" applyFont="1" applyBorder="1" applyAlignment="1">
      <alignment horizontal="right"/>
    </xf>
    <xf numFmtId="172" fontId="6" fillId="0" borderId="8" xfId="0" applyNumberFormat="1" applyFont="1" applyBorder="1"/>
    <xf numFmtId="168" fontId="13" fillId="0" borderId="15" xfId="1" applyNumberFormat="1" applyFont="1" applyFill="1" applyBorder="1" applyAlignment="1">
      <alignment horizontal="right" wrapText="1"/>
    </xf>
    <xf numFmtId="173" fontId="11" fillId="2" borderId="5" xfId="1" applyNumberFormat="1" applyFont="1" applyFill="1" applyBorder="1" applyAlignment="1">
      <alignment horizontal="left" vertical="justify" indent="2"/>
    </xf>
    <xf numFmtId="173" fontId="11" fillId="2" borderId="6" xfId="1" applyNumberFormat="1" applyFont="1" applyFill="1" applyBorder="1" applyAlignment="1">
      <alignment horizontal="left" vertical="justify" indent="2"/>
    </xf>
    <xf numFmtId="173" fontId="11" fillId="2" borderId="7" xfId="1" applyNumberFormat="1" applyFont="1" applyFill="1" applyBorder="1" applyAlignment="1">
      <alignment horizontal="left" vertical="justify" indent="2"/>
    </xf>
    <xf numFmtId="173" fontId="11" fillId="2" borderId="8" xfId="1" applyNumberFormat="1" applyFont="1" applyFill="1" applyBorder="1" applyAlignment="1">
      <alignment horizontal="left" vertical="justify" indent="2"/>
    </xf>
    <xf numFmtId="0" fontId="23" fillId="0" borderId="0" xfId="14" applyNumberFormat="1" applyFont="1" applyAlignment="1">
      <alignment horizontal="left" vertical="center"/>
    </xf>
    <xf numFmtId="0" fontId="13" fillId="0" borderId="0" xfId="14" applyNumberFormat="1" applyFont="1" applyAlignment="1">
      <alignment horizontal="left" vertical="center"/>
    </xf>
    <xf numFmtId="167" fontId="6" fillId="0" borderId="3" xfId="1" applyNumberFormat="1" applyFont="1" applyFill="1" applyBorder="1" applyAlignment="1"/>
    <xf numFmtId="167" fontId="13" fillId="0" borderId="3" xfId="1" applyNumberFormat="1" applyFont="1" applyFill="1" applyBorder="1" applyAlignment="1">
      <alignment horizontal="right" vertical="justify"/>
    </xf>
    <xf numFmtId="168" fontId="6" fillId="0" borderId="3" xfId="1" applyNumberFormat="1" applyFont="1" applyFill="1" applyBorder="1" applyAlignment="1"/>
    <xf numFmtId="168" fontId="13" fillId="0" borderId="3" xfId="1" applyNumberFormat="1" applyFont="1" applyFill="1" applyBorder="1" applyAlignment="1"/>
    <xf numFmtId="167" fontId="6" fillId="0" borderId="3" xfId="1" applyNumberFormat="1" applyFont="1" applyFill="1" applyBorder="1" applyAlignment="1">
      <alignment horizontal="right"/>
    </xf>
    <xf numFmtId="167" fontId="6" fillId="0" borderId="0" xfId="1" applyNumberFormat="1" applyFont="1" applyFill="1" applyBorder="1" applyAlignment="1"/>
    <xf numFmtId="168" fontId="13" fillId="0" borderId="3" xfId="14" applyNumberFormat="1" applyFont="1" applyBorder="1" applyAlignment="1">
      <alignment horizontal="right" vertical="justify"/>
    </xf>
    <xf numFmtId="3" fontId="11" fillId="0" borderId="0" xfId="0" applyNumberFormat="1" applyFont="1"/>
    <xf numFmtId="2" fontId="15" fillId="0" borderId="5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center"/>
    </xf>
    <xf numFmtId="2" fontId="15" fillId="0" borderId="3" xfId="14" applyNumberFormat="1" applyFont="1" applyBorder="1" applyAlignment="1">
      <alignment horizontal="left" wrapText="1" indent="8"/>
    </xf>
    <xf numFmtId="2" fontId="6" fillId="0" borderId="0" xfId="14" applyNumberFormat="1" applyFont="1"/>
    <xf numFmtId="170" fontId="13" fillId="0" borderId="0" xfId="1" applyNumberFormat="1" applyFont="1" applyFill="1" applyBorder="1" applyAlignment="1"/>
    <xf numFmtId="168" fontId="13" fillId="0" borderId="0" xfId="1" applyNumberFormat="1" applyFont="1" applyFill="1" applyBorder="1" applyAlignment="1"/>
    <xf numFmtId="37" fontId="6" fillId="0" borderId="0" xfId="0" applyFont="1" applyAlignment="1">
      <alignment horizontal="right"/>
    </xf>
    <xf numFmtId="172" fontId="6" fillId="0" borderId="1" xfId="0" applyNumberFormat="1" applyFont="1" applyBorder="1"/>
    <xf numFmtId="173" fontId="11" fillId="2" borderId="0" xfId="1" applyNumberFormat="1" applyFont="1" applyFill="1" applyBorder="1" applyAlignment="1">
      <alignment horizontal="left" vertical="justify" indent="2"/>
    </xf>
    <xf numFmtId="173" fontId="11" fillId="2" borderId="1" xfId="1" applyNumberFormat="1" applyFont="1" applyFill="1" applyBorder="1" applyAlignment="1">
      <alignment horizontal="left" vertical="justify" indent="2"/>
    </xf>
    <xf numFmtId="3" fontId="7" fillId="0" borderId="0" xfId="1" applyNumberFormat="1" applyFont="1" applyFill="1" applyBorder="1" applyAlignment="1"/>
    <xf numFmtId="3" fontId="7" fillId="0" borderId="5" xfId="1" applyNumberFormat="1" applyFont="1" applyFill="1" applyBorder="1" applyAlignment="1"/>
    <xf numFmtId="3" fontId="7" fillId="0" borderId="15" xfId="1" applyNumberFormat="1" applyFont="1" applyFill="1" applyBorder="1" applyAlignment="1"/>
    <xf numFmtId="166" fontId="15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justify"/>
    </xf>
    <xf numFmtId="167" fontId="6" fillId="0" borderId="3" xfId="1" applyNumberFormat="1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right" vertical="center" wrapText="1"/>
    </xf>
    <xf numFmtId="37" fontId="6" fillId="0" borderId="5" xfId="14" applyFont="1" applyBorder="1"/>
    <xf numFmtId="0" fontId="6" fillId="0" borderId="6" xfId="14" applyNumberFormat="1" applyFont="1" applyBorder="1" applyAlignment="1">
      <alignment horizontal="left" wrapText="1" indent="3"/>
    </xf>
    <xf numFmtId="0" fontId="6" fillId="0" borderId="1" xfId="14" applyNumberFormat="1" applyFont="1" applyBorder="1"/>
    <xf numFmtId="168" fontId="6" fillId="0" borderId="5" xfId="14" applyNumberFormat="1" applyFont="1" applyBorder="1"/>
    <xf numFmtId="171" fontId="13" fillId="0" borderId="3" xfId="14" applyNumberFormat="1" applyFont="1" applyBorder="1" applyAlignment="1">
      <alignment horizontal="center" vertical="center" wrapText="1"/>
    </xf>
    <xf numFmtId="165" fontId="15" fillId="0" borderId="3" xfId="0" applyNumberFormat="1" applyFont="1" applyBorder="1" applyAlignment="1">
      <alignment vertical="center"/>
    </xf>
    <xf numFmtId="37" fontId="15" fillId="0" borderId="3" xfId="0" applyFont="1" applyBorder="1" applyAlignment="1">
      <alignment horizontal="left" vertical="center" wrapText="1" indent="1"/>
    </xf>
    <xf numFmtId="177" fontId="26" fillId="0" borderId="3" xfId="14" applyNumberFormat="1" applyFont="1" applyBorder="1" applyAlignment="1">
      <alignment horizontal="left"/>
    </xf>
    <xf numFmtId="177" fontId="26" fillId="0" borderId="0" xfId="14" applyNumberFormat="1" applyFont="1"/>
    <xf numFmtId="177" fontId="26" fillId="0" borderId="3" xfId="14" applyNumberFormat="1" applyFont="1" applyBorder="1" applyAlignment="1">
      <alignment horizontal="left" vertical="center"/>
    </xf>
    <xf numFmtId="177" fontId="15" fillId="0" borderId="0" xfId="14" applyNumberFormat="1" applyFont="1"/>
    <xf numFmtId="178" fontId="13" fillId="0" borderId="0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center" vertical="center"/>
    </xf>
    <xf numFmtId="179" fontId="12" fillId="0" borderId="0" xfId="14" applyNumberFormat="1" applyFont="1" applyAlignment="1">
      <alignment horizontal="center" vertical="center"/>
    </xf>
    <xf numFmtId="168" fontId="15" fillId="0" borderId="3" xfId="1" applyNumberFormat="1" applyFont="1" applyFill="1" applyBorder="1" applyAlignment="1">
      <alignment vertical="center"/>
    </xf>
    <xf numFmtId="168" fontId="15" fillId="0" borderId="3" xfId="1" applyNumberFormat="1" applyFont="1" applyFill="1" applyBorder="1" applyAlignment="1">
      <alignment horizontal="left" indent="8"/>
    </xf>
    <xf numFmtId="176" fontId="15" fillId="0" borderId="3" xfId="14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14" applyNumberFormat="1" applyFont="1" applyBorder="1" applyAlignment="1">
      <alignment horizontal="left" vertical="center" indent="1"/>
    </xf>
    <xf numFmtId="168" fontId="26" fillId="0" borderId="3" xfId="1" applyNumberFormat="1" applyFont="1" applyFill="1" applyBorder="1" applyAlignment="1" applyProtection="1">
      <alignment horizontal="left" indent="1"/>
    </xf>
    <xf numFmtId="168" fontId="15" fillId="0" borderId="0" xfId="1" applyNumberFormat="1" applyFont="1" applyFill="1" applyAlignment="1">
      <alignment vertical="center"/>
    </xf>
    <xf numFmtId="168" fontId="26" fillId="0" borderId="3" xfId="1" applyNumberFormat="1" applyFont="1" applyFill="1" applyBorder="1" applyAlignment="1">
      <alignment horizontal="left" vertical="center"/>
    </xf>
    <xf numFmtId="168" fontId="26" fillId="0" borderId="3" xfId="1" applyNumberFormat="1" applyFont="1" applyFill="1" applyBorder="1" applyAlignment="1">
      <alignment horizontal="left" vertical="justify"/>
    </xf>
    <xf numFmtId="168" fontId="15" fillId="0" borderId="5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67" fontId="15" fillId="0" borderId="3" xfId="0" applyNumberFormat="1" applyFont="1" applyBorder="1" applyAlignment="1">
      <alignment vertical="center"/>
    </xf>
    <xf numFmtId="177" fontId="6" fillId="0" borderId="3" xfId="14" applyNumberFormat="1" applyFont="1" applyBorder="1"/>
    <xf numFmtId="172" fontId="13" fillId="0" borderId="3" xfId="14" applyNumberFormat="1" applyFont="1" applyBorder="1" applyAlignment="1">
      <alignment horizontal="right" vertical="justify"/>
    </xf>
    <xf numFmtId="180" fontId="6" fillId="0" borderId="0" xfId="14" applyNumberFormat="1" applyFont="1"/>
    <xf numFmtId="167" fontId="15" fillId="0" borderId="3" xfId="0" applyNumberFormat="1" applyFont="1" applyBorder="1" applyAlignment="1">
      <alignment horizontal="right" vertical="center" wrapText="1"/>
    </xf>
    <xf numFmtId="172" fontId="15" fillId="0" borderId="3" xfId="10" applyNumberFormat="1" applyFont="1" applyBorder="1" applyAlignment="1">
      <alignment horizontal="right" vertical="justify"/>
    </xf>
    <xf numFmtId="167" fontId="15" fillId="0" borderId="0" xfId="14" applyNumberFormat="1" applyFont="1"/>
    <xf numFmtId="173" fontId="11" fillId="2" borderId="3" xfId="38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/>
    <xf numFmtId="166" fontId="6" fillId="0" borderId="3" xfId="14" applyNumberFormat="1" applyFont="1" applyBorder="1"/>
    <xf numFmtId="166" fontId="6" fillId="0" borderId="5" xfId="14" applyNumberFormat="1" applyFont="1" applyBorder="1"/>
    <xf numFmtId="168" fontId="13" fillId="0" borderId="0" xfId="14" applyNumberFormat="1" applyFont="1" applyAlignment="1">
      <alignment horizontal="right" vertical="justify"/>
    </xf>
    <xf numFmtId="168" fontId="13" fillId="0" borderId="0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/>
    </xf>
    <xf numFmtId="37" fontId="13" fillId="0" borderId="0" xfId="14" applyFont="1" applyAlignment="1">
      <alignment horizontal="right" vertical="justify"/>
    </xf>
    <xf numFmtId="172" fontId="6" fillId="0" borderId="7" xfId="0" applyNumberFormat="1" applyFont="1" applyBorder="1"/>
    <xf numFmtId="168" fontId="13" fillId="0" borderId="14" xfId="1" applyNumberFormat="1" applyFont="1" applyFill="1" applyBorder="1" applyAlignment="1">
      <alignment horizontal="right" wrapText="1"/>
    </xf>
    <xf numFmtId="172" fontId="6" fillId="0" borderId="7" xfId="1" applyNumberFormat="1" applyFont="1" applyFill="1" applyBorder="1" applyAlignment="1">
      <alignment horizontal="right" wrapText="1"/>
    </xf>
    <xf numFmtId="172" fontId="15" fillId="0" borderId="3" xfId="1" applyNumberFormat="1" applyFont="1" applyFill="1" applyBorder="1" applyAlignment="1"/>
    <xf numFmtId="172" fontId="7" fillId="0" borderId="3" xfId="1" applyNumberFormat="1" applyFont="1" applyFill="1" applyBorder="1" applyAlignment="1"/>
    <xf numFmtId="172" fontId="15" fillId="0" borderId="3" xfId="1" applyNumberFormat="1" applyFont="1" applyFill="1" applyBorder="1" applyAlignment="1">
      <alignment vertical="justify"/>
    </xf>
    <xf numFmtId="37" fontId="15" fillId="0" borderId="3" xfId="1" applyNumberFormat="1" applyFont="1" applyFill="1" applyBorder="1" applyAlignment="1">
      <alignment vertical="center"/>
    </xf>
    <xf numFmtId="37" fontId="15" fillId="0" borderId="3" xfId="1" applyNumberFormat="1" applyFont="1" applyFill="1" applyBorder="1" applyAlignment="1">
      <alignment horizontal="right" vertical="center" wrapText="1"/>
    </xf>
    <xf numFmtId="37" fontId="15" fillId="0" borderId="3" xfId="1" applyNumberFormat="1" applyFont="1" applyFill="1" applyBorder="1" applyAlignment="1"/>
    <xf numFmtId="37" fontId="11" fillId="2" borderId="3" xfId="38" applyNumberFormat="1" applyFont="1" applyFill="1" applyBorder="1" applyAlignment="1">
      <alignment horizontal="left" vertical="justify" indent="2"/>
    </xf>
    <xf numFmtId="37" fontId="6" fillId="0" borderId="3" xfId="1" applyNumberFormat="1" applyFont="1" applyFill="1" applyBorder="1" applyAlignment="1">
      <alignment horizontal="right" vertical="justify"/>
    </xf>
    <xf numFmtId="37" fontId="6" fillId="0" borderId="3" xfId="1" applyNumberFormat="1" applyFont="1" applyFill="1" applyBorder="1" applyAlignment="1">
      <alignment horizontal="right" vertical="center"/>
    </xf>
    <xf numFmtId="165" fontId="15" fillId="0" borderId="3" xfId="1" applyNumberFormat="1" applyFont="1" applyFill="1" applyBorder="1"/>
    <xf numFmtId="2" fontId="15" fillId="0" borderId="3" xfId="14" applyNumberFormat="1" applyFont="1" applyBorder="1" applyAlignment="1">
      <alignment horizontal="left" indent="2"/>
    </xf>
    <xf numFmtId="168" fontId="15" fillId="0" borderId="3" xfId="1" applyNumberFormat="1" applyFont="1" applyFill="1" applyBorder="1"/>
    <xf numFmtId="168" fontId="6" fillId="0" borderId="3" xfId="1" applyNumberFormat="1" applyFont="1" applyFill="1" applyBorder="1"/>
    <xf numFmtId="168" fontId="15" fillId="0" borderId="4" xfId="1" applyNumberFormat="1" applyFont="1" applyFill="1" applyBorder="1" applyAlignment="1">
      <alignment horizontal="left" indent="2"/>
    </xf>
    <xf numFmtId="172" fontId="6" fillId="0" borderId="3" xfId="0" applyNumberFormat="1" applyFont="1" applyBorder="1" applyAlignment="1">
      <alignment horizontal="left" indent="3"/>
    </xf>
    <xf numFmtId="39" fontId="15" fillId="0" borderId="0" xfId="0" applyNumberFormat="1" applyFont="1"/>
    <xf numFmtId="174" fontId="15" fillId="0" borderId="0" xfId="0" applyNumberFormat="1" applyFont="1"/>
    <xf numFmtId="175" fontId="15" fillId="0" borderId="0" xfId="0" applyNumberFormat="1" applyFont="1"/>
    <xf numFmtId="176" fontId="15" fillId="0" borderId="0" xfId="0" applyNumberFormat="1" applyFont="1"/>
    <xf numFmtId="175" fontId="15" fillId="0" borderId="13" xfId="0" applyNumberFormat="1" applyFont="1" applyBorder="1" applyAlignment="1">
      <alignment horizontal="left" vertical="center" indent="1"/>
    </xf>
    <xf numFmtId="181" fontId="11" fillId="0" borderId="0" xfId="0" applyNumberFormat="1" applyFont="1"/>
    <xf numFmtId="172" fontId="15" fillId="0" borderId="3" xfId="1" applyNumberFormat="1" applyFont="1" applyFill="1" applyBorder="1" applyAlignment="1">
      <alignment vertical="center"/>
    </xf>
    <xf numFmtId="167" fontId="26" fillId="0" borderId="3" xfId="14" applyNumberFormat="1" applyFont="1" applyBorder="1" applyAlignment="1">
      <alignment horizontal="left" vertical="center"/>
    </xf>
    <xf numFmtId="167" fontId="26" fillId="0" borderId="3" xfId="14" applyNumberFormat="1" applyFont="1" applyBorder="1" applyAlignment="1">
      <alignment horizontal="right" vertical="justify"/>
    </xf>
    <xf numFmtId="167" fontId="31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justify" wrapText="1"/>
    </xf>
    <xf numFmtId="167" fontId="15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center"/>
    </xf>
    <xf numFmtId="37" fontId="26" fillId="0" borderId="3" xfId="6" applyNumberFormat="1" applyFont="1" applyFill="1" applyBorder="1" applyAlignment="1">
      <alignment horizontal="right" vertical="justify"/>
    </xf>
    <xf numFmtId="166" fontId="15" fillId="0" borderId="3" xfId="14" applyNumberFormat="1" applyFont="1" applyBorder="1" applyAlignment="1">
      <alignment horizontal="left" indent="1"/>
    </xf>
    <xf numFmtId="166" fontId="15" fillId="0" borderId="3" xfId="1" applyNumberFormat="1" applyFont="1" applyFill="1" applyBorder="1"/>
    <xf numFmtId="166" fontId="15" fillId="0" borderId="3" xfId="14" applyNumberFormat="1" applyFont="1" applyBorder="1"/>
    <xf numFmtId="166" fontId="15" fillId="0" borderId="3" xfId="0" applyNumberFormat="1" applyFont="1" applyBorder="1" applyAlignment="1">
      <alignment vertical="center"/>
    </xf>
    <xf numFmtId="166" fontId="15" fillId="0" borderId="3" xfId="1" applyNumberFormat="1" applyFont="1" applyFill="1" applyBorder="1" applyAlignment="1"/>
    <xf numFmtId="166" fontId="11" fillId="2" borderId="3" xfId="38" applyNumberFormat="1" applyFont="1" applyFill="1" applyBorder="1" applyAlignment="1">
      <alignment horizontal="left" vertical="justify" indent="2"/>
    </xf>
    <xf numFmtId="166" fontId="15" fillId="0" borderId="3" xfId="1" applyNumberFormat="1" applyFont="1" applyFill="1" applyBorder="1" applyAlignment="1">
      <alignment horizontal="right" vertical="justify"/>
    </xf>
    <xf numFmtId="167" fontId="6" fillId="0" borderId="0" xfId="1" applyNumberFormat="1" applyFont="1" applyFill="1"/>
    <xf numFmtId="167" fontId="6" fillId="0" borderId="3" xfId="1" applyNumberFormat="1" applyFont="1" applyFill="1" applyBorder="1"/>
    <xf numFmtId="167" fontId="13" fillId="0" borderId="3" xfId="1" applyNumberFormat="1" applyFont="1" applyFill="1" applyBorder="1"/>
    <xf numFmtId="168" fontId="13" fillId="0" borderId="3" xfId="1" applyNumberFormat="1" applyFont="1" applyFill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center" wrapText="1"/>
    </xf>
    <xf numFmtId="168" fontId="13" fillId="0" borderId="0" xfId="1" applyNumberFormat="1" applyFont="1" applyFill="1" applyBorder="1" applyAlignment="1">
      <alignment horizontal="right" vertical="center" wrapText="1"/>
    </xf>
    <xf numFmtId="172" fontId="6" fillId="0" borderId="5" xfId="0" applyNumberFormat="1" applyFont="1" applyBorder="1" applyAlignment="1">
      <alignment horizontal="left" indent="3"/>
    </xf>
    <xf numFmtId="168" fontId="13" fillId="0" borderId="0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horizontal="left"/>
    </xf>
    <xf numFmtId="170" fontId="13" fillId="0" borderId="3" xfId="1" applyNumberFormat="1" applyFont="1" applyFill="1" applyBorder="1" applyAlignment="1">
      <alignment horizontal="right"/>
    </xf>
    <xf numFmtId="37" fontId="6" fillId="0" borderId="3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wrapText="1"/>
    </xf>
    <xf numFmtId="166" fontId="6" fillId="0" borderId="3" xfId="1" applyNumberFormat="1" applyFont="1" applyFill="1" applyBorder="1" applyAlignment="1">
      <alignment wrapText="1"/>
    </xf>
    <xf numFmtId="167" fontId="6" fillId="0" borderId="0" xfId="1" applyNumberFormat="1" applyFont="1" applyFill="1" applyBorder="1" applyAlignment="1">
      <alignment wrapText="1"/>
    </xf>
    <xf numFmtId="167" fontId="6" fillId="0" borderId="5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wrapText="1"/>
    </xf>
    <xf numFmtId="165" fontId="6" fillId="0" borderId="3" xfId="1" applyNumberFormat="1" applyFont="1" applyFill="1" applyBorder="1" applyAlignment="1">
      <alignment wrapText="1"/>
    </xf>
    <xf numFmtId="182" fontId="15" fillId="0" borderId="3" xfId="14" applyNumberFormat="1" applyFont="1" applyBorder="1"/>
    <xf numFmtId="182" fontId="15" fillId="0" borderId="4" xfId="14" applyNumberFormat="1" applyFont="1" applyBorder="1" applyAlignment="1">
      <alignment horizontal="left" indent="2"/>
    </xf>
    <xf numFmtId="183" fontId="6" fillId="0" borderId="3" xfId="0" applyNumberFormat="1" applyFont="1" applyBorder="1"/>
    <xf numFmtId="3" fontId="15" fillId="0" borderId="3" xfId="14" applyNumberFormat="1" applyFont="1" applyBorder="1" applyAlignment="1">
      <alignment horizontal="right"/>
    </xf>
    <xf numFmtId="0" fontId="23" fillId="0" borderId="0" xfId="0" applyNumberFormat="1" applyFont="1" applyAlignment="1">
      <alignment vertical="center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/>
    </xf>
    <xf numFmtId="37" fontId="15" fillId="0" borderId="3" xfId="0" applyFont="1" applyBorder="1" applyAlignment="1">
      <alignment horizontal="left" indent="2"/>
    </xf>
    <xf numFmtId="172" fontId="15" fillId="0" borderId="3" xfId="14" applyNumberFormat="1" applyFont="1" applyBorder="1" applyAlignment="1">
      <alignment horizontal="right" vertical="justify"/>
    </xf>
    <xf numFmtId="172" fontId="28" fillId="0" borderId="3" xfId="14" applyNumberFormat="1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 indent="1"/>
    </xf>
    <xf numFmtId="172" fontId="26" fillId="0" borderId="3" xfId="14" applyNumberFormat="1" applyFont="1" applyBorder="1" applyAlignment="1">
      <alignment horizontal="right" vertical="justify"/>
    </xf>
    <xf numFmtId="172" fontId="26" fillId="0" borderId="3" xfId="14" applyNumberFormat="1" applyFont="1" applyBorder="1"/>
    <xf numFmtId="37" fontId="29" fillId="0" borderId="0" xfId="13" applyFont="1" applyAlignment="1">
      <alignment horizontal="left"/>
    </xf>
    <xf numFmtId="167" fontId="6" fillId="0" borderId="3" xfId="1" applyNumberFormat="1" applyFont="1" applyFill="1" applyBorder="1" applyAlignment="1">
      <alignment horizontal="left" wrapText="1"/>
    </xf>
    <xf numFmtId="172" fontId="15" fillId="0" borderId="0" xfId="0" applyNumberFormat="1" applyFont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/>
    </xf>
    <xf numFmtId="37" fontId="26" fillId="0" borderId="5" xfId="0" applyFont="1" applyBorder="1" applyAlignment="1">
      <alignment horizontal="right" vertical="center" wrapText="1"/>
    </xf>
    <xf numFmtId="37" fontId="15" fillId="0" borderId="5" xfId="0" applyFont="1" applyBorder="1" applyAlignment="1">
      <alignment vertical="center"/>
    </xf>
    <xf numFmtId="172" fontId="26" fillId="0" borderId="5" xfId="0" applyNumberFormat="1" applyFont="1" applyBorder="1" applyAlignment="1">
      <alignment horizontal="right" vertical="justify"/>
    </xf>
    <xf numFmtId="172" fontId="28" fillId="0" borderId="5" xfId="0" applyNumberFormat="1" applyFont="1" applyBorder="1" applyAlignment="1">
      <alignment horizontal="right" vertical="justify"/>
    </xf>
    <xf numFmtId="172" fontId="15" fillId="0" borderId="5" xfId="0" applyNumberFormat="1" applyFont="1" applyBorder="1" applyAlignment="1">
      <alignment horizontal="right" vertical="center" wrapText="1"/>
    </xf>
    <xf numFmtId="172" fontId="28" fillId="0" borderId="5" xfId="1" applyNumberFormat="1" applyFont="1" applyBorder="1" applyAlignment="1">
      <alignment horizontal="right" vertical="justify"/>
    </xf>
    <xf numFmtId="172" fontId="28" fillId="0" borderId="5" xfId="0" applyNumberFormat="1" applyFont="1" applyBorder="1"/>
    <xf numFmtId="172" fontId="15" fillId="0" borderId="5" xfId="0" applyNumberFormat="1" applyFont="1" applyBorder="1" applyAlignment="1">
      <alignment horizontal="right" vertical="top" wrapText="1"/>
    </xf>
    <xf numFmtId="171" fontId="13" fillId="0" borderId="10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left" vertical="center" indent="1"/>
    </xf>
    <xf numFmtId="37" fontId="15" fillId="4" borderId="3" xfId="0" applyFont="1" applyFill="1" applyBorder="1" applyAlignment="1">
      <alignment vertical="center"/>
    </xf>
    <xf numFmtId="168" fontId="15" fillId="0" borderId="5" xfId="1" applyNumberFormat="1" applyFont="1" applyFill="1" applyBorder="1"/>
    <xf numFmtId="166" fontId="15" fillId="0" borderId="5" xfId="1" applyNumberFormat="1" applyFont="1" applyFill="1" applyBorder="1"/>
    <xf numFmtId="168" fontId="6" fillId="0" borderId="5" xfId="1" applyNumberFormat="1" applyFont="1" applyFill="1" applyBorder="1"/>
    <xf numFmtId="168" fontId="15" fillId="0" borderId="9" xfId="1" applyNumberFormat="1" applyFont="1" applyFill="1" applyBorder="1" applyAlignment="1">
      <alignment horizontal="left" indent="2"/>
    </xf>
    <xf numFmtId="3" fontId="6" fillId="0" borderId="6" xfId="14" applyNumberFormat="1" applyFont="1" applyBorder="1"/>
    <xf numFmtId="182" fontId="15" fillId="0" borderId="3" xfId="1" applyNumberFormat="1" applyFont="1" applyFill="1" applyBorder="1"/>
    <xf numFmtId="0" fontId="13" fillId="0" borderId="0" xfId="14" applyNumberFormat="1" applyFont="1" applyAlignment="1">
      <alignment vertical="center" wrapText="1"/>
    </xf>
    <xf numFmtId="0" fontId="13" fillId="0" borderId="7" xfId="14" applyNumberFormat="1" applyFont="1" applyBorder="1" applyAlignment="1">
      <alignment vertical="center" wrapText="1"/>
    </xf>
    <xf numFmtId="0" fontId="6" fillId="0" borderId="7" xfId="14" applyNumberFormat="1" applyFont="1" applyBorder="1"/>
    <xf numFmtId="37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>
      <alignment wrapText="1"/>
    </xf>
    <xf numFmtId="168" fontId="6" fillId="0" borderId="8" xfId="1" applyNumberFormat="1" applyFont="1" applyFill="1" applyBorder="1" applyAlignment="1">
      <alignment horizontal="right"/>
    </xf>
    <xf numFmtId="0" fontId="13" fillId="0" borderId="5" xfId="14" applyNumberFormat="1" applyFont="1" applyBorder="1" applyAlignment="1">
      <alignment vertical="center" wrapText="1"/>
    </xf>
    <xf numFmtId="172" fontId="6" fillId="0" borderId="5" xfId="0" applyNumberFormat="1" applyFont="1" applyBorder="1" applyAlignment="1">
      <alignment horizontal="right"/>
    </xf>
    <xf numFmtId="172" fontId="6" fillId="0" borderId="5" xfId="0" applyNumberFormat="1" applyFont="1" applyBorder="1"/>
    <xf numFmtId="172" fontId="6" fillId="0" borderId="7" xfId="0" applyNumberFormat="1" applyFont="1" applyBorder="1" applyAlignment="1">
      <alignment horizontal="right"/>
    </xf>
    <xf numFmtId="172" fontId="6" fillId="0" borderId="5" xfId="1" applyNumberFormat="1" applyFont="1" applyFill="1" applyBorder="1" applyAlignment="1">
      <alignment horizontal="right" wrapText="1"/>
    </xf>
    <xf numFmtId="37" fontId="6" fillId="0" borderId="0" xfId="14" applyFont="1" applyAlignment="1">
      <alignment horizontal="right"/>
    </xf>
    <xf numFmtId="171" fontId="6" fillId="0" borderId="10" xfId="14" quotePrefix="1" applyNumberFormat="1" applyFont="1" applyBorder="1" applyAlignment="1">
      <alignment horizontal="center" vertical="center" wrapText="1"/>
    </xf>
    <xf numFmtId="37" fontId="6" fillId="0" borderId="17" xfId="14" applyFont="1" applyBorder="1" applyAlignment="1">
      <alignment horizontal="fill"/>
    </xf>
    <xf numFmtId="37" fontId="6" fillId="0" borderId="16" xfId="14" applyFont="1" applyBorder="1" applyAlignment="1">
      <alignment horizontal="fill"/>
    </xf>
    <xf numFmtId="37" fontId="6" fillId="0" borderId="14" xfId="14" applyFont="1" applyBorder="1" applyAlignment="1">
      <alignment horizontal="fill"/>
    </xf>
    <xf numFmtId="37" fontId="6" fillId="0" borderId="17" xfId="14" applyFont="1" applyBorder="1"/>
    <xf numFmtId="37" fontId="6" fillId="0" borderId="14" xfId="14" applyFont="1" applyBorder="1"/>
    <xf numFmtId="37" fontId="13" fillId="0" borderId="0" xfId="14" applyFont="1" applyAlignment="1">
      <alignment horizontal="left"/>
    </xf>
    <xf numFmtId="168" fontId="13" fillId="0" borderId="0" xfId="1" applyNumberFormat="1" applyFont="1" applyBorder="1" applyAlignment="1">
      <alignment horizontal="right" vertical="center"/>
    </xf>
    <xf numFmtId="168" fontId="13" fillId="0" borderId="7" xfId="1" applyNumberFormat="1" applyFont="1" applyBorder="1" applyAlignment="1">
      <alignment horizontal="right" vertical="center"/>
    </xf>
    <xf numFmtId="37" fontId="6" fillId="0" borderId="5" xfId="14" applyFont="1" applyBorder="1" applyAlignment="1">
      <alignment horizontal="right" vertical="center"/>
    </xf>
    <xf numFmtId="37" fontId="37" fillId="0" borderId="0" xfId="14" applyFont="1" applyAlignment="1">
      <alignment horizontal="right" vertical="center"/>
    </xf>
    <xf numFmtId="37" fontId="37" fillId="0" borderId="7" xfId="14" applyFont="1" applyBorder="1" applyAlignment="1">
      <alignment horizontal="right" vertical="center"/>
    </xf>
    <xf numFmtId="37" fontId="6" fillId="0" borderId="0" xfId="14" applyFont="1" applyAlignment="1">
      <alignment horizontal="right" vertical="center"/>
    </xf>
    <xf numFmtId="168" fontId="37" fillId="0" borderId="0" xfId="1" applyNumberFormat="1" applyFont="1" applyBorder="1" applyAlignment="1">
      <alignment horizontal="right" vertical="center"/>
    </xf>
    <xf numFmtId="168" fontId="37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0" xfId="1" applyNumberFormat="1" applyFont="1" applyBorder="1" applyAlignment="1">
      <alignment horizontal="right" vertical="center"/>
    </xf>
    <xf numFmtId="168" fontId="6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6" xfId="14" applyFont="1" applyBorder="1"/>
    <xf numFmtId="37" fontId="8" fillId="0" borderId="8" xfId="14" applyFont="1" applyBorder="1"/>
    <xf numFmtId="182" fontId="8" fillId="0" borderId="1" xfId="14" applyNumberFormat="1" applyFont="1" applyBorder="1"/>
    <xf numFmtId="182" fontId="8" fillId="0" borderId="8" xfId="14" applyNumberFormat="1" applyFont="1" applyBorder="1"/>
    <xf numFmtId="37" fontId="8" fillId="0" borderId="0" xfId="14" applyFont="1"/>
    <xf numFmtId="37" fontId="13" fillId="0" borderId="0" xfId="14" applyFont="1" applyAlignment="1">
      <alignment horizontal="center" vertical="center"/>
    </xf>
    <xf numFmtId="37" fontId="6" fillId="0" borderId="17" xfId="0" applyFont="1" applyBorder="1" applyAlignment="1">
      <alignment horizontal="fill"/>
    </xf>
    <xf numFmtId="37" fontId="6" fillId="0" borderId="16" xfId="14" applyFont="1" applyBorder="1"/>
    <xf numFmtId="168" fontId="13" fillId="0" borderId="5" xfId="1" applyNumberFormat="1" applyFont="1" applyBorder="1" applyAlignment="1">
      <alignment horizontal="right" vertical="center"/>
    </xf>
    <xf numFmtId="165" fontId="13" fillId="0" borderId="0" xfId="14" applyNumberFormat="1" applyFont="1" applyAlignment="1">
      <alignment horizontal="right" vertical="center"/>
    </xf>
    <xf numFmtId="167" fontId="13" fillId="0" borderId="5" xfId="1" applyNumberFormat="1" applyFont="1" applyBorder="1" applyAlignment="1">
      <alignment horizontal="right" vertical="center"/>
    </xf>
    <xf numFmtId="167" fontId="13" fillId="0" borderId="0" xfId="1" applyNumberFormat="1" applyFont="1" applyBorder="1" applyAlignment="1">
      <alignment horizontal="right" vertical="center"/>
    </xf>
    <xf numFmtId="167" fontId="13" fillId="0" borderId="7" xfId="1" applyNumberFormat="1" applyFont="1" applyBorder="1" applyAlignment="1">
      <alignment horizontal="right" vertical="center"/>
    </xf>
    <xf numFmtId="37" fontId="37" fillId="0" borderId="5" xfId="14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5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7" xfId="1" applyNumberFormat="1" applyFont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82" fontId="8" fillId="0" borderId="6" xfId="14" applyNumberFormat="1" applyFont="1" applyBorder="1"/>
    <xf numFmtId="37" fontId="6" fillId="0" borderId="7" xfId="14" applyFont="1" applyBorder="1"/>
    <xf numFmtId="165" fontId="13" fillId="0" borderId="0" xfId="0" applyNumberFormat="1" applyFont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71" fontId="6" fillId="0" borderId="11" xfId="14" quotePrefix="1" applyNumberFormat="1" applyFont="1" applyBorder="1" applyAlignment="1">
      <alignment horizontal="center" vertical="center" wrapText="1"/>
    </xf>
    <xf numFmtId="171" fontId="6" fillId="0" borderId="12" xfId="14" quotePrefix="1" applyNumberFormat="1" applyFont="1" applyBorder="1" applyAlignment="1">
      <alignment horizontal="center" vertical="center" wrapText="1"/>
    </xf>
    <xf numFmtId="37" fontId="15" fillId="3" borderId="3" xfId="38" applyNumberFormat="1" applyFont="1" applyFill="1" applyBorder="1" applyAlignment="1">
      <alignment vertical="center"/>
    </xf>
    <xf numFmtId="173" fontId="15" fillId="3" borderId="3" xfId="38" applyNumberFormat="1" applyFont="1" applyFill="1" applyBorder="1" applyAlignment="1">
      <alignment vertical="justify"/>
    </xf>
    <xf numFmtId="172" fontId="15" fillId="0" borderId="3" xfId="0" applyNumberFormat="1" applyFont="1" applyBorder="1" applyAlignment="1">
      <alignment horizontal="right" vertical="center"/>
    </xf>
    <xf numFmtId="37" fontId="13" fillId="0" borderId="3" xfId="14" applyFont="1" applyBorder="1"/>
    <xf numFmtId="37" fontId="38" fillId="0" borderId="0" xfId="0" applyFont="1" applyAlignment="1">
      <alignment horizontal="right"/>
    </xf>
    <xf numFmtId="173" fontId="11" fillId="0" borderId="3" xfId="38" applyNumberFormat="1" applyFont="1" applyFill="1" applyBorder="1" applyAlignment="1">
      <alignment horizontal="left" vertical="justify" indent="2"/>
    </xf>
    <xf numFmtId="165" fontId="28" fillId="0" borderId="3" xfId="0" applyNumberFormat="1" applyFont="1" applyBorder="1" applyAlignment="1">
      <alignment horizontal="right" vertical="justify"/>
    </xf>
    <xf numFmtId="165" fontId="28" fillId="0" borderId="3" xfId="14" applyNumberFormat="1" applyFont="1" applyBorder="1" applyAlignment="1">
      <alignment horizontal="right" vertical="justify"/>
    </xf>
    <xf numFmtId="165" fontId="15" fillId="0" borderId="3" xfId="0" applyNumberFormat="1" applyFont="1" applyBorder="1" applyAlignment="1">
      <alignment horizontal="right" vertical="center" wrapText="1"/>
    </xf>
    <xf numFmtId="165" fontId="15" fillId="0" borderId="3" xfId="1" applyNumberFormat="1" applyFont="1" applyFill="1" applyBorder="1" applyAlignment="1">
      <alignment horizontal="right" vertical="justify"/>
    </xf>
    <xf numFmtId="184" fontId="15" fillId="0" borderId="3" xfId="38" applyNumberFormat="1" applyFont="1" applyFill="1" applyBorder="1" applyAlignment="1">
      <alignment horizontal="right" vertical="justify"/>
    </xf>
    <xf numFmtId="37" fontId="15" fillId="0" borderId="3" xfId="38" applyNumberFormat="1" applyFont="1" applyFill="1" applyBorder="1" applyAlignment="1">
      <alignment vertical="center"/>
    </xf>
    <xf numFmtId="167" fontId="15" fillId="0" borderId="3" xfId="1" applyNumberFormat="1" applyFont="1" applyFill="1" applyBorder="1" applyAlignment="1">
      <alignment vertical="center"/>
    </xf>
    <xf numFmtId="172" fontId="38" fillId="0" borderId="3" xfId="0" applyNumberFormat="1" applyFont="1" applyBorder="1"/>
    <xf numFmtId="172" fontId="38" fillId="0" borderId="3" xfId="1" applyNumberFormat="1" applyFont="1" applyFill="1" applyBorder="1" applyAlignment="1">
      <alignment horizontal="right" wrapText="1"/>
    </xf>
    <xf numFmtId="172" fontId="26" fillId="0" borderId="0" xfId="0" applyNumberFormat="1" applyFont="1" applyAlignment="1">
      <alignment vertical="center"/>
    </xf>
    <xf numFmtId="168" fontId="15" fillId="0" borderId="3" xfId="1" applyNumberFormat="1" applyFont="1" applyFill="1" applyBorder="1" applyAlignment="1"/>
    <xf numFmtId="49" fontId="15" fillId="5" borderId="5" xfId="14" applyNumberFormat="1" applyFont="1" applyFill="1" applyBorder="1" applyAlignment="1">
      <alignment horizontal="left" indent="1"/>
    </xf>
    <xf numFmtId="2" fontId="15" fillId="5" borderId="3" xfId="1" applyNumberFormat="1" applyFont="1" applyFill="1" applyBorder="1" applyAlignment="1">
      <alignment horizontal="left" indent="1"/>
    </xf>
    <xf numFmtId="49" fontId="15" fillId="5" borderId="3" xfId="14" applyNumberFormat="1" applyFont="1" applyFill="1" applyBorder="1" applyAlignment="1">
      <alignment horizontal="left" indent="1"/>
    </xf>
    <xf numFmtId="169" fontId="15" fillId="5" borderId="3" xfId="1" applyNumberFormat="1" applyFont="1" applyFill="1" applyBorder="1" applyAlignment="1"/>
    <xf numFmtId="168" fontId="15" fillId="5" borderId="3" xfId="1" applyNumberFormat="1" applyFont="1" applyFill="1" applyBorder="1"/>
    <xf numFmtId="168" fontId="15" fillId="5" borderId="5" xfId="1" applyNumberFormat="1" applyFont="1" applyFill="1" applyBorder="1"/>
    <xf numFmtId="182" fontId="15" fillId="5" borderId="3" xfId="14" applyNumberFormat="1" applyFont="1" applyFill="1" applyBorder="1"/>
    <xf numFmtId="165" fontId="15" fillId="5" borderId="3" xfId="14" applyNumberFormat="1" applyFont="1" applyFill="1" applyBorder="1"/>
    <xf numFmtId="0" fontId="6" fillId="5" borderId="0" xfId="14" applyNumberFormat="1" applyFont="1" applyFill="1"/>
    <xf numFmtId="0" fontId="23" fillId="5" borderId="0" xfId="0" applyNumberFormat="1" applyFont="1" applyFill="1" applyAlignment="1">
      <alignment horizontal="left" vertical="center"/>
    </xf>
    <xf numFmtId="0" fontId="23" fillId="5" borderId="0" xfId="14" applyNumberFormat="1" applyFont="1" applyFill="1" applyAlignment="1">
      <alignment horizontal="left" vertical="center" indent="1"/>
    </xf>
    <xf numFmtId="37" fontId="12" fillId="0" borderId="10" xfId="0" applyFont="1" applyBorder="1" applyAlignment="1">
      <alignment horizontal="center" vertical="center" wrapText="1"/>
    </xf>
    <xf numFmtId="0" fontId="13" fillId="0" borderId="0" xfId="29" applyFont="1" applyAlignment="1">
      <alignment horizontal="center"/>
    </xf>
    <xf numFmtId="0" fontId="13" fillId="0" borderId="0" xfId="29" applyFont="1" applyAlignment="1">
      <alignment horizontal="center" vertical="top" wrapText="1"/>
    </xf>
    <xf numFmtId="37" fontId="12" fillId="0" borderId="16" xfId="0" applyFont="1" applyBorder="1" applyAlignment="1">
      <alignment horizontal="center" vertical="center" wrapText="1"/>
    </xf>
    <xf numFmtId="37" fontId="12" fillId="0" borderId="6" xfId="0" applyFont="1" applyBorder="1" applyAlignment="1">
      <alignment horizontal="center" vertical="center" wrapText="1"/>
    </xf>
    <xf numFmtId="37" fontId="12" fillId="0" borderId="11" xfId="0" applyFont="1" applyBorder="1" applyAlignment="1">
      <alignment horizontal="center" vertical="center" wrapText="1"/>
    </xf>
    <xf numFmtId="37" fontId="12" fillId="0" borderId="5" xfId="0" applyFont="1" applyBorder="1" applyAlignment="1">
      <alignment horizontal="center"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171" fontId="13" fillId="0" borderId="12" xfId="0" applyNumberFormat="1" applyFont="1" applyBorder="1" applyAlignment="1">
      <alignment horizontal="center" vertical="center" wrapText="1"/>
    </xf>
    <xf numFmtId="171" fontId="26" fillId="0" borderId="11" xfId="0" applyNumberFormat="1" applyFont="1" applyBorder="1" applyAlignment="1">
      <alignment horizontal="center" vertical="center" wrapText="1"/>
    </xf>
    <xf numFmtId="171" fontId="26" fillId="0" borderId="2" xfId="0" applyNumberFormat="1" applyFont="1" applyBorder="1" applyAlignment="1">
      <alignment horizontal="center" vertical="center" wrapText="1"/>
    </xf>
    <xf numFmtId="171" fontId="26" fillId="0" borderId="12" xfId="0" applyNumberFormat="1" applyFont="1" applyBorder="1" applyAlignment="1">
      <alignment horizontal="center" vertical="center" wrapText="1"/>
    </xf>
    <xf numFmtId="171" fontId="13" fillId="0" borderId="15" xfId="0" applyNumberFormat="1" applyFont="1" applyBorder="1" applyAlignment="1">
      <alignment horizontal="center" vertical="center" wrapText="1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37" fontId="26" fillId="0" borderId="0" xfId="14" applyFont="1" applyAlignment="1">
      <alignment horizontal="center" vertical="center"/>
    </xf>
    <xf numFmtId="37" fontId="26" fillId="0" borderId="15" xfId="0" applyFont="1" applyBorder="1" applyAlignment="1">
      <alignment horizontal="center" vertical="center" wrapText="1"/>
    </xf>
    <xf numFmtId="37" fontId="26" fillId="0" borderId="3" xfId="0" applyFont="1" applyBorder="1" applyAlignment="1">
      <alignment horizontal="center" vertical="center" wrapText="1"/>
    </xf>
    <xf numFmtId="37" fontId="26" fillId="0" borderId="13" xfId="0" applyFont="1" applyBorder="1" applyAlignment="1">
      <alignment horizontal="center" vertical="center" wrapText="1"/>
    </xf>
    <xf numFmtId="171" fontId="13" fillId="0" borderId="3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171" fontId="13" fillId="0" borderId="10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 wrapText="1"/>
    </xf>
    <xf numFmtId="37" fontId="26" fillId="0" borderId="10" xfId="14" applyFont="1" applyBorder="1" applyAlignment="1">
      <alignment horizontal="center" vertical="center" wrapText="1"/>
    </xf>
    <xf numFmtId="0" fontId="23" fillId="0" borderId="0" xfId="14" applyNumberFormat="1" applyFont="1" applyAlignment="1">
      <alignment horizontal="left" vertical="center"/>
    </xf>
    <xf numFmtId="37" fontId="13" fillId="0" borderId="16" xfId="14" applyFont="1" applyBorder="1" applyAlignment="1">
      <alignment horizontal="center" vertical="center" wrapText="1"/>
    </xf>
    <xf numFmtId="37" fontId="13" fillId="0" borderId="17" xfId="14" applyFont="1" applyBorder="1" applyAlignment="1">
      <alignment horizontal="center" vertical="center" wrapText="1"/>
    </xf>
    <xf numFmtId="37" fontId="13" fillId="0" borderId="14" xfId="14" applyFont="1" applyBorder="1" applyAlignment="1">
      <alignment horizontal="center" vertical="center" wrapText="1"/>
    </xf>
    <xf numFmtId="37" fontId="13" fillId="0" borderId="6" xfId="14" applyFont="1" applyBorder="1" applyAlignment="1">
      <alignment horizontal="center" vertical="center" wrapText="1"/>
    </xf>
    <xf numFmtId="37" fontId="13" fillId="0" borderId="1" xfId="14" applyFont="1" applyBorder="1" applyAlignment="1">
      <alignment horizontal="center" vertical="center" wrapText="1"/>
    </xf>
    <xf numFmtId="37" fontId="13" fillId="0" borderId="8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37" fontId="13" fillId="0" borderId="17" xfId="14" applyFont="1" applyBorder="1" applyAlignment="1">
      <alignment horizontal="left" vertical="center" wrapText="1"/>
    </xf>
    <xf numFmtId="37" fontId="13" fillId="0" borderId="0" xfId="14" applyFont="1" applyAlignment="1">
      <alignment horizontal="left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3" fillId="0" borderId="16" xfId="14" applyNumberFormat="1" applyFont="1" applyBorder="1" applyAlignment="1">
      <alignment horizontal="center" vertical="center" wrapText="1"/>
    </xf>
    <xf numFmtId="171" fontId="13" fillId="0" borderId="6" xfId="14" applyNumberFormat="1" applyFont="1" applyBorder="1" applyAlignment="1">
      <alignment horizontal="center" vertical="center" wrapText="1"/>
    </xf>
    <xf numFmtId="171" fontId="13" fillId="0" borderId="15" xfId="14" applyNumberFormat="1" applyFont="1" applyBorder="1" applyAlignment="1">
      <alignment horizontal="center" vertical="center" wrapText="1"/>
    </xf>
    <xf numFmtId="171" fontId="13" fillId="0" borderId="3" xfId="14" applyNumberFormat="1" applyFont="1" applyBorder="1" applyAlignment="1">
      <alignment horizontal="center" vertical="center" wrapText="1"/>
    </xf>
    <xf numFmtId="171" fontId="13" fillId="0" borderId="13" xfId="14" applyNumberFormat="1" applyFont="1" applyBorder="1" applyAlignment="1">
      <alignment horizontal="center" vertical="center" wrapText="1"/>
    </xf>
    <xf numFmtId="0" fontId="13" fillId="0" borderId="15" xfId="14" applyNumberFormat="1" applyFont="1" applyBorder="1" applyAlignment="1">
      <alignment horizontal="center" vertical="center"/>
    </xf>
    <xf numFmtId="0" fontId="13" fillId="0" borderId="3" xfId="14" applyNumberFormat="1" applyFont="1" applyBorder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 wrapText="1"/>
    </xf>
    <xf numFmtId="171" fontId="13" fillId="0" borderId="12" xfId="14" applyNumberFormat="1" applyFont="1" applyBorder="1" applyAlignment="1">
      <alignment horizontal="center" vertical="center" wrapText="1"/>
    </xf>
    <xf numFmtId="171" fontId="13" fillId="0" borderId="17" xfId="14" applyNumberFormat="1" applyFont="1" applyBorder="1" applyAlignment="1">
      <alignment horizontal="center" vertical="center" wrapText="1"/>
    </xf>
    <xf numFmtId="0" fontId="12" fillId="0" borderId="0" xfId="14" applyNumberFormat="1" applyFont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/>
    </xf>
    <xf numFmtId="171" fontId="13" fillId="0" borderId="2" xfId="14" applyNumberFormat="1" applyFont="1" applyBorder="1" applyAlignment="1">
      <alignment horizontal="center" vertical="center"/>
    </xf>
    <xf numFmtId="171" fontId="13" fillId="0" borderId="10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0" fontId="13" fillId="0" borderId="16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0" fontId="13" fillId="0" borderId="14" xfId="14" applyNumberFormat="1" applyFont="1" applyBorder="1" applyAlignment="1">
      <alignment horizontal="center" vertical="center" wrapText="1"/>
    </xf>
    <xf numFmtId="0" fontId="13" fillId="0" borderId="6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8" xfId="14" applyNumberFormat="1" applyFont="1" applyBorder="1" applyAlignment="1">
      <alignment horizontal="center" vertical="center" wrapText="1"/>
    </xf>
    <xf numFmtId="37" fontId="13" fillId="0" borderId="15" xfId="14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13" xfId="14" applyFont="1" applyBorder="1" applyAlignment="1">
      <alignment horizontal="center" vertical="center" wrapText="1"/>
    </xf>
    <xf numFmtId="0" fontId="13" fillId="0" borderId="10" xfId="14" applyNumberFormat="1" applyFont="1" applyBorder="1" applyAlignment="1">
      <alignment horizontal="center" vertical="center"/>
    </xf>
    <xf numFmtId="0" fontId="13" fillId="0" borderId="0" xfId="14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71" fontId="6" fillId="0" borderId="11" xfId="0" applyNumberFormat="1" applyFont="1" applyBorder="1" applyAlignment="1">
      <alignment horizontal="center" vertical="center" wrapText="1"/>
    </xf>
    <xf numFmtId="171" fontId="6" fillId="0" borderId="12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2" fillId="0" borderId="0" xfId="25" applyFont="1" applyAlignment="1">
      <alignment horizontal="center" vertical="center" wrapText="1"/>
    </xf>
    <xf numFmtId="171" fontId="10" fillId="0" borderId="16" xfId="0" applyNumberFormat="1" applyFont="1" applyBorder="1" applyAlignment="1">
      <alignment horizontal="center" vertical="center" wrapText="1"/>
    </xf>
    <xf numFmtId="171" fontId="10" fillId="0" borderId="17" xfId="0" applyNumberFormat="1" applyFont="1" applyBorder="1" applyAlignment="1">
      <alignment horizontal="center" vertical="center" wrapText="1"/>
    </xf>
    <xf numFmtId="37" fontId="10" fillId="0" borderId="11" xfId="0" applyFont="1" applyBorder="1" applyAlignment="1">
      <alignment horizontal="center" vertical="center" wrapText="1"/>
    </xf>
    <xf numFmtId="37" fontId="10" fillId="0" borderId="2" xfId="0" applyFont="1" applyBorder="1" applyAlignment="1">
      <alignment horizontal="center" vertical="center" wrapText="1"/>
    </xf>
    <xf numFmtId="37" fontId="10" fillId="0" borderId="12" xfId="0" applyFont="1" applyBorder="1" applyAlignment="1">
      <alignment horizontal="center" vertical="center" wrapText="1"/>
    </xf>
    <xf numFmtId="171" fontId="10" fillId="0" borderId="15" xfId="0" applyNumberFormat="1" applyFont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171" fontId="10" fillId="0" borderId="12" xfId="0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38</xdr:row>
      <xdr:rowOff>75492</xdr:rowOff>
    </xdr:from>
    <xdr:to>
      <xdr:col>2</xdr:col>
      <xdr:colOff>4993822</xdr:colOff>
      <xdr:row>41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2443" y="12610392"/>
          <a:ext cx="5738204" cy="511431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336"/>
          <a:ext cx="8277913" cy="1040964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9:M38"/>
  <sheetViews>
    <sheetView zoomScaleNormal="100" zoomScaleSheetLayoutView="85" workbookViewId="0">
      <pane ySplit="1" topLeftCell="A17" activePane="bottomLeft" state="frozen"/>
      <selection pane="bottomLeft" activeCell="H17" sqref="H17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472" t="s">
        <v>182</v>
      </c>
      <c r="C9" s="472"/>
    </row>
    <row r="10" spans="2:13" ht="12.75" customHeight="1" x14ac:dyDescent="0.2">
      <c r="B10" s="473" t="s">
        <v>357</v>
      </c>
      <c r="C10" s="473"/>
    </row>
    <row r="12" spans="2:13" x14ac:dyDescent="0.2">
      <c r="B12" s="7" t="s">
        <v>183</v>
      </c>
      <c r="C12" s="7" t="s">
        <v>184</v>
      </c>
    </row>
    <row r="13" spans="2:13" ht="55.5" customHeight="1" x14ac:dyDescent="0.2">
      <c r="B13" s="471" t="s">
        <v>186</v>
      </c>
      <c r="C13" s="8" t="s">
        <v>360</v>
      </c>
    </row>
    <row r="14" spans="2:13" ht="15" x14ac:dyDescent="0.2">
      <c r="B14" s="471"/>
      <c r="C14" s="9" t="s">
        <v>181</v>
      </c>
    </row>
    <row r="15" spans="2:13" ht="51" x14ac:dyDescent="0.2">
      <c r="B15" s="471" t="s">
        <v>185</v>
      </c>
      <c r="C15" s="8" t="s">
        <v>361</v>
      </c>
      <c r="E15" s="6" t="s">
        <v>197</v>
      </c>
    </row>
    <row r="16" spans="2:13" ht="15" x14ac:dyDescent="0.2">
      <c r="B16" s="471"/>
      <c r="C16" s="9" t="s">
        <v>180</v>
      </c>
      <c r="M16" s="6" t="s">
        <v>197</v>
      </c>
    </row>
    <row r="17" spans="2:3" ht="51" customHeight="1" x14ac:dyDescent="0.2">
      <c r="B17" s="471" t="s">
        <v>188</v>
      </c>
      <c r="C17" s="8" t="s">
        <v>362</v>
      </c>
    </row>
    <row r="18" spans="2:3" ht="15" x14ac:dyDescent="0.2">
      <c r="B18" s="471"/>
      <c r="C18" s="9" t="s">
        <v>181</v>
      </c>
    </row>
    <row r="19" spans="2:3" ht="51" x14ac:dyDescent="0.2">
      <c r="B19" s="471" t="s">
        <v>187</v>
      </c>
      <c r="C19" s="8" t="s">
        <v>363</v>
      </c>
    </row>
    <row r="20" spans="2:3" ht="15" x14ac:dyDescent="0.2">
      <c r="B20" s="471"/>
      <c r="C20" s="9" t="s">
        <v>180</v>
      </c>
    </row>
    <row r="21" spans="2:3" ht="54.75" customHeight="1" x14ac:dyDescent="0.2">
      <c r="B21" s="471" t="s">
        <v>190</v>
      </c>
      <c r="C21" s="8" t="s">
        <v>364</v>
      </c>
    </row>
    <row r="22" spans="2:3" ht="15" x14ac:dyDescent="0.2">
      <c r="B22" s="471"/>
      <c r="C22" s="9" t="s">
        <v>181</v>
      </c>
    </row>
    <row r="23" spans="2:3" ht="54" customHeight="1" x14ac:dyDescent="0.2">
      <c r="B23" s="476" t="s">
        <v>189</v>
      </c>
      <c r="C23" s="8" t="s">
        <v>365</v>
      </c>
    </row>
    <row r="24" spans="2:3" ht="15" x14ac:dyDescent="0.2">
      <c r="B24" s="474"/>
      <c r="C24" s="9" t="s">
        <v>180</v>
      </c>
    </row>
    <row r="25" spans="2:3" ht="51" x14ac:dyDescent="0.2">
      <c r="B25" s="476" t="s">
        <v>359</v>
      </c>
      <c r="C25" s="8" t="s">
        <v>366</v>
      </c>
    </row>
    <row r="26" spans="2:3" ht="15" x14ac:dyDescent="0.2">
      <c r="B26" s="474"/>
      <c r="C26" s="9" t="s">
        <v>180</v>
      </c>
    </row>
    <row r="27" spans="2:3" ht="51" x14ac:dyDescent="0.2">
      <c r="B27" s="476" t="s">
        <v>358</v>
      </c>
      <c r="C27" s="8" t="s">
        <v>366</v>
      </c>
    </row>
    <row r="28" spans="2:3" ht="15" x14ac:dyDescent="0.2">
      <c r="B28" s="474"/>
      <c r="C28" s="9" t="s">
        <v>181</v>
      </c>
    </row>
    <row r="29" spans="2:3" ht="54" customHeight="1" x14ac:dyDescent="0.2">
      <c r="B29" s="474" t="s">
        <v>191</v>
      </c>
      <c r="C29" s="13" t="s">
        <v>367</v>
      </c>
    </row>
    <row r="30" spans="2:3" ht="15" x14ac:dyDescent="0.2">
      <c r="B30" s="477"/>
      <c r="C30" s="10" t="s">
        <v>87</v>
      </c>
    </row>
    <row r="31" spans="2:3" ht="48" customHeight="1" x14ac:dyDescent="0.2">
      <c r="B31" s="474" t="s">
        <v>192</v>
      </c>
      <c r="C31" s="13" t="s">
        <v>368</v>
      </c>
    </row>
    <row r="32" spans="2:3" ht="21.75" customHeight="1" x14ac:dyDescent="0.2">
      <c r="B32" s="477"/>
      <c r="C32" s="10" t="s">
        <v>87</v>
      </c>
    </row>
    <row r="33" spans="2:3" ht="42.75" customHeight="1" x14ac:dyDescent="0.2">
      <c r="B33" s="474" t="s">
        <v>193</v>
      </c>
      <c r="C33" s="8" t="s">
        <v>369</v>
      </c>
    </row>
    <row r="34" spans="2:3" ht="15" x14ac:dyDescent="0.2">
      <c r="B34" s="477"/>
      <c r="C34" s="9" t="s">
        <v>180</v>
      </c>
    </row>
    <row r="35" spans="2:3" ht="51.75" customHeight="1" x14ac:dyDescent="0.2">
      <c r="B35" s="474" t="s">
        <v>194</v>
      </c>
      <c r="C35" s="13" t="s">
        <v>370</v>
      </c>
    </row>
    <row r="36" spans="2:3" ht="15" x14ac:dyDescent="0.2">
      <c r="B36" s="475"/>
      <c r="C36" s="9" t="s">
        <v>87</v>
      </c>
    </row>
    <row r="37" spans="2:3" ht="15.75" x14ac:dyDescent="0.2">
      <c r="B37" s="15"/>
      <c r="C37" s="16"/>
    </row>
    <row r="38" spans="2:3" ht="15.75" x14ac:dyDescent="0.2">
      <c r="B38" s="15"/>
      <c r="C38" s="16"/>
    </row>
  </sheetData>
  <sheetProtection selectLockedCells="1" selectUnlockedCells="1"/>
  <mergeCells count="14">
    <mergeCell ref="B35:B36"/>
    <mergeCell ref="B21:B22"/>
    <mergeCell ref="B23:B24"/>
    <mergeCell ref="B29:B30"/>
    <mergeCell ref="B31:B32"/>
    <mergeCell ref="B33:B34"/>
    <mergeCell ref="B27:B28"/>
    <mergeCell ref="B25:B26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239</v>
      </c>
      <c r="B1" t="s">
        <v>100</v>
      </c>
      <c r="C1" t="s">
        <v>241</v>
      </c>
      <c r="D1" t="s">
        <v>242</v>
      </c>
      <c r="E1" t="s">
        <v>243</v>
      </c>
      <c r="G1" t="s">
        <v>239</v>
      </c>
      <c r="H1" t="s">
        <v>100</v>
      </c>
      <c r="I1" t="s">
        <v>241</v>
      </c>
      <c r="J1" t="s">
        <v>242</v>
      </c>
      <c r="K1" t="s">
        <v>243</v>
      </c>
      <c r="M1" t="s">
        <v>239</v>
      </c>
      <c r="N1" t="s">
        <v>100</v>
      </c>
      <c r="O1" t="s">
        <v>241</v>
      </c>
      <c r="P1" t="s">
        <v>242</v>
      </c>
      <c r="Q1" t="s">
        <v>243</v>
      </c>
      <c r="S1" t="s">
        <v>239</v>
      </c>
      <c r="T1" t="s">
        <v>100</v>
      </c>
      <c r="U1" t="s">
        <v>241</v>
      </c>
      <c r="V1" t="s">
        <v>242</v>
      </c>
      <c r="W1" t="s">
        <v>243</v>
      </c>
      <c r="Y1" t="s">
        <v>239</v>
      </c>
      <c r="Z1" t="s">
        <v>100</v>
      </c>
      <c r="AA1" t="s">
        <v>241</v>
      </c>
      <c r="AB1" t="s">
        <v>242</v>
      </c>
      <c r="AC1" t="s">
        <v>243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K1" t="s">
        <v>239</v>
      </c>
      <c r="AL1" t="s">
        <v>240</v>
      </c>
      <c r="AM1" t="s">
        <v>241</v>
      </c>
      <c r="AN1" t="s">
        <v>242</v>
      </c>
      <c r="AO1" t="s">
        <v>243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3" spans="1:53" x14ac:dyDescent="0.15">
      <c r="A3" t="s">
        <v>265</v>
      </c>
      <c r="G3" t="s">
        <v>264</v>
      </c>
      <c r="M3" t="s">
        <v>263</v>
      </c>
      <c r="S3" t="s">
        <v>262</v>
      </c>
      <c r="Y3" t="s">
        <v>244</v>
      </c>
      <c r="AE3" t="s">
        <v>264</v>
      </c>
      <c r="AK3" t="s">
        <v>263</v>
      </c>
      <c r="AQ3" t="s">
        <v>262</v>
      </c>
      <c r="AW3" t="s">
        <v>244</v>
      </c>
    </row>
    <row r="4" spans="1:53" x14ac:dyDescent="0.15">
      <c r="A4" t="s">
        <v>257</v>
      </c>
      <c r="B4">
        <v>10200000</v>
      </c>
      <c r="C4">
        <v>151420.20000000001</v>
      </c>
      <c r="D4">
        <v>9980614</v>
      </c>
      <c r="E4">
        <v>10500000</v>
      </c>
      <c r="G4" t="s">
        <v>257</v>
      </c>
      <c r="H4">
        <v>6014421</v>
      </c>
      <c r="I4">
        <v>94686.38</v>
      </c>
      <c r="J4">
        <v>5858663</v>
      </c>
      <c r="K4">
        <v>6170178</v>
      </c>
      <c r="M4" t="s">
        <v>257</v>
      </c>
      <c r="N4">
        <v>5577481</v>
      </c>
      <c r="O4">
        <v>88027.520000000004</v>
      </c>
      <c r="P4">
        <v>5432677</v>
      </c>
      <c r="Q4">
        <v>5722285</v>
      </c>
      <c r="S4" t="s">
        <v>257</v>
      </c>
      <c r="T4">
        <v>436939.7</v>
      </c>
      <c r="U4">
        <v>18041.13</v>
      </c>
      <c r="V4">
        <v>407262.3</v>
      </c>
      <c r="W4">
        <v>466617.2</v>
      </c>
      <c r="Y4" t="s">
        <v>257</v>
      </c>
      <c r="Z4">
        <v>500784.7</v>
      </c>
      <c r="AA4">
        <v>26784.639999999999</v>
      </c>
      <c r="AB4">
        <v>456724.3</v>
      </c>
      <c r="AC4">
        <v>544845.1</v>
      </c>
      <c r="AE4" t="s">
        <v>257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258</v>
      </c>
      <c r="B5">
        <v>1270110</v>
      </c>
      <c r="C5">
        <v>26093.98</v>
      </c>
      <c r="D5">
        <v>1227186</v>
      </c>
      <c r="E5">
        <v>1313035</v>
      </c>
      <c r="G5" t="s">
        <v>258</v>
      </c>
      <c r="H5">
        <v>825034.1</v>
      </c>
      <c r="I5">
        <v>17050.93</v>
      </c>
      <c r="J5">
        <v>796985.5</v>
      </c>
      <c r="K5">
        <v>853082.7</v>
      </c>
      <c r="M5" t="s">
        <v>258</v>
      </c>
      <c r="N5">
        <v>782434.3</v>
      </c>
      <c r="O5">
        <v>16298.85</v>
      </c>
      <c r="P5">
        <v>755622.9</v>
      </c>
      <c r="Q5">
        <v>809245.7</v>
      </c>
      <c r="S5" t="s">
        <v>258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245</v>
      </c>
      <c r="B6">
        <v>3661000</v>
      </c>
      <c r="C6">
        <v>82891.360000000001</v>
      </c>
      <c r="D6">
        <v>3524645</v>
      </c>
      <c r="E6">
        <v>3797356</v>
      </c>
      <c r="G6" t="s">
        <v>245</v>
      </c>
      <c r="H6">
        <v>2268574</v>
      </c>
      <c r="I6">
        <v>55721.75</v>
      </c>
      <c r="J6">
        <v>2176913</v>
      </c>
      <c r="K6">
        <v>2360236</v>
      </c>
      <c r="M6" t="s">
        <v>245</v>
      </c>
      <c r="N6">
        <v>2105531</v>
      </c>
      <c r="O6">
        <v>52879.44</v>
      </c>
      <c r="P6">
        <v>2018545</v>
      </c>
      <c r="Q6">
        <v>2192517</v>
      </c>
      <c r="S6" t="s">
        <v>245</v>
      </c>
      <c r="T6">
        <v>163043.70000000001</v>
      </c>
      <c r="U6">
        <v>14154.5</v>
      </c>
      <c r="V6">
        <v>139759.70000000001</v>
      </c>
      <c r="W6">
        <v>186327.7</v>
      </c>
      <c r="Y6" t="s">
        <v>245</v>
      </c>
      <c r="Z6">
        <v>309841.90000000002</v>
      </c>
      <c r="AA6">
        <v>23961.39</v>
      </c>
      <c r="AB6">
        <v>270425.8</v>
      </c>
      <c r="AC6">
        <v>349258.1</v>
      </c>
      <c r="AE6" t="s">
        <v>245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245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245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245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246</v>
      </c>
      <c r="B7">
        <v>2530456</v>
      </c>
      <c r="C7">
        <v>58075.85</v>
      </c>
      <c r="D7">
        <v>2434921</v>
      </c>
      <c r="E7">
        <v>2625990</v>
      </c>
      <c r="G7" t="s">
        <v>246</v>
      </c>
      <c r="H7">
        <v>1591042</v>
      </c>
      <c r="I7">
        <v>36701.33</v>
      </c>
      <c r="J7">
        <v>1530669</v>
      </c>
      <c r="K7">
        <v>1651415</v>
      </c>
      <c r="M7" t="s">
        <v>246</v>
      </c>
      <c r="N7">
        <v>1522082</v>
      </c>
      <c r="O7">
        <v>35050.35</v>
      </c>
      <c r="P7">
        <v>1464425</v>
      </c>
      <c r="Q7">
        <v>1579740</v>
      </c>
      <c r="S7" t="s">
        <v>246</v>
      </c>
      <c r="T7">
        <v>68959.55</v>
      </c>
      <c r="U7">
        <v>6263.7110000000002</v>
      </c>
      <c r="V7">
        <v>58655.83</v>
      </c>
      <c r="W7">
        <v>79263.28</v>
      </c>
      <c r="Y7" t="s">
        <v>246</v>
      </c>
      <c r="Z7">
        <v>302501.7</v>
      </c>
      <c r="AA7">
        <v>20506.04</v>
      </c>
      <c r="AB7">
        <v>268769.59999999998</v>
      </c>
      <c r="AC7">
        <v>336233.9</v>
      </c>
      <c r="AE7" t="s">
        <v>246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246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246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246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247</v>
      </c>
      <c r="B8">
        <v>8952051</v>
      </c>
      <c r="C8">
        <v>218391.7</v>
      </c>
      <c r="D8">
        <v>8592799</v>
      </c>
      <c r="E8">
        <v>9311302</v>
      </c>
      <c r="G8" t="s">
        <v>247</v>
      </c>
      <c r="H8">
        <v>5244399</v>
      </c>
      <c r="I8">
        <v>129910.1</v>
      </c>
      <c r="J8">
        <v>5030698</v>
      </c>
      <c r="K8">
        <v>5458099</v>
      </c>
      <c r="M8" t="s">
        <v>247</v>
      </c>
      <c r="N8">
        <v>4945178</v>
      </c>
      <c r="O8">
        <v>127259.9</v>
      </c>
      <c r="P8">
        <v>4735837</v>
      </c>
      <c r="Q8">
        <v>5154519</v>
      </c>
      <c r="S8" t="s">
        <v>247</v>
      </c>
      <c r="T8">
        <v>299221</v>
      </c>
      <c r="U8">
        <v>14852.58</v>
      </c>
      <c r="V8">
        <v>274788.7</v>
      </c>
      <c r="W8">
        <v>323653.3</v>
      </c>
      <c r="Y8" t="s">
        <v>247</v>
      </c>
      <c r="Z8">
        <v>464825.3</v>
      </c>
      <c r="AA8">
        <v>29632.84</v>
      </c>
      <c r="AB8">
        <v>416079.7</v>
      </c>
      <c r="AC8">
        <v>513571</v>
      </c>
      <c r="AE8" t="s">
        <v>247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247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247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247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248</v>
      </c>
      <c r="B9">
        <v>11600000</v>
      </c>
      <c r="C9">
        <v>297064.3</v>
      </c>
      <c r="D9">
        <v>11100000</v>
      </c>
      <c r="E9">
        <v>12100000</v>
      </c>
      <c r="G9" t="s">
        <v>248</v>
      </c>
      <c r="H9">
        <v>7198253</v>
      </c>
      <c r="I9">
        <v>195972.6</v>
      </c>
      <c r="J9">
        <v>6875881</v>
      </c>
      <c r="K9">
        <v>7520626</v>
      </c>
      <c r="M9" t="s">
        <v>248</v>
      </c>
      <c r="N9">
        <v>6662345</v>
      </c>
      <c r="O9">
        <v>179745.8</v>
      </c>
      <c r="P9">
        <v>6366665</v>
      </c>
      <c r="Q9">
        <v>6958024</v>
      </c>
      <c r="S9" t="s">
        <v>248</v>
      </c>
      <c r="T9">
        <v>535908.6</v>
      </c>
      <c r="U9">
        <v>27427.98</v>
      </c>
      <c r="V9">
        <v>490789.9</v>
      </c>
      <c r="W9">
        <v>581027.19999999995</v>
      </c>
      <c r="Y9" t="s">
        <v>248</v>
      </c>
      <c r="Z9">
        <v>911676.1</v>
      </c>
      <c r="AA9">
        <v>58506.400000000001</v>
      </c>
      <c r="AB9">
        <v>815433.8</v>
      </c>
      <c r="AC9">
        <v>1007918</v>
      </c>
      <c r="AE9" t="s">
        <v>248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248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248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248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261</v>
      </c>
      <c r="B10">
        <v>2100354</v>
      </c>
      <c r="C10">
        <v>39864.080000000002</v>
      </c>
      <c r="D10">
        <v>2034779</v>
      </c>
      <c r="E10">
        <v>2165930</v>
      </c>
      <c r="G10" t="s">
        <v>261</v>
      </c>
      <c r="H10">
        <v>1319254</v>
      </c>
      <c r="I10">
        <v>26526.28</v>
      </c>
      <c r="J10">
        <v>1275618</v>
      </c>
      <c r="K10">
        <v>1362889</v>
      </c>
      <c r="M10" t="s">
        <v>261</v>
      </c>
      <c r="N10">
        <v>1234125</v>
      </c>
      <c r="O10">
        <v>25210.880000000001</v>
      </c>
      <c r="P10">
        <v>1192653</v>
      </c>
      <c r="Q10">
        <v>1275596</v>
      </c>
      <c r="S10" t="s">
        <v>261</v>
      </c>
      <c r="T10">
        <v>85129.26</v>
      </c>
      <c r="U10">
        <v>5126.33</v>
      </c>
      <c r="V10">
        <v>76696.509999999995</v>
      </c>
      <c r="W10">
        <v>93562</v>
      </c>
      <c r="Y10" t="s">
        <v>261</v>
      </c>
      <c r="Z10">
        <v>308852.5</v>
      </c>
      <c r="AA10">
        <v>14237.41</v>
      </c>
      <c r="AB10">
        <v>285432.2</v>
      </c>
      <c r="AC10">
        <v>332272.90000000002</v>
      </c>
      <c r="AE10" t="s">
        <v>261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249</v>
      </c>
      <c r="B11">
        <v>4076914</v>
      </c>
      <c r="C11">
        <v>80763.850000000006</v>
      </c>
      <c r="D11">
        <v>3944059</v>
      </c>
      <c r="E11">
        <v>4209770</v>
      </c>
      <c r="G11" t="s">
        <v>249</v>
      </c>
      <c r="H11">
        <v>2381202</v>
      </c>
      <c r="I11">
        <v>52169.62</v>
      </c>
      <c r="J11">
        <v>2295384</v>
      </c>
      <c r="K11">
        <v>2467020</v>
      </c>
      <c r="M11" t="s">
        <v>249</v>
      </c>
      <c r="N11">
        <v>2195902</v>
      </c>
      <c r="O11">
        <v>48431.51</v>
      </c>
      <c r="P11">
        <v>2116232</v>
      </c>
      <c r="Q11">
        <v>2275571</v>
      </c>
      <c r="S11" t="s">
        <v>249</v>
      </c>
      <c r="T11">
        <v>185300.5</v>
      </c>
      <c r="U11">
        <v>10458.200000000001</v>
      </c>
      <c r="V11">
        <v>168096.9</v>
      </c>
      <c r="W11">
        <v>202504.1</v>
      </c>
      <c r="Y11" t="s">
        <v>249</v>
      </c>
      <c r="Z11">
        <v>495671.7</v>
      </c>
      <c r="AA11">
        <v>24637.42</v>
      </c>
      <c r="AB11">
        <v>455143.5</v>
      </c>
      <c r="AC11">
        <v>536199.9</v>
      </c>
      <c r="AE11" t="s">
        <v>249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249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249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249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250</v>
      </c>
      <c r="B12">
        <v>5548066</v>
      </c>
      <c r="C12">
        <v>108368.3</v>
      </c>
      <c r="D12">
        <v>5369802</v>
      </c>
      <c r="E12">
        <v>5726331</v>
      </c>
      <c r="G12" t="s">
        <v>250</v>
      </c>
      <c r="H12">
        <v>3495246</v>
      </c>
      <c r="I12">
        <v>69849.02</v>
      </c>
      <c r="J12">
        <v>3380345</v>
      </c>
      <c r="K12">
        <v>3610146</v>
      </c>
      <c r="M12" t="s">
        <v>250</v>
      </c>
      <c r="N12">
        <v>3331540</v>
      </c>
      <c r="O12">
        <v>67918.259999999995</v>
      </c>
      <c r="P12">
        <v>3219815</v>
      </c>
      <c r="Q12">
        <v>3443265</v>
      </c>
      <c r="S12" t="s">
        <v>250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250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250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250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250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250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251</v>
      </c>
      <c r="B13">
        <v>5600814</v>
      </c>
      <c r="C13">
        <v>135734</v>
      </c>
      <c r="D13">
        <v>5377533</v>
      </c>
      <c r="E13">
        <v>5824095</v>
      </c>
      <c r="G13" t="s">
        <v>251</v>
      </c>
      <c r="H13">
        <v>3358260</v>
      </c>
      <c r="I13">
        <v>87241.46</v>
      </c>
      <c r="J13">
        <v>3214749</v>
      </c>
      <c r="K13">
        <v>3501772</v>
      </c>
      <c r="M13" t="s">
        <v>251</v>
      </c>
      <c r="N13">
        <v>3088134</v>
      </c>
      <c r="O13">
        <v>81105.03</v>
      </c>
      <c r="P13">
        <v>2954718</v>
      </c>
      <c r="Q13">
        <v>3221551</v>
      </c>
      <c r="S13" t="s">
        <v>251</v>
      </c>
      <c r="T13">
        <v>270126.09999999998</v>
      </c>
      <c r="U13">
        <v>14517.87</v>
      </c>
      <c r="V13">
        <v>246244.3</v>
      </c>
      <c r="W13">
        <v>294007.8</v>
      </c>
      <c r="Y13" t="s">
        <v>251</v>
      </c>
      <c r="Z13">
        <v>507583.3</v>
      </c>
      <c r="AA13">
        <v>35151.9</v>
      </c>
      <c r="AB13">
        <v>449758.9</v>
      </c>
      <c r="AC13">
        <v>565407.80000000005</v>
      </c>
      <c r="AE13" t="s">
        <v>251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251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251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251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252</v>
      </c>
      <c r="B14">
        <v>3230508</v>
      </c>
      <c r="C14">
        <v>79976.23</v>
      </c>
      <c r="D14">
        <v>3098948</v>
      </c>
      <c r="E14">
        <v>3362067</v>
      </c>
      <c r="G14" t="s">
        <v>252</v>
      </c>
      <c r="H14">
        <v>1872214</v>
      </c>
      <c r="I14">
        <v>48041.5</v>
      </c>
      <c r="J14">
        <v>1793187</v>
      </c>
      <c r="K14">
        <v>1951242</v>
      </c>
      <c r="M14" t="s">
        <v>252</v>
      </c>
      <c r="N14">
        <v>1740793</v>
      </c>
      <c r="O14">
        <v>43830.53</v>
      </c>
      <c r="P14">
        <v>1668692</v>
      </c>
      <c r="Q14">
        <v>1812894</v>
      </c>
      <c r="S14" t="s">
        <v>252</v>
      </c>
      <c r="T14">
        <v>131421.5</v>
      </c>
      <c r="U14">
        <v>8882.1839999999993</v>
      </c>
      <c r="V14">
        <v>116810.4</v>
      </c>
      <c r="W14">
        <v>146032.5</v>
      </c>
      <c r="Y14" t="s">
        <v>252</v>
      </c>
      <c r="Z14">
        <v>343911.7</v>
      </c>
      <c r="AA14">
        <v>19386.86</v>
      </c>
      <c r="AB14">
        <v>312020.59999999998</v>
      </c>
      <c r="AC14">
        <v>375802.9</v>
      </c>
      <c r="AE14" t="s">
        <v>252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253</v>
      </c>
      <c r="B15">
        <v>2587878</v>
      </c>
      <c r="C15">
        <v>63289.279999999999</v>
      </c>
      <c r="D15">
        <v>2483768</v>
      </c>
      <c r="E15">
        <v>2691989</v>
      </c>
      <c r="G15" t="s">
        <v>253</v>
      </c>
      <c r="H15">
        <v>1552389</v>
      </c>
      <c r="I15">
        <v>40053.199999999997</v>
      </c>
      <c r="J15">
        <v>1486502</v>
      </c>
      <c r="K15">
        <v>1618276</v>
      </c>
      <c r="M15" t="s">
        <v>253</v>
      </c>
      <c r="N15">
        <v>1475096</v>
      </c>
      <c r="O15">
        <v>37979.269999999997</v>
      </c>
      <c r="P15">
        <v>1412621</v>
      </c>
      <c r="Q15">
        <v>1537572</v>
      </c>
      <c r="S15" t="s">
        <v>253</v>
      </c>
      <c r="T15">
        <v>77292.17</v>
      </c>
      <c r="U15">
        <v>6242.4030000000002</v>
      </c>
      <c r="V15">
        <v>67023.5</v>
      </c>
      <c r="W15">
        <v>87560.85</v>
      </c>
      <c r="Y15" t="s">
        <v>253</v>
      </c>
      <c r="Z15">
        <v>276521.3</v>
      </c>
      <c r="AA15">
        <v>19405.8</v>
      </c>
      <c r="AB15">
        <v>244599</v>
      </c>
      <c r="AC15">
        <v>308443.59999999998</v>
      </c>
      <c r="AE15" t="s">
        <v>253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254</v>
      </c>
      <c r="B16">
        <v>3506546</v>
      </c>
      <c r="C16">
        <v>69235.53</v>
      </c>
      <c r="D16">
        <v>3392654</v>
      </c>
      <c r="E16">
        <v>3620437</v>
      </c>
      <c r="G16" t="s">
        <v>254</v>
      </c>
      <c r="H16">
        <v>2199597</v>
      </c>
      <c r="I16">
        <v>44875.6</v>
      </c>
      <c r="J16">
        <v>2125777</v>
      </c>
      <c r="K16">
        <v>2273417</v>
      </c>
      <c r="M16" t="s">
        <v>254</v>
      </c>
      <c r="N16">
        <v>2087745</v>
      </c>
      <c r="O16">
        <v>42706.239999999998</v>
      </c>
      <c r="P16">
        <v>2017494</v>
      </c>
      <c r="Q16">
        <v>2157996</v>
      </c>
      <c r="S16" t="s">
        <v>254</v>
      </c>
      <c r="T16">
        <v>111851.7</v>
      </c>
      <c r="U16">
        <v>6721.2790000000005</v>
      </c>
      <c r="V16">
        <v>100795.3</v>
      </c>
      <c r="W16">
        <v>122908.1</v>
      </c>
      <c r="Y16" t="s">
        <v>254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255</v>
      </c>
      <c r="B17">
        <v>3694109</v>
      </c>
      <c r="C17">
        <v>90036.51</v>
      </c>
      <c r="D17">
        <v>3546000</v>
      </c>
      <c r="E17">
        <v>3842218</v>
      </c>
      <c r="G17" t="s">
        <v>255</v>
      </c>
      <c r="H17">
        <v>2197133</v>
      </c>
      <c r="I17">
        <v>56062.18</v>
      </c>
      <c r="J17">
        <v>2104911</v>
      </c>
      <c r="K17">
        <v>2289354</v>
      </c>
      <c r="M17" t="s">
        <v>255</v>
      </c>
      <c r="N17">
        <v>2092300</v>
      </c>
      <c r="O17">
        <v>53493.66</v>
      </c>
      <c r="P17">
        <v>2004303</v>
      </c>
      <c r="Q17">
        <v>2180296</v>
      </c>
      <c r="S17" t="s">
        <v>255</v>
      </c>
      <c r="T17">
        <v>104833</v>
      </c>
      <c r="U17">
        <v>7138.1220000000003</v>
      </c>
      <c r="V17">
        <v>93090.85</v>
      </c>
      <c r="W17">
        <v>116575.1</v>
      </c>
      <c r="Y17" t="s">
        <v>255</v>
      </c>
      <c r="Z17">
        <v>230693.1</v>
      </c>
      <c r="AA17">
        <v>13076.3</v>
      </c>
      <c r="AB17">
        <v>209182.8</v>
      </c>
      <c r="AC17">
        <v>252203.4</v>
      </c>
      <c r="AE17" t="s">
        <v>255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256</v>
      </c>
      <c r="B18">
        <v>3336941</v>
      </c>
      <c r="C18">
        <v>59602.44</v>
      </c>
      <c r="D18">
        <v>3238896</v>
      </c>
      <c r="E18">
        <v>3434987</v>
      </c>
      <c r="G18" t="s">
        <v>256</v>
      </c>
      <c r="H18">
        <v>2101736</v>
      </c>
      <c r="I18">
        <v>40171.519999999997</v>
      </c>
      <c r="J18">
        <v>2035654</v>
      </c>
      <c r="K18">
        <v>2167818</v>
      </c>
      <c r="M18" t="s">
        <v>256</v>
      </c>
      <c r="N18">
        <v>2009202</v>
      </c>
      <c r="O18">
        <v>39080.080000000002</v>
      </c>
      <c r="P18">
        <v>1944916</v>
      </c>
      <c r="Q18">
        <v>2073488</v>
      </c>
      <c r="S18" t="s">
        <v>256</v>
      </c>
      <c r="T18">
        <v>92533.88</v>
      </c>
      <c r="U18">
        <v>5565.317</v>
      </c>
      <c r="V18">
        <v>83379.009999999995</v>
      </c>
      <c r="W18">
        <v>101688.8</v>
      </c>
      <c r="Y18" t="s">
        <v>256</v>
      </c>
      <c r="Z18">
        <v>392720.1</v>
      </c>
      <c r="AA18">
        <v>20628.93</v>
      </c>
      <c r="AB18">
        <v>358785.8</v>
      </c>
      <c r="AC18">
        <v>426654.5</v>
      </c>
      <c r="AE18" t="s">
        <v>256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260</v>
      </c>
      <c r="B19">
        <v>1399447</v>
      </c>
      <c r="C19">
        <v>30800.560000000001</v>
      </c>
      <c r="D19">
        <v>1348780</v>
      </c>
      <c r="E19">
        <v>1450113</v>
      </c>
      <c r="G19" t="s">
        <v>260</v>
      </c>
      <c r="H19">
        <v>880336.9</v>
      </c>
      <c r="I19">
        <v>21094.45</v>
      </c>
      <c r="J19">
        <v>845636.8</v>
      </c>
      <c r="K19">
        <v>915036.9</v>
      </c>
      <c r="M19" t="s">
        <v>260</v>
      </c>
      <c r="N19">
        <v>832096.1</v>
      </c>
      <c r="O19">
        <v>19938.86</v>
      </c>
      <c r="P19">
        <v>799296.9</v>
      </c>
      <c r="Q19">
        <v>864895.2</v>
      </c>
      <c r="S19" t="s">
        <v>260</v>
      </c>
      <c r="T19">
        <v>48240.76</v>
      </c>
      <c r="U19">
        <v>3371.556</v>
      </c>
      <c r="V19">
        <v>42694.6</v>
      </c>
      <c r="W19">
        <v>53786.93</v>
      </c>
      <c r="Y19" t="s">
        <v>260</v>
      </c>
      <c r="Z19">
        <v>159907.4</v>
      </c>
      <c r="AA19">
        <v>13285.77</v>
      </c>
      <c r="AB19">
        <v>138052.5</v>
      </c>
      <c r="AC19">
        <v>181762.3</v>
      </c>
      <c r="AE19" t="s">
        <v>260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259</v>
      </c>
      <c r="B20">
        <v>2597298</v>
      </c>
      <c r="C20">
        <v>79976.55</v>
      </c>
      <c r="D20">
        <v>2465737</v>
      </c>
      <c r="E20">
        <v>2728858</v>
      </c>
      <c r="G20" t="s">
        <v>259</v>
      </c>
      <c r="H20">
        <v>1444403</v>
      </c>
      <c r="I20">
        <v>47264.34</v>
      </c>
      <c r="J20">
        <v>1366654</v>
      </c>
      <c r="K20">
        <v>1522152</v>
      </c>
      <c r="M20" t="s">
        <v>259</v>
      </c>
      <c r="N20">
        <v>1336082</v>
      </c>
      <c r="O20">
        <v>44616.31</v>
      </c>
      <c r="P20">
        <v>1262689</v>
      </c>
      <c r="Q20">
        <v>1409475</v>
      </c>
      <c r="S20" t="s">
        <v>259</v>
      </c>
      <c r="T20">
        <v>108320.8</v>
      </c>
      <c r="U20">
        <v>9533.1029999999992</v>
      </c>
      <c r="V20">
        <v>92639</v>
      </c>
      <c r="W20">
        <v>124002.7</v>
      </c>
      <c r="Y20" t="s">
        <v>259</v>
      </c>
      <c r="Z20">
        <v>168448.8</v>
      </c>
      <c r="AA20">
        <v>13031.27</v>
      </c>
      <c r="AB20">
        <v>147012.6</v>
      </c>
      <c r="AC20">
        <v>189885.1</v>
      </c>
      <c r="AE20" t="s">
        <v>259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239</v>
      </c>
      <c r="B25" t="s">
        <v>100</v>
      </c>
      <c r="C25" t="s">
        <v>241</v>
      </c>
      <c r="D25" t="s">
        <v>242</v>
      </c>
      <c r="E25" t="s">
        <v>243</v>
      </c>
      <c r="G25" t="s">
        <v>239</v>
      </c>
      <c r="H25" t="s">
        <v>100</v>
      </c>
      <c r="I25" t="s">
        <v>241</v>
      </c>
      <c r="J25" t="s">
        <v>242</v>
      </c>
      <c r="K25" t="s">
        <v>243</v>
      </c>
      <c r="M25" t="s">
        <v>239</v>
      </c>
      <c r="N25" t="s">
        <v>100</v>
      </c>
      <c r="O25" t="s">
        <v>241</v>
      </c>
      <c r="P25" t="s">
        <v>242</v>
      </c>
      <c r="Q25" t="s">
        <v>243</v>
      </c>
      <c r="S25" t="s">
        <v>239</v>
      </c>
      <c r="T25" t="s">
        <v>100</v>
      </c>
      <c r="U25" t="s">
        <v>241</v>
      </c>
      <c r="V25" t="s">
        <v>242</v>
      </c>
      <c r="W25" t="s">
        <v>243</v>
      </c>
      <c r="Y25" t="s">
        <v>239</v>
      </c>
      <c r="Z25" t="s">
        <v>100</v>
      </c>
      <c r="AA25" t="s">
        <v>241</v>
      </c>
      <c r="AB25" t="s">
        <v>242</v>
      </c>
      <c r="AC25" t="s">
        <v>243</v>
      </c>
      <c r="AE25" t="s">
        <v>239</v>
      </c>
      <c r="AF25" t="s">
        <v>240</v>
      </c>
      <c r="AG25" t="s">
        <v>241</v>
      </c>
      <c r="AH25" t="s">
        <v>242</v>
      </c>
      <c r="AI25" t="s">
        <v>243</v>
      </c>
      <c r="AK25" t="s">
        <v>239</v>
      </c>
      <c r="AL25" t="s">
        <v>240</v>
      </c>
      <c r="AM25" t="s">
        <v>241</v>
      </c>
      <c r="AN25" t="s">
        <v>242</v>
      </c>
      <c r="AO25" t="s">
        <v>243</v>
      </c>
      <c r="AQ25" t="s">
        <v>239</v>
      </c>
      <c r="AR25" t="s">
        <v>240</v>
      </c>
      <c r="AS25" t="s">
        <v>241</v>
      </c>
      <c r="AT25" t="s">
        <v>242</v>
      </c>
      <c r="AU25" t="s">
        <v>243</v>
      </c>
      <c r="AW25" t="s">
        <v>239</v>
      </c>
      <c r="AX25" t="s">
        <v>240</v>
      </c>
      <c r="AY25" t="s">
        <v>241</v>
      </c>
      <c r="AZ25" t="s">
        <v>242</v>
      </c>
      <c r="BA25" t="s">
        <v>243</v>
      </c>
    </row>
    <row r="27" spans="1:53" x14ac:dyDescent="0.15">
      <c r="A27" t="s">
        <v>265</v>
      </c>
      <c r="G27" t="s">
        <v>264</v>
      </c>
      <c r="M27" t="s">
        <v>263</v>
      </c>
      <c r="S27" t="s">
        <v>262</v>
      </c>
      <c r="Y27" t="s">
        <v>244</v>
      </c>
      <c r="AE27" t="s">
        <v>264</v>
      </c>
      <c r="AK27" t="s">
        <v>263</v>
      </c>
      <c r="AQ27" t="s">
        <v>262</v>
      </c>
      <c r="AW27" t="s">
        <v>244</v>
      </c>
    </row>
    <row r="28" spans="1:53" x14ac:dyDescent="0.15">
      <c r="A28" t="s">
        <v>257</v>
      </c>
      <c r="B28">
        <v>10100000</v>
      </c>
      <c r="D28">
        <v>9709272</v>
      </c>
      <c r="E28">
        <v>10600000</v>
      </c>
      <c r="G28" t="s">
        <v>257</v>
      </c>
      <c r="H28">
        <v>6145843</v>
      </c>
      <c r="I28">
        <v>176263.4</v>
      </c>
      <c r="J28">
        <v>5855820</v>
      </c>
      <c r="K28">
        <v>6435866</v>
      </c>
      <c r="M28" t="s">
        <v>257</v>
      </c>
      <c r="N28">
        <v>5577637</v>
      </c>
      <c r="O28">
        <v>155244.9</v>
      </c>
      <c r="P28">
        <v>5322197</v>
      </c>
      <c r="Q28">
        <v>5833076</v>
      </c>
      <c r="S28" t="s">
        <v>257</v>
      </c>
      <c r="T28">
        <v>568206.1</v>
      </c>
      <c r="U28">
        <v>42733.2</v>
      </c>
      <c r="V28">
        <v>497893</v>
      </c>
      <c r="W28">
        <v>638519.1</v>
      </c>
      <c r="Y28" t="s">
        <v>257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258</v>
      </c>
      <c r="B29">
        <v>1253399</v>
      </c>
      <c r="D29">
        <v>1182320</v>
      </c>
      <c r="E29">
        <v>1324478</v>
      </c>
      <c r="G29" t="s">
        <v>258</v>
      </c>
      <c r="H29">
        <v>804937.5</v>
      </c>
      <c r="I29">
        <v>30592.25</v>
      </c>
      <c r="J29">
        <v>754601.1</v>
      </c>
      <c r="K29">
        <v>855273.9</v>
      </c>
      <c r="M29" t="s">
        <v>258</v>
      </c>
      <c r="N29">
        <v>763805.1</v>
      </c>
      <c r="O29">
        <v>29998.97</v>
      </c>
      <c r="P29">
        <v>714444.9</v>
      </c>
      <c r="Q29">
        <v>813165.3</v>
      </c>
      <c r="S29" t="s">
        <v>258</v>
      </c>
      <c r="T29">
        <v>41132.35</v>
      </c>
      <c r="U29">
        <v>4064.1930000000002</v>
      </c>
      <c r="V29">
        <v>34445.14</v>
      </c>
      <c r="W29">
        <v>47819.56</v>
      </c>
      <c r="Y29" t="s">
        <v>258</v>
      </c>
      <c r="Z29">
        <v>132724</v>
      </c>
      <c r="AA29">
        <v>22289.43</v>
      </c>
      <c r="AB29">
        <v>96049.07</v>
      </c>
      <c r="AC29">
        <v>169399</v>
      </c>
      <c r="AE29" t="s">
        <v>258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245</v>
      </c>
      <c r="B30">
        <v>3618042</v>
      </c>
      <c r="D30">
        <v>3379405</v>
      </c>
      <c r="E30">
        <v>3856679</v>
      </c>
      <c r="G30" t="s">
        <v>245</v>
      </c>
      <c r="H30">
        <v>2281515</v>
      </c>
      <c r="I30">
        <v>86969.14</v>
      </c>
      <c r="J30">
        <v>2138417</v>
      </c>
      <c r="K30">
        <v>2424614</v>
      </c>
      <c r="M30" t="s">
        <v>245</v>
      </c>
      <c r="N30">
        <v>2090382</v>
      </c>
      <c r="O30">
        <v>78110.78</v>
      </c>
      <c r="P30">
        <v>1961859</v>
      </c>
      <c r="Q30">
        <v>2218905</v>
      </c>
      <c r="S30" t="s">
        <v>245</v>
      </c>
      <c r="T30">
        <v>191133.4</v>
      </c>
      <c r="U30">
        <v>21300.81</v>
      </c>
      <c r="V30">
        <v>156085.20000000001</v>
      </c>
      <c r="W30">
        <v>226181.7</v>
      </c>
      <c r="Y30" t="s">
        <v>245</v>
      </c>
      <c r="Z30">
        <v>325020.90000000002</v>
      </c>
      <c r="AA30">
        <v>43193.82</v>
      </c>
      <c r="AB30">
        <v>253949.9</v>
      </c>
      <c r="AC30">
        <v>396091.8</v>
      </c>
      <c r="AE30" t="s">
        <v>245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245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245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245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246</v>
      </c>
      <c r="B31">
        <v>2484878</v>
      </c>
      <c r="D31">
        <v>2265712</v>
      </c>
      <c r="E31">
        <v>2704044</v>
      </c>
      <c r="G31" t="s">
        <v>246</v>
      </c>
      <c r="H31">
        <v>1648844</v>
      </c>
      <c r="I31">
        <v>81463.47</v>
      </c>
      <c r="J31">
        <v>1514804</v>
      </c>
      <c r="K31">
        <v>1782884</v>
      </c>
      <c r="M31" t="s">
        <v>246</v>
      </c>
      <c r="N31">
        <v>1593288</v>
      </c>
      <c r="O31">
        <v>80169.8</v>
      </c>
      <c r="P31">
        <v>1461377</v>
      </c>
      <c r="Q31">
        <v>1725199</v>
      </c>
      <c r="S31" t="s">
        <v>246</v>
      </c>
      <c r="T31">
        <v>55555.95</v>
      </c>
      <c r="U31">
        <v>7721.5619999999999</v>
      </c>
      <c r="V31">
        <v>42850.92</v>
      </c>
      <c r="W31">
        <v>68260.98</v>
      </c>
      <c r="Y31" t="s">
        <v>246</v>
      </c>
      <c r="Z31">
        <v>302683</v>
      </c>
      <c r="AA31">
        <v>46092.18</v>
      </c>
      <c r="AB31">
        <v>226843.1</v>
      </c>
      <c r="AC31">
        <v>378522.9</v>
      </c>
      <c r="AE31" t="s">
        <v>246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246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246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246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247</v>
      </c>
      <c r="B32">
        <v>8824740</v>
      </c>
      <c r="D32">
        <v>8315974</v>
      </c>
      <c r="E32">
        <v>9333506</v>
      </c>
      <c r="G32" t="s">
        <v>247</v>
      </c>
      <c r="H32">
        <v>5255129</v>
      </c>
      <c r="I32">
        <v>231690.8</v>
      </c>
      <c r="J32">
        <v>4873906</v>
      </c>
      <c r="K32">
        <v>5636353</v>
      </c>
      <c r="M32" t="s">
        <v>247</v>
      </c>
      <c r="N32">
        <v>4876144</v>
      </c>
      <c r="O32">
        <v>216177.8</v>
      </c>
      <c r="P32">
        <v>4520445</v>
      </c>
      <c r="Q32">
        <v>5231842</v>
      </c>
      <c r="S32" t="s">
        <v>247</v>
      </c>
      <c r="T32">
        <v>378985.7</v>
      </c>
      <c r="U32">
        <v>32162.38</v>
      </c>
      <c r="V32">
        <v>326065.8</v>
      </c>
      <c r="W32">
        <v>431905.5</v>
      </c>
      <c r="Y32" t="s">
        <v>247</v>
      </c>
      <c r="Z32">
        <v>490196.9</v>
      </c>
      <c r="AA32">
        <v>56116.93</v>
      </c>
      <c r="AB32">
        <v>397862.3</v>
      </c>
      <c r="AC32">
        <v>582531.5</v>
      </c>
      <c r="AE32" t="s">
        <v>247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247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247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247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248</v>
      </c>
      <c r="B33">
        <v>11500000</v>
      </c>
      <c r="D33">
        <v>10600000</v>
      </c>
      <c r="E33">
        <v>12400000</v>
      </c>
      <c r="G33" t="s">
        <v>248</v>
      </c>
      <c r="H33">
        <v>7316125</v>
      </c>
      <c r="I33">
        <v>356063.2</v>
      </c>
      <c r="J33">
        <v>6730259</v>
      </c>
      <c r="K33">
        <v>7901990</v>
      </c>
      <c r="M33" t="s">
        <v>248</v>
      </c>
      <c r="N33">
        <v>6564542</v>
      </c>
      <c r="O33">
        <v>313627.3</v>
      </c>
      <c r="P33">
        <v>6048501</v>
      </c>
      <c r="Q33">
        <v>7080584</v>
      </c>
      <c r="S33" t="s">
        <v>248</v>
      </c>
      <c r="T33">
        <v>751582.4</v>
      </c>
      <c r="U33">
        <v>64663.48</v>
      </c>
      <c r="V33">
        <v>645185.4</v>
      </c>
      <c r="W33">
        <v>857979.5</v>
      </c>
      <c r="Y33" t="s">
        <v>248</v>
      </c>
      <c r="Z33">
        <v>1290556</v>
      </c>
      <c r="AA33">
        <v>115328</v>
      </c>
      <c r="AB33">
        <v>1100795</v>
      </c>
      <c r="AC33">
        <v>1480316</v>
      </c>
      <c r="AE33" t="s">
        <v>248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248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248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248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261</v>
      </c>
      <c r="B34">
        <v>2075120</v>
      </c>
      <c r="D34">
        <v>1933700</v>
      </c>
      <c r="E34">
        <v>2216541</v>
      </c>
      <c r="G34" t="s">
        <v>261</v>
      </c>
      <c r="H34">
        <v>1303518</v>
      </c>
      <c r="I34">
        <v>61222</v>
      </c>
      <c r="J34">
        <v>1202783</v>
      </c>
      <c r="K34">
        <v>1404252</v>
      </c>
      <c r="M34" t="s">
        <v>261</v>
      </c>
      <c r="N34">
        <v>1173244</v>
      </c>
      <c r="O34">
        <v>55932.6</v>
      </c>
      <c r="P34">
        <v>1081213</v>
      </c>
      <c r="Q34">
        <v>1265275</v>
      </c>
      <c r="S34" t="s">
        <v>261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249</v>
      </c>
      <c r="B35">
        <v>4014894</v>
      </c>
      <c r="D35">
        <v>3792516</v>
      </c>
      <c r="E35">
        <v>4237273</v>
      </c>
      <c r="G35" t="s">
        <v>249</v>
      </c>
      <c r="H35">
        <v>2465957</v>
      </c>
      <c r="I35">
        <v>95849.32</v>
      </c>
      <c r="J35">
        <v>2308247</v>
      </c>
      <c r="K35">
        <v>2623667</v>
      </c>
      <c r="M35" t="s">
        <v>249</v>
      </c>
      <c r="N35">
        <v>2243577</v>
      </c>
      <c r="O35">
        <v>90388.79</v>
      </c>
      <c r="P35">
        <v>2094852</v>
      </c>
      <c r="Q35">
        <v>2392303</v>
      </c>
      <c r="S35" t="s">
        <v>249</v>
      </c>
      <c r="T35">
        <v>222379.3</v>
      </c>
      <c r="U35">
        <v>19020.580000000002</v>
      </c>
      <c r="V35">
        <v>191082.9</v>
      </c>
      <c r="W35">
        <v>253675.7</v>
      </c>
      <c r="Y35" t="s">
        <v>249</v>
      </c>
      <c r="Z35">
        <v>601161.6</v>
      </c>
      <c r="AA35">
        <v>53213.919999999998</v>
      </c>
      <c r="AB35">
        <v>513603.6</v>
      </c>
      <c r="AC35">
        <v>688719.6</v>
      </c>
      <c r="AE35" t="s">
        <v>249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249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249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249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250</v>
      </c>
      <c r="B36">
        <v>5502608</v>
      </c>
      <c r="D36">
        <v>5176379</v>
      </c>
      <c r="E36">
        <v>5828837</v>
      </c>
      <c r="G36" t="s">
        <v>250</v>
      </c>
      <c r="H36">
        <v>3389956</v>
      </c>
      <c r="I36">
        <v>119406</v>
      </c>
      <c r="J36">
        <v>3193486</v>
      </c>
      <c r="K36">
        <v>3586426</v>
      </c>
      <c r="M36" t="s">
        <v>250</v>
      </c>
      <c r="N36">
        <v>3194505</v>
      </c>
      <c r="O36">
        <v>115344.8</v>
      </c>
      <c r="P36">
        <v>3004717</v>
      </c>
      <c r="Q36">
        <v>3384293</v>
      </c>
      <c r="S36" t="s">
        <v>250</v>
      </c>
      <c r="T36">
        <v>195451</v>
      </c>
      <c r="U36">
        <v>18512.310000000001</v>
      </c>
      <c r="V36">
        <v>164990.9</v>
      </c>
      <c r="W36">
        <v>225911.1</v>
      </c>
      <c r="Y36" t="s">
        <v>250</v>
      </c>
      <c r="Z36">
        <v>559091.1</v>
      </c>
      <c r="AA36">
        <v>55394.14</v>
      </c>
      <c r="AB36">
        <v>467945.7</v>
      </c>
      <c r="AC36">
        <v>650236.4</v>
      </c>
      <c r="AE36" t="s">
        <v>250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250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250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250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251</v>
      </c>
      <c r="B37">
        <v>5547341</v>
      </c>
      <c r="D37">
        <v>5139993</v>
      </c>
      <c r="E37">
        <v>5954690</v>
      </c>
      <c r="G37" t="s">
        <v>251</v>
      </c>
      <c r="H37">
        <v>3671384</v>
      </c>
      <c r="I37">
        <v>177367.7</v>
      </c>
      <c r="J37">
        <v>3379544</v>
      </c>
      <c r="K37">
        <v>3963224</v>
      </c>
      <c r="M37" t="s">
        <v>251</v>
      </c>
      <c r="N37">
        <v>3414713</v>
      </c>
      <c r="O37">
        <v>169798.7</v>
      </c>
      <c r="P37">
        <v>3135326</v>
      </c>
      <c r="Q37">
        <v>3694099</v>
      </c>
      <c r="S37" t="s">
        <v>251</v>
      </c>
      <c r="T37">
        <v>256671.5</v>
      </c>
      <c r="U37">
        <v>22105.1</v>
      </c>
      <c r="V37">
        <v>220299.9</v>
      </c>
      <c r="W37">
        <v>293043.20000000001</v>
      </c>
      <c r="Y37" t="s">
        <v>251</v>
      </c>
      <c r="Z37">
        <v>598446.80000000005</v>
      </c>
      <c r="AA37">
        <v>95063.24</v>
      </c>
      <c r="AB37">
        <v>442030.1</v>
      </c>
      <c r="AC37">
        <v>754863.5</v>
      </c>
      <c r="AE37" t="s">
        <v>251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251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251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251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252</v>
      </c>
      <c r="B38">
        <v>3195807</v>
      </c>
      <c r="D38">
        <v>2982384</v>
      </c>
      <c r="E38">
        <v>3409231</v>
      </c>
      <c r="G38" t="s">
        <v>252</v>
      </c>
      <c r="H38">
        <v>1919962</v>
      </c>
      <c r="I38">
        <v>73203.850000000006</v>
      </c>
      <c r="J38">
        <v>1799512</v>
      </c>
      <c r="K38">
        <v>2040411</v>
      </c>
      <c r="M38" t="s">
        <v>252</v>
      </c>
      <c r="N38">
        <v>1773596</v>
      </c>
      <c r="O38">
        <v>64320.61</v>
      </c>
      <c r="P38">
        <v>1667763</v>
      </c>
      <c r="Q38">
        <v>1879429</v>
      </c>
      <c r="S38" t="s">
        <v>252</v>
      </c>
      <c r="T38">
        <v>146366.1</v>
      </c>
      <c r="U38">
        <v>19053.400000000001</v>
      </c>
      <c r="V38">
        <v>115015.7</v>
      </c>
      <c r="W38">
        <v>177716.5</v>
      </c>
      <c r="Y38" t="s">
        <v>252</v>
      </c>
      <c r="Z38">
        <v>316176.8</v>
      </c>
      <c r="AA38">
        <v>35639.4</v>
      </c>
      <c r="AB38">
        <v>257535.8</v>
      </c>
      <c r="AC38">
        <v>374817.7</v>
      </c>
      <c r="AE38" t="s">
        <v>252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253</v>
      </c>
      <c r="B39">
        <v>2564347</v>
      </c>
      <c r="D39">
        <v>2348442</v>
      </c>
      <c r="E39">
        <v>2780252</v>
      </c>
      <c r="G39" t="s">
        <v>253</v>
      </c>
      <c r="H39">
        <v>1579875</v>
      </c>
      <c r="I39">
        <v>86408.9</v>
      </c>
      <c r="J39">
        <v>1437698</v>
      </c>
      <c r="K39">
        <v>1722052</v>
      </c>
      <c r="M39" t="s">
        <v>253</v>
      </c>
      <c r="N39">
        <v>1500571</v>
      </c>
      <c r="O39">
        <v>84210.43</v>
      </c>
      <c r="P39">
        <v>1362012</v>
      </c>
      <c r="Q39">
        <v>1639131</v>
      </c>
      <c r="S39" t="s">
        <v>253</v>
      </c>
      <c r="T39">
        <v>79303.960000000006</v>
      </c>
      <c r="U39">
        <v>12163.11</v>
      </c>
      <c r="V39">
        <v>59290.82</v>
      </c>
      <c r="W39">
        <v>99317.1</v>
      </c>
      <c r="Y39" t="s">
        <v>253</v>
      </c>
      <c r="Z39">
        <v>204990.8</v>
      </c>
      <c r="AA39">
        <v>30822.42</v>
      </c>
      <c r="AB39">
        <v>154275.79999999999</v>
      </c>
      <c r="AC39">
        <v>255705.9</v>
      </c>
      <c r="AE39" t="s">
        <v>253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254</v>
      </c>
      <c r="B40">
        <v>3461753</v>
      </c>
      <c r="D40">
        <v>3252092</v>
      </c>
      <c r="E40">
        <v>3671415</v>
      </c>
      <c r="G40" t="s">
        <v>254</v>
      </c>
      <c r="H40">
        <v>2402464</v>
      </c>
      <c r="I40">
        <v>88060.54</v>
      </c>
      <c r="J40">
        <v>2257570</v>
      </c>
      <c r="K40">
        <v>2547359</v>
      </c>
      <c r="M40" t="s">
        <v>254</v>
      </c>
      <c r="N40">
        <v>2303255</v>
      </c>
      <c r="O40">
        <v>85778.46</v>
      </c>
      <c r="P40">
        <v>2162115</v>
      </c>
      <c r="Q40">
        <v>2444394</v>
      </c>
      <c r="S40" t="s">
        <v>254</v>
      </c>
      <c r="T40">
        <v>99209.18</v>
      </c>
      <c r="U40">
        <v>10407.43</v>
      </c>
      <c r="V40">
        <v>82084.84</v>
      </c>
      <c r="W40">
        <v>116333.5</v>
      </c>
      <c r="Y40" t="s">
        <v>254</v>
      </c>
      <c r="Z40">
        <v>180262.8</v>
      </c>
      <c r="AA40">
        <v>22233.68</v>
      </c>
      <c r="AB40">
        <v>143679.6</v>
      </c>
      <c r="AC40">
        <v>216846</v>
      </c>
      <c r="AE40" t="s">
        <v>254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255</v>
      </c>
      <c r="B41">
        <v>3667580</v>
      </c>
      <c r="D41">
        <v>3178888</v>
      </c>
      <c r="E41">
        <v>4156273</v>
      </c>
      <c r="G41" t="s">
        <v>255</v>
      </c>
      <c r="H41">
        <v>2257538</v>
      </c>
      <c r="I41">
        <v>180547</v>
      </c>
      <c r="J41">
        <v>1960466</v>
      </c>
      <c r="K41">
        <v>2554609</v>
      </c>
      <c r="M41" t="s">
        <v>255</v>
      </c>
      <c r="N41">
        <v>2132661</v>
      </c>
      <c r="O41">
        <v>169816.9</v>
      </c>
      <c r="P41">
        <v>1853245</v>
      </c>
      <c r="Q41">
        <v>2412078</v>
      </c>
      <c r="S41" t="s">
        <v>255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255</v>
      </c>
      <c r="Z41">
        <v>163179.20000000001</v>
      </c>
      <c r="AA41">
        <v>24265.83</v>
      </c>
      <c r="AB41">
        <v>123252.3</v>
      </c>
      <c r="AC41">
        <v>203106.1</v>
      </c>
      <c r="AE41" t="s">
        <v>255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256</v>
      </c>
      <c r="B42">
        <v>3293750</v>
      </c>
      <c r="D42">
        <v>3099628</v>
      </c>
      <c r="E42">
        <v>3487873</v>
      </c>
      <c r="G42" t="s">
        <v>256</v>
      </c>
      <c r="H42">
        <v>2246152</v>
      </c>
      <c r="I42">
        <v>89531.73</v>
      </c>
      <c r="J42">
        <v>2098837</v>
      </c>
      <c r="K42">
        <v>2393467</v>
      </c>
      <c r="M42" t="s">
        <v>256</v>
      </c>
      <c r="N42">
        <v>2137535</v>
      </c>
      <c r="O42">
        <v>84976.3</v>
      </c>
      <c r="P42">
        <v>1997715</v>
      </c>
      <c r="Q42">
        <v>2277355</v>
      </c>
      <c r="S42" t="s">
        <v>256</v>
      </c>
      <c r="T42">
        <v>108617.1</v>
      </c>
      <c r="U42">
        <v>12256.05</v>
      </c>
      <c r="V42">
        <v>88451.04</v>
      </c>
      <c r="W42">
        <v>128783.2</v>
      </c>
      <c r="Y42" t="s">
        <v>256</v>
      </c>
      <c r="Z42">
        <v>525511.1</v>
      </c>
      <c r="AA42">
        <v>68044.61</v>
      </c>
      <c r="AB42">
        <v>413550.7</v>
      </c>
      <c r="AC42">
        <v>637471.5</v>
      </c>
      <c r="AE42" t="s">
        <v>256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260</v>
      </c>
      <c r="B43">
        <v>1838367</v>
      </c>
      <c r="D43">
        <v>1723666</v>
      </c>
      <c r="E43">
        <v>1953069</v>
      </c>
      <c r="G43" t="s">
        <v>260</v>
      </c>
      <c r="H43">
        <v>1212861</v>
      </c>
      <c r="I43">
        <v>50457.91</v>
      </c>
      <c r="J43">
        <v>1129837</v>
      </c>
      <c r="K43">
        <v>1295884</v>
      </c>
      <c r="M43" t="s">
        <v>260</v>
      </c>
      <c r="N43">
        <v>1154045</v>
      </c>
      <c r="O43">
        <v>48632.33</v>
      </c>
      <c r="P43">
        <v>1074025</v>
      </c>
      <c r="Q43">
        <v>1234064</v>
      </c>
      <c r="S43" t="s">
        <v>260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260</v>
      </c>
      <c r="Z43">
        <v>325949.2</v>
      </c>
      <c r="AA43">
        <v>25312.31</v>
      </c>
      <c r="AB43">
        <v>284300.40000000002</v>
      </c>
      <c r="AC43">
        <v>367598</v>
      </c>
      <c r="AE43" t="s">
        <v>260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259</v>
      </c>
      <c r="B44">
        <v>2585306</v>
      </c>
      <c r="D44">
        <v>2332670</v>
      </c>
      <c r="E44">
        <v>2837943</v>
      </c>
      <c r="G44" t="s">
        <v>259</v>
      </c>
      <c r="H44">
        <v>1427974</v>
      </c>
      <c r="I44">
        <v>90067.71</v>
      </c>
      <c r="J44">
        <v>1279777</v>
      </c>
      <c r="K44">
        <v>1576172</v>
      </c>
      <c r="M44" t="s">
        <v>259</v>
      </c>
      <c r="N44">
        <v>1332772</v>
      </c>
      <c r="O44">
        <v>81608.539999999994</v>
      </c>
      <c r="P44">
        <v>1198494</v>
      </c>
      <c r="Q44">
        <v>1467051</v>
      </c>
      <c r="S44" t="s">
        <v>259</v>
      </c>
      <c r="T44">
        <v>95202.06</v>
      </c>
      <c r="U44">
        <v>17371.72</v>
      </c>
      <c r="V44">
        <v>66618.7</v>
      </c>
      <c r="W44">
        <v>123785.4</v>
      </c>
      <c r="Y44" t="s">
        <v>259</v>
      </c>
      <c r="Z44">
        <v>148380</v>
      </c>
      <c r="AA44">
        <v>30052.54</v>
      </c>
      <c r="AB44">
        <v>98931.63</v>
      </c>
      <c r="AC44">
        <v>197828.3</v>
      </c>
      <c r="AE44" t="s">
        <v>259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zoomScale="90" zoomScaleNormal="90" workbookViewId="0">
      <pane xSplit="1" ySplit="8" topLeftCell="B20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25" customWidth="1"/>
    <col min="2" max="2" width="13.25" style="25" bestFit="1" customWidth="1"/>
    <col min="3" max="5" width="11.5" style="25" customWidth="1"/>
    <col min="6" max="6" width="13.25" style="25" bestFit="1" customWidth="1"/>
    <col min="7" max="9" width="10.875" style="25" customWidth="1"/>
    <col min="10" max="10" width="13.25" style="25" bestFit="1" customWidth="1"/>
    <col min="11" max="13" width="10.875" style="25" customWidth="1"/>
    <col min="14" max="14" width="13.25" style="25" bestFit="1" customWidth="1"/>
    <col min="15" max="17" width="10.875" style="25" customWidth="1"/>
    <col min="18" max="18" width="13.25" style="25" bestFit="1" customWidth="1"/>
    <col min="19" max="33" width="10.875" style="25" customWidth="1"/>
    <col min="34" max="16384" width="9" style="25"/>
  </cols>
  <sheetData>
    <row r="1" spans="1:34" s="19" customFormat="1" ht="19.5" customHeight="1" x14ac:dyDescent="0.15">
      <c r="A1" s="485" t="s">
        <v>277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34" s="19" customFormat="1" ht="19.5" customHeight="1" x14ac:dyDescent="0.15">
      <c r="A2" s="486" t="s">
        <v>371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4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4" s="19" customFormat="1" ht="12.75" customHeight="1" x14ac:dyDescent="0.15">
      <c r="A4" s="27"/>
      <c r="B4" s="27"/>
      <c r="C4" s="27"/>
      <c r="D4" s="27"/>
      <c r="E4" s="27"/>
    </row>
    <row r="5" spans="1:34" s="19" customFormat="1" ht="30" customHeight="1" x14ac:dyDescent="0.15">
      <c r="A5" s="488" t="s">
        <v>35</v>
      </c>
      <c r="B5" s="480" t="s">
        <v>309</v>
      </c>
      <c r="C5" s="481"/>
      <c r="D5" s="481"/>
      <c r="E5" s="482"/>
      <c r="F5" s="480" t="s">
        <v>223</v>
      </c>
      <c r="G5" s="481"/>
      <c r="H5" s="481"/>
      <c r="I5" s="482"/>
      <c r="J5" s="480" t="s">
        <v>267</v>
      </c>
      <c r="K5" s="481"/>
      <c r="L5" s="481"/>
      <c r="M5" s="482"/>
      <c r="N5" s="480" t="s">
        <v>278</v>
      </c>
      <c r="O5" s="481"/>
      <c r="P5" s="481"/>
      <c r="Q5" s="482"/>
      <c r="R5" s="480" t="s">
        <v>286</v>
      </c>
      <c r="S5" s="481"/>
      <c r="T5" s="481"/>
      <c r="U5" s="482"/>
      <c r="V5" s="480" t="s">
        <v>292</v>
      </c>
      <c r="W5" s="481"/>
      <c r="X5" s="481"/>
      <c r="Y5" s="482"/>
      <c r="Z5" s="480" t="s">
        <v>298</v>
      </c>
      <c r="AA5" s="481"/>
      <c r="AB5" s="481"/>
      <c r="AC5" s="482"/>
      <c r="AD5" s="480" t="s">
        <v>308</v>
      </c>
      <c r="AE5" s="481"/>
      <c r="AF5" s="481"/>
      <c r="AG5" s="482"/>
    </row>
    <row r="6" spans="1:34" s="19" customFormat="1" ht="30" customHeight="1" x14ac:dyDescent="0.15">
      <c r="A6" s="489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4" s="19" customFormat="1" ht="30" customHeight="1" x14ac:dyDescent="0.15">
      <c r="A7" s="490"/>
      <c r="B7" s="484"/>
      <c r="C7" s="484"/>
      <c r="D7" s="140" t="s">
        <v>207</v>
      </c>
      <c r="E7" s="140" t="s">
        <v>208</v>
      </c>
      <c r="F7" s="484"/>
      <c r="G7" s="484"/>
      <c r="H7" s="140" t="s">
        <v>207</v>
      </c>
      <c r="I7" s="140" t="s">
        <v>208</v>
      </c>
      <c r="J7" s="484"/>
      <c r="K7" s="484"/>
      <c r="L7" s="140" t="s">
        <v>207</v>
      </c>
      <c r="M7" s="140" t="s">
        <v>208</v>
      </c>
      <c r="N7" s="484"/>
      <c r="O7" s="484"/>
      <c r="P7" s="140" t="s">
        <v>207</v>
      </c>
      <c r="Q7" s="140" t="s">
        <v>208</v>
      </c>
      <c r="R7" s="484"/>
      <c r="S7" s="484"/>
      <c r="T7" s="140" t="s">
        <v>207</v>
      </c>
      <c r="U7" s="140" t="s">
        <v>208</v>
      </c>
      <c r="V7" s="484"/>
      <c r="W7" s="484"/>
      <c r="X7" s="140" t="s">
        <v>207</v>
      </c>
      <c r="Y7" s="140" t="s">
        <v>208</v>
      </c>
      <c r="Z7" s="484"/>
      <c r="AA7" s="484"/>
      <c r="AB7" s="140" t="s">
        <v>207</v>
      </c>
      <c r="AC7" s="140" t="s">
        <v>208</v>
      </c>
      <c r="AD7" s="484"/>
      <c r="AE7" s="484"/>
      <c r="AF7" s="374" t="s">
        <v>207</v>
      </c>
      <c r="AG7" s="374" t="s">
        <v>208</v>
      </c>
    </row>
    <row r="8" spans="1:34" s="19" customFormat="1" ht="15" customHeight="1" x14ac:dyDescent="0.15">
      <c r="A8" s="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20"/>
      <c r="AE8" s="100"/>
      <c r="AF8" s="100"/>
      <c r="AG8" s="365"/>
    </row>
    <row r="9" spans="1:34" s="19" customFormat="1" ht="15" customHeight="1" x14ac:dyDescent="0.15">
      <c r="A9" s="23" t="s">
        <v>1</v>
      </c>
      <c r="B9" s="101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101">
        <v>43018.065999999999</v>
      </c>
      <c r="G9" s="101">
        <v>294.41399999999999</v>
      </c>
      <c r="H9" s="101">
        <v>42533.756000000001</v>
      </c>
      <c r="I9" s="101">
        <v>43502.377</v>
      </c>
      <c r="J9" s="101">
        <v>45480.023999999998</v>
      </c>
      <c r="K9" s="101">
        <v>1082.3599999999999</v>
      </c>
      <c r="L9" s="102">
        <v>43699.542000000001</v>
      </c>
      <c r="M9" s="102">
        <v>47260.506000000001</v>
      </c>
      <c r="N9" s="101">
        <v>46975.031000000003</v>
      </c>
      <c r="O9" s="101">
        <v>1024.0060000000001</v>
      </c>
      <c r="P9" s="102">
        <v>45290.542000000001</v>
      </c>
      <c r="Q9" s="102">
        <v>48659.519999999997</v>
      </c>
      <c r="R9" s="101">
        <v>45631.224999999999</v>
      </c>
      <c r="S9" s="101">
        <v>615.49800000000005</v>
      </c>
      <c r="T9" s="101">
        <v>44618.731</v>
      </c>
      <c r="U9" s="101">
        <v>46643.718999999997</v>
      </c>
      <c r="V9" s="101">
        <v>46083.587</v>
      </c>
      <c r="W9" s="101">
        <v>1005.703</v>
      </c>
      <c r="X9" s="101">
        <v>44429.205000000002</v>
      </c>
      <c r="Y9" s="101">
        <v>47737.968999999997</v>
      </c>
      <c r="Z9" s="101">
        <v>46591.561000000002</v>
      </c>
      <c r="AA9" s="101">
        <v>1077.644</v>
      </c>
      <c r="AB9" s="101">
        <v>44818.837</v>
      </c>
      <c r="AC9" s="101">
        <v>48364.285000000003</v>
      </c>
      <c r="AD9" s="366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34" s="19" customFormat="1" ht="15" customHeight="1" x14ac:dyDescent="0.15">
      <c r="A10" s="105" t="s">
        <v>30</v>
      </c>
      <c r="B10" s="266"/>
      <c r="C10" s="105"/>
      <c r="D10" s="105"/>
      <c r="E10" s="105"/>
      <c r="F10" s="266"/>
      <c r="G10" s="105"/>
      <c r="H10" s="101"/>
      <c r="I10" s="101"/>
      <c r="J10" s="266"/>
      <c r="K10" s="105"/>
      <c r="L10" s="105"/>
      <c r="M10" s="105"/>
      <c r="N10" s="266"/>
      <c r="O10" s="105"/>
      <c r="P10" s="105"/>
      <c r="Q10" s="105"/>
      <c r="R10" s="266"/>
      <c r="S10" s="105"/>
      <c r="T10" s="105"/>
      <c r="U10" s="105"/>
      <c r="V10" s="266"/>
      <c r="W10" s="105"/>
      <c r="X10" s="105"/>
      <c r="Y10" s="105"/>
      <c r="Z10" s="266"/>
      <c r="AA10" s="105"/>
      <c r="AB10" s="105"/>
      <c r="AC10" s="105"/>
      <c r="AD10" s="21"/>
      <c r="AE10" s="105"/>
      <c r="AF10" s="105"/>
      <c r="AG10" s="105"/>
    </row>
    <row r="11" spans="1:34" s="19" customFormat="1" ht="15" customHeight="1" x14ac:dyDescent="0.15">
      <c r="A11" s="28"/>
      <c r="B11" s="267"/>
      <c r="C11" s="159"/>
      <c r="D11" s="159"/>
      <c r="E11" s="159"/>
      <c r="F11" s="267"/>
      <c r="G11" s="159"/>
      <c r="H11" s="159"/>
      <c r="I11" s="159"/>
      <c r="J11" s="267"/>
      <c r="K11" s="159"/>
      <c r="L11" s="159"/>
      <c r="M11" s="159"/>
      <c r="N11" s="267"/>
      <c r="O11" s="159"/>
      <c r="P11" s="159"/>
      <c r="Q11" s="159"/>
      <c r="R11" s="267"/>
      <c r="S11" s="159"/>
      <c r="T11" s="159"/>
      <c r="U11" s="159"/>
      <c r="V11" s="267"/>
      <c r="W11" s="159"/>
      <c r="X11" s="159"/>
      <c r="Y11" s="159"/>
      <c r="Z11" s="267"/>
      <c r="AA11" s="159"/>
      <c r="AB11" s="159"/>
      <c r="AC11" s="159"/>
      <c r="AD11" s="367"/>
      <c r="AE11" s="159"/>
      <c r="AF11" s="159"/>
      <c r="AG11" s="159"/>
    </row>
    <row r="12" spans="1:34" s="22" customFormat="1" x14ac:dyDescent="0.2">
      <c r="A12" s="29"/>
      <c r="B12" s="268"/>
      <c r="C12" s="29"/>
      <c r="D12" s="29"/>
      <c r="E12" s="29"/>
      <c r="F12" s="268"/>
      <c r="G12" s="29"/>
      <c r="H12" s="29"/>
      <c r="I12" s="29"/>
      <c r="J12" s="268"/>
      <c r="K12" s="29"/>
      <c r="L12" s="29"/>
      <c r="M12" s="29"/>
      <c r="N12" s="268"/>
      <c r="O12" s="29"/>
      <c r="P12" s="29"/>
      <c r="Q12" s="29"/>
      <c r="R12" s="268"/>
      <c r="S12" s="29"/>
      <c r="T12" s="29"/>
      <c r="U12" s="29"/>
      <c r="V12" s="268"/>
      <c r="W12" s="29"/>
      <c r="X12" s="29"/>
      <c r="Y12" s="29"/>
      <c r="Z12" s="268"/>
      <c r="AA12" s="29"/>
      <c r="AB12" s="29"/>
      <c r="AC12" s="29"/>
      <c r="AD12" s="114"/>
      <c r="AE12" s="29"/>
      <c r="AF12" s="29"/>
      <c r="AG12" s="29"/>
      <c r="AH12" s="19"/>
    </row>
    <row r="13" spans="1:34" s="19" customFormat="1" ht="15" customHeight="1" x14ac:dyDescent="0.15">
      <c r="A13" s="23" t="s">
        <v>49</v>
      </c>
      <c r="B13" s="106">
        <f t="shared" ref="B13" si="4">SUM(B15:B17)</f>
        <v>100</v>
      </c>
      <c r="C13" s="106"/>
      <c r="D13" s="106"/>
      <c r="E13" s="106"/>
      <c r="F13" s="106">
        <f t="shared" ref="F13" si="5">SUM(F15:F17)</f>
        <v>100</v>
      </c>
      <c r="G13" s="106"/>
      <c r="H13" s="106"/>
      <c r="I13" s="106"/>
      <c r="J13" s="106">
        <f t="shared" ref="J13" si="6">SUM(J15:J17)</f>
        <v>100.001</v>
      </c>
      <c r="K13" s="106"/>
      <c r="L13" s="106"/>
      <c r="M13" s="106"/>
      <c r="N13" s="106">
        <f t="shared" ref="N13" si="7">SUM(N15:N17)</f>
        <v>100</v>
      </c>
      <c r="O13" s="106"/>
      <c r="P13" s="106"/>
      <c r="Q13" s="106"/>
      <c r="R13" s="106">
        <f t="shared" ref="R13" si="8">SUM(R15:R17)</f>
        <v>100</v>
      </c>
      <c r="S13" s="106"/>
      <c r="T13" s="106"/>
      <c r="U13" s="106"/>
      <c r="V13" s="106">
        <v>100</v>
      </c>
      <c r="W13" s="106"/>
      <c r="X13" s="106"/>
      <c r="Y13" s="106"/>
      <c r="Z13" s="106">
        <v>100</v>
      </c>
      <c r="AA13" s="106"/>
      <c r="AB13" s="106"/>
      <c r="AC13" s="106"/>
      <c r="AD13" s="368">
        <v>100</v>
      </c>
      <c r="AE13" s="106"/>
      <c r="AF13" s="106"/>
      <c r="AG13" s="106"/>
    </row>
    <row r="14" spans="1:34" s="19" customFormat="1" ht="15" customHeight="1" x14ac:dyDescent="0.15">
      <c r="A14" s="30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369"/>
      <c r="AE14" s="107"/>
      <c r="AF14" s="107"/>
      <c r="AG14" s="107"/>
    </row>
    <row r="15" spans="1:34" s="19" customFormat="1" ht="15" customHeight="1" x14ac:dyDescent="0.2">
      <c r="A15" s="31" t="s">
        <v>9</v>
      </c>
      <c r="B15" s="137">
        <v>22.043516997031652</v>
      </c>
      <c r="C15" s="137">
        <v>0.264679</v>
      </c>
      <c r="D15" s="137">
        <f t="shared" ref="D15:D17" si="9">B15- (C15*1.645)</f>
        <v>21.608120042031651</v>
      </c>
      <c r="E15" s="137">
        <f t="shared" ref="E15:E17" si="10">B15+ (C15*1.645)</f>
        <v>22.478913952031654</v>
      </c>
      <c r="F15" s="32">
        <v>21.736000000000001</v>
      </c>
      <c r="G15" s="108">
        <v>0.26700000000000002</v>
      </c>
      <c r="H15" s="137">
        <v>21.302</v>
      </c>
      <c r="I15" s="137">
        <v>22.178000000000001</v>
      </c>
      <c r="J15" s="32">
        <v>23.882999999999999</v>
      </c>
      <c r="K15" s="108">
        <v>1.0309999999999999</v>
      </c>
      <c r="L15" s="137">
        <v>22.187000000000001</v>
      </c>
      <c r="M15" s="137">
        <v>25.579000000000001</v>
      </c>
      <c r="N15" s="32">
        <v>25.202999999999999</v>
      </c>
      <c r="O15" s="108">
        <v>1.2</v>
      </c>
      <c r="P15" s="137">
        <v>23.228000000000002</v>
      </c>
      <c r="Q15" s="137">
        <v>27.177</v>
      </c>
      <c r="R15" s="32">
        <v>23.562999999999999</v>
      </c>
      <c r="S15" s="108">
        <v>0.55500000000000005</v>
      </c>
      <c r="T15" s="137">
        <f t="shared" ref="T15:T17" si="11">R15- (S15*1.645)</f>
        <v>22.650024999999999</v>
      </c>
      <c r="U15" s="137">
        <f t="shared" ref="U15:U17" si="12">R15+ (S15*1.645)</f>
        <v>24.475974999999998</v>
      </c>
      <c r="V15" s="32">
        <v>21.966999999999999</v>
      </c>
      <c r="W15" s="108">
        <v>0.94687399999999999</v>
      </c>
      <c r="X15" s="137">
        <f t="shared" ref="X15:X17" si="13">V15- (W15*1.645)</f>
        <v>20.409392269999998</v>
      </c>
      <c r="Y15" s="137">
        <f t="shared" ref="Y15:Y17" si="14">V15+ (W15*1.645)</f>
        <v>23.52460773</v>
      </c>
      <c r="Z15" s="32">
        <v>24.460150626848495</v>
      </c>
      <c r="AA15" s="108">
        <v>1.00691</v>
      </c>
      <c r="AB15" s="137">
        <f t="shared" ref="AB15:AB17" si="15">Z15- (AA15*1.645)</f>
        <v>22.803783676848496</v>
      </c>
      <c r="AC15" s="137">
        <f t="shared" ref="AC15:AC17" si="16">Z15+ (AA15*1.645)</f>
        <v>26.116517576848494</v>
      </c>
      <c r="AD15" s="370">
        <v>23.483448940218114</v>
      </c>
      <c r="AE15" s="137">
        <v>0.53579399999999999</v>
      </c>
      <c r="AF15" s="137">
        <f t="shared" ref="AF15:AF17" si="17">AD15- (AE15*1.645)</f>
        <v>22.602067810218113</v>
      </c>
      <c r="AG15" s="137">
        <f t="shared" ref="AG15:AG17" si="18">AD15+ (AE15*1.645)</f>
        <v>24.364830070218115</v>
      </c>
    </row>
    <row r="16" spans="1:34" s="19" customFormat="1" ht="15.75" customHeight="1" x14ac:dyDescent="0.2">
      <c r="A16" s="31" t="s">
        <v>10</v>
      </c>
      <c r="B16" s="137">
        <v>19.89784641984199</v>
      </c>
      <c r="C16" s="137">
        <v>0.180979</v>
      </c>
      <c r="D16" s="137">
        <f t="shared" si="9"/>
        <v>19.600135964841989</v>
      </c>
      <c r="E16" s="137">
        <f t="shared" si="10"/>
        <v>20.195556874841991</v>
      </c>
      <c r="F16" s="32">
        <v>19.324000000000002</v>
      </c>
      <c r="G16" s="108">
        <v>0.17299999999999999</v>
      </c>
      <c r="H16" s="137">
        <v>19.036000000000001</v>
      </c>
      <c r="I16" s="137">
        <v>19.603999999999999</v>
      </c>
      <c r="J16" s="32">
        <v>17.895</v>
      </c>
      <c r="K16" s="108">
        <v>0.63500000000000001</v>
      </c>
      <c r="L16" s="137">
        <v>16.850000000000001</v>
      </c>
      <c r="M16" s="137">
        <v>18.939</v>
      </c>
      <c r="N16" s="32">
        <v>17.385000000000002</v>
      </c>
      <c r="O16" s="108">
        <v>0.63100000000000001</v>
      </c>
      <c r="P16" s="137">
        <v>16.347000000000001</v>
      </c>
      <c r="Q16" s="137">
        <v>18.423999999999999</v>
      </c>
      <c r="R16" s="32">
        <v>18.445</v>
      </c>
      <c r="S16" s="108">
        <v>0.41</v>
      </c>
      <c r="T16" s="137">
        <f t="shared" si="11"/>
        <v>17.77055</v>
      </c>
      <c r="U16" s="137">
        <f t="shared" si="12"/>
        <v>19.119450000000001</v>
      </c>
      <c r="V16" s="32">
        <v>19.039000000000001</v>
      </c>
      <c r="W16" s="108">
        <v>0.66906399999999999</v>
      </c>
      <c r="X16" s="137">
        <f t="shared" si="13"/>
        <v>17.93838972</v>
      </c>
      <c r="Y16" s="137">
        <f t="shared" si="14"/>
        <v>20.139610280000003</v>
      </c>
      <c r="Z16" s="32">
        <v>19.008783586366636</v>
      </c>
      <c r="AA16" s="108">
        <v>0.73790800000000001</v>
      </c>
      <c r="AB16" s="137">
        <f t="shared" si="15"/>
        <v>17.794924926366637</v>
      </c>
      <c r="AC16" s="137">
        <f t="shared" si="16"/>
        <v>20.222642246366636</v>
      </c>
      <c r="AD16" s="370">
        <v>17.698740345762872</v>
      </c>
      <c r="AE16" s="137">
        <v>0.31890000000000002</v>
      </c>
      <c r="AF16" s="137">
        <f t="shared" si="17"/>
        <v>17.174149845762873</v>
      </c>
      <c r="AG16" s="137">
        <f t="shared" si="18"/>
        <v>18.22333084576287</v>
      </c>
    </row>
    <row r="17" spans="1:33" s="19" customFormat="1" ht="15" customHeight="1" x14ac:dyDescent="0.2">
      <c r="A17" s="31" t="s">
        <v>11</v>
      </c>
      <c r="B17" s="137">
        <v>58.058636583126358</v>
      </c>
      <c r="C17" s="137">
        <v>0.25569799999999998</v>
      </c>
      <c r="D17" s="137">
        <f t="shared" si="9"/>
        <v>57.638013373126356</v>
      </c>
      <c r="E17" s="137">
        <f t="shared" si="10"/>
        <v>58.47925979312636</v>
      </c>
      <c r="F17" s="32">
        <v>58.94</v>
      </c>
      <c r="G17" s="108">
        <v>0.255</v>
      </c>
      <c r="H17" s="137">
        <v>58.52</v>
      </c>
      <c r="I17" s="137">
        <v>59.36</v>
      </c>
      <c r="J17" s="32">
        <v>58.222999999999999</v>
      </c>
      <c r="K17" s="108">
        <v>0.94199999999999995</v>
      </c>
      <c r="L17" s="137">
        <v>56.673999999999999</v>
      </c>
      <c r="M17" s="137">
        <v>59.771999999999998</v>
      </c>
      <c r="N17" s="32">
        <v>57.411999999999999</v>
      </c>
      <c r="O17" s="108">
        <v>1.165</v>
      </c>
      <c r="P17" s="137">
        <v>55.494999999999997</v>
      </c>
      <c r="Q17" s="137">
        <v>59.329000000000001</v>
      </c>
      <c r="R17" s="32">
        <v>57.991999999999997</v>
      </c>
      <c r="S17" s="108">
        <v>0.52600000000000002</v>
      </c>
      <c r="T17" s="137">
        <f t="shared" si="11"/>
        <v>57.126729999999995</v>
      </c>
      <c r="U17" s="137">
        <f t="shared" si="12"/>
        <v>58.85727</v>
      </c>
      <c r="V17" s="32">
        <v>58.994999999999997</v>
      </c>
      <c r="W17" s="108">
        <v>1.0603100000000001</v>
      </c>
      <c r="X17" s="137">
        <f t="shared" si="13"/>
        <v>57.250790049999999</v>
      </c>
      <c r="Y17" s="137">
        <f t="shared" si="14"/>
        <v>60.739209949999996</v>
      </c>
      <c r="Z17" s="32">
        <v>56.531065786784865</v>
      </c>
      <c r="AA17" s="108">
        <v>0.96857000000000004</v>
      </c>
      <c r="AB17" s="137">
        <f t="shared" si="15"/>
        <v>54.937768136784868</v>
      </c>
      <c r="AC17" s="137">
        <f t="shared" si="16"/>
        <v>58.124363436784861</v>
      </c>
      <c r="AD17" s="370">
        <v>58.817810714019018</v>
      </c>
      <c r="AE17" s="137">
        <v>0.51013900000000001</v>
      </c>
      <c r="AF17" s="137">
        <f t="shared" si="17"/>
        <v>57.97863205901902</v>
      </c>
      <c r="AG17" s="137">
        <f t="shared" si="18"/>
        <v>59.656989369019016</v>
      </c>
    </row>
    <row r="18" spans="1:33" s="19" customFormat="1" ht="15" customHeight="1" x14ac:dyDescent="0.15">
      <c r="A18" s="30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369"/>
      <c r="AE18" s="107"/>
      <c r="AF18" s="107"/>
      <c r="AG18" s="107"/>
    </row>
    <row r="19" spans="1:33" s="19" customFormat="1" ht="1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71"/>
      <c r="AE19" s="34"/>
      <c r="AF19" s="34"/>
      <c r="AG19" s="34"/>
    </row>
    <row r="20" spans="1:33" s="19" customFormat="1" ht="15" customHeight="1" x14ac:dyDescent="0.15">
      <c r="A20" s="30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369"/>
      <c r="AE20" s="107"/>
      <c r="AF20" s="107"/>
      <c r="AG20" s="107"/>
    </row>
    <row r="21" spans="1:33" s="19" customFormat="1" ht="15" customHeight="1" x14ac:dyDescent="0.15">
      <c r="A21" s="23" t="s">
        <v>50</v>
      </c>
      <c r="B21" s="106">
        <f t="shared" ref="B21" si="19">SUM(B23:B32)</f>
        <v>100.00000239975145</v>
      </c>
      <c r="C21" s="110"/>
      <c r="D21" s="110"/>
      <c r="E21" s="110"/>
      <c r="F21" s="106">
        <f t="shared" ref="F21" si="20">SUM(F23:F32)</f>
        <v>100.001</v>
      </c>
      <c r="G21" s="106"/>
      <c r="H21" s="110"/>
      <c r="I21" s="110"/>
      <c r="J21" s="106">
        <f t="shared" ref="J21" si="21">SUM(J23:J32)</f>
        <v>100</v>
      </c>
      <c r="K21" s="106"/>
      <c r="L21" s="110"/>
      <c r="M21" s="110"/>
      <c r="N21" s="106">
        <f t="shared" ref="N21" si="22">SUM(N23:N32)</f>
        <v>99.999000000000009</v>
      </c>
      <c r="O21" s="106"/>
      <c r="P21" s="110"/>
      <c r="Q21" s="110"/>
      <c r="R21" s="106">
        <f>SUM(R23:R32)</f>
        <v>99.999000000000009</v>
      </c>
      <c r="S21" s="106"/>
      <c r="T21" s="110"/>
      <c r="U21" s="110"/>
      <c r="V21" s="106">
        <v>99.998999999999995</v>
      </c>
      <c r="W21" s="106"/>
      <c r="X21" s="110"/>
      <c r="Y21" s="110"/>
      <c r="Z21" s="106">
        <v>99.998999999999995</v>
      </c>
      <c r="AA21" s="106"/>
      <c r="AB21" s="110"/>
      <c r="AC21" s="110"/>
      <c r="AD21" s="368">
        <v>99.998999999999995</v>
      </c>
      <c r="AE21" s="110"/>
      <c r="AF21" s="110"/>
      <c r="AG21" s="110"/>
    </row>
    <row r="22" spans="1:33" s="19" customFormat="1" ht="15" customHeight="1" x14ac:dyDescent="0.15">
      <c r="A22" s="3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369"/>
      <c r="AE22" s="107"/>
      <c r="AF22" s="107"/>
      <c r="AG22" s="107"/>
    </row>
    <row r="23" spans="1:33" s="19" customFormat="1" ht="15" customHeight="1" x14ac:dyDescent="0.2">
      <c r="A23" s="30" t="s">
        <v>38</v>
      </c>
      <c r="B23" s="137">
        <v>8.3677605677735158</v>
      </c>
      <c r="C23" s="137">
        <v>9.1367000000000004E-2</v>
      </c>
      <c r="D23" s="137">
        <f t="shared" ref="D23:D32" si="23">B23- (C23*1.645)</f>
        <v>8.2174618527735159</v>
      </c>
      <c r="E23" s="137">
        <f t="shared" ref="E23:E32" si="24">B23+ (C23*1.645)</f>
        <v>8.5180592827735158</v>
      </c>
      <c r="F23" s="280">
        <v>7.6920000000000002</v>
      </c>
      <c r="G23" s="108">
        <v>9.0999999999999998E-2</v>
      </c>
      <c r="H23" s="137">
        <v>7.5419999999999998</v>
      </c>
      <c r="I23" s="137">
        <v>7.8419999999999996</v>
      </c>
      <c r="J23" s="280">
        <v>6.6820000000000004</v>
      </c>
      <c r="K23" s="108">
        <v>0.3</v>
      </c>
      <c r="L23" s="137">
        <v>6.1879999999999997</v>
      </c>
      <c r="M23" s="137">
        <v>7.1760000000000002</v>
      </c>
      <c r="N23" s="280">
        <v>7.7750000000000004</v>
      </c>
      <c r="O23" s="108">
        <v>0.54400000000000004</v>
      </c>
      <c r="P23" s="137">
        <v>6.88</v>
      </c>
      <c r="Q23" s="137">
        <v>8.67</v>
      </c>
      <c r="R23" s="280">
        <v>6.6580000000000004</v>
      </c>
      <c r="S23" s="108">
        <v>0.16400000000000001</v>
      </c>
      <c r="T23" s="137">
        <f t="shared" ref="T23:T32" si="25">R23- (S23*1.645)</f>
        <v>6.3882200000000005</v>
      </c>
      <c r="U23" s="137">
        <f t="shared" ref="U23:U32" si="26">R23+ (S23*1.645)</f>
        <v>6.9277800000000003</v>
      </c>
      <c r="V23" s="280">
        <v>7.4409999999999998</v>
      </c>
      <c r="W23" s="108">
        <v>0.36601</v>
      </c>
      <c r="X23" s="137">
        <f t="shared" ref="X23:X32" si="27">V23- (W23*1.645)</f>
        <v>6.83891355</v>
      </c>
      <c r="Y23" s="137">
        <f t="shared" ref="Y23:Y32" si="28">V23+ (W23*1.645)</f>
        <v>8.0430864500000006</v>
      </c>
      <c r="Z23" s="280">
        <v>5.5212101607842667</v>
      </c>
      <c r="AA23" s="108">
        <v>0.30561500000000003</v>
      </c>
      <c r="AB23" s="137">
        <f t="shared" ref="AB23:AB32" si="29">Z23- (AA23*1.645)</f>
        <v>5.0184734857842663</v>
      </c>
      <c r="AC23" s="137">
        <f t="shared" ref="AC23:AC32" si="30">Z23+ (AA23*1.645)</f>
        <v>6.0239468357842672</v>
      </c>
      <c r="AD23" s="370">
        <v>5.2097067117335421</v>
      </c>
      <c r="AE23" s="137">
        <v>0.13631599999999999</v>
      </c>
      <c r="AF23" s="137">
        <f t="shared" ref="AF23:AF32" si="31">AD23- (AE23*1.645)</f>
        <v>4.9854668917335418</v>
      </c>
      <c r="AG23" s="137">
        <f t="shared" ref="AG23:AG32" si="32">AD23+ (AE23*1.645)</f>
        <v>5.4339465317335423</v>
      </c>
    </row>
    <row r="24" spans="1:33" s="19" customFormat="1" ht="15" customHeight="1" x14ac:dyDescent="0.2">
      <c r="A24" s="30" t="s">
        <v>0</v>
      </c>
      <c r="B24" s="137">
        <v>5.4845815728556619</v>
      </c>
      <c r="C24" s="137">
        <v>8.9065000000000005E-2</v>
      </c>
      <c r="D24" s="137">
        <f t="shared" si="23"/>
        <v>5.3380696478556615</v>
      </c>
      <c r="E24" s="137">
        <f t="shared" si="24"/>
        <v>5.6310934978556624</v>
      </c>
      <c r="F24" s="280">
        <v>5.4029999999999996</v>
      </c>
      <c r="G24" s="108">
        <v>8.4000000000000005E-2</v>
      </c>
      <c r="H24" s="137">
        <v>5.2649999999999997</v>
      </c>
      <c r="I24" s="137">
        <v>5.5410000000000004</v>
      </c>
      <c r="J24" s="280">
        <v>5.5960000000000001</v>
      </c>
      <c r="K24" s="108">
        <v>0.32500000000000001</v>
      </c>
      <c r="L24" s="137">
        <v>5.0609999999999999</v>
      </c>
      <c r="M24" s="137">
        <v>6.1310000000000002</v>
      </c>
      <c r="N24" s="280">
        <v>5.6829999999999998</v>
      </c>
      <c r="O24" s="108">
        <v>0.38700000000000001</v>
      </c>
      <c r="P24" s="137">
        <v>5.0460000000000003</v>
      </c>
      <c r="Q24" s="137">
        <v>6.319</v>
      </c>
      <c r="R24" s="280">
        <v>5.62</v>
      </c>
      <c r="S24" s="108">
        <v>0.16300000000000001</v>
      </c>
      <c r="T24" s="137">
        <f t="shared" si="25"/>
        <v>5.3518650000000001</v>
      </c>
      <c r="U24" s="137">
        <f t="shared" si="26"/>
        <v>5.8881350000000001</v>
      </c>
      <c r="V24" s="280">
        <v>5.399</v>
      </c>
      <c r="W24" s="108">
        <v>0.34045199999999998</v>
      </c>
      <c r="X24" s="137">
        <f t="shared" si="27"/>
        <v>4.8389564600000003</v>
      </c>
      <c r="Y24" s="137">
        <f t="shared" si="28"/>
        <v>5.9590435399999997</v>
      </c>
      <c r="Z24" s="280">
        <v>5.4096255757560909</v>
      </c>
      <c r="AA24" s="108">
        <v>0.334596</v>
      </c>
      <c r="AB24" s="137">
        <f t="shared" si="29"/>
        <v>4.8592151557560905</v>
      </c>
      <c r="AC24" s="137">
        <f t="shared" si="30"/>
        <v>5.9600359957560913</v>
      </c>
      <c r="AD24" s="370">
        <v>5.1878040484773038</v>
      </c>
      <c r="AE24" s="137">
        <v>0.16133600000000001</v>
      </c>
      <c r="AF24" s="137">
        <f t="shared" si="31"/>
        <v>4.9224063284773036</v>
      </c>
      <c r="AG24" s="137">
        <f t="shared" si="32"/>
        <v>5.453201768477304</v>
      </c>
    </row>
    <row r="25" spans="1:33" s="19" customFormat="1" ht="15" customHeight="1" x14ac:dyDescent="0.2">
      <c r="A25" s="30" t="s">
        <v>4</v>
      </c>
      <c r="B25" s="137">
        <v>4.5809239628670131</v>
      </c>
      <c r="C25" s="137">
        <v>7.5400999999999996E-2</v>
      </c>
      <c r="D25" s="137">
        <f t="shared" si="23"/>
        <v>4.456889317867013</v>
      </c>
      <c r="E25" s="137">
        <f t="shared" si="24"/>
        <v>4.7049586078670131</v>
      </c>
      <c r="F25" s="280">
        <v>4.2069999999999999</v>
      </c>
      <c r="G25" s="108">
        <v>6.9000000000000006E-2</v>
      </c>
      <c r="H25" s="137">
        <v>4.0940000000000003</v>
      </c>
      <c r="I25" s="137">
        <v>4.32</v>
      </c>
      <c r="J25" s="280">
        <v>3.7050000000000001</v>
      </c>
      <c r="K25" s="108">
        <v>0.222</v>
      </c>
      <c r="L25" s="137">
        <v>3.3410000000000002</v>
      </c>
      <c r="M25" s="137">
        <v>4.07</v>
      </c>
      <c r="N25" s="280">
        <v>4.3659999999999997</v>
      </c>
      <c r="O25" s="108">
        <v>0.307</v>
      </c>
      <c r="P25" s="137">
        <v>3.8610000000000002</v>
      </c>
      <c r="Q25" s="137">
        <v>4.8710000000000004</v>
      </c>
      <c r="R25" s="280">
        <v>3.6680000000000001</v>
      </c>
      <c r="S25" s="108">
        <v>0.11600000000000001</v>
      </c>
      <c r="T25" s="137">
        <f t="shared" si="25"/>
        <v>3.4771800000000002</v>
      </c>
      <c r="U25" s="137">
        <f t="shared" si="26"/>
        <v>3.8588200000000001</v>
      </c>
      <c r="V25" s="280">
        <v>3.262</v>
      </c>
      <c r="W25" s="108">
        <v>0.220027</v>
      </c>
      <c r="X25" s="137">
        <f t="shared" si="27"/>
        <v>2.900055585</v>
      </c>
      <c r="Y25" s="137">
        <f t="shared" si="28"/>
        <v>3.623944415</v>
      </c>
      <c r="Z25" s="280">
        <v>3.4627086222760379</v>
      </c>
      <c r="AA25" s="108">
        <v>0.24068200000000001</v>
      </c>
      <c r="AB25" s="137">
        <f t="shared" si="29"/>
        <v>3.066786732276038</v>
      </c>
      <c r="AC25" s="137">
        <f t="shared" si="30"/>
        <v>3.8586305122760378</v>
      </c>
      <c r="AD25" s="370">
        <v>4.1537873344663492</v>
      </c>
      <c r="AE25" s="137">
        <v>0.137908</v>
      </c>
      <c r="AF25" s="137">
        <f t="shared" si="31"/>
        <v>3.9269286744663492</v>
      </c>
      <c r="AG25" s="137">
        <f t="shared" si="32"/>
        <v>4.3806459944663496</v>
      </c>
    </row>
    <row r="26" spans="1:33" s="19" customFormat="1" ht="15" customHeight="1" x14ac:dyDescent="0.2">
      <c r="A26" s="30" t="s">
        <v>39</v>
      </c>
      <c r="B26" s="137">
        <v>6.7482306992429404</v>
      </c>
      <c r="C26" s="137">
        <v>9.5283000000000007E-2</v>
      </c>
      <c r="D26" s="137">
        <f t="shared" si="23"/>
        <v>6.5914901642429404</v>
      </c>
      <c r="E26" s="137">
        <f t="shared" si="24"/>
        <v>6.9049712342429403</v>
      </c>
      <c r="F26" s="280">
        <v>7.14</v>
      </c>
      <c r="G26" s="108">
        <v>9.5000000000000001E-2</v>
      </c>
      <c r="H26" s="137">
        <v>6.984</v>
      </c>
      <c r="I26" s="137">
        <v>7.2960000000000003</v>
      </c>
      <c r="J26" s="280">
        <v>6.6029999999999998</v>
      </c>
      <c r="K26" s="108">
        <v>0.377</v>
      </c>
      <c r="L26" s="137">
        <v>5.9820000000000002</v>
      </c>
      <c r="M26" s="137">
        <v>7.2240000000000002</v>
      </c>
      <c r="N26" s="280">
        <v>7.0359999999999996</v>
      </c>
      <c r="O26" s="108">
        <v>0.38</v>
      </c>
      <c r="P26" s="137">
        <v>6.41</v>
      </c>
      <c r="Q26" s="137">
        <v>7.6619999999999999</v>
      </c>
      <c r="R26" s="280">
        <v>6.8730000000000002</v>
      </c>
      <c r="S26" s="108">
        <v>0.16300000000000001</v>
      </c>
      <c r="T26" s="137">
        <f t="shared" si="25"/>
        <v>6.6048650000000002</v>
      </c>
      <c r="U26" s="137">
        <f t="shared" si="26"/>
        <v>7.1411350000000002</v>
      </c>
      <c r="V26" s="280">
        <v>6.5279999999999996</v>
      </c>
      <c r="W26" s="108">
        <v>0.29667199999999999</v>
      </c>
      <c r="X26" s="137">
        <f t="shared" si="27"/>
        <v>6.0399745599999992</v>
      </c>
      <c r="Y26" s="137">
        <f t="shared" si="28"/>
        <v>7.0160254399999999</v>
      </c>
      <c r="Z26" s="280">
        <v>6.7594086405475871</v>
      </c>
      <c r="AA26" s="108">
        <v>0.34111900000000001</v>
      </c>
      <c r="AB26" s="137">
        <f t="shared" si="29"/>
        <v>6.1982678855475868</v>
      </c>
      <c r="AC26" s="137">
        <f t="shared" si="30"/>
        <v>7.3205493955475873</v>
      </c>
      <c r="AD26" s="370">
        <v>7.094968956139958</v>
      </c>
      <c r="AE26" s="137">
        <v>0.183557</v>
      </c>
      <c r="AF26" s="137">
        <f t="shared" si="31"/>
        <v>6.7930176911399585</v>
      </c>
      <c r="AG26" s="137">
        <f t="shared" si="32"/>
        <v>7.3969202211399576</v>
      </c>
    </row>
    <row r="27" spans="1:33" s="19" customFormat="1" ht="15" customHeight="1" x14ac:dyDescent="0.2">
      <c r="A27" s="30" t="s">
        <v>40</v>
      </c>
      <c r="B27" s="137">
        <v>19.92666503515564</v>
      </c>
      <c r="C27" s="137">
        <v>0.14122999999999999</v>
      </c>
      <c r="D27" s="137">
        <f t="shared" si="23"/>
        <v>19.694341685155639</v>
      </c>
      <c r="E27" s="137">
        <f t="shared" si="24"/>
        <v>20.158988385155642</v>
      </c>
      <c r="F27" s="280">
        <v>20.956</v>
      </c>
      <c r="G27" s="108">
        <v>0.14899999999999999</v>
      </c>
      <c r="H27" s="137">
        <v>20.716000000000001</v>
      </c>
      <c r="I27" s="137">
        <v>21.204000000000001</v>
      </c>
      <c r="J27" s="280">
        <v>21.146999999999998</v>
      </c>
      <c r="K27" s="108">
        <v>0.53800000000000003</v>
      </c>
      <c r="L27" s="137">
        <v>20.263000000000002</v>
      </c>
      <c r="M27" s="137">
        <v>22.030999999999999</v>
      </c>
      <c r="N27" s="280">
        <v>19.675999999999998</v>
      </c>
      <c r="O27" s="108">
        <v>0.53900000000000003</v>
      </c>
      <c r="P27" s="137">
        <v>18.789000000000001</v>
      </c>
      <c r="Q27" s="137">
        <v>20.562000000000001</v>
      </c>
      <c r="R27" s="280">
        <v>21.068999999999999</v>
      </c>
      <c r="S27" s="108">
        <v>0.29799999999999999</v>
      </c>
      <c r="T27" s="137">
        <f t="shared" si="25"/>
        <v>20.578789999999998</v>
      </c>
      <c r="U27" s="137">
        <f t="shared" si="26"/>
        <v>21.55921</v>
      </c>
      <c r="V27" s="280">
        <v>22.931999999999999</v>
      </c>
      <c r="W27" s="108">
        <v>0.63391900000000001</v>
      </c>
      <c r="X27" s="137">
        <f t="shared" si="27"/>
        <v>21.889203244999997</v>
      </c>
      <c r="Y27" s="137">
        <f t="shared" si="28"/>
        <v>23.974796755</v>
      </c>
      <c r="Z27" s="280">
        <v>21.629049947478684</v>
      </c>
      <c r="AA27" s="108">
        <v>0.574492</v>
      </c>
      <c r="AB27" s="137">
        <f t="shared" si="29"/>
        <v>20.684010607478683</v>
      </c>
      <c r="AC27" s="137">
        <f t="shared" si="30"/>
        <v>22.574089287478685</v>
      </c>
      <c r="AD27" s="370">
        <v>22.722232218155085</v>
      </c>
      <c r="AE27" s="137">
        <v>0.28299999999999997</v>
      </c>
      <c r="AF27" s="137">
        <f t="shared" si="31"/>
        <v>22.256697218155086</v>
      </c>
      <c r="AG27" s="137">
        <f t="shared" si="32"/>
        <v>23.187767218155084</v>
      </c>
    </row>
    <row r="28" spans="1:33" s="19" customFormat="1" ht="15" customHeight="1" x14ac:dyDescent="0.2">
      <c r="A28" s="30" t="s">
        <v>43</v>
      </c>
      <c r="B28" s="137">
        <v>11.3015023260071</v>
      </c>
      <c r="C28" s="137">
        <v>0.157249</v>
      </c>
      <c r="D28" s="137">
        <f t="shared" si="23"/>
        <v>11.0428277210071</v>
      </c>
      <c r="E28" s="137">
        <f t="shared" si="24"/>
        <v>11.560176931007099</v>
      </c>
      <c r="F28" s="280">
        <v>11.207000000000001</v>
      </c>
      <c r="G28" s="108">
        <v>0.155</v>
      </c>
      <c r="H28" s="137">
        <v>10.955</v>
      </c>
      <c r="I28" s="137">
        <v>11.465</v>
      </c>
      <c r="J28" s="280">
        <v>12.619</v>
      </c>
      <c r="K28" s="108">
        <v>0.65500000000000003</v>
      </c>
      <c r="L28" s="137">
        <v>11.541</v>
      </c>
      <c r="M28" s="137">
        <v>13.696999999999999</v>
      </c>
      <c r="N28" s="280">
        <v>12.363</v>
      </c>
      <c r="O28" s="108">
        <v>0.63700000000000001</v>
      </c>
      <c r="P28" s="137">
        <v>11.315</v>
      </c>
      <c r="Q28" s="137">
        <v>13.412000000000001</v>
      </c>
      <c r="R28" s="280">
        <v>11.914999999999999</v>
      </c>
      <c r="S28" s="108">
        <v>0.308</v>
      </c>
      <c r="T28" s="137">
        <f t="shared" si="25"/>
        <v>11.408339999999999</v>
      </c>
      <c r="U28" s="137">
        <f t="shared" si="26"/>
        <v>12.421659999999999</v>
      </c>
      <c r="V28" s="280">
        <v>11.602</v>
      </c>
      <c r="W28" s="108">
        <v>0.55307899999999999</v>
      </c>
      <c r="X28" s="137">
        <f t="shared" si="27"/>
        <v>10.692185045</v>
      </c>
      <c r="Y28" s="137">
        <f t="shared" si="28"/>
        <v>12.511814955</v>
      </c>
      <c r="Z28" s="280">
        <v>12.770467166790139</v>
      </c>
      <c r="AA28" s="108">
        <v>0.64420299999999997</v>
      </c>
      <c r="AB28" s="137">
        <f t="shared" si="29"/>
        <v>11.710753231790139</v>
      </c>
      <c r="AC28" s="137">
        <f t="shared" si="30"/>
        <v>13.830181101790139</v>
      </c>
      <c r="AD28" s="370">
        <v>11.68319287318567</v>
      </c>
      <c r="AE28" s="137">
        <v>0.28193200000000002</v>
      </c>
      <c r="AF28" s="137">
        <f t="shared" si="31"/>
        <v>11.219414733185669</v>
      </c>
      <c r="AG28" s="137">
        <f t="shared" si="32"/>
        <v>12.14697101318567</v>
      </c>
    </row>
    <row r="29" spans="1:33" s="19" customFormat="1" ht="15" customHeight="1" x14ac:dyDescent="0.2">
      <c r="A29" s="30" t="s">
        <v>44</v>
      </c>
      <c r="B29" s="137">
        <v>7.75010773684191</v>
      </c>
      <c r="C29" s="137">
        <v>0.102551</v>
      </c>
      <c r="D29" s="137">
        <f t="shared" si="23"/>
        <v>7.5814113418419105</v>
      </c>
      <c r="E29" s="137">
        <f t="shared" si="24"/>
        <v>7.9188041318419096</v>
      </c>
      <c r="F29" s="280">
        <v>7.5949999999999998</v>
      </c>
      <c r="G29" s="108">
        <v>9.4E-2</v>
      </c>
      <c r="H29" s="137">
        <v>7.4409999999999998</v>
      </c>
      <c r="I29" s="137">
        <v>7.7489999999999997</v>
      </c>
      <c r="J29" s="280">
        <v>6.9320000000000004</v>
      </c>
      <c r="K29" s="108">
        <v>0.38200000000000001</v>
      </c>
      <c r="L29" s="137">
        <v>6.3029999999999999</v>
      </c>
      <c r="M29" s="137">
        <v>7.5609999999999999</v>
      </c>
      <c r="N29" s="280">
        <v>6.9880000000000004</v>
      </c>
      <c r="O29" s="108">
        <v>0.38900000000000001</v>
      </c>
      <c r="P29" s="137">
        <v>6.3479999999999999</v>
      </c>
      <c r="Q29" s="137">
        <v>7.6280000000000001</v>
      </c>
      <c r="R29" s="280">
        <v>7.6319999999999997</v>
      </c>
      <c r="S29" s="108">
        <v>0.191</v>
      </c>
      <c r="T29" s="137">
        <f t="shared" si="25"/>
        <v>7.3178049999999999</v>
      </c>
      <c r="U29" s="137">
        <f t="shared" si="26"/>
        <v>7.9461949999999995</v>
      </c>
      <c r="V29" s="280">
        <v>7.2309999999999999</v>
      </c>
      <c r="W29" s="108">
        <v>0.330507</v>
      </c>
      <c r="X29" s="137">
        <f t="shared" si="27"/>
        <v>6.6873159849999997</v>
      </c>
      <c r="Y29" s="137">
        <f t="shared" si="28"/>
        <v>7.7746840150000001</v>
      </c>
      <c r="Z29" s="280">
        <v>7.1384772877646236</v>
      </c>
      <c r="AA29" s="108">
        <v>0.36630600000000002</v>
      </c>
      <c r="AB29" s="137">
        <f t="shared" si="29"/>
        <v>6.5359039177646236</v>
      </c>
      <c r="AC29" s="137">
        <f t="shared" si="30"/>
        <v>7.7410506577646236</v>
      </c>
      <c r="AD29" s="370">
        <v>7.0212109990954703</v>
      </c>
      <c r="AE29" s="137">
        <v>0.186859</v>
      </c>
      <c r="AF29" s="137">
        <f t="shared" si="31"/>
        <v>6.7138279440954705</v>
      </c>
      <c r="AG29" s="137">
        <f t="shared" si="32"/>
        <v>7.3285940540954702</v>
      </c>
    </row>
    <row r="30" spans="1:33" s="19" customFormat="1" ht="15" customHeight="1" x14ac:dyDescent="0.2">
      <c r="A30" s="30" t="s">
        <v>5</v>
      </c>
      <c r="B30" s="137">
        <v>7.9360332809051624</v>
      </c>
      <c r="C30" s="137">
        <v>0.10677300000000001</v>
      </c>
      <c r="D30" s="137">
        <f t="shared" si="23"/>
        <v>7.7603916959051622</v>
      </c>
      <c r="E30" s="137">
        <f t="shared" si="24"/>
        <v>8.1116748659051616</v>
      </c>
      <c r="F30" s="280">
        <v>7.9059999999999997</v>
      </c>
      <c r="G30" s="108">
        <v>0.105</v>
      </c>
      <c r="H30" s="137">
        <v>7.734</v>
      </c>
      <c r="I30" s="137">
        <v>8.0779999999999994</v>
      </c>
      <c r="J30" s="280">
        <v>7.4080000000000004</v>
      </c>
      <c r="K30" s="108">
        <v>0.39100000000000001</v>
      </c>
      <c r="L30" s="137">
        <v>6.766</v>
      </c>
      <c r="M30" s="137">
        <v>8.0510000000000002</v>
      </c>
      <c r="N30" s="280">
        <v>7.0839999999999996</v>
      </c>
      <c r="O30" s="108">
        <v>0.41399999999999998</v>
      </c>
      <c r="P30" s="137">
        <v>6.4020000000000001</v>
      </c>
      <c r="Q30" s="137">
        <v>7.766</v>
      </c>
      <c r="R30" s="280">
        <v>8.1539999999999999</v>
      </c>
      <c r="S30" s="108">
        <v>0.252</v>
      </c>
      <c r="T30" s="137">
        <f t="shared" si="25"/>
        <v>7.7394600000000002</v>
      </c>
      <c r="U30" s="137">
        <f t="shared" si="26"/>
        <v>8.5685400000000005</v>
      </c>
      <c r="V30" s="280">
        <v>7.3179999999999996</v>
      </c>
      <c r="W30" s="108">
        <v>0.38916600000000001</v>
      </c>
      <c r="X30" s="137">
        <f t="shared" si="27"/>
        <v>6.6778219299999995</v>
      </c>
      <c r="Y30" s="137">
        <f t="shared" si="28"/>
        <v>7.9581780699999998</v>
      </c>
      <c r="Z30" s="280">
        <v>7.9513519626440505</v>
      </c>
      <c r="AA30" s="108">
        <v>0.40354499999999999</v>
      </c>
      <c r="AB30" s="137">
        <f t="shared" si="29"/>
        <v>7.2875204376440506</v>
      </c>
      <c r="AC30" s="137">
        <f t="shared" si="30"/>
        <v>8.6151834876440496</v>
      </c>
      <c r="AD30" s="370">
        <v>7.3287936019408706</v>
      </c>
      <c r="AE30" s="137">
        <v>0.174757</v>
      </c>
      <c r="AF30" s="137">
        <f t="shared" si="31"/>
        <v>7.0413183369408703</v>
      </c>
      <c r="AG30" s="137">
        <f t="shared" si="32"/>
        <v>7.6162688669408709</v>
      </c>
    </row>
    <row r="31" spans="1:33" s="19" customFormat="1" ht="15" customHeight="1" x14ac:dyDescent="0.2">
      <c r="A31" s="30" t="s">
        <v>41</v>
      </c>
      <c r="B31" s="137">
        <v>27.701204641637673</v>
      </c>
      <c r="C31" s="137">
        <v>0.19566</v>
      </c>
      <c r="D31" s="137">
        <f t="shared" si="23"/>
        <v>27.379343941637675</v>
      </c>
      <c r="E31" s="137">
        <f t="shared" si="24"/>
        <v>28.023065341637672</v>
      </c>
      <c r="F31" s="280">
        <v>27.698</v>
      </c>
      <c r="G31" s="108">
        <v>0.19400000000000001</v>
      </c>
      <c r="H31" s="137">
        <v>27.382000000000001</v>
      </c>
      <c r="I31" s="137">
        <v>28.018000000000001</v>
      </c>
      <c r="J31" s="280">
        <v>29.015999999999998</v>
      </c>
      <c r="K31" s="108">
        <v>0.70799999999999996</v>
      </c>
      <c r="L31" s="137">
        <v>27.850999999999999</v>
      </c>
      <c r="M31" s="137">
        <v>30.181000000000001</v>
      </c>
      <c r="N31" s="280">
        <v>28.777000000000001</v>
      </c>
      <c r="O31" s="108">
        <v>0.68899999999999995</v>
      </c>
      <c r="P31" s="137">
        <v>27.645</v>
      </c>
      <c r="Q31" s="137">
        <v>29.91</v>
      </c>
      <c r="R31" s="280">
        <v>28.239000000000001</v>
      </c>
      <c r="S31" s="108">
        <v>0.36799999999999999</v>
      </c>
      <c r="T31" s="137">
        <f t="shared" si="25"/>
        <v>27.63364</v>
      </c>
      <c r="U31" s="137">
        <f t="shared" si="26"/>
        <v>28.844360000000002</v>
      </c>
      <c r="V31" s="280">
        <v>28.155999999999999</v>
      </c>
      <c r="W31" s="108">
        <v>0.73138999999999998</v>
      </c>
      <c r="X31" s="137">
        <f t="shared" si="27"/>
        <v>26.952863449999999</v>
      </c>
      <c r="Y31" s="137">
        <f t="shared" si="28"/>
        <v>29.359136549999999</v>
      </c>
      <c r="Z31" s="280">
        <v>29.158952197373257</v>
      </c>
      <c r="AA31" s="108">
        <v>0.63477399999999995</v>
      </c>
      <c r="AB31" s="137">
        <f t="shared" si="29"/>
        <v>28.114748967373256</v>
      </c>
      <c r="AC31" s="137">
        <f t="shared" si="30"/>
        <v>30.203155427373257</v>
      </c>
      <c r="AD31" s="370">
        <v>29.36812272463138</v>
      </c>
      <c r="AE31" s="137">
        <v>0.38452399999999998</v>
      </c>
      <c r="AF31" s="137">
        <f t="shared" si="31"/>
        <v>28.735580744631381</v>
      </c>
      <c r="AG31" s="137">
        <f t="shared" si="32"/>
        <v>30.000664704631379</v>
      </c>
    </row>
    <row r="32" spans="1:33" s="19" customFormat="1" ht="15" customHeight="1" x14ac:dyDescent="0.2">
      <c r="A32" s="30" t="s">
        <v>42</v>
      </c>
      <c r="B32" s="137">
        <v>0.20299257646484067</v>
      </c>
      <c r="C32" s="137">
        <v>1.2537E-2</v>
      </c>
      <c r="D32" s="137">
        <f t="shared" si="23"/>
        <v>0.18236921146484067</v>
      </c>
      <c r="E32" s="137">
        <f t="shared" si="24"/>
        <v>0.22361594146484068</v>
      </c>
      <c r="F32" s="280">
        <v>0.19700000000000001</v>
      </c>
      <c r="G32" s="108">
        <v>1.2E-2</v>
      </c>
      <c r="H32" s="137">
        <v>0.17699999999999999</v>
      </c>
      <c r="I32" s="137">
        <v>0.217</v>
      </c>
      <c r="J32" s="280">
        <v>0.29199999999999998</v>
      </c>
      <c r="K32" s="108">
        <v>5.6000000000000001E-2</v>
      </c>
      <c r="L32" s="137">
        <v>0.2</v>
      </c>
      <c r="M32" s="137">
        <v>0.38400000000000001</v>
      </c>
      <c r="N32" s="280">
        <v>0.251</v>
      </c>
      <c r="O32" s="108">
        <v>6.0999999999999999E-2</v>
      </c>
      <c r="P32" s="137">
        <v>0.151</v>
      </c>
      <c r="Q32" s="137">
        <v>0.35199999999999998</v>
      </c>
      <c r="R32" s="280">
        <v>0.17100000000000001</v>
      </c>
      <c r="S32" s="108"/>
      <c r="T32" s="137">
        <f t="shared" si="25"/>
        <v>0.17100000000000001</v>
      </c>
      <c r="U32" s="137">
        <f t="shared" si="26"/>
        <v>0.17100000000000001</v>
      </c>
      <c r="V32" s="280">
        <v>0.13100000000000001</v>
      </c>
      <c r="W32" s="108">
        <v>3.3432000000000003E-2</v>
      </c>
      <c r="X32" s="137">
        <f t="shared" si="27"/>
        <v>7.6004359999999993E-2</v>
      </c>
      <c r="Y32" s="137">
        <f t="shared" si="28"/>
        <v>0.18599564000000002</v>
      </c>
      <c r="Z32" s="280">
        <v>0.19874629227383042</v>
      </c>
      <c r="AA32" s="108">
        <v>5.3769999999999998E-2</v>
      </c>
      <c r="AB32" s="137">
        <f t="shared" si="29"/>
        <v>0.11029464227383043</v>
      </c>
      <c r="AC32" s="137">
        <f t="shared" si="30"/>
        <v>0.28719794227383044</v>
      </c>
      <c r="AD32" s="370">
        <v>0.2301826422575341</v>
      </c>
      <c r="AE32" s="137">
        <v>3.5424999999999998E-2</v>
      </c>
      <c r="AF32" s="137">
        <f t="shared" si="31"/>
        <v>0.17190851725753409</v>
      </c>
      <c r="AG32" s="137">
        <f t="shared" si="32"/>
        <v>0.28845676725753411</v>
      </c>
    </row>
    <row r="33" spans="1:34" s="19" customFormat="1" ht="14.25" customHeight="1" x14ac:dyDescent="0.15">
      <c r="A33" s="3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369"/>
      <c r="AE33" s="107"/>
      <c r="AF33" s="107"/>
      <c r="AG33" s="107"/>
    </row>
    <row r="34" spans="1:34" s="19" customFormat="1" ht="14.25" customHeight="1" x14ac:dyDescent="0.15">
      <c r="A34" s="30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369"/>
      <c r="AE34" s="107"/>
      <c r="AF34" s="107"/>
      <c r="AG34" s="107"/>
    </row>
    <row r="35" spans="1:34" ht="15" x14ac:dyDescent="0.2">
      <c r="A35" s="23" t="s">
        <v>51</v>
      </c>
      <c r="B35" s="106">
        <f t="shared" ref="B35" si="33">+B37+B42+B43+B44</f>
        <v>99.999999999999986</v>
      </c>
      <c r="C35" s="110"/>
      <c r="D35" s="110"/>
      <c r="E35" s="110"/>
      <c r="F35" s="106">
        <f t="shared" ref="F35" si="34">+F37+F42+F43+F44</f>
        <v>100</v>
      </c>
      <c r="G35" s="106"/>
      <c r="H35" s="110"/>
      <c r="I35" s="110"/>
      <c r="J35" s="106">
        <f t="shared" ref="J35" si="35">+J37+J42+J43+J44</f>
        <v>99.999999999999986</v>
      </c>
      <c r="K35" s="106"/>
      <c r="L35" s="110"/>
      <c r="M35" s="110"/>
      <c r="N35" s="106">
        <f t="shared" ref="N35" si="36">+N37+N42+N43+N44</f>
        <v>99.998999999999995</v>
      </c>
      <c r="O35" s="106"/>
      <c r="P35" s="110"/>
      <c r="Q35" s="110"/>
      <c r="R35" s="106">
        <f>R37+R42+R43+R44</f>
        <v>100</v>
      </c>
      <c r="S35" s="106"/>
      <c r="T35" s="110"/>
      <c r="U35" s="110"/>
      <c r="V35" s="106">
        <v>100</v>
      </c>
      <c r="W35" s="106"/>
      <c r="X35" s="110"/>
      <c r="Y35" s="110"/>
      <c r="Z35" s="106">
        <v>100</v>
      </c>
      <c r="AA35" s="106"/>
      <c r="AB35" s="110"/>
      <c r="AC35" s="110"/>
      <c r="AD35" s="368">
        <v>100</v>
      </c>
      <c r="AE35" s="110"/>
      <c r="AF35" s="110"/>
      <c r="AG35" s="110"/>
      <c r="AH35" s="19"/>
    </row>
    <row r="36" spans="1:34" x14ac:dyDescent="0.2">
      <c r="A36" s="3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72"/>
      <c r="AE36" s="109"/>
      <c r="AF36" s="109"/>
      <c r="AG36" s="109"/>
      <c r="AH36" s="19"/>
    </row>
    <row r="37" spans="1:34" x14ac:dyDescent="0.2">
      <c r="A37" s="30" t="s">
        <v>13</v>
      </c>
      <c r="B37" s="137">
        <v>67.090120410409327</v>
      </c>
      <c r="C37" s="137">
        <v>0.207789</v>
      </c>
      <c r="D37" s="137">
        <f t="shared" ref="D37:D43" si="37">B37- (C37*1.645)</f>
        <v>66.748307505409329</v>
      </c>
      <c r="E37" s="137">
        <f t="shared" ref="E37:E44" si="38">B37+ (C37*1.645)</f>
        <v>67.431933315409324</v>
      </c>
      <c r="F37" s="110">
        <v>65.605050678010485</v>
      </c>
      <c r="G37" s="110">
        <v>0.21391199999999999</v>
      </c>
      <c r="H37" s="137">
        <v>65.256</v>
      </c>
      <c r="I37" s="137">
        <v>65.959999999999994</v>
      </c>
      <c r="J37" s="110">
        <v>61.281999999999996</v>
      </c>
      <c r="K37" s="110">
        <v>0.80800000000000005</v>
      </c>
      <c r="L37" s="137">
        <v>59.951999999999998</v>
      </c>
      <c r="M37" s="137">
        <v>62.610999999999997</v>
      </c>
      <c r="N37" s="110">
        <f>ROUND(61.4964767133416,3)</f>
        <v>61.496000000000002</v>
      </c>
      <c r="O37" s="110">
        <v>0.94899999999999995</v>
      </c>
      <c r="P37" s="137">
        <v>59.936</v>
      </c>
      <c r="Q37" s="137">
        <v>63.057000000000002</v>
      </c>
      <c r="R37" s="110">
        <v>62.838000000000001</v>
      </c>
      <c r="S37" s="110">
        <v>0.45</v>
      </c>
      <c r="T37" s="137">
        <f t="shared" ref="T37:T44" si="39">R37- (S37*1.645)</f>
        <v>62.097749999999998</v>
      </c>
      <c r="U37" s="137">
        <f t="shared" ref="U37:U44" si="40">R37+ (S37*1.645)</f>
        <v>63.578250000000004</v>
      </c>
      <c r="V37" s="110">
        <v>61.203000000000003</v>
      </c>
      <c r="W37" s="110">
        <v>0.82448600000000005</v>
      </c>
      <c r="X37" s="137">
        <f t="shared" ref="X37:X43" si="41">V37- (W37*1.645)</f>
        <v>59.846720530000006</v>
      </c>
      <c r="Y37" s="137">
        <f t="shared" ref="Y37:Y44" si="42">V37+ (W37*1.645)</f>
        <v>62.55927947</v>
      </c>
      <c r="Z37" s="110">
        <v>62.221847428550412</v>
      </c>
      <c r="AA37" s="110">
        <v>0.85241100000000003</v>
      </c>
      <c r="AB37" s="137">
        <f t="shared" ref="AB37:AB43" si="43">Z37- (AA37*1.645)</f>
        <v>60.819631333550412</v>
      </c>
      <c r="AC37" s="137">
        <f t="shared" ref="AC37:AC44" si="44">Z37+ (AA37*1.645)</f>
        <v>63.624063523550412</v>
      </c>
      <c r="AD37" s="370">
        <v>62.094052441517093</v>
      </c>
      <c r="AE37" s="137">
        <v>0.41838700000000001</v>
      </c>
      <c r="AF37" s="137">
        <f t="shared" ref="AF37:AF43" si="45">AD37- (AE37*1.645)</f>
        <v>61.405805826517096</v>
      </c>
      <c r="AG37" s="137">
        <f t="shared" ref="AG37:AG44" si="46">AD37+ (AE37*1.645)</f>
        <v>62.78229905651709</v>
      </c>
      <c r="AH37" s="19"/>
    </row>
    <row r="38" spans="1:34" x14ac:dyDescent="0.2">
      <c r="A38" s="35" t="s">
        <v>45</v>
      </c>
      <c r="B38" s="137">
        <v>4.1606866860013039</v>
      </c>
      <c r="C38" s="137">
        <v>6.3154000000000002E-2</v>
      </c>
      <c r="D38" s="137">
        <f t="shared" si="37"/>
        <v>4.0567983560013037</v>
      </c>
      <c r="E38" s="137">
        <f t="shared" si="38"/>
        <v>4.2645750160013041</v>
      </c>
      <c r="F38" s="110">
        <v>4.1785304806589858</v>
      </c>
      <c r="G38" s="111">
        <v>6.4000000000000001E-2</v>
      </c>
      <c r="H38" s="137">
        <v>4.0750000000000002</v>
      </c>
      <c r="I38" s="137">
        <v>4.2830000000000004</v>
      </c>
      <c r="J38" s="110">
        <v>4.202</v>
      </c>
      <c r="K38" s="111">
        <v>0.23799999999999999</v>
      </c>
      <c r="L38" s="137">
        <v>3.8109999999999999</v>
      </c>
      <c r="M38" s="137">
        <v>4.593</v>
      </c>
      <c r="N38" s="110">
        <v>3.8650000000000002</v>
      </c>
      <c r="O38" s="111">
        <v>0.223</v>
      </c>
      <c r="P38" s="137">
        <v>3.4980000000000002</v>
      </c>
      <c r="Q38" s="137">
        <v>4.2320000000000002</v>
      </c>
      <c r="R38" s="110">
        <v>4.085</v>
      </c>
      <c r="S38" s="111">
        <v>0.13200000000000001</v>
      </c>
      <c r="T38" s="137">
        <f t="shared" si="39"/>
        <v>3.8678599999999999</v>
      </c>
      <c r="U38" s="137">
        <f t="shared" si="40"/>
        <v>4.3021399999999996</v>
      </c>
      <c r="V38" s="110">
        <v>3.9950000000000001</v>
      </c>
      <c r="W38" s="111">
        <v>0.21649299999999999</v>
      </c>
      <c r="X38" s="137">
        <f t="shared" si="41"/>
        <v>3.638869015</v>
      </c>
      <c r="Y38" s="137">
        <f t="shared" si="42"/>
        <v>4.3511309850000002</v>
      </c>
      <c r="Z38" s="110">
        <v>4.2402764741022523</v>
      </c>
      <c r="AA38" s="111">
        <v>0.235982</v>
      </c>
      <c r="AB38" s="137">
        <f t="shared" si="43"/>
        <v>3.8520860841022522</v>
      </c>
      <c r="AC38" s="137">
        <f t="shared" si="44"/>
        <v>4.6284668641022524</v>
      </c>
      <c r="AD38" s="370">
        <v>4.1640739898973855</v>
      </c>
      <c r="AE38" s="137">
        <v>0.11937300000000001</v>
      </c>
      <c r="AF38" s="137">
        <f t="shared" si="45"/>
        <v>3.9677054048973854</v>
      </c>
      <c r="AG38" s="137">
        <f t="shared" si="46"/>
        <v>4.3604425748973856</v>
      </c>
      <c r="AH38" s="19"/>
    </row>
    <row r="39" spans="1:34" x14ac:dyDescent="0.2">
      <c r="A39" s="35" t="s">
        <v>46</v>
      </c>
      <c r="B39" s="137">
        <v>52.992120512062804</v>
      </c>
      <c r="C39" s="137">
        <v>0.21471899999999999</v>
      </c>
      <c r="D39" s="137">
        <f t="shared" si="37"/>
        <v>52.638907757062803</v>
      </c>
      <c r="E39" s="137">
        <f t="shared" si="38"/>
        <v>53.345333267062806</v>
      </c>
      <c r="F39" s="110">
        <v>51.58796306649397</v>
      </c>
      <c r="G39" s="111">
        <v>0.21779699999999999</v>
      </c>
      <c r="H39" s="137">
        <v>51.231999999999999</v>
      </c>
      <c r="I39" s="137">
        <v>51.948</v>
      </c>
      <c r="J39" s="110">
        <v>47.460999999999999</v>
      </c>
      <c r="K39" s="111">
        <v>0.82199999999999995</v>
      </c>
      <c r="L39" s="137">
        <v>46.107999999999997</v>
      </c>
      <c r="M39" s="137">
        <v>48.814</v>
      </c>
      <c r="N39" s="110">
        <v>47.784999999999997</v>
      </c>
      <c r="O39" s="111">
        <v>0.90600000000000003</v>
      </c>
      <c r="P39" s="137">
        <v>46.295000000000002</v>
      </c>
      <c r="Q39" s="137">
        <v>49.274000000000001</v>
      </c>
      <c r="R39" s="110">
        <v>49.332000000000001</v>
      </c>
      <c r="S39" s="111">
        <v>0.45</v>
      </c>
      <c r="T39" s="137">
        <f t="shared" si="39"/>
        <v>48.591749999999998</v>
      </c>
      <c r="U39" s="137">
        <f t="shared" si="40"/>
        <v>50.072250000000004</v>
      </c>
      <c r="V39" s="110">
        <v>48.46</v>
      </c>
      <c r="W39" s="111">
        <v>0.79292899999999999</v>
      </c>
      <c r="X39" s="137">
        <f t="shared" si="41"/>
        <v>47.155631794999998</v>
      </c>
      <c r="Y39" s="137">
        <f t="shared" si="42"/>
        <v>49.764368205000004</v>
      </c>
      <c r="Z39" s="110">
        <v>48.516354710673887</v>
      </c>
      <c r="AA39" s="111">
        <v>0.87732600000000005</v>
      </c>
      <c r="AB39" s="137">
        <f t="shared" si="43"/>
        <v>47.073153440673885</v>
      </c>
      <c r="AC39" s="137">
        <f t="shared" si="44"/>
        <v>49.95955598067389</v>
      </c>
      <c r="AD39" s="370">
        <v>48.552931341248829</v>
      </c>
      <c r="AE39" s="137">
        <v>0.40160600000000002</v>
      </c>
      <c r="AF39" s="137">
        <f t="shared" si="45"/>
        <v>47.89228947124883</v>
      </c>
      <c r="AG39" s="137">
        <f t="shared" si="46"/>
        <v>49.213573211248828</v>
      </c>
      <c r="AH39" s="19"/>
    </row>
    <row r="40" spans="1:34" x14ac:dyDescent="0.2">
      <c r="A40" s="35" t="s">
        <v>47</v>
      </c>
      <c r="B40" s="137">
        <v>9.6489878736239039</v>
      </c>
      <c r="C40" s="137">
        <v>0.104727</v>
      </c>
      <c r="D40" s="137">
        <f t="shared" si="37"/>
        <v>9.4767119586239037</v>
      </c>
      <c r="E40" s="137">
        <f t="shared" si="38"/>
        <v>9.821263788623904</v>
      </c>
      <c r="F40" s="110">
        <v>9.4687241402251789</v>
      </c>
      <c r="G40" s="111">
        <v>0.105</v>
      </c>
      <c r="H40" s="137">
        <v>9.2959999999999994</v>
      </c>
      <c r="I40" s="137">
        <v>9.6419999999999995</v>
      </c>
      <c r="J40" s="110">
        <v>9.2110000000000003</v>
      </c>
      <c r="K40" s="111">
        <v>0.376</v>
      </c>
      <c r="L40" s="137">
        <v>8.5939999999999994</v>
      </c>
      <c r="M40" s="137">
        <v>9.8290000000000006</v>
      </c>
      <c r="N40" s="110">
        <v>9.4269999999999996</v>
      </c>
      <c r="O40" s="111">
        <v>0.442</v>
      </c>
      <c r="P40" s="137">
        <v>8.6989999999999998</v>
      </c>
      <c r="Q40" s="137">
        <v>10.154999999999999</v>
      </c>
      <c r="R40" s="110">
        <v>9.0969999999999995</v>
      </c>
      <c r="S40" s="111">
        <v>0.188</v>
      </c>
      <c r="T40" s="137">
        <f t="shared" si="39"/>
        <v>8.7877399999999994</v>
      </c>
      <c r="U40" s="137">
        <f t="shared" si="40"/>
        <v>9.4062599999999996</v>
      </c>
      <c r="V40" s="110">
        <v>8.3989999999999991</v>
      </c>
      <c r="W40" s="111">
        <v>0.365979</v>
      </c>
      <c r="X40" s="137">
        <f t="shared" si="41"/>
        <v>7.7969645449999989</v>
      </c>
      <c r="Y40" s="137">
        <f t="shared" si="42"/>
        <v>9.0010354549999985</v>
      </c>
      <c r="Z40" s="110">
        <v>9.078933843834939</v>
      </c>
      <c r="AA40" s="111">
        <v>0.411047</v>
      </c>
      <c r="AB40" s="137">
        <f t="shared" si="43"/>
        <v>8.4027615288349384</v>
      </c>
      <c r="AC40" s="137">
        <f t="shared" si="44"/>
        <v>9.7551061588349395</v>
      </c>
      <c r="AD40" s="370">
        <v>9.0030601903121994</v>
      </c>
      <c r="AE40" s="137">
        <v>0.18698600000000001</v>
      </c>
      <c r="AF40" s="137">
        <f t="shared" si="45"/>
        <v>8.6954682203121987</v>
      </c>
      <c r="AG40" s="137">
        <f t="shared" si="46"/>
        <v>9.3106521603122001</v>
      </c>
      <c r="AH40" s="19"/>
    </row>
    <row r="41" spans="1:34" x14ac:dyDescent="0.2">
      <c r="A41" s="35" t="s">
        <v>48</v>
      </c>
      <c r="B41" s="137">
        <v>0.28832773847278181</v>
      </c>
      <c r="C41" s="137">
        <v>1.8971999999999999E-2</v>
      </c>
      <c r="D41" s="137">
        <f t="shared" si="37"/>
        <v>0.2571187984727818</v>
      </c>
      <c r="E41" s="137">
        <f t="shared" si="38"/>
        <v>0.31953667847278183</v>
      </c>
      <c r="F41" s="110">
        <v>0.36983299063235431</v>
      </c>
      <c r="G41" s="111">
        <v>2.1000000000000001E-2</v>
      </c>
      <c r="H41" s="137">
        <v>0.33500000000000002</v>
      </c>
      <c r="I41" s="137">
        <v>0.40500000000000003</v>
      </c>
      <c r="J41" s="110">
        <v>0.40699999999999997</v>
      </c>
      <c r="K41" s="111">
        <v>7.6999999999999999E-2</v>
      </c>
      <c r="L41" s="137">
        <v>0.28000000000000003</v>
      </c>
      <c r="M41" s="137">
        <v>0.53400000000000003</v>
      </c>
      <c r="N41" s="110">
        <v>0.42</v>
      </c>
      <c r="O41" s="111">
        <v>8.5999999999999993E-2</v>
      </c>
      <c r="P41" s="137">
        <v>0.27800000000000002</v>
      </c>
      <c r="Q41" s="137">
        <v>0.56200000000000006</v>
      </c>
      <c r="R41" s="110">
        <v>0.32400000000000001</v>
      </c>
      <c r="S41" s="111">
        <v>3.7999999999999999E-2</v>
      </c>
      <c r="T41" s="137">
        <f t="shared" si="39"/>
        <v>0.26149</v>
      </c>
      <c r="U41" s="137">
        <f t="shared" si="40"/>
        <v>0.38651000000000002</v>
      </c>
      <c r="V41" s="110">
        <v>0.34899999999999998</v>
      </c>
      <c r="W41" s="111">
        <v>0.107754</v>
      </c>
      <c r="X41" s="137">
        <f t="shared" si="41"/>
        <v>0.17174466999999996</v>
      </c>
      <c r="Y41" s="137">
        <f t="shared" si="42"/>
        <v>0.52625533000000002</v>
      </c>
      <c r="Z41" s="110">
        <v>0.38628239993933661</v>
      </c>
      <c r="AA41" s="111">
        <v>8.7244000000000002E-2</v>
      </c>
      <c r="AB41" s="137">
        <f t="shared" si="43"/>
        <v>0.24276601993933661</v>
      </c>
      <c r="AC41" s="137">
        <f t="shared" si="44"/>
        <v>0.52979877993933666</v>
      </c>
      <c r="AD41" s="370">
        <v>0.37398692005867634</v>
      </c>
      <c r="AE41" s="137">
        <v>5.1497000000000001E-2</v>
      </c>
      <c r="AF41" s="137">
        <f t="shared" si="45"/>
        <v>0.28927435505867632</v>
      </c>
      <c r="AG41" s="137">
        <f t="shared" si="46"/>
        <v>0.45869948505867636</v>
      </c>
      <c r="AH41" s="19"/>
    </row>
    <row r="42" spans="1:34" x14ac:dyDescent="0.2">
      <c r="A42" s="30" t="s">
        <v>12</v>
      </c>
      <c r="B42" s="137">
        <v>26.181194866010117</v>
      </c>
      <c r="C42" s="137">
        <v>0.17454</v>
      </c>
      <c r="D42" s="137">
        <f t="shared" si="37"/>
        <v>25.894076566010117</v>
      </c>
      <c r="E42" s="137">
        <f t="shared" si="38"/>
        <v>26.468313166010116</v>
      </c>
      <c r="F42" s="110">
        <v>26.532647934474785</v>
      </c>
      <c r="G42" s="111">
        <v>0.17382900000000001</v>
      </c>
      <c r="H42" s="137">
        <v>26.244</v>
      </c>
      <c r="I42" s="137">
        <v>26.815999999999999</v>
      </c>
      <c r="J42" s="110">
        <v>29.132999999999999</v>
      </c>
      <c r="K42" s="111">
        <v>0.67500000000000004</v>
      </c>
      <c r="L42" s="137">
        <v>28.023</v>
      </c>
      <c r="M42" s="137">
        <v>30.242999999999999</v>
      </c>
      <c r="N42" s="110">
        <v>27.798999999999999</v>
      </c>
      <c r="O42" s="111">
        <v>0.72187299999999999</v>
      </c>
      <c r="P42" s="137">
        <v>26.611999999999998</v>
      </c>
      <c r="Q42" s="137">
        <v>28.986999999999998</v>
      </c>
      <c r="R42" s="110">
        <v>27.559000000000001</v>
      </c>
      <c r="S42" s="111">
        <v>0.35199999999999998</v>
      </c>
      <c r="T42" s="137">
        <f t="shared" si="39"/>
        <v>26.979960000000002</v>
      </c>
      <c r="U42" s="137">
        <f t="shared" si="40"/>
        <v>28.13804</v>
      </c>
      <c r="V42" s="110">
        <v>28.581</v>
      </c>
      <c r="W42" s="111">
        <v>0.59665400000000002</v>
      </c>
      <c r="X42" s="137">
        <f t="shared" si="41"/>
        <v>27.599504169999999</v>
      </c>
      <c r="Y42" s="137">
        <f t="shared" si="42"/>
        <v>29.56249583</v>
      </c>
      <c r="Z42" s="110">
        <v>27.963229220845378</v>
      </c>
      <c r="AA42" s="111">
        <v>0.66441099999999997</v>
      </c>
      <c r="AB42" s="137">
        <f t="shared" si="43"/>
        <v>26.87027312584538</v>
      </c>
      <c r="AC42" s="137">
        <f t="shared" si="44"/>
        <v>29.056185315845376</v>
      </c>
      <c r="AD42" s="370">
        <v>27.345875991214204</v>
      </c>
      <c r="AE42" s="137">
        <v>0.30633700000000003</v>
      </c>
      <c r="AF42" s="137">
        <f t="shared" si="45"/>
        <v>26.841951626214204</v>
      </c>
      <c r="AG42" s="137">
        <f t="shared" si="46"/>
        <v>27.849800356214203</v>
      </c>
      <c r="AH42" s="19"/>
    </row>
    <row r="43" spans="1:34" x14ac:dyDescent="0.2">
      <c r="A43" s="30" t="s">
        <v>14</v>
      </c>
      <c r="B43" s="137">
        <v>2.9897279598546533</v>
      </c>
      <c r="C43" s="137">
        <v>6.2938999999999995E-2</v>
      </c>
      <c r="D43" s="137">
        <f t="shared" si="37"/>
        <v>2.8861933048546535</v>
      </c>
      <c r="E43" s="137">
        <f t="shared" si="38"/>
        <v>3.0932626148546531</v>
      </c>
      <c r="F43" s="110">
        <v>2.8922336954897041</v>
      </c>
      <c r="G43" s="111">
        <v>6.6000000000000003E-2</v>
      </c>
      <c r="H43" s="137">
        <v>2.7829999999999999</v>
      </c>
      <c r="I43" s="137">
        <v>3.0009999999999999</v>
      </c>
      <c r="J43" s="110">
        <v>2.097</v>
      </c>
      <c r="K43" s="111">
        <v>0.17299999999999999</v>
      </c>
      <c r="L43" s="137">
        <v>1.8120000000000001</v>
      </c>
      <c r="M43" s="137">
        <v>2.3820000000000001</v>
      </c>
      <c r="N43" s="110">
        <v>2.2789999999999999</v>
      </c>
      <c r="O43" s="111">
        <v>0.19553699999999999</v>
      </c>
      <c r="P43" s="137">
        <v>1.9570000000000001</v>
      </c>
      <c r="Q43" s="137">
        <v>2.601</v>
      </c>
      <c r="R43" s="110">
        <v>2.532</v>
      </c>
      <c r="S43" s="111">
        <v>0.112</v>
      </c>
      <c r="T43" s="137">
        <f t="shared" si="39"/>
        <v>2.3477600000000001</v>
      </c>
      <c r="U43" s="137">
        <f t="shared" si="40"/>
        <v>2.71624</v>
      </c>
      <c r="V43" s="110">
        <v>2.0379999999999998</v>
      </c>
      <c r="W43" s="111">
        <v>0.17218800000000001</v>
      </c>
      <c r="X43" s="137">
        <f t="shared" si="41"/>
        <v>1.7547507399999998</v>
      </c>
      <c r="Y43" s="137">
        <f t="shared" si="42"/>
        <v>2.3212492599999996</v>
      </c>
      <c r="Z43" s="110">
        <v>1.7845205916152926</v>
      </c>
      <c r="AA43" s="111">
        <v>0.14072399999999999</v>
      </c>
      <c r="AB43" s="137">
        <f t="shared" si="43"/>
        <v>1.5530296116152926</v>
      </c>
      <c r="AC43" s="137">
        <f t="shared" si="44"/>
        <v>2.0160115716152927</v>
      </c>
      <c r="AD43" s="370">
        <v>2.6821435921300396</v>
      </c>
      <c r="AE43" s="137">
        <v>0.11602999999999999</v>
      </c>
      <c r="AF43" s="137">
        <f t="shared" si="45"/>
        <v>2.4912742421300398</v>
      </c>
      <c r="AG43" s="137">
        <f t="shared" si="46"/>
        <v>2.8730129421300394</v>
      </c>
      <c r="AH43" s="19"/>
    </row>
    <row r="44" spans="1:34" s="36" customFormat="1" ht="28.5" x14ac:dyDescent="0.15">
      <c r="A44" s="256" t="s">
        <v>37</v>
      </c>
      <c r="B44" s="138">
        <v>3.738956763725894</v>
      </c>
      <c r="C44" s="138">
        <v>7.7599000000000001E-2</v>
      </c>
      <c r="D44" s="138">
        <f>B44- (C44*1.645)</f>
        <v>3.6113064087258939</v>
      </c>
      <c r="E44" s="138">
        <f t="shared" si="38"/>
        <v>3.8666071187258941</v>
      </c>
      <c r="F44" s="112">
        <v>4.9700676920250206</v>
      </c>
      <c r="G44" s="111">
        <v>9.2999999999999999E-2</v>
      </c>
      <c r="H44" s="138">
        <v>4.8179999999999996</v>
      </c>
      <c r="I44" s="138">
        <v>5.1219999999999999</v>
      </c>
      <c r="J44" s="112">
        <v>7.4880000000000004</v>
      </c>
      <c r="K44" s="111">
        <v>0.36299999999999999</v>
      </c>
      <c r="L44" s="138">
        <v>6.8920000000000003</v>
      </c>
      <c r="M44" s="138">
        <v>8.0850000000000009</v>
      </c>
      <c r="N44" s="112">
        <v>8.4250000000000007</v>
      </c>
      <c r="O44" s="111">
        <v>0.44600000000000001</v>
      </c>
      <c r="P44" s="138">
        <v>7.6909999999999998</v>
      </c>
      <c r="Q44" s="138">
        <v>9.1590000000000007</v>
      </c>
      <c r="R44" s="112">
        <v>7.0709999999999997</v>
      </c>
      <c r="S44" s="111">
        <v>0.219</v>
      </c>
      <c r="T44" s="138">
        <f t="shared" si="39"/>
        <v>6.7107449999999993</v>
      </c>
      <c r="U44" s="138">
        <f t="shared" si="40"/>
        <v>7.4312550000000002</v>
      </c>
      <c r="V44" s="112">
        <v>8.1780000000000008</v>
      </c>
      <c r="W44" s="111">
        <v>0.452822</v>
      </c>
      <c r="X44" s="138">
        <f>V44- (W44*1.645)</f>
        <v>7.433107810000001</v>
      </c>
      <c r="Y44" s="138">
        <f t="shared" si="42"/>
        <v>8.9228921900000007</v>
      </c>
      <c r="Z44" s="112">
        <v>8.030402758988906</v>
      </c>
      <c r="AA44" s="111">
        <v>0.38341700000000001</v>
      </c>
      <c r="AB44" s="138">
        <f>Z44- (AA44*1.645)</f>
        <v>7.3996817939889059</v>
      </c>
      <c r="AC44" s="138">
        <f t="shared" si="44"/>
        <v>8.6611237239889061</v>
      </c>
      <c r="AD44" s="373">
        <v>7.8779279751386611</v>
      </c>
      <c r="AE44" s="138">
        <v>0.20885600000000001</v>
      </c>
      <c r="AF44" s="138">
        <f>AD44- (AE44*1.645)</f>
        <v>7.5343598551386606</v>
      </c>
      <c r="AG44" s="138">
        <f t="shared" si="46"/>
        <v>8.2214960951386615</v>
      </c>
      <c r="AH44" s="19"/>
    </row>
    <row r="45" spans="1:34" s="19" customFormat="1" ht="7.5" customHeight="1" x14ac:dyDescent="0.1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3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6"/>
      <c r="AA45" s="113"/>
      <c r="AB45" s="113"/>
      <c r="AC45" s="113"/>
      <c r="AD45" s="26"/>
      <c r="AE45" s="113"/>
      <c r="AF45" s="113"/>
      <c r="AG45" s="375"/>
    </row>
    <row r="46" spans="1:34" s="19" customFormat="1" ht="7.5" customHeight="1" x14ac:dyDescent="0.15">
      <c r="A46" s="24"/>
      <c r="B46" s="24"/>
      <c r="C46" s="24"/>
      <c r="D46" s="24"/>
      <c r="E46" s="24"/>
    </row>
    <row r="47" spans="1:34" s="19" customFormat="1" x14ac:dyDescent="0.15">
      <c r="A47" s="17" t="s">
        <v>198</v>
      </c>
      <c r="B47" s="37"/>
      <c r="C47" s="37"/>
      <c r="D47" s="37"/>
      <c r="E47" s="3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4" x14ac:dyDescent="0.2">
      <c r="A48" s="17" t="s">
        <v>199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x14ac:dyDescent="0.2">
      <c r="A49" s="17" t="s">
        <v>224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22" x14ac:dyDescent="0.2">
      <c r="A50" s="1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x14ac:dyDescent="0.2">
      <c r="A51" s="17" t="s">
        <v>274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x14ac:dyDescent="0.2">
      <c r="A52" s="469" t="s">
        <v>200</v>
      </c>
      <c r="B52" s="38"/>
      <c r="C52" s="38"/>
      <c r="D52" s="38"/>
      <c r="E52" s="38"/>
    </row>
    <row r="53" spans="1:22" ht="13.5" customHeight="1" x14ac:dyDescent="0.2">
      <c r="A53" s="351"/>
      <c r="B53" s="351"/>
      <c r="C53" s="351"/>
      <c r="D53" s="351"/>
      <c r="E53" s="35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0" spans="1:22" x14ac:dyDescent="0.2">
      <c r="B60" s="310"/>
      <c r="F60" s="310"/>
      <c r="J60" s="310"/>
      <c r="N60" s="310"/>
      <c r="R60" s="310"/>
      <c r="V60" s="310"/>
    </row>
    <row r="61" spans="1:22" x14ac:dyDescent="0.2">
      <c r="B61" s="310"/>
      <c r="F61" s="310"/>
      <c r="J61" s="310"/>
      <c r="N61" s="310"/>
      <c r="R61" s="310"/>
      <c r="V61" s="310"/>
    </row>
    <row r="62" spans="1:22" x14ac:dyDescent="0.2">
      <c r="B62" s="310"/>
      <c r="F62" s="310"/>
      <c r="J62" s="310"/>
      <c r="N62" s="310"/>
      <c r="R62" s="310"/>
      <c r="V62" s="310"/>
    </row>
    <row r="65" spans="2:22" x14ac:dyDescent="0.2">
      <c r="B65" s="310"/>
      <c r="F65" s="310"/>
      <c r="J65" s="310"/>
      <c r="N65" s="310"/>
      <c r="R65" s="310"/>
      <c r="V65" s="310"/>
    </row>
    <row r="66" spans="2:22" x14ac:dyDescent="0.2">
      <c r="B66" s="160"/>
      <c r="F66" s="312"/>
      <c r="G66" s="309"/>
      <c r="J66" s="312"/>
      <c r="N66" s="312"/>
      <c r="R66" s="312"/>
      <c r="V66" s="312"/>
    </row>
    <row r="67" spans="2:22" x14ac:dyDescent="0.2">
      <c r="B67" s="160"/>
      <c r="F67" s="312"/>
      <c r="G67" s="309"/>
      <c r="J67" s="312"/>
      <c r="N67" s="312"/>
      <c r="R67" s="312"/>
      <c r="V67" s="312"/>
    </row>
    <row r="68" spans="2:22" x14ac:dyDescent="0.2">
      <c r="B68" s="160"/>
      <c r="F68" s="312"/>
      <c r="G68" s="309"/>
      <c r="J68" s="312"/>
      <c r="N68" s="312"/>
      <c r="R68" s="312"/>
      <c r="V68" s="312"/>
    </row>
    <row r="73" spans="2:22" x14ac:dyDescent="0.2">
      <c r="B73" s="311"/>
      <c r="F73" s="311"/>
      <c r="J73" s="311"/>
      <c r="N73" s="311"/>
      <c r="R73" s="311"/>
      <c r="V73" s="311"/>
    </row>
    <row r="74" spans="2:22" x14ac:dyDescent="0.2">
      <c r="B74" s="160"/>
      <c r="F74" s="160"/>
      <c r="G74" s="309"/>
      <c r="J74" s="160"/>
      <c r="N74" s="160"/>
      <c r="R74" s="160"/>
      <c r="V74" s="160"/>
    </row>
    <row r="75" spans="2:22" x14ac:dyDescent="0.2">
      <c r="B75" s="160"/>
      <c r="F75" s="160"/>
      <c r="G75" s="309"/>
      <c r="J75" s="160"/>
      <c r="N75" s="160"/>
      <c r="R75" s="160"/>
      <c r="V75" s="160"/>
    </row>
    <row r="76" spans="2:22" x14ac:dyDescent="0.2">
      <c r="B76" s="160"/>
      <c r="F76" s="160"/>
      <c r="G76" s="309"/>
      <c r="J76" s="160"/>
      <c r="N76" s="160"/>
      <c r="R76" s="160"/>
      <c r="V76" s="160"/>
    </row>
    <row r="77" spans="2:22" x14ac:dyDescent="0.2">
      <c r="B77" s="160"/>
      <c r="F77" s="160"/>
      <c r="G77" s="309"/>
      <c r="J77" s="160"/>
      <c r="N77" s="160"/>
      <c r="R77" s="160"/>
      <c r="V77" s="160"/>
    </row>
    <row r="78" spans="2:22" x14ac:dyDescent="0.2">
      <c r="B78" s="160"/>
      <c r="F78" s="160"/>
      <c r="G78" s="309"/>
      <c r="J78" s="160"/>
      <c r="N78" s="160"/>
      <c r="R78" s="160"/>
      <c r="V78" s="160"/>
    </row>
    <row r="79" spans="2:22" x14ac:dyDescent="0.2">
      <c r="B79" s="160"/>
      <c r="F79" s="160"/>
      <c r="G79" s="309"/>
      <c r="J79" s="160"/>
      <c r="N79" s="160"/>
      <c r="R79" s="160"/>
      <c r="V79" s="160"/>
    </row>
    <row r="80" spans="2:22" x14ac:dyDescent="0.2">
      <c r="B80" s="160"/>
      <c r="F80" s="160"/>
      <c r="G80" s="309"/>
      <c r="J80" s="160"/>
      <c r="N80" s="160"/>
      <c r="R80" s="160"/>
      <c r="V80" s="160"/>
    </row>
    <row r="81" spans="2:22" x14ac:dyDescent="0.2">
      <c r="B81" s="160"/>
      <c r="F81" s="160"/>
      <c r="G81" s="309"/>
      <c r="J81" s="160"/>
      <c r="N81" s="160"/>
      <c r="R81" s="160"/>
      <c r="V81" s="160"/>
    </row>
    <row r="82" spans="2:22" x14ac:dyDescent="0.2">
      <c r="B82" s="160"/>
      <c r="F82" s="160"/>
      <c r="G82" s="309"/>
      <c r="J82" s="160"/>
      <c r="N82" s="160"/>
      <c r="R82" s="160"/>
      <c r="V82" s="160"/>
    </row>
    <row r="83" spans="2:22" x14ac:dyDescent="0.2">
      <c r="B83" s="160"/>
      <c r="F83" s="160"/>
      <c r="G83" s="309"/>
      <c r="J83" s="160"/>
      <c r="N83" s="160"/>
      <c r="R83" s="160"/>
      <c r="V83" s="160"/>
    </row>
    <row r="86" spans="2:22" x14ac:dyDescent="0.2">
      <c r="B86" s="311"/>
      <c r="F86" s="311"/>
      <c r="J86" s="311"/>
      <c r="N86" s="311"/>
      <c r="R86" s="311"/>
      <c r="V86" s="311"/>
    </row>
    <row r="88" spans="2:22" x14ac:dyDescent="0.2">
      <c r="B88" s="160"/>
      <c r="F88" s="311"/>
      <c r="J88" s="311"/>
      <c r="N88" s="311"/>
      <c r="R88" s="311"/>
      <c r="V88" s="311"/>
    </row>
    <row r="89" spans="2:22" x14ac:dyDescent="0.2">
      <c r="B89" s="160"/>
      <c r="F89" s="160"/>
      <c r="J89" s="160"/>
      <c r="N89" s="160"/>
      <c r="R89" s="160"/>
      <c r="V89" s="160"/>
    </row>
    <row r="90" spans="2:22" x14ac:dyDescent="0.2">
      <c r="B90" s="160"/>
      <c r="F90" s="160"/>
      <c r="J90" s="160"/>
      <c r="N90" s="160"/>
      <c r="R90" s="160"/>
      <c r="V90" s="160"/>
    </row>
    <row r="91" spans="2:22" x14ac:dyDescent="0.2">
      <c r="B91" s="160"/>
      <c r="F91" s="160"/>
      <c r="J91" s="160"/>
      <c r="N91" s="160"/>
      <c r="R91" s="160"/>
      <c r="V91" s="160"/>
    </row>
    <row r="92" spans="2:22" x14ac:dyDescent="0.2">
      <c r="B92" s="160"/>
      <c r="F92" s="160"/>
      <c r="J92" s="160"/>
      <c r="N92" s="160"/>
      <c r="R92" s="160"/>
      <c r="V92" s="160"/>
    </row>
    <row r="93" spans="2:22" x14ac:dyDescent="0.2">
      <c r="B93" s="160"/>
      <c r="F93" s="160"/>
      <c r="J93" s="311"/>
      <c r="N93" s="311"/>
      <c r="R93" s="311"/>
      <c r="V93" s="311"/>
    </row>
    <row r="94" spans="2:22" x14ac:dyDescent="0.2">
      <c r="B94" s="160"/>
      <c r="F94" s="160"/>
      <c r="J94" s="311"/>
      <c r="N94" s="311"/>
      <c r="R94" s="311"/>
      <c r="V94" s="311"/>
    </row>
    <row r="95" spans="2:22" x14ac:dyDescent="0.2">
      <c r="B95" s="160"/>
      <c r="F95" s="160"/>
      <c r="J95" s="311"/>
      <c r="N95" s="311"/>
      <c r="R95" s="311"/>
      <c r="V95" s="311"/>
    </row>
  </sheetData>
  <sheetProtection selectLockedCells="1" selectUnlockedCells="1"/>
  <mergeCells count="36"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  <mergeCell ref="D6:E6"/>
    <mergeCell ref="R5:U5"/>
    <mergeCell ref="F5:I5"/>
    <mergeCell ref="G6:G7"/>
    <mergeCell ref="H6:I6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</mergeCells>
  <conditionalFormatting sqref="B15">
    <cfRule type="cellIs" dxfId="4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E144"/>
  <sheetViews>
    <sheetView tabSelected="1" zoomScale="60" zoomScaleNormal="60" workbookViewId="0">
      <pane xSplit="1" ySplit="8" topLeftCell="P21" activePane="bottomRight" state="frozen"/>
      <selection activeCell="C31" sqref="C31"/>
      <selection pane="topRight" activeCell="C31" sqref="C31"/>
      <selection pane="bottomLeft" activeCell="C31" sqref="C31"/>
      <selection pane="bottomRight" activeCell="AK58" sqref="AK58"/>
    </sheetView>
  </sheetViews>
  <sheetFormatPr defaultColWidth="9" defaultRowHeight="14.25" x14ac:dyDescent="0.2"/>
  <cols>
    <col min="1" max="1" width="46.75" style="25" customWidth="1"/>
    <col min="2" max="2" width="10.375" style="25" customWidth="1"/>
    <col min="3" max="5" width="9" style="25"/>
    <col min="6" max="6" width="10.25" style="25" bestFit="1" customWidth="1"/>
    <col min="7" max="9" width="9" style="25"/>
    <col min="10" max="10" width="10.875" style="25" bestFit="1" customWidth="1"/>
    <col min="11" max="13" width="9" style="25"/>
    <col min="14" max="14" width="11.75" style="25" bestFit="1" customWidth="1"/>
    <col min="15" max="17" width="9" style="25"/>
    <col min="18" max="18" width="10.25" style="25" bestFit="1" customWidth="1"/>
    <col min="19" max="21" width="9" style="25"/>
    <col min="22" max="22" width="10.75" style="25" customWidth="1"/>
    <col min="23" max="25" width="9" style="25"/>
    <col min="26" max="26" width="9.75" style="25" customWidth="1"/>
    <col min="27" max="27" width="10.75" style="25" customWidth="1"/>
    <col min="28" max="29" width="9" style="25"/>
    <col min="30" max="31" width="9.75" style="25" customWidth="1"/>
    <col min="32" max="16384" width="9" style="25"/>
  </cols>
  <sheetData>
    <row r="1" spans="1:40" s="19" customFormat="1" ht="15" customHeight="1" x14ac:dyDescent="0.15">
      <c r="A1" s="485" t="s">
        <v>276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40" s="19" customFormat="1" ht="21.75" customHeight="1" x14ac:dyDescent="0.15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40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40" s="19" customFormat="1" ht="12.75" customHeight="1" x14ac:dyDescent="0.15">
      <c r="A4" s="27"/>
    </row>
    <row r="5" spans="1:40" s="19" customFormat="1" ht="35.25" customHeight="1" x14ac:dyDescent="0.15">
      <c r="A5" s="488" t="s">
        <v>36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267</v>
      </c>
      <c r="K5" s="492"/>
      <c r="L5" s="492"/>
      <c r="M5" s="492"/>
      <c r="N5" s="492" t="s">
        <v>278</v>
      </c>
      <c r="O5" s="492"/>
      <c r="P5" s="492"/>
      <c r="Q5" s="492"/>
      <c r="R5" s="492" t="s">
        <v>286</v>
      </c>
      <c r="S5" s="492"/>
      <c r="T5" s="492"/>
      <c r="U5" s="492"/>
      <c r="V5" s="492" t="s">
        <v>292</v>
      </c>
      <c r="W5" s="492"/>
      <c r="X5" s="492"/>
      <c r="Y5" s="492"/>
      <c r="Z5" s="492" t="s">
        <v>298</v>
      </c>
      <c r="AA5" s="492"/>
      <c r="AB5" s="492"/>
      <c r="AC5" s="492"/>
      <c r="AD5" s="492" t="s">
        <v>308</v>
      </c>
      <c r="AE5" s="492"/>
      <c r="AF5" s="492"/>
      <c r="AG5" s="492"/>
    </row>
    <row r="6" spans="1:40" s="19" customFormat="1" ht="30.75" customHeight="1" x14ac:dyDescent="0.15">
      <c r="A6" s="489"/>
      <c r="B6" s="483" t="s">
        <v>205</v>
      </c>
      <c r="C6" s="483" t="s">
        <v>206</v>
      </c>
      <c r="D6" s="493" t="s">
        <v>215</v>
      </c>
      <c r="E6" s="493"/>
      <c r="F6" s="483" t="s">
        <v>205</v>
      </c>
      <c r="G6" s="483" t="s">
        <v>206</v>
      </c>
      <c r="H6" s="493" t="s">
        <v>215</v>
      </c>
      <c r="I6" s="493"/>
      <c r="J6" s="483" t="s">
        <v>205</v>
      </c>
      <c r="K6" s="483" t="s">
        <v>206</v>
      </c>
      <c r="L6" s="493" t="s">
        <v>215</v>
      </c>
      <c r="M6" s="493"/>
      <c r="N6" s="483" t="s">
        <v>205</v>
      </c>
      <c r="O6" s="483" t="s">
        <v>206</v>
      </c>
      <c r="P6" s="493" t="s">
        <v>215</v>
      </c>
      <c r="Q6" s="493"/>
      <c r="R6" s="483" t="s">
        <v>205</v>
      </c>
      <c r="S6" s="483" t="s">
        <v>206</v>
      </c>
      <c r="T6" s="493" t="s">
        <v>215</v>
      </c>
      <c r="U6" s="493"/>
      <c r="V6" s="483" t="s">
        <v>205</v>
      </c>
      <c r="W6" s="483" t="s">
        <v>206</v>
      </c>
      <c r="X6" s="493" t="s">
        <v>215</v>
      </c>
      <c r="Y6" s="493"/>
      <c r="Z6" s="483" t="s">
        <v>205</v>
      </c>
      <c r="AA6" s="483" t="s">
        <v>206</v>
      </c>
      <c r="AB6" s="493" t="s">
        <v>215</v>
      </c>
      <c r="AC6" s="493"/>
      <c r="AD6" s="483" t="s">
        <v>205</v>
      </c>
      <c r="AE6" s="483" t="s">
        <v>206</v>
      </c>
      <c r="AF6" s="493" t="s">
        <v>215</v>
      </c>
      <c r="AG6" s="493"/>
    </row>
    <row r="7" spans="1:40" s="19" customFormat="1" ht="29.25" customHeight="1" x14ac:dyDescent="0.15">
      <c r="A7" s="490"/>
      <c r="B7" s="484"/>
      <c r="C7" s="484"/>
      <c r="D7" s="352" t="s">
        <v>207</v>
      </c>
      <c r="E7" s="352" t="s">
        <v>208</v>
      </c>
      <c r="F7" s="491"/>
      <c r="G7" s="484"/>
      <c r="H7" s="352" t="s">
        <v>207</v>
      </c>
      <c r="I7" s="352" t="s">
        <v>208</v>
      </c>
      <c r="J7" s="491"/>
      <c r="K7" s="484"/>
      <c r="L7" s="352" t="s">
        <v>207</v>
      </c>
      <c r="M7" s="352" t="s">
        <v>208</v>
      </c>
      <c r="N7" s="491"/>
      <c r="O7" s="484"/>
      <c r="P7" s="352" t="s">
        <v>207</v>
      </c>
      <c r="Q7" s="352" t="s">
        <v>208</v>
      </c>
      <c r="R7" s="491"/>
      <c r="S7" s="484"/>
      <c r="T7" s="352" t="s">
        <v>207</v>
      </c>
      <c r="U7" s="352" t="s">
        <v>208</v>
      </c>
      <c r="V7" s="491"/>
      <c r="W7" s="484"/>
      <c r="X7" s="352" t="s">
        <v>207</v>
      </c>
      <c r="Y7" s="352" t="s">
        <v>208</v>
      </c>
      <c r="Z7" s="491"/>
      <c r="AA7" s="484"/>
      <c r="AB7" s="352" t="s">
        <v>207</v>
      </c>
      <c r="AC7" s="352" t="s">
        <v>208</v>
      </c>
      <c r="AD7" s="491"/>
      <c r="AE7" s="484"/>
      <c r="AF7" s="352" t="s">
        <v>207</v>
      </c>
      <c r="AG7" s="352" t="s">
        <v>208</v>
      </c>
    </row>
    <row r="8" spans="1:40" s="19" customFormat="1" ht="15" customHeight="1" x14ac:dyDescent="0.15">
      <c r="A8" s="28"/>
      <c r="B8" s="159"/>
      <c r="C8" s="159"/>
      <c r="D8" s="159"/>
      <c r="E8" s="159"/>
      <c r="F8" s="99"/>
      <c r="G8" s="159"/>
      <c r="H8" s="159"/>
      <c r="I8" s="159"/>
      <c r="J8" s="99"/>
      <c r="K8" s="159"/>
      <c r="L8" s="159"/>
      <c r="M8" s="159"/>
      <c r="N8" s="99"/>
      <c r="O8" s="159"/>
      <c r="P8" s="159"/>
      <c r="Q8" s="159"/>
      <c r="R8" s="99"/>
      <c r="S8" s="159"/>
      <c r="T8" s="159"/>
      <c r="U8" s="159"/>
      <c r="V8" s="99"/>
      <c r="W8" s="159"/>
      <c r="X8" s="159"/>
      <c r="Y8" s="159"/>
      <c r="Z8" s="99"/>
      <c r="AA8" s="159"/>
      <c r="AB8" s="159"/>
      <c r="AC8" s="159"/>
      <c r="AD8" s="99"/>
      <c r="AE8" s="159"/>
      <c r="AF8" s="159"/>
      <c r="AG8" s="159"/>
    </row>
    <row r="9" spans="1:40" s="19" customFormat="1" ht="15" customHeight="1" x14ac:dyDescent="0.15">
      <c r="A9" s="23" t="s">
        <v>1</v>
      </c>
      <c r="B9" s="102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272">
        <v>43018.065999999999</v>
      </c>
      <c r="G9" s="101">
        <v>294.41399999999999</v>
      </c>
      <c r="H9" s="102">
        <v>42533.756000000001</v>
      </c>
      <c r="I9" s="102">
        <v>43502.377</v>
      </c>
      <c r="J9" s="39">
        <v>45480.023999999998</v>
      </c>
      <c r="K9" s="101">
        <v>1082.3599999999999</v>
      </c>
      <c r="L9" s="102">
        <v>43699.542000000001</v>
      </c>
      <c r="M9" s="102">
        <v>47260.506000000001</v>
      </c>
      <c r="N9" s="39">
        <v>46975.031000000003</v>
      </c>
      <c r="O9" s="101">
        <v>1024.0060000000001</v>
      </c>
      <c r="P9" s="102">
        <v>45290.542000000001</v>
      </c>
      <c r="Q9" s="102">
        <v>48659.519999999997</v>
      </c>
      <c r="R9" s="39">
        <v>45631.224999999999</v>
      </c>
      <c r="S9" s="101">
        <v>615.49800000000005</v>
      </c>
      <c r="T9" s="102">
        <v>44618.731</v>
      </c>
      <c r="U9" s="102">
        <v>46643.718999999997</v>
      </c>
      <c r="V9" s="39">
        <v>46083.587</v>
      </c>
      <c r="W9" s="101">
        <v>1005.703</v>
      </c>
      <c r="X9" s="102">
        <v>44429.205000000002</v>
      </c>
      <c r="Y9" s="102">
        <v>47737.968999999997</v>
      </c>
      <c r="Z9" s="39">
        <v>46591.561000000002</v>
      </c>
      <c r="AA9" s="101">
        <v>1077.644</v>
      </c>
      <c r="AB9" s="102">
        <v>44818.837</v>
      </c>
      <c r="AC9" s="102">
        <v>48364.285000000003</v>
      </c>
      <c r="AD9" s="39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40" s="128" customFormat="1" ht="15" customHeight="1" x14ac:dyDescent="0.15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I10" s="19"/>
      <c r="AJ10" s="19"/>
    </row>
    <row r="11" spans="1:40" s="128" customFormat="1" ht="15" customHeight="1" x14ac:dyDescent="0.1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9"/>
      <c r="AJ11" s="19"/>
    </row>
    <row r="12" spans="1:40" s="19" customFormat="1" ht="15" customHeight="1" x14ac:dyDescent="0.15">
      <c r="A12" s="23" t="s">
        <v>49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</row>
    <row r="13" spans="1:40" s="19" customFormat="1" ht="15" customHeight="1" x14ac:dyDescent="0.15">
      <c r="A13" s="30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</row>
    <row r="14" spans="1:40" s="270" customFormat="1" ht="15" customHeight="1" x14ac:dyDescent="0.25">
      <c r="A14" s="269" t="s">
        <v>9</v>
      </c>
      <c r="B14" s="41">
        <v>100</v>
      </c>
      <c r="C14" s="315"/>
      <c r="D14" s="315"/>
      <c r="E14" s="315"/>
      <c r="F14" s="41">
        <f t="shared" ref="F14" si="4">SUM(F15:F16)</f>
        <v>100</v>
      </c>
      <c r="G14" s="315"/>
      <c r="H14" s="315"/>
      <c r="I14" s="315"/>
      <c r="J14" s="41">
        <f t="shared" ref="J14" si="5">SUM(J15:J16)</f>
        <v>100</v>
      </c>
      <c r="K14" s="41"/>
      <c r="L14" s="315"/>
      <c r="M14" s="315"/>
      <c r="N14" s="41">
        <v>100</v>
      </c>
      <c r="O14" s="315"/>
      <c r="P14" s="315"/>
      <c r="Q14" s="315"/>
      <c r="R14" s="41">
        <v>100</v>
      </c>
      <c r="S14" s="315"/>
      <c r="T14" s="315"/>
      <c r="U14" s="315"/>
      <c r="V14" s="41">
        <v>100</v>
      </c>
      <c r="W14" s="315"/>
      <c r="X14" s="315"/>
      <c r="Y14" s="315"/>
      <c r="Z14" s="41">
        <v>100</v>
      </c>
      <c r="AA14" s="315"/>
      <c r="AB14" s="315"/>
      <c r="AC14" s="315"/>
      <c r="AD14" s="41">
        <v>100</v>
      </c>
      <c r="AE14" s="315"/>
      <c r="AF14" s="315"/>
      <c r="AG14" s="315"/>
      <c r="AI14" s="19"/>
      <c r="AJ14" s="19"/>
    </row>
    <row r="15" spans="1:40" s="19" customFormat="1" ht="15" customHeight="1" x14ac:dyDescent="0.2">
      <c r="A15" s="354" t="s">
        <v>134</v>
      </c>
      <c r="B15" s="40">
        <v>86.92873200337479</v>
      </c>
      <c r="C15" s="40">
        <v>0.43889099999999998</v>
      </c>
      <c r="D15" s="451">
        <f t="shared" ref="D15:D16" si="6">B15- (C15*1.645)</f>
        <v>86.206756308374793</v>
      </c>
      <c r="E15" s="451">
        <f t="shared" ref="E15:E16" si="7">B15+ (C15*1.645)</f>
        <v>87.650707698374788</v>
      </c>
      <c r="F15" s="40">
        <v>87.519000000000005</v>
      </c>
      <c r="G15" s="165">
        <v>0.42799999999999999</v>
      </c>
      <c r="H15" s="40">
        <v>86.814999999999998</v>
      </c>
      <c r="I15" s="40">
        <v>88.222999999999999</v>
      </c>
      <c r="J15" s="40">
        <v>88.587999999999994</v>
      </c>
      <c r="K15" s="165">
        <v>1.5289999999999999</v>
      </c>
      <c r="L15" s="40">
        <v>86.072999999999993</v>
      </c>
      <c r="M15" s="40">
        <v>91.103999999999999</v>
      </c>
      <c r="N15" s="40">
        <v>88.911000000000001</v>
      </c>
      <c r="O15" s="165">
        <v>2.2909999999999999</v>
      </c>
      <c r="P15" s="40">
        <v>85.141999999999996</v>
      </c>
      <c r="Q15" s="40">
        <v>92.68</v>
      </c>
      <c r="R15" s="40">
        <v>87.998999999999995</v>
      </c>
      <c r="S15" s="165">
        <v>0.82299999999999995</v>
      </c>
      <c r="T15" s="40">
        <f t="shared" ref="T15:T16" si="8">R15- (S15*1.645)</f>
        <v>86.645164999999992</v>
      </c>
      <c r="U15" s="40">
        <f t="shared" ref="U15:U16" si="9">R15+ (S15*1.645)</f>
        <v>89.352834999999999</v>
      </c>
      <c r="V15" s="40">
        <v>86.224000000000004</v>
      </c>
      <c r="W15" s="165">
        <v>2.1612900000000002</v>
      </c>
      <c r="X15" s="40">
        <f t="shared" ref="X15:X16" si="10">V15- (W15*1.645)</f>
        <v>82.668677950000003</v>
      </c>
      <c r="Y15" s="40">
        <f t="shared" ref="Y15:Y16" si="11">V15+ (W15*1.645)</f>
        <v>89.779322050000005</v>
      </c>
      <c r="Z15" s="40">
        <v>87.681889121497164</v>
      </c>
      <c r="AA15" s="165">
        <v>1.77765</v>
      </c>
      <c r="AB15" s="40">
        <f t="shared" ref="AB15:AB16" si="12">Z15- (AA15*1.645)</f>
        <v>84.757654871497166</v>
      </c>
      <c r="AC15" s="40">
        <f t="shared" ref="AC15:AC16" si="13">Z15+ (AA15*1.645)</f>
        <v>90.606123371497162</v>
      </c>
      <c r="AD15" s="40">
        <v>87.428375084620058</v>
      </c>
      <c r="AE15" s="165">
        <v>0.85374799999999995</v>
      </c>
      <c r="AF15" s="451">
        <f t="shared" ref="AF15:AF16" si="14">AD15- (AE15*1.645)</f>
        <v>86.023959624620062</v>
      </c>
      <c r="AG15" s="451">
        <f t="shared" ref="AG15:AG16" si="15">AD15+ (AE15*1.645)</f>
        <v>88.832790544620053</v>
      </c>
      <c r="AH15" s="362"/>
      <c r="AI15" s="362"/>
      <c r="AJ15" s="362"/>
      <c r="AK15" s="362"/>
      <c r="AL15" s="362"/>
      <c r="AM15" s="362"/>
      <c r="AN15" s="362"/>
    </row>
    <row r="16" spans="1:40" s="19" customFormat="1" ht="15" customHeight="1" x14ac:dyDescent="0.2">
      <c r="A16" s="354" t="s">
        <v>82</v>
      </c>
      <c r="B16" s="40">
        <v>13.071267996625208</v>
      </c>
      <c r="C16" s="40">
        <v>0.43889099999999998</v>
      </c>
      <c r="D16" s="451">
        <f t="shared" si="6"/>
        <v>12.349292301625209</v>
      </c>
      <c r="E16" s="451">
        <f t="shared" si="7"/>
        <v>13.793243691625207</v>
      </c>
      <c r="F16" s="40">
        <v>12.481</v>
      </c>
      <c r="G16" s="165">
        <v>0.42799999999999999</v>
      </c>
      <c r="H16" s="40">
        <v>11.776999999999999</v>
      </c>
      <c r="I16" s="40">
        <v>13.183999999999999</v>
      </c>
      <c r="J16" s="40">
        <v>11.412000000000001</v>
      </c>
      <c r="K16" s="165">
        <v>1.5289999999999999</v>
      </c>
      <c r="L16" s="40">
        <v>8.8960000000000008</v>
      </c>
      <c r="M16" s="40">
        <v>13.927</v>
      </c>
      <c r="N16" s="40">
        <v>11.089</v>
      </c>
      <c r="O16" s="165">
        <v>2.2909999999999999</v>
      </c>
      <c r="P16" s="40">
        <v>7.32</v>
      </c>
      <c r="Q16" s="40">
        <v>14.858000000000001</v>
      </c>
      <c r="R16" s="40">
        <v>12.000999999999999</v>
      </c>
      <c r="S16" s="165">
        <v>0.82299999999999995</v>
      </c>
      <c r="T16" s="40">
        <f t="shared" si="8"/>
        <v>10.647164999999999</v>
      </c>
      <c r="U16" s="40">
        <f t="shared" si="9"/>
        <v>13.354835</v>
      </c>
      <c r="V16" s="40">
        <v>13.776</v>
      </c>
      <c r="W16" s="165">
        <v>2.1612900000000002</v>
      </c>
      <c r="X16" s="40">
        <f t="shared" si="10"/>
        <v>10.220677949999999</v>
      </c>
      <c r="Y16" s="40">
        <f t="shared" si="11"/>
        <v>17.331322050000001</v>
      </c>
      <c r="Z16" s="40">
        <v>12.31811087850285</v>
      </c>
      <c r="AA16" s="165">
        <v>1.77765</v>
      </c>
      <c r="AB16" s="40">
        <f t="shared" si="12"/>
        <v>9.3938766285028503</v>
      </c>
      <c r="AC16" s="40">
        <f t="shared" si="13"/>
        <v>15.24234512850285</v>
      </c>
      <c r="AD16" s="40">
        <v>12.571633900785667</v>
      </c>
      <c r="AE16" s="165">
        <v>0.85374799999999995</v>
      </c>
      <c r="AF16" s="451">
        <f t="shared" si="14"/>
        <v>11.167218440785668</v>
      </c>
      <c r="AG16" s="451">
        <f t="shared" si="15"/>
        <v>13.976049360785666</v>
      </c>
      <c r="AH16" s="362"/>
      <c r="AI16" s="362"/>
      <c r="AJ16" s="362"/>
      <c r="AK16" s="362"/>
      <c r="AL16" s="362"/>
      <c r="AM16" s="362"/>
      <c r="AN16" s="362"/>
    </row>
    <row r="17" spans="1:40" s="19" customFormat="1" ht="15.75" customHeight="1" x14ac:dyDescent="0.2">
      <c r="A17" s="31"/>
      <c r="B17" s="107"/>
      <c r="C17" s="107"/>
      <c r="D17" s="449"/>
      <c r="E17" s="449"/>
      <c r="F17" s="107"/>
      <c r="G17" s="165"/>
      <c r="H17" s="107"/>
      <c r="I17" s="107"/>
      <c r="J17" s="107"/>
      <c r="K17" s="165"/>
      <c r="L17" s="107"/>
      <c r="M17" s="107"/>
      <c r="N17" s="107"/>
      <c r="O17" s="165"/>
      <c r="P17" s="107"/>
      <c r="Q17" s="107"/>
      <c r="R17" s="107"/>
      <c r="S17" s="165"/>
      <c r="T17" s="107"/>
      <c r="U17" s="107"/>
      <c r="V17" s="107"/>
      <c r="W17" s="165"/>
      <c r="X17" s="107"/>
      <c r="Y17" s="107"/>
      <c r="Z17" s="107"/>
      <c r="AA17" s="165"/>
      <c r="AB17" s="107"/>
      <c r="AC17" s="107"/>
      <c r="AD17" s="107"/>
      <c r="AE17" s="165"/>
      <c r="AF17" s="449"/>
      <c r="AG17" s="449"/>
    </row>
    <row r="18" spans="1:40" s="270" customFormat="1" ht="15" customHeight="1" x14ac:dyDescent="0.25">
      <c r="A18" s="269" t="s">
        <v>10</v>
      </c>
      <c r="B18" s="41">
        <v>100</v>
      </c>
      <c r="C18" s="41"/>
      <c r="D18" s="452"/>
      <c r="E18" s="452"/>
      <c r="F18" s="41">
        <f t="shared" ref="F18" si="16">SUM(F19:F23)</f>
        <v>100</v>
      </c>
      <c r="G18" s="315"/>
      <c r="H18" s="41"/>
      <c r="I18" s="41"/>
      <c r="J18" s="41">
        <f t="shared" ref="J18" si="17">SUM(J19:J23)</f>
        <v>100</v>
      </c>
      <c r="K18" s="315"/>
      <c r="L18" s="41"/>
      <c r="M18" s="41"/>
      <c r="N18" s="41">
        <v>100</v>
      </c>
      <c r="O18" s="315"/>
      <c r="P18" s="41"/>
      <c r="Q18" s="41"/>
      <c r="R18" s="41">
        <v>100</v>
      </c>
      <c r="S18" s="315"/>
      <c r="T18" s="41"/>
      <c r="U18" s="41"/>
      <c r="V18" s="41">
        <v>100</v>
      </c>
      <c r="W18" s="315"/>
      <c r="X18" s="41"/>
      <c r="Y18" s="41"/>
      <c r="Z18" s="41">
        <v>100</v>
      </c>
      <c r="AA18" s="315"/>
      <c r="AB18" s="41"/>
      <c r="AC18" s="41"/>
      <c r="AD18" s="41">
        <v>100</v>
      </c>
      <c r="AE18" s="315"/>
      <c r="AF18" s="452"/>
      <c r="AG18" s="452"/>
      <c r="AI18" s="19"/>
      <c r="AJ18" s="19"/>
    </row>
    <row r="19" spans="1:40" s="19" customFormat="1" ht="15" customHeight="1" x14ac:dyDescent="0.2">
      <c r="A19" s="35" t="s">
        <v>15</v>
      </c>
      <c r="B19" s="40">
        <v>2.4413902794481372</v>
      </c>
      <c r="C19" s="40">
        <v>0.14643700000000001</v>
      </c>
      <c r="D19" s="451">
        <f t="shared" ref="D19:D23" si="18">B19- (C19*1.645)</f>
        <v>2.2005014144481372</v>
      </c>
      <c r="E19" s="451">
        <f t="shared" ref="E19:E23" si="19">B19+ (C19*1.645)</f>
        <v>2.6822791444481373</v>
      </c>
      <c r="F19" s="40">
        <v>2.2879999999999998</v>
      </c>
      <c r="G19" s="108">
        <v>0.14000000000000001</v>
      </c>
      <c r="H19" s="40">
        <v>2.0579999999999998</v>
      </c>
      <c r="I19" s="40">
        <v>2.5169999999999999</v>
      </c>
      <c r="J19" s="40">
        <v>2.802</v>
      </c>
      <c r="K19" s="108">
        <v>0.64700000000000002</v>
      </c>
      <c r="L19" s="40">
        <v>1.738</v>
      </c>
      <c r="M19" s="40">
        <v>3.8660000000000001</v>
      </c>
      <c r="N19" s="40">
        <v>2.3620000000000001</v>
      </c>
      <c r="O19" s="108">
        <v>0.51400000000000001</v>
      </c>
      <c r="P19" s="40">
        <v>1.5169999999999999</v>
      </c>
      <c r="Q19" s="40">
        <v>3.2069999999999999</v>
      </c>
      <c r="R19" s="40">
        <v>2.4049999999999998</v>
      </c>
      <c r="S19" s="108">
        <v>0.34899999999999998</v>
      </c>
      <c r="T19" s="40">
        <f t="shared" ref="T19:T23" si="20">R19- (S19*1.645)</f>
        <v>1.8308949999999999</v>
      </c>
      <c r="U19" s="40">
        <f t="shared" ref="U19:U23" si="21">R19+ (S19*1.645)</f>
        <v>2.9791049999999997</v>
      </c>
      <c r="V19" s="40">
        <v>2.2730000000000001</v>
      </c>
      <c r="W19" s="108">
        <v>0.49959399999999998</v>
      </c>
      <c r="X19" s="40">
        <f t="shared" ref="X19:X23" si="22">V19- (W19*1.645)</f>
        <v>1.4511678700000001</v>
      </c>
      <c r="Y19" s="40">
        <f t="shared" ref="Y19:Y23" si="23">V19+ (W19*1.645)</f>
        <v>3.0948321300000003</v>
      </c>
      <c r="Z19" s="40">
        <v>3.8114313696996636</v>
      </c>
      <c r="AA19" s="108">
        <v>1.0388500000000001</v>
      </c>
      <c r="AB19" s="40">
        <f t="shared" ref="AB19:AB23" si="24">Z19- (AA19*1.645)</f>
        <v>2.1025231196996632</v>
      </c>
      <c r="AC19" s="40">
        <f t="shared" ref="AC19:AC23" si="25">Z19+ (AA19*1.645)</f>
        <v>5.5203396196996639</v>
      </c>
      <c r="AD19" s="40">
        <v>2.2975433784096664</v>
      </c>
      <c r="AE19" s="108">
        <v>0.26173800000000003</v>
      </c>
      <c r="AF19" s="451">
        <f t="shared" ref="AF19:AF23" si="26">AD19- (AE19*1.645)</f>
        <v>1.8669843684096663</v>
      </c>
      <c r="AG19" s="451">
        <f t="shared" ref="AG19:AG23" si="27">AD19+ (AE19*1.645)</f>
        <v>2.7281023884096665</v>
      </c>
      <c r="AH19" s="362"/>
      <c r="AI19" s="362"/>
      <c r="AJ19" s="362"/>
      <c r="AK19" s="362"/>
      <c r="AL19" s="362"/>
      <c r="AM19" s="362"/>
      <c r="AN19" s="362"/>
    </row>
    <row r="20" spans="1:40" s="19" customFormat="1" ht="15" customHeight="1" x14ac:dyDescent="0.2">
      <c r="A20" s="35" t="s">
        <v>6</v>
      </c>
      <c r="B20" s="40">
        <v>42.543490856077952</v>
      </c>
      <c r="C20" s="40">
        <v>0.51027599999999995</v>
      </c>
      <c r="D20" s="451">
        <f t="shared" si="18"/>
        <v>41.704086836077948</v>
      </c>
      <c r="E20" s="451">
        <f t="shared" si="19"/>
        <v>43.382894876077955</v>
      </c>
      <c r="F20" s="40">
        <v>43.673000000000002</v>
      </c>
      <c r="G20" s="108">
        <v>0.51700000000000002</v>
      </c>
      <c r="H20" s="40">
        <v>42.823</v>
      </c>
      <c r="I20" s="40">
        <v>44.523000000000003</v>
      </c>
      <c r="J20" s="40">
        <v>41.725000000000001</v>
      </c>
      <c r="K20" s="108">
        <v>1.954</v>
      </c>
      <c r="L20" s="40">
        <v>38.51</v>
      </c>
      <c r="M20" s="40">
        <v>44.94</v>
      </c>
      <c r="N20" s="40">
        <v>44.161000000000001</v>
      </c>
      <c r="O20" s="108">
        <v>1.575</v>
      </c>
      <c r="P20" s="40">
        <v>41.570999999999998</v>
      </c>
      <c r="Q20" s="40">
        <v>46.752000000000002</v>
      </c>
      <c r="R20" s="40">
        <v>43.441000000000003</v>
      </c>
      <c r="S20" s="108">
        <v>1.159</v>
      </c>
      <c r="T20" s="40">
        <f t="shared" si="20"/>
        <v>41.534445000000005</v>
      </c>
      <c r="U20" s="40">
        <f t="shared" si="21"/>
        <v>45.347555</v>
      </c>
      <c r="V20" s="40">
        <v>42.697000000000003</v>
      </c>
      <c r="W20" s="108">
        <v>1.88862</v>
      </c>
      <c r="X20" s="40">
        <f t="shared" si="22"/>
        <v>39.590220100000003</v>
      </c>
      <c r="Y20" s="40">
        <f t="shared" si="23"/>
        <v>45.803779900000002</v>
      </c>
      <c r="Z20" s="40">
        <v>41.160803112836255</v>
      </c>
      <c r="AA20" s="108">
        <v>1.99793</v>
      </c>
      <c r="AB20" s="40">
        <f t="shared" si="24"/>
        <v>37.874208262836255</v>
      </c>
      <c r="AC20" s="40">
        <f t="shared" si="25"/>
        <v>44.447397962836256</v>
      </c>
      <c r="AD20" s="40">
        <v>41.654444401789384</v>
      </c>
      <c r="AE20" s="108">
        <v>0.91814600000000002</v>
      </c>
      <c r="AF20" s="451">
        <f t="shared" si="26"/>
        <v>40.144094231789381</v>
      </c>
      <c r="AG20" s="451">
        <f t="shared" si="27"/>
        <v>43.164794571789386</v>
      </c>
      <c r="AH20" s="362"/>
      <c r="AI20" s="362"/>
      <c r="AJ20" s="362"/>
      <c r="AK20" s="362"/>
      <c r="AL20" s="362"/>
      <c r="AM20" s="362"/>
      <c r="AN20" s="362"/>
    </row>
    <row r="21" spans="1:40" s="19" customFormat="1" ht="15" customHeight="1" x14ac:dyDescent="0.2">
      <c r="A21" s="35" t="s">
        <v>16</v>
      </c>
      <c r="B21" s="40">
        <v>1.0080408817182827</v>
      </c>
      <c r="C21" s="40">
        <v>6.5032000000000006E-2</v>
      </c>
      <c r="D21" s="451">
        <f t="shared" si="18"/>
        <v>0.90106324171828267</v>
      </c>
      <c r="E21" s="451">
        <f t="shared" si="19"/>
        <v>1.1150185217182826</v>
      </c>
      <c r="F21" s="40">
        <v>0.98099999999999998</v>
      </c>
      <c r="G21" s="108">
        <v>6.6000000000000003E-2</v>
      </c>
      <c r="H21" s="40">
        <v>0.873</v>
      </c>
      <c r="I21" s="40">
        <v>1.089</v>
      </c>
      <c r="J21" s="40">
        <v>0.85099999999999998</v>
      </c>
      <c r="K21" s="108">
        <v>0.186</v>
      </c>
      <c r="L21" s="40">
        <v>0.54400000000000004</v>
      </c>
      <c r="M21" s="40">
        <v>1.157</v>
      </c>
      <c r="N21" s="40">
        <v>1.1599999999999999</v>
      </c>
      <c r="O21" s="108">
        <v>0.35799999999999998</v>
      </c>
      <c r="P21" s="40">
        <v>0.57199999999999995</v>
      </c>
      <c r="Q21" s="40">
        <v>1.7490000000000001</v>
      </c>
      <c r="R21" s="40">
        <v>1.2170000000000001</v>
      </c>
      <c r="S21" s="108">
        <v>0.156</v>
      </c>
      <c r="T21" s="40">
        <f t="shared" si="20"/>
        <v>0.96038000000000001</v>
      </c>
      <c r="U21" s="40">
        <f t="shared" si="21"/>
        <v>1.4736200000000002</v>
      </c>
      <c r="V21" s="40">
        <v>1.0669999999999999</v>
      </c>
      <c r="W21" s="108">
        <v>0.28225699999999998</v>
      </c>
      <c r="X21" s="40">
        <f t="shared" si="22"/>
        <v>0.60268723499999999</v>
      </c>
      <c r="Y21" s="40">
        <f t="shared" si="23"/>
        <v>1.531312765</v>
      </c>
      <c r="Z21" s="40">
        <v>0.86002477957122758</v>
      </c>
      <c r="AA21" s="108">
        <v>0.24043300000000001</v>
      </c>
      <c r="AB21" s="40">
        <f t="shared" si="24"/>
        <v>0.46451249457122756</v>
      </c>
      <c r="AC21" s="40">
        <f t="shared" si="25"/>
        <v>1.2555370645712276</v>
      </c>
      <c r="AD21" s="40">
        <v>1.1645865170634422</v>
      </c>
      <c r="AE21" s="108">
        <v>0.14221800000000001</v>
      </c>
      <c r="AF21" s="451">
        <f t="shared" si="26"/>
        <v>0.93063790706344218</v>
      </c>
      <c r="AG21" s="451">
        <f t="shared" si="27"/>
        <v>1.3985351270634423</v>
      </c>
      <c r="AH21" s="362"/>
      <c r="AI21" s="362"/>
      <c r="AJ21" s="362"/>
      <c r="AK21" s="362"/>
      <c r="AL21" s="362"/>
      <c r="AM21" s="362"/>
      <c r="AN21" s="362"/>
    </row>
    <row r="22" spans="1:40" s="19" customFormat="1" ht="15" customHeight="1" x14ac:dyDescent="0.2">
      <c r="A22" s="35" t="s">
        <v>17</v>
      </c>
      <c r="B22" s="40">
        <v>1.110023266842169</v>
      </c>
      <c r="C22" s="40">
        <v>7.0365999999999998E-2</v>
      </c>
      <c r="D22" s="451">
        <f t="shared" si="18"/>
        <v>0.99427119684216902</v>
      </c>
      <c r="E22" s="451">
        <f t="shared" si="19"/>
        <v>1.2257753368421691</v>
      </c>
      <c r="F22" s="40">
        <v>1.1060000000000001</v>
      </c>
      <c r="G22" s="108">
        <v>7.2999999999999995E-2</v>
      </c>
      <c r="H22" s="40">
        <v>0.98599999999999999</v>
      </c>
      <c r="I22" s="40">
        <v>1.226</v>
      </c>
      <c r="J22" s="40">
        <v>0.58699999999999997</v>
      </c>
      <c r="K22" s="108">
        <v>0.20499999999999999</v>
      </c>
      <c r="L22" s="40">
        <v>0.25</v>
      </c>
      <c r="M22" s="40">
        <v>0.92400000000000004</v>
      </c>
      <c r="N22" s="40">
        <v>0.91800000000000004</v>
      </c>
      <c r="O22" s="108">
        <v>0.23599999999999999</v>
      </c>
      <c r="P22" s="40">
        <v>0.53</v>
      </c>
      <c r="Q22" s="40">
        <v>1.306</v>
      </c>
      <c r="R22" s="40">
        <v>0.82699999999999996</v>
      </c>
      <c r="S22" s="108">
        <v>0.154</v>
      </c>
      <c r="T22" s="40">
        <f t="shared" si="20"/>
        <v>0.5736699999999999</v>
      </c>
      <c r="U22" s="40">
        <f t="shared" si="21"/>
        <v>1.08033</v>
      </c>
      <c r="V22" s="40">
        <v>1.333</v>
      </c>
      <c r="W22" s="108">
        <v>0.31369799999999998</v>
      </c>
      <c r="X22" s="40">
        <f t="shared" si="22"/>
        <v>0.81696678999999994</v>
      </c>
      <c r="Y22" s="40">
        <f t="shared" si="23"/>
        <v>1.84903321</v>
      </c>
      <c r="Z22" s="40">
        <v>0.84368647666134966</v>
      </c>
      <c r="AA22" s="108">
        <v>0.228795</v>
      </c>
      <c r="AB22" s="40">
        <f t="shared" si="24"/>
        <v>0.46731870166134964</v>
      </c>
      <c r="AC22" s="40">
        <f t="shared" si="25"/>
        <v>1.2200542516613497</v>
      </c>
      <c r="AD22" s="40">
        <v>0.9644004827069359</v>
      </c>
      <c r="AE22" s="108">
        <v>0.149895</v>
      </c>
      <c r="AF22" s="451">
        <f t="shared" si="26"/>
        <v>0.71782320770693586</v>
      </c>
      <c r="AG22" s="451">
        <f t="shared" si="27"/>
        <v>1.2109777577069358</v>
      </c>
      <c r="AH22" s="362"/>
      <c r="AI22" s="362"/>
      <c r="AJ22" s="362"/>
      <c r="AK22" s="362"/>
      <c r="AL22" s="362"/>
      <c r="AM22" s="362"/>
      <c r="AN22" s="362"/>
    </row>
    <row r="23" spans="1:40" s="19" customFormat="1" ht="15" customHeight="1" x14ac:dyDescent="0.2">
      <c r="A23" s="35" t="s">
        <v>7</v>
      </c>
      <c r="B23" s="40">
        <v>52.897042655555694</v>
      </c>
      <c r="C23" s="40">
        <v>0.49873299999999998</v>
      </c>
      <c r="D23" s="451">
        <f t="shared" si="18"/>
        <v>52.076626870555693</v>
      </c>
      <c r="E23" s="451">
        <f t="shared" si="19"/>
        <v>53.717458440555696</v>
      </c>
      <c r="F23" s="40">
        <v>51.951999999999998</v>
      </c>
      <c r="G23" s="108">
        <v>0.503</v>
      </c>
      <c r="H23" s="40">
        <v>51.125</v>
      </c>
      <c r="I23" s="40">
        <v>52.78</v>
      </c>
      <c r="J23" s="40">
        <v>54.034999999999997</v>
      </c>
      <c r="K23" s="108">
        <v>1.91</v>
      </c>
      <c r="L23" s="40">
        <v>50.893000000000001</v>
      </c>
      <c r="M23" s="40">
        <v>57.177</v>
      </c>
      <c r="N23" s="40">
        <v>51.398000000000003</v>
      </c>
      <c r="O23" s="108">
        <v>1.619</v>
      </c>
      <c r="P23" s="40">
        <v>48.734999999999999</v>
      </c>
      <c r="Q23" s="40">
        <v>54.061999999999998</v>
      </c>
      <c r="R23" s="40">
        <v>52.11</v>
      </c>
      <c r="S23" s="108">
        <v>1.083</v>
      </c>
      <c r="T23" s="40">
        <f t="shared" si="20"/>
        <v>50.328465000000001</v>
      </c>
      <c r="U23" s="40">
        <f t="shared" si="21"/>
        <v>53.891534999999998</v>
      </c>
      <c r="V23" s="40">
        <v>52.63</v>
      </c>
      <c r="W23" s="108">
        <v>1.93268</v>
      </c>
      <c r="X23" s="40">
        <f t="shared" si="22"/>
        <v>49.450741400000005</v>
      </c>
      <c r="Y23" s="40">
        <f t="shared" si="23"/>
        <v>55.8092586</v>
      </c>
      <c r="Z23" s="40">
        <v>53.32405426123151</v>
      </c>
      <c r="AA23" s="108">
        <v>1.8979900000000001</v>
      </c>
      <c r="AB23" s="40">
        <f t="shared" si="24"/>
        <v>50.201860711231511</v>
      </c>
      <c r="AC23" s="40">
        <f t="shared" si="25"/>
        <v>56.446247811231508</v>
      </c>
      <c r="AD23" s="40">
        <v>53.919013297808291</v>
      </c>
      <c r="AE23" s="108">
        <v>0.88746499999999995</v>
      </c>
      <c r="AF23" s="451">
        <f t="shared" si="26"/>
        <v>52.459133372808289</v>
      </c>
      <c r="AG23" s="451">
        <f t="shared" si="27"/>
        <v>55.378893222808294</v>
      </c>
      <c r="AH23" s="362"/>
      <c r="AI23" s="362"/>
      <c r="AJ23" s="362"/>
      <c r="AK23" s="362"/>
      <c r="AL23" s="362"/>
      <c r="AM23" s="362"/>
      <c r="AN23" s="362"/>
    </row>
    <row r="24" spans="1:40" s="19" customFormat="1" ht="15" customHeight="1" x14ac:dyDescent="0.15">
      <c r="A24" s="35"/>
      <c r="B24" s="107"/>
      <c r="C24" s="107"/>
      <c r="D24" s="449"/>
      <c r="E24" s="449"/>
      <c r="F24" s="107"/>
      <c r="G24" s="165"/>
      <c r="H24" s="107"/>
      <c r="I24" s="107"/>
      <c r="J24" s="107"/>
      <c r="K24" s="165"/>
      <c r="L24" s="107"/>
      <c r="M24" s="107"/>
      <c r="N24" s="107"/>
      <c r="O24" s="165"/>
      <c r="P24" s="107"/>
      <c r="Q24" s="107"/>
      <c r="R24" s="107"/>
      <c r="S24" s="165"/>
      <c r="T24" s="107"/>
      <c r="U24" s="107"/>
      <c r="V24" s="107"/>
      <c r="W24" s="165"/>
      <c r="X24" s="107"/>
      <c r="Y24" s="107"/>
      <c r="Z24" s="107"/>
      <c r="AA24" s="165"/>
      <c r="AB24" s="107"/>
      <c r="AC24" s="107"/>
      <c r="AD24" s="107"/>
      <c r="AE24" s="165"/>
      <c r="AF24" s="449"/>
      <c r="AG24" s="449"/>
      <c r="AH24" s="362"/>
    </row>
    <row r="25" spans="1:40" s="270" customFormat="1" ht="15" customHeight="1" x14ac:dyDescent="0.25">
      <c r="A25" s="269" t="s">
        <v>11</v>
      </c>
      <c r="B25" s="41">
        <v>100</v>
      </c>
      <c r="C25" s="41"/>
      <c r="D25" s="452"/>
      <c r="E25" s="452"/>
      <c r="F25" s="41">
        <f t="shared" ref="F25" si="28">SUM(F26:F39)</f>
        <v>99.999999999999986</v>
      </c>
      <c r="G25" s="315"/>
      <c r="H25" s="41"/>
      <c r="I25" s="41"/>
      <c r="J25" s="41">
        <f t="shared" ref="J25" si="29">SUM(J26:J39)</f>
        <v>100.00000000000001</v>
      </c>
      <c r="K25" s="315"/>
      <c r="L25" s="41"/>
      <c r="M25" s="41"/>
      <c r="N25" s="41">
        <f>SUM(N26:N39)</f>
        <v>99.998999999999995</v>
      </c>
      <c r="O25" s="315"/>
      <c r="P25" s="41"/>
      <c r="Q25" s="41"/>
      <c r="R25" s="41">
        <v>100</v>
      </c>
      <c r="S25" s="315"/>
      <c r="T25" s="41"/>
      <c r="U25" s="41"/>
      <c r="V25" s="41">
        <f>SUM(V26:V39)</f>
        <v>100.00109502111403</v>
      </c>
      <c r="W25" s="315"/>
      <c r="X25" s="41"/>
      <c r="Y25" s="41"/>
      <c r="Z25" s="41">
        <f>SUM(Z26:Z39)</f>
        <v>100.00000000000001</v>
      </c>
      <c r="AA25" s="315"/>
      <c r="AB25" s="41"/>
      <c r="AC25" s="41"/>
      <c r="AD25" s="41">
        <f>SUM(AD26:AD39)</f>
        <v>99.999999999999986</v>
      </c>
      <c r="AE25" s="315"/>
      <c r="AF25" s="452"/>
      <c r="AG25" s="452"/>
      <c r="AI25" s="19"/>
      <c r="AJ25" s="19"/>
    </row>
    <row r="26" spans="1:40" s="19" customFormat="1" ht="15" customHeight="1" x14ac:dyDescent="0.2">
      <c r="A26" s="35" t="s">
        <v>18</v>
      </c>
      <c r="B26" s="40">
        <v>35.23411394185009</v>
      </c>
      <c r="C26" s="40">
        <v>0.218498</v>
      </c>
      <c r="D26" s="451">
        <f t="shared" ref="D26:D39" si="30">B26- (C26*1.645)</f>
        <v>34.874684731850088</v>
      </c>
      <c r="E26" s="451">
        <f t="shared" ref="E26:E39" si="31">B26+ (C26*1.645)</f>
        <v>35.593543151850092</v>
      </c>
      <c r="F26" s="40">
        <v>35.503999999999998</v>
      </c>
      <c r="G26" s="108">
        <v>0.216</v>
      </c>
      <c r="H26" s="40">
        <v>35.148000000000003</v>
      </c>
      <c r="I26" s="40">
        <v>35.86</v>
      </c>
      <c r="J26" s="40">
        <v>38.046999999999997</v>
      </c>
      <c r="K26" s="108">
        <v>1.018</v>
      </c>
      <c r="L26" s="40">
        <v>36.372</v>
      </c>
      <c r="M26" s="40">
        <v>39.720999999999997</v>
      </c>
      <c r="N26" s="40">
        <v>37.329000000000001</v>
      </c>
      <c r="O26" s="108">
        <v>0.83799999999999997</v>
      </c>
      <c r="P26" s="40">
        <v>35.951000000000001</v>
      </c>
      <c r="Q26" s="40">
        <v>38.707000000000001</v>
      </c>
      <c r="R26" s="40">
        <v>37.128999999999998</v>
      </c>
      <c r="S26" s="108">
        <v>0.42399999999999999</v>
      </c>
      <c r="T26" s="40">
        <f t="shared" ref="T26:T38" si="32">R26- (S26*1.645)</f>
        <v>36.431519999999999</v>
      </c>
      <c r="U26" s="40">
        <f t="shared" ref="U26:U39" si="33">R26+ (S26*1.645)</f>
        <v>37.826479999999997</v>
      </c>
      <c r="V26" s="40">
        <v>40.247</v>
      </c>
      <c r="W26" s="108">
        <v>1.0086599999999999</v>
      </c>
      <c r="X26" s="40">
        <f t="shared" ref="X26:X38" si="34">V26- (W26*1.645)</f>
        <v>38.5877543</v>
      </c>
      <c r="Y26" s="40">
        <f t="shared" ref="Y26:Y39" si="35">V26+ (W26*1.645)</f>
        <v>41.906245699999999</v>
      </c>
      <c r="Z26" s="40">
        <v>36.920633078937136</v>
      </c>
      <c r="AA26" s="108">
        <v>0.91542900000000005</v>
      </c>
      <c r="AB26" s="40">
        <f t="shared" ref="AB26:AB38" si="36">Z26- (AA26*1.645)</f>
        <v>35.414752373937134</v>
      </c>
      <c r="AC26" s="40">
        <f t="shared" ref="AC26:AC39" si="37">Z26+ (AA26*1.645)</f>
        <v>38.426513783937139</v>
      </c>
      <c r="AD26" s="40">
        <v>38.262340311396301</v>
      </c>
      <c r="AE26" s="108">
        <v>0.40613100000000002</v>
      </c>
      <c r="AF26" s="451">
        <f t="shared" ref="AF26:AF38" si="38">AD26- (AE26*1.645)</f>
        <v>37.594254816396301</v>
      </c>
      <c r="AG26" s="451">
        <f t="shared" ref="AG26:AG39" si="39">AD26+ (AE26*1.645)</f>
        <v>38.9304258063963</v>
      </c>
      <c r="AH26" s="362"/>
      <c r="AI26" s="362"/>
      <c r="AJ26" s="362"/>
      <c r="AK26" s="362"/>
      <c r="AL26" s="362"/>
      <c r="AM26" s="362"/>
      <c r="AN26" s="362"/>
    </row>
    <row r="27" spans="1:40" s="19" customFormat="1" ht="15" customHeight="1" x14ac:dyDescent="0.2">
      <c r="A27" s="35" t="s">
        <v>19</v>
      </c>
      <c r="B27" s="40">
        <v>12.259566619342865</v>
      </c>
      <c r="C27" s="40">
        <v>0.13692199999999999</v>
      </c>
      <c r="D27" s="451">
        <f t="shared" si="30"/>
        <v>12.034329929342865</v>
      </c>
      <c r="E27" s="451">
        <f t="shared" si="31"/>
        <v>12.484803309342864</v>
      </c>
      <c r="F27" s="40">
        <v>12.477</v>
      </c>
      <c r="G27" s="108">
        <v>0.13900000000000001</v>
      </c>
      <c r="H27" s="40">
        <v>12.249000000000001</v>
      </c>
      <c r="I27" s="40">
        <v>12.706</v>
      </c>
      <c r="J27" s="40">
        <v>11.837999999999999</v>
      </c>
      <c r="K27" s="108">
        <v>0.49099999999999999</v>
      </c>
      <c r="L27" s="40">
        <v>11.03</v>
      </c>
      <c r="M27" s="40">
        <v>12.645</v>
      </c>
      <c r="N27" s="40">
        <v>11.343</v>
      </c>
      <c r="O27" s="108">
        <v>0.505</v>
      </c>
      <c r="P27" s="40">
        <v>10.512</v>
      </c>
      <c r="Q27" s="40">
        <v>12.173999999999999</v>
      </c>
      <c r="R27" s="40">
        <v>11.891999999999999</v>
      </c>
      <c r="S27" s="108">
        <v>0.247</v>
      </c>
      <c r="T27" s="40">
        <f t="shared" si="32"/>
        <v>11.485685</v>
      </c>
      <c r="U27" s="40">
        <f t="shared" si="33"/>
        <v>12.298314999999999</v>
      </c>
      <c r="V27" s="40">
        <v>11.832000000000001</v>
      </c>
      <c r="W27" s="108">
        <v>0.49593100000000001</v>
      </c>
      <c r="X27" s="40">
        <f t="shared" si="34"/>
        <v>11.016193505</v>
      </c>
      <c r="Y27" s="40">
        <f t="shared" si="35"/>
        <v>12.647806495000001</v>
      </c>
      <c r="Z27" s="40">
        <v>11.872044890891756</v>
      </c>
      <c r="AA27" s="108">
        <v>0.45722200000000002</v>
      </c>
      <c r="AB27" s="40">
        <f t="shared" si="36"/>
        <v>11.119914700891755</v>
      </c>
      <c r="AC27" s="40">
        <f t="shared" si="37"/>
        <v>12.624175080891757</v>
      </c>
      <c r="AD27" s="40">
        <v>11.302351840154639</v>
      </c>
      <c r="AE27" s="108">
        <v>0.25447900000000001</v>
      </c>
      <c r="AF27" s="451">
        <f t="shared" si="38"/>
        <v>10.883733885154639</v>
      </c>
      <c r="AG27" s="451">
        <f t="shared" si="39"/>
        <v>11.720969795154639</v>
      </c>
      <c r="AH27" s="362"/>
      <c r="AI27" s="362"/>
      <c r="AJ27" s="362"/>
      <c r="AK27" s="362"/>
      <c r="AL27" s="362"/>
      <c r="AM27" s="362"/>
      <c r="AN27" s="362"/>
    </row>
    <row r="28" spans="1:40" s="19" customFormat="1" ht="15" customHeight="1" x14ac:dyDescent="0.2">
      <c r="A28" s="35" t="s">
        <v>20</v>
      </c>
      <c r="B28" s="40">
        <v>5.8050921226949077</v>
      </c>
      <c r="C28" s="40">
        <v>0.10632800000000001</v>
      </c>
      <c r="D28" s="451">
        <f t="shared" si="30"/>
        <v>5.630182562694908</v>
      </c>
      <c r="E28" s="451">
        <f t="shared" si="31"/>
        <v>5.9800016826949074</v>
      </c>
      <c r="F28" s="40">
        <v>6</v>
      </c>
      <c r="G28" s="108">
        <v>0.106</v>
      </c>
      <c r="H28" s="40">
        <v>5.8259999999999996</v>
      </c>
      <c r="I28" s="40">
        <v>6.1740000000000004</v>
      </c>
      <c r="J28" s="40">
        <v>6.2910000000000004</v>
      </c>
      <c r="K28" s="108">
        <v>0.41499999999999998</v>
      </c>
      <c r="L28" s="40">
        <v>5.609</v>
      </c>
      <c r="M28" s="40">
        <v>6.9740000000000002</v>
      </c>
      <c r="N28" s="40">
        <v>5.78</v>
      </c>
      <c r="O28" s="108">
        <v>0.39</v>
      </c>
      <c r="P28" s="40">
        <v>5.1390000000000002</v>
      </c>
      <c r="Q28" s="40">
        <v>6.4210000000000003</v>
      </c>
      <c r="R28" s="40">
        <v>6.5449999999999999</v>
      </c>
      <c r="S28" s="108">
        <v>0.20599999999999999</v>
      </c>
      <c r="T28" s="40">
        <f t="shared" si="32"/>
        <v>6.2061299999999999</v>
      </c>
      <c r="U28" s="40">
        <f t="shared" si="33"/>
        <v>6.8838699999999999</v>
      </c>
      <c r="V28" s="40">
        <v>6.4939999999999998</v>
      </c>
      <c r="W28" s="108">
        <v>0.41189500000000001</v>
      </c>
      <c r="X28" s="40">
        <f t="shared" si="34"/>
        <v>5.8164327249999994</v>
      </c>
      <c r="Y28" s="40">
        <f t="shared" si="35"/>
        <v>7.1715672750000001</v>
      </c>
      <c r="Z28" s="40">
        <v>6.3591620636184638</v>
      </c>
      <c r="AA28" s="108">
        <v>0.44384499999999999</v>
      </c>
      <c r="AB28" s="40">
        <f t="shared" si="36"/>
        <v>5.6290370386184634</v>
      </c>
      <c r="AC28" s="40">
        <f t="shared" si="37"/>
        <v>7.0892870886184642</v>
      </c>
      <c r="AD28" s="40">
        <v>6.8243784736097588</v>
      </c>
      <c r="AE28" s="108">
        <v>0.210425</v>
      </c>
      <c r="AF28" s="451">
        <f t="shared" si="38"/>
        <v>6.4782293486097586</v>
      </c>
      <c r="AG28" s="451">
        <f t="shared" si="39"/>
        <v>7.170527598609759</v>
      </c>
      <c r="AH28" s="362"/>
      <c r="AI28" s="362"/>
      <c r="AJ28" s="362"/>
      <c r="AK28" s="362"/>
      <c r="AL28" s="362"/>
      <c r="AM28" s="362"/>
      <c r="AN28" s="362"/>
    </row>
    <row r="29" spans="1:40" s="19" customFormat="1" ht="15" customHeight="1" x14ac:dyDescent="0.2">
      <c r="A29" s="35" t="s">
        <v>21</v>
      </c>
      <c r="B29" s="40">
        <v>1.9770845220083786</v>
      </c>
      <c r="C29" s="40">
        <v>5.8451999999999997E-2</v>
      </c>
      <c r="D29" s="451">
        <f t="shared" si="30"/>
        <v>1.8809309820083786</v>
      </c>
      <c r="E29" s="451">
        <f t="shared" si="31"/>
        <v>2.0732380620083788</v>
      </c>
      <c r="F29" s="40">
        <v>1.94</v>
      </c>
      <c r="G29" s="108">
        <v>5.8999999999999997E-2</v>
      </c>
      <c r="H29" s="40">
        <v>1.843</v>
      </c>
      <c r="I29" s="40">
        <v>2.036</v>
      </c>
      <c r="J29" s="40">
        <v>2.012</v>
      </c>
      <c r="K29" s="108">
        <v>0.29499999999999998</v>
      </c>
      <c r="L29" s="40">
        <v>1.526</v>
      </c>
      <c r="M29" s="40">
        <v>2.4980000000000002</v>
      </c>
      <c r="N29" s="40">
        <v>1.87</v>
      </c>
      <c r="O29" s="108">
        <v>0.21099999999999999</v>
      </c>
      <c r="P29" s="40">
        <v>1.5229999999999999</v>
      </c>
      <c r="Q29" s="40">
        <v>2.2170000000000001</v>
      </c>
      <c r="R29" s="40">
        <v>1.6319999999999999</v>
      </c>
      <c r="S29" s="108">
        <v>9.2999999999999999E-2</v>
      </c>
      <c r="T29" s="40">
        <f t="shared" si="32"/>
        <v>1.479015</v>
      </c>
      <c r="U29" s="40">
        <f t="shared" si="33"/>
        <v>1.7849849999999998</v>
      </c>
      <c r="V29" s="40">
        <v>1.625</v>
      </c>
      <c r="W29" s="108">
        <v>0.19654099999999999</v>
      </c>
      <c r="X29" s="40">
        <f t="shared" si="34"/>
        <v>1.3016900549999999</v>
      </c>
      <c r="Y29" s="40">
        <f t="shared" si="35"/>
        <v>1.9483099450000001</v>
      </c>
      <c r="Z29" s="40">
        <v>1.6339451148435311</v>
      </c>
      <c r="AA29" s="108">
        <v>0.18817900000000001</v>
      </c>
      <c r="AB29" s="40">
        <f t="shared" si="36"/>
        <v>1.3243906598435311</v>
      </c>
      <c r="AC29" s="40">
        <f t="shared" si="37"/>
        <v>1.9434995698435311</v>
      </c>
      <c r="AD29" s="40">
        <v>1.5215119721183135</v>
      </c>
      <c r="AE29" s="108">
        <v>8.7833999999999995E-2</v>
      </c>
      <c r="AF29" s="451">
        <f t="shared" si="38"/>
        <v>1.3770250421183134</v>
      </c>
      <c r="AG29" s="451">
        <f t="shared" si="39"/>
        <v>1.6659989021183135</v>
      </c>
      <c r="AH29" s="362"/>
      <c r="AI29" s="362"/>
      <c r="AJ29" s="362"/>
      <c r="AK29" s="362"/>
      <c r="AL29" s="362"/>
      <c r="AM29" s="362"/>
      <c r="AN29" s="362"/>
    </row>
    <row r="30" spans="1:40" s="19" customFormat="1" ht="15" customHeight="1" x14ac:dyDescent="0.2">
      <c r="A30" s="35" t="s">
        <v>22</v>
      </c>
      <c r="B30" s="40">
        <v>2.6146951896873243</v>
      </c>
      <c r="C30" s="40">
        <v>6.7950999999999998E-2</v>
      </c>
      <c r="D30" s="451">
        <f t="shared" si="30"/>
        <v>2.5029157946873242</v>
      </c>
      <c r="E30" s="451">
        <f t="shared" si="31"/>
        <v>2.7264745846873244</v>
      </c>
      <c r="F30" s="40">
        <v>2.4449999999999998</v>
      </c>
      <c r="G30" s="108">
        <v>6.3E-2</v>
      </c>
      <c r="H30" s="40">
        <v>2.3410000000000002</v>
      </c>
      <c r="I30" s="40">
        <v>2.5499999999999998</v>
      </c>
      <c r="J30" s="40">
        <v>2.1280000000000001</v>
      </c>
      <c r="K30" s="108">
        <v>0.20499999999999999</v>
      </c>
      <c r="L30" s="40">
        <v>1.7909999999999999</v>
      </c>
      <c r="M30" s="40">
        <v>2.4649999999999999</v>
      </c>
      <c r="N30" s="40">
        <v>2.758</v>
      </c>
      <c r="O30" s="108">
        <v>0.246</v>
      </c>
      <c r="P30" s="40">
        <v>2.3540000000000001</v>
      </c>
      <c r="Q30" s="40">
        <v>3.1629999999999998</v>
      </c>
      <c r="R30" s="40">
        <v>2.2709999999999999</v>
      </c>
      <c r="S30" s="108">
        <v>0.10100000000000001</v>
      </c>
      <c r="T30" s="40">
        <f t="shared" si="32"/>
        <v>2.1048549999999997</v>
      </c>
      <c r="U30" s="40">
        <f t="shared" si="33"/>
        <v>2.4371450000000001</v>
      </c>
      <c r="V30" s="40">
        <v>2.1219999999999999</v>
      </c>
      <c r="W30" s="108">
        <v>0.19955300000000001</v>
      </c>
      <c r="X30" s="40">
        <f t="shared" si="34"/>
        <v>1.7937353149999999</v>
      </c>
      <c r="Y30" s="40">
        <f t="shared" si="35"/>
        <v>2.4502646850000001</v>
      </c>
      <c r="Z30" s="40">
        <v>1.9821323036902421</v>
      </c>
      <c r="AA30" s="108">
        <v>0.207842</v>
      </c>
      <c r="AB30" s="40">
        <f t="shared" si="36"/>
        <v>1.6402322136902421</v>
      </c>
      <c r="AC30" s="40">
        <f t="shared" si="37"/>
        <v>2.3240323936902421</v>
      </c>
      <c r="AD30" s="40">
        <v>2.3003417335491423</v>
      </c>
      <c r="AE30" s="108">
        <v>0.123728</v>
      </c>
      <c r="AF30" s="451">
        <f t="shared" si="38"/>
        <v>2.0968091735491421</v>
      </c>
      <c r="AG30" s="451">
        <f t="shared" si="39"/>
        <v>2.5038742935491425</v>
      </c>
      <c r="AH30" s="362"/>
      <c r="AI30" s="362"/>
      <c r="AJ30" s="362"/>
      <c r="AK30" s="362"/>
      <c r="AL30" s="362"/>
      <c r="AM30" s="362"/>
      <c r="AN30" s="362"/>
    </row>
    <row r="31" spans="1:40" s="19" customFormat="1" ht="15" customHeight="1" x14ac:dyDescent="0.2">
      <c r="A31" s="35" t="s">
        <v>23</v>
      </c>
      <c r="B31" s="40">
        <v>0.81646785654588705</v>
      </c>
      <c r="C31" s="40">
        <v>3.6542999999999999E-2</v>
      </c>
      <c r="D31" s="451">
        <f t="shared" si="30"/>
        <v>0.75635462154588706</v>
      </c>
      <c r="E31" s="451">
        <f t="shared" si="31"/>
        <v>0.87658109154588704</v>
      </c>
      <c r="F31" s="40">
        <v>0.75900000000000001</v>
      </c>
      <c r="G31" s="108">
        <v>3.5999999999999997E-2</v>
      </c>
      <c r="H31" s="40">
        <v>0.70099999999999996</v>
      </c>
      <c r="I31" s="40">
        <v>0.81799999999999995</v>
      </c>
      <c r="J31" s="40">
        <v>0.94199999999999995</v>
      </c>
      <c r="K31" s="108">
        <v>0.26800000000000002</v>
      </c>
      <c r="L31" s="40">
        <v>0.501</v>
      </c>
      <c r="M31" s="40">
        <v>1.3819999999999999</v>
      </c>
      <c r="N31" s="40">
        <v>0.96599999999999997</v>
      </c>
      <c r="O31" s="108">
        <v>0.151</v>
      </c>
      <c r="P31" s="40">
        <v>0.71699999999999997</v>
      </c>
      <c r="Q31" s="40">
        <v>1.214</v>
      </c>
      <c r="R31" s="40">
        <v>0.86899999999999999</v>
      </c>
      <c r="S31" s="108">
        <v>7.1999999999999995E-2</v>
      </c>
      <c r="T31" s="40">
        <f t="shared" si="32"/>
        <v>0.75056</v>
      </c>
      <c r="U31" s="40">
        <f t="shared" si="33"/>
        <v>0.98743999999999998</v>
      </c>
      <c r="V31" s="40">
        <v>0.70099999999999996</v>
      </c>
      <c r="W31" s="108">
        <v>0.10838200000000001</v>
      </c>
      <c r="X31" s="40">
        <f t="shared" si="34"/>
        <v>0.52271160999999999</v>
      </c>
      <c r="Y31" s="40">
        <f t="shared" si="35"/>
        <v>0.87928838999999992</v>
      </c>
      <c r="Z31" s="40">
        <v>0.73671424860431645</v>
      </c>
      <c r="AA31" s="108">
        <v>0.13062099999999999</v>
      </c>
      <c r="AB31" s="40">
        <f t="shared" si="36"/>
        <v>0.5218427036043165</v>
      </c>
      <c r="AC31" s="40">
        <f t="shared" si="37"/>
        <v>0.95158579360431639</v>
      </c>
      <c r="AD31" s="40">
        <v>0.93651071595863777</v>
      </c>
      <c r="AE31" s="108">
        <v>8.2489000000000007E-2</v>
      </c>
      <c r="AF31" s="451">
        <f t="shared" si="38"/>
        <v>0.8008163109586377</v>
      </c>
      <c r="AG31" s="451">
        <f t="shared" si="39"/>
        <v>1.0722051209586378</v>
      </c>
      <c r="AH31" s="362"/>
      <c r="AI31" s="362"/>
      <c r="AJ31" s="362"/>
      <c r="AK31" s="362"/>
      <c r="AL31" s="362"/>
      <c r="AM31" s="362"/>
      <c r="AN31" s="362"/>
    </row>
    <row r="32" spans="1:40" s="19" customFormat="1" ht="15" customHeight="1" x14ac:dyDescent="0.2">
      <c r="A32" s="35" t="s">
        <v>24</v>
      </c>
      <c r="B32" s="40">
        <v>1.7800737748704161</v>
      </c>
      <c r="C32" s="40">
        <v>5.9504000000000001E-2</v>
      </c>
      <c r="D32" s="451">
        <f t="shared" si="30"/>
        <v>1.682189694870416</v>
      </c>
      <c r="E32" s="451">
        <f t="shared" si="31"/>
        <v>1.8779578548704161</v>
      </c>
      <c r="F32" s="40">
        <v>1.538</v>
      </c>
      <c r="G32" s="108">
        <v>5.1999999999999998E-2</v>
      </c>
      <c r="H32" s="40">
        <v>1.4530000000000001</v>
      </c>
      <c r="I32" s="40">
        <v>1.623</v>
      </c>
      <c r="J32" s="40">
        <v>1.3360000000000001</v>
      </c>
      <c r="K32" s="108">
        <v>0.19600000000000001</v>
      </c>
      <c r="L32" s="40">
        <v>1.0129999999999999</v>
      </c>
      <c r="M32" s="40">
        <v>1.659</v>
      </c>
      <c r="N32" s="40">
        <v>1.0620000000000001</v>
      </c>
      <c r="O32" s="108">
        <v>0.14699999999999999</v>
      </c>
      <c r="P32" s="40">
        <v>0.81899999999999995</v>
      </c>
      <c r="Q32" s="40">
        <v>1.304</v>
      </c>
      <c r="R32" s="40">
        <v>1.256</v>
      </c>
      <c r="S32" s="108">
        <v>8.8999999999999996E-2</v>
      </c>
      <c r="T32" s="40">
        <f t="shared" si="32"/>
        <v>1.1095950000000001</v>
      </c>
      <c r="U32" s="40">
        <f t="shared" si="33"/>
        <v>1.4024049999999999</v>
      </c>
      <c r="V32" s="40">
        <v>1.034</v>
      </c>
      <c r="W32" s="108">
        <v>0.20107900000000001</v>
      </c>
      <c r="X32" s="40">
        <f t="shared" si="34"/>
        <v>0.70322504499999994</v>
      </c>
      <c r="Y32" s="40">
        <f t="shared" si="35"/>
        <v>1.3647749550000001</v>
      </c>
      <c r="Z32" s="40">
        <v>1.3313486243401633</v>
      </c>
      <c r="AA32" s="108">
        <v>0.215813</v>
      </c>
      <c r="AB32" s="40">
        <f t="shared" si="36"/>
        <v>0.97633623934016334</v>
      </c>
      <c r="AC32" s="40">
        <f t="shared" si="37"/>
        <v>1.6863610093401633</v>
      </c>
      <c r="AD32" s="40">
        <v>1.2122344463557395</v>
      </c>
      <c r="AE32" s="108">
        <v>0.104958</v>
      </c>
      <c r="AF32" s="451">
        <f t="shared" si="38"/>
        <v>1.0395785363557395</v>
      </c>
      <c r="AG32" s="451">
        <f t="shared" si="39"/>
        <v>1.3848903563557395</v>
      </c>
      <c r="AH32" s="362"/>
      <c r="AI32" s="362"/>
      <c r="AJ32" s="362"/>
      <c r="AK32" s="362"/>
      <c r="AL32" s="362"/>
      <c r="AM32" s="362"/>
      <c r="AN32" s="362"/>
    </row>
    <row r="33" spans="1:40" s="19" customFormat="1" ht="15" customHeight="1" x14ac:dyDescent="0.2">
      <c r="A33" s="35" t="s">
        <v>25</v>
      </c>
      <c r="B33" s="40">
        <v>8.4479269810318467</v>
      </c>
      <c r="C33" s="40">
        <v>0.13741800000000001</v>
      </c>
      <c r="D33" s="451">
        <f t="shared" si="30"/>
        <v>8.2218743710318467</v>
      </c>
      <c r="E33" s="451">
        <f t="shared" si="31"/>
        <v>8.6739795910318467</v>
      </c>
      <c r="F33" s="40">
        <v>8.5890000000000004</v>
      </c>
      <c r="G33" s="108">
        <v>0.13400000000000001</v>
      </c>
      <c r="H33" s="40">
        <v>8.3680000000000003</v>
      </c>
      <c r="I33" s="40">
        <v>8.81</v>
      </c>
      <c r="J33" s="40">
        <v>7.2290000000000001</v>
      </c>
      <c r="K33" s="108">
        <v>0.41599999999999998</v>
      </c>
      <c r="L33" s="40">
        <v>6.5439999999999996</v>
      </c>
      <c r="M33" s="40">
        <v>7.9139999999999997</v>
      </c>
      <c r="N33" s="40">
        <v>8.2919999999999998</v>
      </c>
      <c r="O33" s="108">
        <v>0.47</v>
      </c>
      <c r="P33" s="40">
        <v>7.52</v>
      </c>
      <c r="Q33" s="40">
        <v>9.0649999999999995</v>
      </c>
      <c r="R33" s="40">
        <v>7.8479999999999999</v>
      </c>
      <c r="S33" s="108">
        <v>0.22700000000000001</v>
      </c>
      <c r="T33" s="40">
        <f t="shared" si="32"/>
        <v>7.4745850000000003</v>
      </c>
      <c r="U33" s="40">
        <f t="shared" si="33"/>
        <v>8.2214150000000004</v>
      </c>
      <c r="V33" s="40">
        <v>7.609</v>
      </c>
      <c r="W33" s="108">
        <v>0.419128</v>
      </c>
      <c r="X33" s="40">
        <f t="shared" si="34"/>
        <v>6.9195344399999996</v>
      </c>
      <c r="Y33" s="40">
        <f t="shared" si="35"/>
        <v>8.2984655600000004</v>
      </c>
      <c r="Z33" s="40">
        <v>8.2572773316957946</v>
      </c>
      <c r="AA33" s="108">
        <v>0.57305300000000003</v>
      </c>
      <c r="AB33" s="40">
        <f t="shared" si="36"/>
        <v>7.3146051466957944</v>
      </c>
      <c r="AC33" s="40">
        <f t="shared" si="37"/>
        <v>9.1999495166957939</v>
      </c>
      <c r="AD33" s="40">
        <v>7.9419318799477985</v>
      </c>
      <c r="AE33" s="108">
        <v>0.22565099999999999</v>
      </c>
      <c r="AF33" s="451">
        <f t="shared" si="38"/>
        <v>7.5707359849477989</v>
      </c>
      <c r="AG33" s="451">
        <f t="shared" si="39"/>
        <v>8.3131277749477981</v>
      </c>
      <c r="AH33" s="362"/>
      <c r="AI33" s="362"/>
      <c r="AJ33" s="362"/>
      <c r="AK33" s="362"/>
      <c r="AL33" s="362"/>
      <c r="AM33" s="362"/>
      <c r="AN33" s="362"/>
    </row>
    <row r="34" spans="1:40" s="19" customFormat="1" ht="15" customHeight="1" x14ac:dyDescent="0.2">
      <c r="A34" s="35" t="s">
        <v>26</v>
      </c>
      <c r="B34" s="40">
        <v>11.075154408578399</v>
      </c>
      <c r="C34" s="40">
        <v>0.13106100000000001</v>
      </c>
      <c r="D34" s="451">
        <f t="shared" si="30"/>
        <v>10.859559063578399</v>
      </c>
      <c r="E34" s="451">
        <f t="shared" si="31"/>
        <v>11.2907497535784</v>
      </c>
      <c r="F34" s="40">
        <v>10.667</v>
      </c>
      <c r="G34" s="108">
        <v>0.128</v>
      </c>
      <c r="H34" s="40">
        <v>10.457000000000001</v>
      </c>
      <c r="I34" s="40">
        <v>10.877000000000001</v>
      </c>
      <c r="J34" s="40">
        <v>10.651</v>
      </c>
      <c r="K34" s="108">
        <v>0.46100000000000002</v>
      </c>
      <c r="L34" s="40">
        <v>9.8930000000000007</v>
      </c>
      <c r="M34" s="40">
        <v>11.41</v>
      </c>
      <c r="N34" s="40">
        <v>11.247999999999999</v>
      </c>
      <c r="O34" s="108">
        <v>0.56599999999999995</v>
      </c>
      <c r="P34" s="40">
        <v>10.316000000000001</v>
      </c>
      <c r="Q34" s="40">
        <v>12.179</v>
      </c>
      <c r="R34" s="40">
        <v>10.423999999999999</v>
      </c>
      <c r="S34" s="108">
        <v>0.23</v>
      </c>
      <c r="T34" s="40">
        <f t="shared" si="32"/>
        <v>10.04565</v>
      </c>
      <c r="U34" s="40">
        <f t="shared" si="33"/>
        <v>10.802349999999999</v>
      </c>
      <c r="V34" s="40">
        <v>9.5630000000000006</v>
      </c>
      <c r="W34" s="108">
        <v>0.46851399999999999</v>
      </c>
      <c r="X34" s="40">
        <f t="shared" si="34"/>
        <v>8.7922944699999999</v>
      </c>
      <c r="Y34" s="40">
        <f t="shared" si="35"/>
        <v>10.333705530000001</v>
      </c>
      <c r="Z34" s="40">
        <v>10.493355292397432</v>
      </c>
      <c r="AA34" s="108">
        <v>0.484595</v>
      </c>
      <c r="AB34" s="40">
        <f t="shared" si="36"/>
        <v>9.696196517397432</v>
      </c>
      <c r="AC34" s="40">
        <f t="shared" si="37"/>
        <v>11.290514067397432</v>
      </c>
      <c r="AD34" s="40">
        <v>10.352646335427243</v>
      </c>
      <c r="AE34" s="108">
        <v>0.22806999999999999</v>
      </c>
      <c r="AF34" s="451">
        <f t="shared" si="38"/>
        <v>9.9774711854272429</v>
      </c>
      <c r="AG34" s="451">
        <f t="shared" si="39"/>
        <v>10.727821485427244</v>
      </c>
      <c r="AH34" s="362"/>
      <c r="AI34" s="362"/>
      <c r="AJ34" s="362"/>
      <c r="AK34" s="362"/>
      <c r="AL34" s="362"/>
      <c r="AM34" s="362"/>
      <c r="AN34" s="362"/>
    </row>
    <row r="35" spans="1:40" s="19" customFormat="1" ht="15" customHeight="1" x14ac:dyDescent="0.2">
      <c r="A35" s="35" t="s">
        <v>8</v>
      </c>
      <c r="B35" s="40">
        <v>5.6286529282698021</v>
      </c>
      <c r="C35" s="40">
        <v>9.9148E-2</v>
      </c>
      <c r="D35" s="451">
        <f t="shared" si="30"/>
        <v>5.4655544682698025</v>
      </c>
      <c r="E35" s="451">
        <f t="shared" si="31"/>
        <v>5.7917513882698017</v>
      </c>
      <c r="F35" s="40">
        <v>5.61</v>
      </c>
      <c r="G35" s="108">
        <v>9.8000000000000004E-2</v>
      </c>
      <c r="H35" s="40">
        <v>5.45</v>
      </c>
      <c r="I35" s="40">
        <v>5.77</v>
      </c>
      <c r="J35" s="40">
        <v>5.4459999999999997</v>
      </c>
      <c r="K35" s="108">
        <v>0.34</v>
      </c>
      <c r="L35" s="40">
        <v>4.8860000000000001</v>
      </c>
      <c r="M35" s="40">
        <v>6.0060000000000002</v>
      </c>
      <c r="N35" s="40">
        <v>5.09</v>
      </c>
      <c r="O35" s="108">
        <v>0.30099999999999999</v>
      </c>
      <c r="P35" s="40">
        <v>4.5940000000000003</v>
      </c>
      <c r="Q35" s="40">
        <v>5.585</v>
      </c>
      <c r="R35" s="40">
        <v>5.4850000000000003</v>
      </c>
      <c r="S35" s="108">
        <v>0.17199999999999999</v>
      </c>
      <c r="T35" s="40">
        <f t="shared" si="32"/>
        <v>5.2020600000000004</v>
      </c>
      <c r="U35" s="40">
        <f t="shared" si="33"/>
        <v>5.7679400000000003</v>
      </c>
      <c r="V35" s="40">
        <v>4.9889999999999999</v>
      </c>
      <c r="W35" s="108">
        <v>0.29298400000000002</v>
      </c>
      <c r="X35" s="40">
        <f t="shared" si="34"/>
        <v>4.5070413199999999</v>
      </c>
      <c r="Y35" s="40">
        <f t="shared" si="35"/>
        <v>5.4709586799999999</v>
      </c>
      <c r="Z35" s="40">
        <v>5.6845351476264625</v>
      </c>
      <c r="AA35" s="108">
        <v>0.371475</v>
      </c>
      <c r="AB35" s="40">
        <f t="shared" si="36"/>
        <v>5.0734587726264628</v>
      </c>
      <c r="AC35" s="40">
        <f t="shared" si="37"/>
        <v>6.2956115226264622</v>
      </c>
      <c r="AD35" s="40">
        <v>4.9831135044932067</v>
      </c>
      <c r="AE35" s="108">
        <v>0.17232700000000001</v>
      </c>
      <c r="AF35" s="451">
        <f t="shared" si="38"/>
        <v>4.6996355894932069</v>
      </c>
      <c r="AG35" s="451">
        <f t="shared" si="39"/>
        <v>5.2665914194932064</v>
      </c>
      <c r="AH35" s="362"/>
      <c r="AI35" s="362"/>
      <c r="AJ35" s="362"/>
      <c r="AK35" s="362"/>
      <c r="AL35" s="362"/>
      <c r="AM35" s="362"/>
      <c r="AN35" s="362"/>
    </row>
    <row r="36" spans="1:40" s="19" customFormat="1" ht="15" customHeight="1" x14ac:dyDescent="0.2">
      <c r="A36" s="35" t="s">
        <v>27</v>
      </c>
      <c r="B36" s="40">
        <v>2.7694344339933807</v>
      </c>
      <c r="C36" s="40">
        <v>6.4487000000000003E-2</v>
      </c>
      <c r="D36" s="451">
        <f t="shared" si="30"/>
        <v>2.6633533189933809</v>
      </c>
      <c r="E36" s="451">
        <f t="shared" si="31"/>
        <v>2.8755155489933806</v>
      </c>
      <c r="F36" s="40">
        <v>2.5950000000000002</v>
      </c>
      <c r="G36" s="108">
        <v>6.5000000000000002E-2</v>
      </c>
      <c r="H36" s="40">
        <v>2.488</v>
      </c>
      <c r="I36" s="40">
        <v>2.702</v>
      </c>
      <c r="J36" s="40">
        <v>2.891</v>
      </c>
      <c r="K36" s="108">
        <v>0.25900000000000001</v>
      </c>
      <c r="L36" s="40">
        <v>2.4649999999999999</v>
      </c>
      <c r="M36" s="40">
        <v>3.3180000000000001</v>
      </c>
      <c r="N36" s="40">
        <v>2.6019999999999999</v>
      </c>
      <c r="O36" s="108">
        <v>0.23100000000000001</v>
      </c>
      <c r="P36" s="40">
        <v>2.222</v>
      </c>
      <c r="Q36" s="40">
        <v>2.9830000000000001</v>
      </c>
      <c r="R36" s="40">
        <v>2.6859999999999999</v>
      </c>
      <c r="S36" s="108">
        <v>0.13600000000000001</v>
      </c>
      <c r="T36" s="40">
        <f t="shared" si="32"/>
        <v>2.4622799999999998</v>
      </c>
      <c r="U36" s="40">
        <f t="shared" si="33"/>
        <v>2.9097200000000001</v>
      </c>
      <c r="V36" s="40">
        <v>2.5409999999999999</v>
      </c>
      <c r="W36" s="108">
        <v>0.24399899999999999</v>
      </c>
      <c r="X36" s="40">
        <f t="shared" si="34"/>
        <v>2.1396216450000001</v>
      </c>
      <c r="Y36" s="40">
        <f t="shared" si="35"/>
        <v>2.9423783549999998</v>
      </c>
      <c r="Z36" s="40">
        <v>2.5506985802567526</v>
      </c>
      <c r="AA36" s="108">
        <v>0.25185000000000002</v>
      </c>
      <c r="AB36" s="40">
        <f t="shared" si="36"/>
        <v>2.1364053302567525</v>
      </c>
      <c r="AC36" s="40">
        <f t="shared" si="37"/>
        <v>2.9649918302567526</v>
      </c>
      <c r="AD36" s="40">
        <v>2.4634433856923934</v>
      </c>
      <c r="AE36" s="108">
        <v>0.127613</v>
      </c>
      <c r="AF36" s="451">
        <f t="shared" si="38"/>
        <v>2.2535200006923932</v>
      </c>
      <c r="AG36" s="451">
        <f t="shared" si="39"/>
        <v>2.6733667706923936</v>
      </c>
      <c r="AH36" s="362"/>
      <c r="AI36" s="362"/>
      <c r="AJ36" s="362"/>
      <c r="AK36" s="362"/>
      <c r="AL36" s="362"/>
      <c r="AM36" s="362"/>
      <c r="AN36" s="362"/>
    </row>
    <row r="37" spans="1:40" s="19" customFormat="1" ht="15" customHeight="1" x14ac:dyDescent="0.2">
      <c r="A37" s="35" t="s">
        <v>28</v>
      </c>
      <c r="B37" s="40">
        <v>1.315913908485896</v>
      </c>
      <c r="C37" s="40">
        <v>4.5571E-2</v>
      </c>
      <c r="D37" s="451">
        <f t="shared" si="30"/>
        <v>1.2409496134858959</v>
      </c>
      <c r="E37" s="451">
        <f t="shared" si="31"/>
        <v>1.390878203485896</v>
      </c>
      <c r="F37" s="40">
        <v>1.526</v>
      </c>
      <c r="G37" s="108">
        <v>0.05</v>
      </c>
      <c r="H37" s="40">
        <v>1.444</v>
      </c>
      <c r="I37" s="40">
        <v>1.6080000000000001</v>
      </c>
      <c r="J37" s="40">
        <v>1.2789999999999999</v>
      </c>
      <c r="K37" s="108">
        <v>0.18</v>
      </c>
      <c r="L37" s="40">
        <v>0.98299999999999998</v>
      </c>
      <c r="M37" s="40">
        <v>1.575</v>
      </c>
      <c r="N37" s="40">
        <v>1.6890000000000001</v>
      </c>
      <c r="O37" s="108">
        <v>0.24299999999999999</v>
      </c>
      <c r="P37" s="40">
        <v>1.29</v>
      </c>
      <c r="Q37" s="40">
        <v>2.0880000000000001</v>
      </c>
      <c r="R37" s="40">
        <v>1.7310000000000001</v>
      </c>
      <c r="S37" s="108">
        <v>0.11</v>
      </c>
      <c r="T37" s="40">
        <f t="shared" si="32"/>
        <v>1.5500500000000001</v>
      </c>
      <c r="U37" s="40">
        <f t="shared" si="33"/>
        <v>1.91195</v>
      </c>
      <c r="V37" s="40">
        <v>1.282</v>
      </c>
      <c r="W37" s="108">
        <v>0.151644</v>
      </c>
      <c r="X37" s="40">
        <f t="shared" si="34"/>
        <v>1.0325456200000001</v>
      </c>
      <c r="Y37" s="40">
        <f t="shared" si="35"/>
        <v>1.53145438</v>
      </c>
      <c r="Z37" s="40">
        <v>1.4025859888485033</v>
      </c>
      <c r="AA37" s="108">
        <v>0.18069199999999999</v>
      </c>
      <c r="AB37" s="40">
        <f t="shared" si="36"/>
        <v>1.1053476488485032</v>
      </c>
      <c r="AC37" s="40">
        <f t="shared" si="37"/>
        <v>1.6998243288485033</v>
      </c>
      <c r="AD37" s="40">
        <v>1.7115341503411647</v>
      </c>
      <c r="AE37" s="108">
        <v>0.11145099999999999</v>
      </c>
      <c r="AF37" s="451">
        <f t="shared" si="38"/>
        <v>1.5281972553411647</v>
      </c>
      <c r="AG37" s="451">
        <f t="shared" si="39"/>
        <v>1.8948710453411648</v>
      </c>
      <c r="AH37" s="362"/>
      <c r="AI37" s="362"/>
      <c r="AJ37" s="362"/>
      <c r="AK37" s="362"/>
      <c r="AL37" s="362"/>
      <c r="AM37" s="362"/>
      <c r="AN37" s="362"/>
    </row>
    <row r="38" spans="1:40" s="19" customFormat="1" ht="15" customHeight="1" x14ac:dyDescent="0.2">
      <c r="A38" s="35" t="s">
        <v>81</v>
      </c>
      <c r="B38" s="40">
        <v>10.270855057394508</v>
      </c>
      <c r="C38" s="40">
        <v>0.12617500000000001</v>
      </c>
      <c r="D38" s="451">
        <f t="shared" si="30"/>
        <v>10.063297182394507</v>
      </c>
      <c r="E38" s="451">
        <f t="shared" si="31"/>
        <v>10.478412932394509</v>
      </c>
      <c r="F38" s="40">
        <v>10.348000000000001</v>
      </c>
      <c r="G38" s="108">
        <v>0.123</v>
      </c>
      <c r="H38" s="40">
        <v>10.145</v>
      </c>
      <c r="I38" s="40">
        <v>10.551</v>
      </c>
      <c r="J38" s="40">
        <v>9.891</v>
      </c>
      <c r="K38" s="108">
        <v>0.46</v>
      </c>
      <c r="L38" s="40">
        <v>9.1340000000000003</v>
      </c>
      <c r="M38" s="40">
        <v>10.648</v>
      </c>
      <c r="N38" s="40">
        <v>9.9670000000000005</v>
      </c>
      <c r="O38" s="108">
        <v>0.45600000000000002</v>
      </c>
      <c r="P38" s="40">
        <v>9.2170000000000005</v>
      </c>
      <c r="Q38" s="40">
        <v>10.718</v>
      </c>
      <c r="R38" s="40">
        <v>10.218</v>
      </c>
      <c r="S38" s="108">
        <v>0.26400000000000001</v>
      </c>
      <c r="T38" s="40">
        <f t="shared" si="32"/>
        <v>9.7837200000000006</v>
      </c>
      <c r="U38" s="40">
        <f t="shared" si="33"/>
        <v>10.652279999999999</v>
      </c>
      <c r="V38" s="40">
        <v>9.9480000000000004</v>
      </c>
      <c r="W38" s="108">
        <v>0.53986400000000001</v>
      </c>
      <c r="X38" s="40">
        <f t="shared" si="34"/>
        <v>9.0599237200000005</v>
      </c>
      <c r="Y38" s="40">
        <f t="shared" si="35"/>
        <v>10.83607628</v>
      </c>
      <c r="Z38" s="40">
        <v>10.767624650960455</v>
      </c>
      <c r="AA38" s="108">
        <v>0.52351899999999996</v>
      </c>
      <c r="AB38" s="40">
        <f t="shared" si="36"/>
        <v>9.9064358959604544</v>
      </c>
      <c r="AC38" s="40">
        <f t="shared" si="37"/>
        <v>11.628813405960456</v>
      </c>
      <c r="AD38" s="40">
        <v>10.18372218677184</v>
      </c>
      <c r="AE38" s="108">
        <v>0.22598499999999999</v>
      </c>
      <c r="AF38" s="451">
        <f t="shared" si="38"/>
        <v>9.8119768617718393</v>
      </c>
      <c r="AG38" s="451">
        <f t="shared" si="39"/>
        <v>10.555467511771841</v>
      </c>
      <c r="AH38" s="362"/>
      <c r="AI38" s="362"/>
      <c r="AJ38" s="362"/>
      <c r="AK38" s="362"/>
      <c r="AL38" s="362"/>
      <c r="AM38" s="362"/>
      <c r="AN38" s="362"/>
    </row>
    <row r="39" spans="1:40" s="19" customFormat="1" ht="15" customHeight="1" x14ac:dyDescent="0.15">
      <c r="A39" s="35" t="s">
        <v>29</v>
      </c>
      <c r="B39" s="40">
        <v>4.9723885701361409E-3</v>
      </c>
      <c r="C39" s="40">
        <v>2.343E-3</v>
      </c>
      <c r="D39" s="451">
        <f t="shared" si="30"/>
        <v>1.1181535701361408E-3</v>
      </c>
      <c r="E39" s="451">
        <f t="shared" si="31"/>
        <v>8.8266235701361419E-3</v>
      </c>
      <c r="F39" s="40">
        <v>2E-3</v>
      </c>
      <c r="G39" s="40">
        <v>1E-3</v>
      </c>
      <c r="H39" s="40">
        <v>0</v>
      </c>
      <c r="I39" s="40">
        <v>4.0000000000000001E-3</v>
      </c>
      <c r="J39" s="40">
        <v>1.9E-2</v>
      </c>
      <c r="K39" s="40">
        <v>1.9E-2</v>
      </c>
      <c r="L39" s="40" t="s">
        <v>306</v>
      </c>
      <c r="M39" s="40">
        <v>0.05</v>
      </c>
      <c r="N39" s="40">
        <v>3.0000000000000001E-3</v>
      </c>
      <c r="O39" s="40">
        <v>3.0000000000000001E-3</v>
      </c>
      <c r="P39" s="40" t="s">
        <v>306</v>
      </c>
      <c r="Q39" s="40">
        <v>8.9999999999999993E-3</v>
      </c>
      <c r="R39" s="40">
        <v>1.4E-2</v>
      </c>
      <c r="S39" s="40">
        <v>8.9999999999999993E-3</v>
      </c>
      <c r="T39" s="40" t="s">
        <v>306</v>
      </c>
      <c r="U39" s="40">
        <f t="shared" si="33"/>
        <v>2.8804999999999997E-2</v>
      </c>
      <c r="V39" s="40">
        <v>1.4095021114025299E-2</v>
      </c>
      <c r="W39" s="40">
        <v>1.093E-2</v>
      </c>
      <c r="X39" s="40" t="s">
        <v>306</v>
      </c>
      <c r="Y39" s="40">
        <f t="shared" si="35"/>
        <v>3.2074871114025301E-2</v>
      </c>
      <c r="Z39" s="40">
        <v>7.9426832889968099E-3</v>
      </c>
      <c r="AA39" s="40">
        <v>7.9459999999999999E-3</v>
      </c>
      <c r="AB39" s="40" t="s">
        <v>306</v>
      </c>
      <c r="AC39" s="40">
        <f t="shared" si="37"/>
        <v>2.1013853288996812E-2</v>
      </c>
      <c r="AD39" s="40">
        <v>3.9390641838221345E-3</v>
      </c>
      <c r="AE39" s="40">
        <v>3.2230000000000002E-3</v>
      </c>
      <c r="AF39" s="40" t="s">
        <v>306</v>
      </c>
      <c r="AG39" s="451">
        <f t="shared" si="39"/>
        <v>9.2408991838221349E-3</v>
      </c>
      <c r="AH39" s="362"/>
      <c r="AI39" s="362"/>
      <c r="AJ39" s="362"/>
      <c r="AK39" s="362"/>
      <c r="AL39" s="362"/>
      <c r="AM39" s="362"/>
      <c r="AN39" s="362"/>
    </row>
    <row r="40" spans="1:40" s="19" customFormat="1" ht="15" customHeight="1" x14ac:dyDescent="0.15">
      <c r="A40" s="35"/>
      <c r="B40" s="107"/>
      <c r="C40" s="107"/>
      <c r="D40" s="449"/>
      <c r="E40" s="449"/>
      <c r="F40" s="107"/>
      <c r="G40" s="165"/>
      <c r="H40" s="107"/>
      <c r="I40" s="107"/>
      <c r="J40" s="107"/>
      <c r="K40" s="165"/>
      <c r="L40" s="107"/>
      <c r="M40" s="107"/>
      <c r="N40" s="107"/>
      <c r="O40" s="165"/>
      <c r="P40" s="107"/>
      <c r="Q40" s="107"/>
      <c r="R40" s="107"/>
      <c r="S40" s="165"/>
      <c r="T40" s="107"/>
      <c r="U40" s="107"/>
      <c r="V40" s="107"/>
      <c r="W40" s="165"/>
      <c r="X40" s="107"/>
      <c r="Y40" s="107"/>
      <c r="Z40" s="107"/>
      <c r="AA40" s="165"/>
      <c r="AB40" s="107"/>
      <c r="AC40" s="107"/>
      <c r="AD40" s="107"/>
      <c r="AE40" s="165"/>
      <c r="AF40" s="449"/>
      <c r="AG40" s="449"/>
    </row>
    <row r="41" spans="1:40" s="19" customFormat="1" ht="15" customHeight="1" x14ac:dyDescent="0.15">
      <c r="A41" s="35"/>
      <c r="B41" s="107"/>
      <c r="C41" s="107"/>
      <c r="D41" s="449"/>
      <c r="E41" s="449"/>
      <c r="F41" s="107"/>
      <c r="G41" s="165"/>
      <c r="H41" s="107"/>
      <c r="I41" s="107"/>
      <c r="J41" s="107"/>
      <c r="K41" s="165"/>
      <c r="L41" s="107"/>
      <c r="M41" s="107"/>
      <c r="N41" s="107"/>
      <c r="O41" s="165"/>
      <c r="P41" s="107"/>
      <c r="Q41" s="107"/>
      <c r="R41" s="107"/>
      <c r="S41" s="165"/>
      <c r="T41" s="107"/>
      <c r="U41" s="107"/>
      <c r="V41" s="107"/>
      <c r="W41" s="165"/>
      <c r="X41" s="107"/>
      <c r="Y41" s="107"/>
      <c r="Z41" s="107"/>
      <c r="AA41" s="165"/>
      <c r="AB41" s="107"/>
      <c r="AC41" s="107"/>
      <c r="AD41" s="107"/>
      <c r="AE41" s="165"/>
      <c r="AF41" s="449"/>
      <c r="AG41" s="449"/>
    </row>
    <row r="42" spans="1:40" s="270" customFormat="1" ht="15" customHeight="1" x14ac:dyDescent="0.15">
      <c r="A42" s="271" t="s">
        <v>52</v>
      </c>
      <c r="B42" s="41">
        <v>100</v>
      </c>
      <c r="C42" s="41"/>
      <c r="D42" s="452"/>
      <c r="E42" s="452"/>
      <c r="F42" s="41">
        <f t="shared" ref="F42" si="40">SUM(F44:F46)</f>
        <v>100.00000000000001</v>
      </c>
      <c r="G42" s="315"/>
      <c r="H42" s="41"/>
      <c r="I42" s="41"/>
      <c r="J42" s="41">
        <f>SUM(J44:J46)</f>
        <v>99.999999999999986</v>
      </c>
      <c r="K42" s="315"/>
      <c r="L42" s="41"/>
      <c r="M42" s="41"/>
      <c r="N42" s="41">
        <v>100</v>
      </c>
      <c r="O42" s="315"/>
      <c r="P42" s="41"/>
      <c r="Q42" s="41"/>
      <c r="R42" s="41">
        <f>SUM(R44:R46)</f>
        <v>100.001</v>
      </c>
      <c r="S42" s="315"/>
      <c r="T42" s="41"/>
      <c r="U42" s="41"/>
      <c r="V42" s="41">
        <v>100</v>
      </c>
      <c r="W42" s="315"/>
      <c r="X42" s="41"/>
      <c r="Y42" s="41"/>
      <c r="Z42" s="41">
        <v>100</v>
      </c>
      <c r="AA42" s="315"/>
      <c r="AB42" s="41"/>
      <c r="AC42" s="41"/>
      <c r="AD42" s="41">
        <v>100</v>
      </c>
      <c r="AE42" s="315"/>
      <c r="AF42" s="452"/>
      <c r="AG42" s="452"/>
      <c r="AI42" s="19"/>
      <c r="AJ42" s="19"/>
    </row>
    <row r="43" spans="1:40" s="19" customFormat="1" ht="15" customHeight="1" x14ac:dyDescent="0.15">
      <c r="A43" s="35"/>
      <c r="B43" s="107"/>
      <c r="C43" s="107"/>
      <c r="D43" s="449"/>
      <c r="E43" s="449"/>
      <c r="F43" s="107"/>
      <c r="G43" s="165"/>
      <c r="H43" s="107"/>
      <c r="I43" s="107"/>
      <c r="J43" s="107"/>
      <c r="K43" s="165"/>
      <c r="L43" s="107"/>
      <c r="M43" s="107"/>
      <c r="N43" s="107"/>
      <c r="O43" s="165"/>
      <c r="P43" s="107"/>
      <c r="Q43" s="107"/>
      <c r="R43" s="107"/>
      <c r="S43" s="165"/>
      <c r="T43" s="107"/>
      <c r="U43" s="107"/>
      <c r="V43" s="107"/>
      <c r="W43" s="165"/>
      <c r="X43" s="107"/>
      <c r="Y43" s="107"/>
      <c r="Z43" s="107"/>
      <c r="AA43" s="165"/>
      <c r="AB43" s="107"/>
      <c r="AC43" s="107"/>
      <c r="AD43" s="107"/>
      <c r="AE43" s="165"/>
      <c r="AF43" s="449"/>
      <c r="AG43" s="449"/>
    </row>
    <row r="44" spans="1:40" s="22" customFormat="1" x14ac:dyDescent="0.2">
      <c r="A44" s="120" t="s">
        <v>31</v>
      </c>
      <c r="B44" s="40">
        <v>30.770760333893733</v>
      </c>
      <c r="C44" s="40">
        <v>0.22691700000000001</v>
      </c>
      <c r="D44" s="451">
        <f t="shared" ref="D44:D46" si="41">B44- (C44*1.645)</f>
        <v>30.397481868893735</v>
      </c>
      <c r="E44" s="451">
        <f t="shared" ref="E44:E46" si="42">B44+ (C44*1.645)</f>
        <v>31.144038798893732</v>
      </c>
      <c r="F44" s="355">
        <v>30.315999999999999</v>
      </c>
      <c r="G44" s="121">
        <v>0.23</v>
      </c>
      <c r="H44" s="40">
        <v>29.937999999999999</v>
      </c>
      <c r="I44" s="40">
        <v>30.695</v>
      </c>
      <c r="J44" s="355">
        <v>32.902999999999999</v>
      </c>
      <c r="K44" s="121">
        <v>0.878</v>
      </c>
      <c r="L44" s="40">
        <v>31.457999999999998</v>
      </c>
      <c r="M44" s="40">
        <v>34.347999999999999</v>
      </c>
      <c r="N44" s="355">
        <v>33.773000000000003</v>
      </c>
      <c r="O44" s="121">
        <v>0.89100000000000001</v>
      </c>
      <c r="P44" s="40">
        <v>32.307000000000002</v>
      </c>
      <c r="Q44" s="40">
        <v>35.238</v>
      </c>
      <c r="R44" s="355">
        <v>35.701000000000001</v>
      </c>
      <c r="S44" s="121">
        <v>0.495</v>
      </c>
      <c r="T44" s="40">
        <f t="shared" ref="T44:T46" si="43">R44- (S44*1.645)</f>
        <v>34.886724999999998</v>
      </c>
      <c r="U44" s="40">
        <f t="shared" ref="U44:U46" si="44">R44+ (S44*1.645)</f>
        <v>36.515275000000003</v>
      </c>
      <c r="V44" s="355">
        <v>36.304000000000002</v>
      </c>
      <c r="W44" s="121">
        <v>0.79763399999999995</v>
      </c>
      <c r="X44" s="40">
        <f t="shared" ref="X44:X46" si="45">V44- (W44*1.645)</f>
        <v>34.991892069999999</v>
      </c>
      <c r="Y44" s="40">
        <f t="shared" ref="Y44:Y46" si="46">V44+ (W44*1.645)</f>
        <v>37.616107930000005</v>
      </c>
      <c r="Z44" s="355">
        <v>33.635717850277651</v>
      </c>
      <c r="AA44" s="121">
        <v>0.89955799999999997</v>
      </c>
      <c r="AB44" s="40">
        <f t="shared" ref="AB44:AB46" si="47">Z44- (AA44*1.645)</f>
        <v>32.155944940277649</v>
      </c>
      <c r="AC44" s="40">
        <f t="shared" ref="AC44:AC46" si="48">Z44+ (AA44*1.645)</f>
        <v>35.115490760277652</v>
      </c>
      <c r="AD44" s="355">
        <v>33.959047548128723</v>
      </c>
      <c r="AE44" s="121">
        <v>0.41211999999999999</v>
      </c>
      <c r="AF44" s="451">
        <f t="shared" ref="AF44:AF46" si="49">AD44- (AE44*1.645)</f>
        <v>33.281110148128725</v>
      </c>
      <c r="AG44" s="451">
        <f t="shared" ref="AG44:AG46" si="50">AD44+ (AE44*1.645)</f>
        <v>34.63698494812872</v>
      </c>
      <c r="AH44" s="362"/>
      <c r="AI44" s="362"/>
      <c r="AJ44" s="362"/>
      <c r="AK44" s="362"/>
      <c r="AL44" s="362"/>
      <c r="AM44" s="362"/>
      <c r="AN44" s="362"/>
    </row>
    <row r="45" spans="1:40" s="22" customFormat="1" x14ac:dyDescent="0.2">
      <c r="A45" s="120" t="s">
        <v>83</v>
      </c>
      <c r="B45" s="40">
        <v>68.624535894066526</v>
      </c>
      <c r="C45" s="40">
        <v>0.22808200000000001</v>
      </c>
      <c r="D45" s="451">
        <f t="shared" si="41"/>
        <v>68.249341004066522</v>
      </c>
      <c r="E45" s="451">
        <f t="shared" si="42"/>
        <v>68.999730784066529</v>
      </c>
      <c r="F45" s="355">
        <v>69.186000000000007</v>
      </c>
      <c r="G45" s="121">
        <v>0.23200000000000001</v>
      </c>
      <c r="H45" s="40">
        <v>68.805000000000007</v>
      </c>
      <c r="I45" s="40">
        <v>69.566999999999993</v>
      </c>
      <c r="J45" s="355">
        <v>66.445999999999998</v>
      </c>
      <c r="K45" s="121">
        <v>0.88400000000000001</v>
      </c>
      <c r="L45" s="40">
        <v>64.991</v>
      </c>
      <c r="M45" s="40">
        <v>67.900000000000006</v>
      </c>
      <c r="N45" s="355">
        <v>65.503</v>
      </c>
      <c r="O45" s="121">
        <v>0.89800000000000002</v>
      </c>
      <c r="P45" s="40">
        <v>64.027000000000001</v>
      </c>
      <c r="Q45" s="40">
        <v>66.98</v>
      </c>
      <c r="R45" s="355">
        <v>63.252000000000002</v>
      </c>
      <c r="S45" s="121">
        <v>0.51100000000000001</v>
      </c>
      <c r="T45" s="40">
        <f t="shared" si="43"/>
        <v>62.411405000000002</v>
      </c>
      <c r="U45" s="40">
        <f t="shared" si="44"/>
        <v>64.092595000000003</v>
      </c>
      <c r="V45" s="355">
        <v>62.619</v>
      </c>
      <c r="W45" s="121">
        <v>0.80369000000000002</v>
      </c>
      <c r="X45" s="40">
        <f t="shared" si="45"/>
        <v>61.296929949999999</v>
      </c>
      <c r="Y45" s="40">
        <f t="shared" si="46"/>
        <v>63.94107005</v>
      </c>
      <c r="Z45" s="355">
        <v>65.557919383727011</v>
      </c>
      <c r="AA45" s="121">
        <v>0.90461800000000003</v>
      </c>
      <c r="AB45" s="40">
        <f t="shared" si="47"/>
        <v>64.069822773727012</v>
      </c>
      <c r="AC45" s="40">
        <f t="shared" si="48"/>
        <v>67.046015993727011</v>
      </c>
      <c r="AD45" s="355">
        <v>65.041667706761828</v>
      </c>
      <c r="AE45" s="121">
        <v>0.41403899999999999</v>
      </c>
      <c r="AF45" s="451">
        <f t="shared" si="49"/>
        <v>64.360573551761831</v>
      </c>
      <c r="AG45" s="451">
        <f t="shared" si="50"/>
        <v>65.722761861761825</v>
      </c>
      <c r="AH45" s="362"/>
      <c r="AI45" s="362"/>
      <c r="AJ45" s="362"/>
      <c r="AK45" s="362"/>
      <c r="AL45" s="362"/>
      <c r="AM45" s="362"/>
      <c r="AN45" s="362"/>
    </row>
    <row r="46" spans="1:40" s="22" customFormat="1" x14ac:dyDescent="0.2">
      <c r="A46" s="120" t="s">
        <v>32</v>
      </c>
      <c r="B46" s="40">
        <v>0.60470617179119979</v>
      </c>
      <c r="C46" s="40">
        <v>3.3937000000000002E-2</v>
      </c>
      <c r="D46" s="451">
        <f t="shared" si="41"/>
        <v>0.54887980679119974</v>
      </c>
      <c r="E46" s="451">
        <f t="shared" si="42"/>
        <v>0.66053253679119983</v>
      </c>
      <c r="F46" s="355">
        <v>0.498</v>
      </c>
      <c r="G46" s="121">
        <v>3.5000000000000003E-2</v>
      </c>
      <c r="H46" s="40">
        <v>0.441</v>
      </c>
      <c r="I46" s="40">
        <v>0.55500000000000005</v>
      </c>
      <c r="J46" s="355">
        <v>0.65100000000000002</v>
      </c>
      <c r="K46" s="121">
        <v>0.104</v>
      </c>
      <c r="L46" s="40">
        <v>0.48099999999999998</v>
      </c>
      <c r="M46" s="40">
        <v>0.82199999999999995</v>
      </c>
      <c r="N46" s="355">
        <v>0.72399999999999998</v>
      </c>
      <c r="O46" s="121">
        <v>0.10100000000000001</v>
      </c>
      <c r="P46" s="40">
        <v>0.55800000000000005</v>
      </c>
      <c r="Q46" s="40">
        <v>0.89</v>
      </c>
      <c r="R46" s="355">
        <v>1.048</v>
      </c>
      <c r="S46" s="121">
        <v>8.7999999999999995E-2</v>
      </c>
      <c r="T46" s="40">
        <f t="shared" si="43"/>
        <v>0.90324000000000004</v>
      </c>
      <c r="U46" s="40">
        <f t="shared" si="44"/>
        <v>1.19276</v>
      </c>
      <c r="V46" s="355">
        <v>1.077</v>
      </c>
      <c r="W46" s="121">
        <v>0.13220799999999999</v>
      </c>
      <c r="X46" s="40">
        <f t="shared" si="45"/>
        <v>0.85951783999999998</v>
      </c>
      <c r="Y46" s="40">
        <f t="shared" si="46"/>
        <v>1.2944821599999998</v>
      </c>
      <c r="Z46" s="355">
        <v>0.80636276599532697</v>
      </c>
      <c r="AA46" s="121">
        <v>0.10580100000000001</v>
      </c>
      <c r="AB46" s="40">
        <f t="shared" si="47"/>
        <v>0.63232012099532697</v>
      </c>
      <c r="AC46" s="40">
        <f t="shared" si="48"/>
        <v>0.98040541099532696</v>
      </c>
      <c r="AD46" s="355">
        <v>0.99928685519260974</v>
      </c>
      <c r="AE46" s="121">
        <v>6.3055E-2</v>
      </c>
      <c r="AF46" s="451">
        <f t="shared" si="49"/>
        <v>0.89556138019260978</v>
      </c>
      <c r="AG46" s="451">
        <f t="shared" si="50"/>
        <v>1.1030123301926098</v>
      </c>
      <c r="AH46" s="362"/>
      <c r="AI46" s="362"/>
      <c r="AJ46" s="362"/>
      <c r="AK46" s="362"/>
      <c r="AL46" s="362"/>
      <c r="AM46" s="362"/>
      <c r="AN46" s="362"/>
    </row>
    <row r="47" spans="1:40" s="22" customFormat="1" x14ac:dyDescent="0.2">
      <c r="A47" s="29"/>
      <c r="B47" s="356"/>
      <c r="C47" s="356"/>
      <c r="D47" s="450"/>
      <c r="E47" s="450"/>
      <c r="F47" s="356"/>
      <c r="G47" s="121"/>
      <c r="H47" s="356"/>
      <c r="I47" s="356"/>
      <c r="J47" s="356"/>
      <c r="K47" s="121"/>
      <c r="L47" s="356"/>
      <c r="M47" s="356"/>
      <c r="N47" s="356"/>
      <c r="O47" s="121"/>
      <c r="P47" s="356"/>
      <c r="Q47" s="356"/>
      <c r="R47" s="356"/>
      <c r="S47" s="121"/>
      <c r="T47" s="356"/>
      <c r="U47" s="356"/>
      <c r="V47" s="356"/>
      <c r="W47" s="121"/>
      <c r="X47" s="356"/>
      <c r="Y47" s="356"/>
      <c r="Z47" s="356"/>
      <c r="AA47" s="121"/>
      <c r="AB47" s="356"/>
      <c r="AC47" s="356"/>
      <c r="AD47" s="356"/>
      <c r="AE47" s="121"/>
      <c r="AF47" s="450"/>
      <c r="AG47" s="450"/>
      <c r="AI47" s="19"/>
      <c r="AJ47" s="19"/>
    </row>
    <row r="48" spans="1:40" s="115" customFormat="1" ht="15" x14ac:dyDescent="0.25">
      <c r="A48" s="357" t="s">
        <v>34</v>
      </c>
      <c r="B48" s="41">
        <v>41.699499451894006</v>
      </c>
      <c r="C48" s="41">
        <v>8.3548634451057674E-2</v>
      </c>
      <c r="D48" s="198">
        <f t="shared" ref="D48" si="51">B48- (C48*1.645)</f>
        <v>41.562061948222016</v>
      </c>
      <c r="E48" s="198">
        <f t="shared" ref="E48" si="52">B48+ (C48*1.645)</f>
        <v>41.836936955565996</v>
      </c>
      <c r="F48" s="358">
        <v>41.793999999999997</v>
      </c>
      <c r="G48" s="359">
        <v>8.3000000000000004E-2</v>
      </c>
      <c r="H48" s="41">
        <v>41.656999999999996</v>
      </c>
      <c r="I48" s="41">
        <v>41.930999999999997</v>
      </c>
      <c r="J48" s="358">
        <v>40.838999999999999</v>
      </c>
      <c r="K48" s="359">
        <v>0.31900000000000001</v>
      </c>
      <c r="L48" s="41">
        <v>40.314999999999998</v>
      </c>
      <c r="M48" s="41">
        <v>41.363999999999997</v>
      </c>
      <c r="N48" s="358">
        <v>40.56</v>
      </c>
      <c r="O48" s="359">
        <v>0.309</v>
      </c>
      <c r="P48" s="41">
        <v>40.051000000000002</v>
      </c>
      <c r="Q48" s="41">
        <v>41.067999999999998</v>
      </c>
      <c r="R48" s="358">
        <v>40.134</v>
      </c>
      <c r="S48" s="359">
        <v>0.16900000000000001</v>
      </c>
      <c r="T48" s="41">
        <v>39.856000000000002</v>
      </c>
      <c r="U48" s="41">
        <v>40.411999999999999</v>
      </c>
      <c r="V48" s="358">
        <v>39.776000000000003</v>
      </c>
      <c r="W48" s="359">
        <v>0.26400000000000001</v>
      </c>
      <c r="X48" s="41">
        <f t="shared" ref="X48" si="53">V48- (W48*1.645)</f>
        <v>39.341720000000002</v>
      </c>
      <c r="Y48" s="41">
        <f t="shared" ref="Y48" si="54">V48+ (W48*1.645)</f>
        <v>40.210280000000004</v>
      </c>
      <c r="Z48" s="358">
        <v>40.316241799569084</v>
      </c>
      <c r="AA48" s="359">
        <v>0.28945083048951498</v>
      </c>
      <c r="AB48" s="41">
        <f t="shared" ref="AB48" si="55">Z48- (AA48*1.645)</f>
        <v>39.84009518341383</v>
      </c>
      <c r="AC48" s="41">
        <f t="shared" ref="AC48" si="56">Z48+ (AA48*1.645)</f>
        <v>40.792388415724339</v>
      </c>
      <c r="AD48" s="358">
        <v>40.462211560103263</v>
      </c>
      <c r="AE48" s="359">
        <v>0.14878274787394419</v>
      </c>
      <c r="AF48" s="198">
        <f t="shared" ref="AF48" si="57">AD48- (AE48*1.645)</f>
        <v>40.217463939850624</v>
      </c>
      <c r="AG48" s="198">
        <f t="shared" ref="AG48" si="58">AD48+ (AE48*1.645)</f>
        <v>40.706959180355902</v>
      </c>
      <c r="AH48" s="458"/>
      <c r="AI48" s="103"/>
      <c r="AJ48" s="103"/>
    </row>
    <row r="49" spans="1:57" s="22" customFormat="1" ht="14.25" customHeight="1" x14ac:dyDescent="0.2">
      <c r="A49" s="118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210"/>
      <c r="AE49" s="210"/>
      <c r="AF49" s="101"/>
      <c r="AG49" s="101"/>
    </row>
    <row r="50" spans="1:57" s="22" customFormat="1" ht="15" customHeight="1" x14ac:dyDescent="0.2">
      <c r="A50" s="11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</row>
    <row r="51" spans="1:57" s="22" customFormat="1" ht="5.25" customHeight="1" x14ac:dyDescent="0.2">
      <c r="A51" s="117"/>
    </row>
    <row r="52" spans="1:57" x14ac:dyDescent="0.2">
      <c r="A52" s="17" t="s">
        <v>198</v>
      </c>
    </row>
    <row r="53" spans="1:57" x14ac:dyDescent="0.2">
      <c r="A53" s="17" t="s">
        <v>199</v>
      </c>
    </row>
    <row r="54" spans="1:57" x14ac:dyDescent="0.2">
      <c r="A54" s="17" t="s">
        <v>224</v>
      </c>
    </row>
    <row r="55" spans="1:57" s="135" customFormat="1" ht="17.25" customHeight="1" x14ac:dyDescent="0.2">
      <c r="A55" s="18" t="s">
        <v>304</v>
      </c>
      <c r="B55" s="141"/>
      <c r="C55" s="141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W55" s="178"/>
      <c r="AX55" s="178"/>
      <c r="AY55" s="178"/>
      <c r="AZ55" s="178"/>
      <c r="BA55" s="178"/>
      <c r="BE55" s="141"/>
    </row>
    <row r="56" spans="1:57" x14ac:dyDescent="0.2">
      <c r="A56" s="18" t="s">
        <v>179</v>
      </c>
    </row>
    <row r="57" spans="1:57" x14ac:dyDescent="0.2">
      <c r="A57" s="17" t="s">
        <v>274</v>
      </c>
    </row>
    <row r="58" spans="1:57" x14ac:dyDescent="0.2">
      <c r="A58" s="17" t="s">
        <v>307</v>
      </c>
    </row>
    <row r="59" spans="1:57" x14ac:dyDescent="0.2">
      <c r="A59" s="17" t="s">
        <v>200</v>
      </c>
    </row>
    <row r="60" spans="1:57" x14ac:dyDescent="0.2">
      <c r="A60" s="360"/>
    </row>
    <row r="61" spans="1:57" x14ac:dyDescent="0.2">
      <c r="A61" s="42"/>
    </row>
    <row r="62" spans="1:57" x14ac:dyDescent="0.2">
      <c r="A62" s="42"/>
    </row>
    <row r="63" spans="1:57" ht="15" x14ac:dyDescent="0.2">
      <c r="A63" s="23"/>
      <c r="B63" s="310"/>
      <c r="F63" s="310"/>
      <c r="J63" s="310"/>
      <c r="N63" s="310"/>
      <c r="R63" s="310"/>
      <c r="V63" s="310"/>
    </row>
    <row r="64" spans="1:57" x14ac:dyDescent="0.2">
      <c r="A64" s="105"/>
      <c r="B64" s="310"/>
      <c r="F64" s="310"/>
      <c r="J64" s="310"/>
      <c r="N64" s="310"/>
      <c r="R64" s="310"/>
      <c r="V64" s="310"/>
    </row>
    <row r="65" spans="1:22" x14ac:dyDescent="0.2">
      <c r="A65" s="105"/>
    </row>
    <row r="66" spans="1:22" ht="15" x14ac:dyDescent="0.2">
      <c r="A66" s="23"/>
    </row>
    <row r="67" spans="1:22" x14ac:dyDescent="0.2">
      <c r="A67" s="30"/>
    </row>
    <row r="68" spans="1:22" ht="15" x14ac:dyDescent="0.25">
      <c r="A68" s="269"/>
    </row>
    <row r="69" spans="1:22" x14ac:dyDescent="0.2">
      <c r="A69" s="354"/>
      <c r="B69" s="160"/>
      <c r="F69" s="160"/>
      <c r="J69" s="160"/>
      <c r="N69" s="160"/>
      <c r="R69" s="160"/>
      <c r="V69" s="160"/>
    </row>
    <row r="70" spans="1:22" x14ac:dyDescent="0.2">
      <c r="A70" s="354"/>
      <c r="B70" s="160"/>
      <c r="F70" s="160"/>
      <c r="J70" s="160"/>
      <c r="N70" s="160"/>
      <c r="R70" s="160"/>
      <c r="V70" s="160"/>
    </row>
    <row r="71" spans="1:22" x14ac:dyDescent="0.2">
      <c r="A71" s="31"/>
    </row>
    <row r="72" spans="1:22" ht="15" x14ac:dyDescent="0.25">
      <c r="A72" s="269"/>
    </row>
    <row r="73" spans="1:22" x14ac:dyDescent="0.2">
      <c r="A73" s="35"/>
      <c r="B73" s="311"/>
      <c r="F73" s="311"/>
      <c r="J73" s="311"/>
      <c r="N73" s="311"/>
      <c r="R73" s="311"/>
      <c r="V73" s="311"/>
    </row>
    <row r="74" spans="1:22" x14ac:dyDescent="0.2">
      <c r="A74" s="35"/>
      <c r="B74" s="311"/>
      <c r="F74" s="311"/>
      <c r="J74" s="311"/>
      <c r="N74" s="311"/>
      <c r="R74" s="311"/>
      <c r="V74" s="311"/>
    </row>
    <row r="75" spans="1:22" x14ac:dyDescent="0.2">
      <c r="A75" s="35"/>
      <c r="B75" s="311"/>
      <c r="F75" s="311"/>
      <c r="J75" s="311"/>
      <c r="N75" s="311"/>
      <c r="R75" s="311"/>
      <c r="V75" s="311"/>
    </row>
    <row r="76" spans="1:22" x14ac:dyDescent="0.2">
      <c r="A76" s="35"/>
      <c r="B76" s="311"/>
      <c r="F76" s="311"/>
      <c r="J76" s="311"/>
      <c r="N76" s="311"/>
      <c r="R76" s="311"/>
      <c r="V76" s="311"/>
    </row>
    <row r="77" spans="1:22" x14ac:dyDescent="0.2">
      <c r="A77" s="35"/>
      <c r="B77" s="311"/>
      <c r="F77" s="311"/>
      <c r="J77" s="311"/>
      <c r="N77" s="311"/>
      <c r="R77" s="311"/>
      <c r="V77" s="311"/>
    </row>
    <row r="78" spans="1:22" x14ac:dyDescent="0.2">
      <c r="A78" s="35"/>
    </row>
    <row r="79" spans="1:22" ht="15" x14ac:dyDescent="0.25">
      <c r="A79" s="269"/>
      <c r="N79" s="311"/>
      <c r="R79" s="311"/>
      <c r="V79" s="311"/>
    </row>
    <row r="80" spans="1:22" x14ac:dyDescent="0.2">
      <c r="A80" s="35"/>
    </row>
    <row r="81" spans="1:22" x14ac:dyDescent="0.2">
      <c r="A81" s="35"/>
    </row>
    <row r="82" spans="1:22" x14ac:dyDescent="0.2">
      <c r="A82" s="35"/>
    </row>
    <row r="83" spans="1:22" x14ac:dyDescent="0.2">
      <c r="A83" s="35"/>
    </row>
    <row r="84" spans="1:22" x14ac:dyDescent="0.2">
      <c r="A84" s="35"/>
    </row>
    <row r="85" spans="1:22" x14ac:dyDescent="0.2">
      <c r="A85" s="35"/>
    </row>
    <row r="86" spans="1:22" x14ac:dyDescent="0.2">
      <c r="A86" s="35"/>
    </row>
    <row r="87" spans="1:22" x14ac:dyDescent="0.2">
      <c r="A87" s="35"/>
    </row>
    <row r="88" spans="1:22" x14ac:dyDescent="0.2">
      <c r="A88" s="35"/>
    </row>
    <row r="89" spans="1:22" x14ac:dyDescent="0.2">
      <c r="A89" s="35"/>
    </row>
    <row r="90" spans="1:22" x14ac:dyDescent="0.2">
      <c r="A90" s="35"/>
    </row>
    <row r="91" spans="1:22" x14ac:dyDescent="0.2">
      <c r="A91" s="35"/>
    </row>
    <row r="92" spans="1:22" x14ac:dyDescent="0.2">
      <c r="A92" s="35"/>
    </row>
    <row r="93" spans="1:22" x14ac:dyDescent="0.2">
      <c r="A93" s="35"/>
      <c r="V93" s="312"/>
    </row>
    <row r="94" spans="1:22" x14ac:dyDescent="0.2">
      <c r="A94" s="35"/>
    </row>
    <row r="95" spans="1:22" x14ac:dyDescent="0.2">
      <c r="A95" s="35"/>
    </row>
    <row r="96" spans="1:22" ht="15" x14ac:dyDescent="0.2">
      <c r="A96" s="271"/>
      <c r="R96" s="311"/>
      <c r="V96" s="311"/>
    </row>
    <row r="97" spans="1:33" x14ac:dyDescent="0.2">
      <c r="A97" s="35"/>
    </row>
    <row r="98" spans="1:33" x14ac:dyDescent="0.2">
      <c r="A98" s="120"/>
      <c r="B98" s="310"/>
      <c r="F98" s="309"/>
      <c r="J98" s="309"/>
      <c r="N98" s="309"/>
      <c r="R98" s="309"/>
      <c r="V98" s="309"/>
    </row>
    <row r="99" spans="1:33" x14ac:dyDescent="0.2">
      <c r="A99" s="120"/>
      <c r="B99" s="310"/>
      <c r="F99" s="309"/>
      <c r="J99" s="309"/>
      <c r="N99" s="309"/>
      <c r="R99" s="309"/>
      <c r="V99" s="309"/>
    </row>
    <row r="100" spans="1:33" x14ac:dyDescent="0.2">
      <c r="A100" s="120"/>
      <c r="B100" s="310"/>
      <c r="F100" s="309"/>
      <c r="J100" s="309"/>
      <c r="N100" s="309"/>
      <c r="R100" s="309"/>
      <c r="V100" s="309"/>
    </row>
    <row r="101" spans="1:33" x14ac:dyDescent="0.2">
      <c r="A101" s="29"/>
    </row>
    <row r="102" spans="1:33" ht="15" x14ac:dyDescent="0.2">
      <c r="A102" s="357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</row>
    <row r="105" spans="1:33" ht="15" x14ac:dyDescent="0.2">
      <c r="A105" s="23"/>
    </row>
    <row r="106" spans="1:33" x14ac:dyDescent="0.2">
      <c r="A106" s="105"/>
    </row>
    <row r="107" spans="1:33" x14ac:dyDescent="0.2">
      <c r="A107" s="105"/>
    </row>
    <row r="108" spans="1:33" ht="15" x14ac:dyDescent="0.2">
      <c r="A108" s="23"/>
    </row>
    <row r="109" spans="1:33" x14ac:dyDescent="0.2">
      <c r="A109" s="30"/>
    </row>
    <row r="110" spans="1:33" ht="15" x14ac:dyDescent="0.25">
      <c r="A110" s="269"/>
    </row>
    <row r="111" spans="1:33" x14ac:dyDescent="0.2">
      <c r="A111" s="354"/>
    </row>
    <row r="112" spans="1:33" x14ac:dyDescent="0.2">
      <c r="A112" s="354"/>
    </row>
    <row r="113" spans="1:1" x14ac:dyDescent="0.2">
      <c r="A113" s="31"/>
    </row>
    <row r="114" spans="1:1" ht="15" x14ac:dyDescent="0.25">
      <c r="A114" s="269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ht="15" x14ac:dyDescent="0.25">
      <c r="A121" s="269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ht="15" x14ac:dyDescent="0.2">
      <c r="A138" s="271"/>
    </row>
    <row r="139" spans="1:1" x14ac:dyDescent="0.2">
      <c r="A139" s="35"/>
    </row>
    <row r="140" spans="1:1" x14ac:dyDescent="0.2">
      <c r="A140" s="120"/>
    </row>
    <row r="141" spans="1:1" x14ac:dyDescent="0.2">
      <c r="A141" s="120"/>
    </row>
    <row r="142" spans="1:1" x14ac:dyDescent="0.2">
      <c r="A142" s="120"/>
    </row>
    <row r="143" spans="1:1" x14ac:dyDescent="0.2">
      <c r="A143" s="29"/>
    </row>
    <row r="144" spans="1:1" ht="15" x14ac:dyDescent="0.2">
      <c r="A144" s="357"/>
    </row>
  </sheetData>
  <mergeCells count="36">
    <mergeCell ref="A1:AG1"/>
    <mergeCell ref="A2:AG2"/>
    <mergeCell ref="A3:AG3"/>
    <mergeCell ref="S6:S7"/>
    <mergeCell ref="T6:U6"/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  <mergeCell ref="V5:Y5"/>
    <mergeCell ref="V6:V7"/>
    <mergeCell ref="W6:W7"/>
    <mergeCell ref="X6:Y6"/>
    <mergeCell ref="R5:U5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zoomScale="70" zoomScaleNormal="70" workbookViewId="0">
      <pane xSplit="1" ySplit="9" topLeftCell="M53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22" customWidth="1"/>
    <col min="2" max="5" width="9.625" style="22" customWidth="1"/>
    <col min="6" max="6" width="10.125" style="22" customWidth="1"/>
    <col min="7" max="9" width="9" style="22"/>
    <col min="10" max="10" width="10.125" style="22" customWidth="1"/>
    <col min="11" max="13" width="9" style="22"/>
    <col min="14" max="14" width="11.125" style="22" bestFit="1" customWidth="1"/>
    <col min="15" max="17" width="9" style="22"/>
    <col min="18" max="18" width="9.875" style="22" customWidth="1"/>
    <col min="19" max="21" width="9" style="22"/>
    <col min="22" max="22" width="10" style="22" bestFit="1" customWidth="1"/>
    <col min="23" max="25" width="9" style="22"/>
    <col min="26" max="27" width="10.25" style="22" customWidth="1"/>
    <col min="28" max="29" width="9" style="22"/>
    <col min="30" max="30" width="9.125" style="22" customWidth="1"/>
    <col min="31" max="31" width="9.375" style="22" customWidth="1"/>
    <col min="32" max="33" width="9" style="22"/>
    <col min="34" max="34" width="3.5" style="22" customWidth="1"/>
    <col min="35" max="16384" width="9" style="22"/>
  </cols>
  <sheetData>
    <row r="1" spans="1:36" ht="14.25" customHeight="1" x14ac:dyDescent="0.2">
      <c r="A1" s="494" t="s">
        <v>275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</row>
    <row r="2" spans="1:36" ht="20.25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6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6" ht="15" x14ac:dyDescent="0.2">
      <c r="A4" s="353"/>
      <c r="B4" s="353"/>
      <c r="C4" s="353"/>
      <c r="D4" s="353"/>
      <c r="E4" s="353"/>
    </row>
    <row r="5" spans="1:36" ht="30" customHeight="1" x14ac:dyDescent="0.2">
      <c r="A5" s="495" t="s">
        <v>33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279</v>
      </c>
      <c r="K5" s="492"/>
      <c r="L5" s="492"/>
      <c r="M5" s="492"/>
      <c r="N5" s="492" t="s">
        <v>280</v>
      </c>
      <c r="O5" s="492"/>
      <c r="P5" s="492"/>
      <c r="Q5" s="492"/>
      <c r="R5" s="492" t="s">
        <v>287</v>
      </c>
      <c r="S5" s="492"/>
      <c r="T5" s="492"/>
      <c r="U5" s="492"/>
      <c r="V5" s="492" t="s">
        <v>293</v>
      </c>
      <c r="W5" s="492"/>
      <c r="X5" s="492"/>
      <c r="Y5" s="492"/>
      <c r="Z5" s="492" t="s">
        <v>299</v>
      </c>
      <c r="AA5" s="492"/>
      <c r="AB5" s="492"/>
      <c r="AC5" s="492"/>
      <c r="AD5" s="492" t="s">
        <v>311</v>
      </c>
      <c r="AE5" s="492"/>
      <c r="AF5" s="492"/>
      <c r="AG5" s="492"/>
    </row>
    <row r="6" spans="1:36" ht="30" customHeight="1" x14ac:dyDescent="0.2">
      <c r="A6" s="495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6" ht="30" customHeight="1" x14ac:dyDescent="0.2">
      <c r="A7" s="495"/>
      <c r="B7" s="484"/>
      <c r="C7" s="484"/>
      <c r="D7" s="352" t="s">
        <v>207</v>
      </c>
      <c r="E7" s="352" t="s">
        <v>208</v>
      </c>
      <c r="F7" s="484"/>
      <c r="G7" s="484"/>
      <c r="H7" s="352" t="s">
        <v>207</v>
      </c>
      <c r="I7" s="352" t="s">
        <v>208</v>
      </c>
      <c r="J7" s="484"/>
      <c r="K7" s="484"/>
      <c r="L7" s="352" t="s">
        <v>207</v>
      </c>
      <c r="M7" s="352" t="s">
        <v>208</v>
      </c>
      <c r="N7" s="484"/>
      <c r="O7" s="484"/>
      <c r="P7" s="352" t="s">
        <v>207</v>
      </c>
      <c r="Q7" s="352" t="s">
        <v>208</v>
      </c>
      <c r="R7" s="484"/>
      <c r="S7" s="484"/>
      <c r="T7" s="352" t="s">
        <v>207</v>
      </c>
      <c r="U7" s="352" t="s">
        <v>208</v>
      </c>
      <c r="V7" s="484"/>
      <c r="W7" s="484"/>
      <c r="X7" s="352" t="s">
        <v>207</v>
      </c>
      <c r="Y7" s="352" t="s">
        <v>208</v>
      </c>
      <c r="Z7" s="484"/>
      <c r="AA7" s="484"/>
      <c r="AB7" s="352" t="s">
        <v>207</v>
      </c>
      <c r="AC7" s="352" t="s">
        <v>208</v>
      </c>
      <c r="AD7" s="484"/>
      <c r="AE7" s="484"/>
      <c r="AF7" s="352" t="s">
        <v>207</v>
      </c>
      <c r="AG7" s="352" t="s">
        <v>208</v>
      </c>
    </row>
    <row r="8" spans="1:36" ht="15" x14ac:dyDescent="0.2">
      <c r="A8" s="162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</row>
    <row r="9" spans="1:36" ht="15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6" s="115" customFormat="1" ht="15" customHeight="1" x14ac:dyDescent="0.25">
      <c r="A10" s="123" t="s">
        <v>2</v>
      </c>
      <c r="B10" s="101">
        <v>8769.0210000000006</v>
      </c>
      <c r="C10" s="101">
        <v>115.39667765979701</v>
      </c>
      <c r="D10" s="101">
        <f t="shared" ref="D10" si="0">B10- (C10*1.645)</f>
        <v>8579.1934652496348</v>
      </c>
      <c r="E10" s="101">
        <f t="shared" ref="E10" si="1">B10+ (C10*1.645)</f>
        <v>8958.8485347503665</v>
      </c>
      <c r="F10" s="124">
        <v>6396.5879999999997</v>
      </c>
      <c r="G10" s="124">
        <v>105.143</v>
      </c>
      <c r="H10" s="101">
        <f>F10-(1.645*G10)</f>
        <v>6223.6277649999993</v>
      </c>
      <c r="I10" s="101">
        <f>F10+(G10*1.645)</f>
        <v>6569.5482350000002</v>
      </c>
      <c r="J10" s="124">
        <v>6381.9340000000002</v>
      </c>
      <c r="K10" s="124">
        <v>401.92500000000001</v>
      </c>
      <c r="L10" s="101">
        <v>5720.7669999999998</v>
      </c>
      <c r="M10" s="101">
        <v>7043.1009999999997</v>
      </c>
      <c r="N10" s="124">
        <v>7421.7020000000002</v>
      </c>
      <c r="O10" s="124">
        <v>471.93400000000003</v>
      </c>
      <c r="P10" s="101">
        <v>6645.37</v>
      </c>
      <c r="Q10" s="101">
        <v>8198.0339999999997</v>
      </c>
      <c r="R10" s="124">
        <v>6398.8159999999998</v>
      </c>
      <c r="S10" s="124">
        <v>207.911</v>
      </c>
      <c r="T10" s="101">
        <f t="shared" ref="T10" si="2">R10- (S10*1.645)</f>
        <v>6056.8024049999995</v>
      </c>
      <c r="U10" s="101">
        <f t="shared" ref="U10" si="3">R10+ (S10*1.645)</f>
        <v>6740.8295950000002</v>
      </c>
      <c r="V10" s="124">
        <v>6667.9409999999998</v>
      </c>
      <c r="W10" s="124">
        <v>393.81859106738148</v>
      </c>
      <c r="X10" s="101">
        <f t="shared" ref="X10" si="4">V10- (W10*1.645)</f>
        <v>6020.1094176941569</v>
      </c>
      <c r="Y10" s="101">
        <f t="shared" ref="Y10" si="5">V10+ (W10*1.645)</f>
        <v>7315.7725823058427</v>
      </c>
      <c r="Z10" s="124">
        <v>5887.68</v>
      </c>
      <c r="AA10" s="124">
        <v>390.00033866437258</v>
      </c>
      <c r="AB10" s="101">
        <f t="shared" ref="AB10" si="6">Z10- (AA10*1.645)</f>
        <v>5246.1294428971078</v>
      </c>
      <c r="AC10" s="101">
        <f t="shared" ref="AC10" si="7">Z10+ (AA10*1.645)</f>
        <v>6529.2305571028928</v>
      </c>
      <c r="AD10" s="124">
        <v>6542.7359999999999</v>
      </c>
      <c r="AE10" s="124">
        <v>189.03593617810128</v>
      </c>
      <c r="AF10" s="101">
        <f t="shared" ref="AF10" si="8">AD10- (AE10*1.645)</f>
        <v>6231.7718849870234</v>
      </c>
      <c r="AG10" s="101">
        <f t="shared" ref="AG10" si="9">AD10+ (AE10*1.645)</f>
        <v>6853.7001150129763</v>
      </c>
    </row>
    <row r="11" spans="1:36" ht="14.25" customHeight="1" x14ac:dyDescent="0.25">
      <c r="A11" s="105" t="s">
        <v>30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15"/>
      <c r="AJ11" s="115"/>
    </row>
    <row r="12" spans="1:36" ht="15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I12" s="115"/>
      <c r="AJ12" s="115"/>
    </row>
    <row r="13" spans="1:36" s="115" customFormat="1" ht="15" x14ac:dyDescent="0.25">
      <c r="A13" s="125" t="s">
        <v>53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6"/>
      <c r="AF13" s="316"/>
      <c r="AG13" s="316"/>
    </row>
    <row r="14" spans="1:36" s="258" customFormat="1" ht="15" x14ac:dyDescent="0.25">
      <c r="A14" s="257" t="s">
        <v>54</v>
      </c>
      <c r="B14" s="317">
        <f>SUM(B15:B17)</f>
        <v>99.999999999999986</v>
      </c>
      <c r="C14" s="317"/>
      <c r="D14" s="317"/>
      <c r="E14" s="317"/>
      <c r="F14" s="317">
        <f>SUM(F15:F17)</f>
        <v>100</v>
      </c>
      <c r="G14" s="317"/>
      <c r="H14" s="317"/>
      <c r="I14" s="317"/>
      <c r="J14" s="317">
        <f>SUM(J15:J17)</f>
        <v>100.001</v>
      </c>
      <c r="K14" s="317"/>
      <c r="L14" s="317"/>
      <c r="M14" s="317"/>
      <c r="N14" s="317">
        <f>SUM(N15:N17)</f>
        <v>100</v>
      </c>
      <c r="O14" s="317"/>
      <c r="P14" s="317"/>
      <c r="Q14" s="317"/>
      <c r="R14" s="317">
        <f>SUM(R15:R17)</f>
        <v>100</v>
      </c>
      <c r="S14" s="317"/>
      <c r="T14" s="317"/>
      <c r="U14" s="317"/>
      <c r="V14" s="317">
        <f>SUM(V15:V17)</f>
        <v>100.00100000000002</v>
      </c>
      <c r="W14" s="317"/>
      <c r="X14" s="317"/>
      <c r="Y14" s="317"/>
      <c r="Z14" s="317">
        <f>SUM(Z15:Z17)</f>
        <v>99.999983015381261</v>
      </c>
      <c r="AA14" s="317"/>
      <c r="AB14" s="317"/>
      <c r="AC14" s="317"/>
      <c r="AD14" s="317">
        <f>SUM(AD15:AD17)</f>
        <v>100</v>
      </c>
      <c r="AE14" s="317"/>
      <c r="AF14" s="317"/>
      <c r="AG14" s="317"/>
      <c r="AI14" s="115"/>
      <c r="AJ14" s="115"/>
    </row>
    <row r="15" spans="1:36" ht="15" x14ac:dyDescent="0.25">
      <c r="A15" s="29" t="s">
        <v>55</v>
      </c>
      <c r="B15" s="279">
        <v>51.780432502100282</v>
      </c>
      <c r="C15" s="279">
        <v>0.45686300000000002</v>
      </c>
      <c r="D15" s="279">
        <f t="shared" ref="D15:D17" si="10">B15- (C15*1.645)</f>
        <v>51.028892867100282</v>
      </c>
      <c r="E15" s="279">
        <f t="shared" ref="E15:E17" si="11">B15+ (C15*1.645)</f>
        <v>52.531972137100283</v>
      </c>
      <c r="F15" s="279">
        <v>59.463999999999999</v>
      </c>
      <c r="G15" s="279">
        <v>0.56000000000000005</v>
      </c>
      <c r="H15" s="275">
        <v>58.542000000000002</v>
      </c>
      <c r="I15" s="275">
        <v>60.386000000000003</v>
      </c>
      <c r="J15" s="279">
        <v>64.161000000000001</v>
      </c>
      <c r="K15" s="279">
        <v>1.7330000000000001</v>
      </c>
      <c r="L15" s="275">
        <v>61.31</v>
      </c>
      <c r="M15" s="275">
        <v>67.010999999999996</v>
      </c>
      <c r="N15" s="279">
        <v>62.823999999999998</v>
      </c>
      <c r="O15" s="279">
        <v>2.097</v>
      </c>
      <c r="P15" s="275">
        <v>59.375</v>
      </c>
      <c r="Q15" s="275">
        <v>66.272000000000006</v>
      </c>
      <c r="R15" s="279">
        <v>63.936</v>
      </c>
      <c r="S15" s="279">
        <v>1.0489999999999999</v>
      </c>
      <c r="T15" s="275">
        <f t="shared" ref="T15:T17" si="12">R15- (S15*1.645)</f>
        <v>62.210394999999998</v>
      </c>
      <c r="U15" s="275">
        <f t="shared" ref="U15:U17" si="13">R15+ (S15*1.645)</f>
        <v>65.661604999999994</v>
      </c>
      <c r="V15" s="279">
        <v>65.962000000000003</v>
      </c>
      <c r="W15" s="279">
        <v>1.7547200000000001</v>
      </c>
      <c r="X15" s="275">
        <f t="shared" ref="X15:X17" si="14">V15- (W15*1.645)</f>
        <v>63.0754856</v>
      </c>
      <c r="Y15" s="275">
        <f t="shared" ref="Y15:Y17" si="15">V15+ (W15*1.645)</f>
        <v>68.848514399999999</v>
      </c>
      <c r="Z15" s="279">
        <v>64.462657617261812</v>
      </c>
      <c r="AA15" s="279">
        <v>2.1061399999999999</v>
      </c>
      <c r="AB15" s="275">
        <f t="shared" ref="AB15:AB17" si="16">Z15- (AA15*1.645)</f>
        <v>60.998057317261811</v>
      </c>
      <c r="AC15" s="275">
        <f t="shared" ref="AC15:AC17" si="17">Z15+ (AA15*1.645)</f>
        <v>67.927257917261812</v>
      </c>
      <c r="AD15" s="279">
        <v>63.519237212077641</v>
      </c>
      <c r="AE15" s="279">
        <v>0.89964</v>
      </c>
      <c r="AF15" s="275">
        <f t="shared" ref="AF15:AF17" si="18">AD15- (AE15*1.645)</f>
        <v>62.039329412077642</v>
      </c>
      <c r="AG15" s="275">
        <f t="shared" ref="AG15:AG17" si="19">AD15+ (AE15*1.645)</f>
        <v>64.999145012077648</v>
      </c>
      <c r="AI15" s="115"/>
      <c r="AJ15" s="115"/>
    </row>
    <row r="16" spans="1:36" ht="15" x14ac:dyDescent="0.25">
      <c r="A16" s="29" t="s">
        <v>56</v>
      </c>
      <c r="B16" s="279">
        <v>47.675196581237515</v>
      </c>
      <c r="C16" s="279">
        <v>0.45583400000000002</v>
      </c>
      <c r="D16" s="279">
        <f t="shared" si="10"/>
        <v>46.925349651237518</v>
      </c>
      <c r="E16" s="279">
        <f t="shared" si="11"/>
        <v>48.425043511237511</v>
      </c>
      <c r="F16" s="279">
        <v>39.837000000000003</v>
      </c>
      <c r="G16" s="279">
        <v>0.56000000000000005</v>
      </c>
      <c r="H16" s="275">
        <v>38.914999999999999</v>
      </c>
      <c r="I16" s="275">
        <v>40.759</v>
      </c>
      <c r="J16" s="279">
        <v>34.33</v>
      </c>
      <c r="K16" s="279">
        <v>1.7609999999999999</v>
      </c>
      <c r="L16" s="275">
        <v>31.433</v>
      </c>
      <c r="M16" s="275">
        <v>37.226999999999997</v>
      </c>
      <c r="N16" s="279">
        <v>35.189</v>
      </c>
      <c r="O16" s="279">
        <v>1.988</v>
      </c>
      <c r="P16" s="275">
        <v>31.919</v>
      </c>
      <c r="Q16" s="275">
        <v>38.459000000000003</v>
      </c>
      <c r="R16" s="279">
        <v>34.091000000000001</v>
      </c>
      <c r="S16" s="279">
        <v>1.0760000000000001</v>
      </c>
      <c r="T16" s="275">
        <f t="shared" si="12"/>
        <v>32.320979999999999</v>
      </c>
      <c r="U16" s="275">
        <f t="shared" si="13"/>
        <v>35.861020000000003</v>
      </c>
      <c r="V16" s="279">
        <v>32.148000000000003</v>
      </c>
      <c r="W16" s="279">
        <v>1.7908200000000001</v>
      </c>
      <c r="X16" s="275">
        <f t="shared" si="14"/>
        <v>29.202101100000004</v>
      </c>
      <c r="Y16" s="275">
        <f t="shared" si="15"/>
        <v>35.093898900000006</v>
      </c>
      <c r="Z16" s="279">
        <v>33.054360970704927</v>
      </c>
      <c r="AA16" s="279">
        <v>2.1560000000000001</v>
      </c>
      <c r="AB16" s="275">
        <f t="shared" si="16"/>
        <v>29.507740970704926</v>
      </c>
      <c r="AC16" s="275">
        <f t="shared" si="17"/>
        <v>36.600980970704924</v>
      </c>
      <c r="AD16" s="279">
        <v>34.647431900049156</v>
      </c>
      <c r="AE16" s="279">
        <v>0.88967300000000005</v>
      </c>
      <c r="AF16" s="275">
        <f t="shared" si="18"/>
        <v>33.183919815049158</v>
      </c>
      <c r="AG16" s="275">
        <f t="shared" si="19"/>
        <v>36.110943985049154</v>
      </c>
      <c r="AI16" s="115"/>
      <c r="AJ16" s="115"/>
    </row>
    <row r="17" spans="1:36" ht="14.25" customHeight="1" x14ac:dyDescent="0.25">
      <c r="A17" s="29" t="s">
        <v>57</v>
      </c>
      <c r="B17" s="279">
        <v>0.54437091666219062</v>
      </c>
      <c r="C17" s="279">
        <v>5.0152000000000002E-2</v>
      </c>
      <c r="D17" s="279">
        <f t="shared" si="10"/>
        <v>0.46187087666219062</v>
      </c>
      <c r="E17" s="279">
        <f t="shared" si="11"/>
        <v>0.62687095666219061</v>
      </c>
      <c r="F17" s="279">
        <v>0.69899999999999995</v>
      </c>
      <c r="G17" s="279">
        <v>7.6999999999999999E-2</v>
      </c>
      <c r="H17" s="275">
        <v>0.57299999999999995</v>
      </c>
      <c r="I17" s="275">
        <v>0.82499999999999996</v>
      </c>
      <c r="J17" s="279">
        <v>1.51</v>
      </c>
      <c r="K17" s="279">
        <v>0.42899999999999999</v>
      </c>
      <c r="L17" s="275">
        <v>0.80500000000000005</v>
      </c>
      <c r="M17" s="275">
        <v>2.2149999999999999</v>
      </c>
      <c r="N17" s="279">
        <v>1.9870000000000001</v>
      </c>
      <c r="O17" s="279">
        <v>0.48099999999999998</v>
      </c>
      <c r="P17" s="275">
        <v>1.196</v>
      </c>
      <c r="Q17" s="275">
        <v>2.7789999999999999</v>
      </c>
      <c r="R17" s="279">
        <v>1.9730000000000001</v>
      </c>
      <c r="S17" s="279">
        <v>0.25800000000000001</v>
      </c>
      <c r="T17" s="275">
        <f t="shared" si="12"/>
        <v>1.5485900000000001</v>
      </c>
      <c r="U17" s="275">
        <f t="shared" si="13"/>
        <v>2.3974100000000003</v>
      </c>
      <c r="V17" s="279">
        <v>1.891</v>
      </c>
      <c r="W17" s="279">
        <v>0.43309199999999998</v>
      </c>
      <c r="X17" s="275">
        <f t="shared" si="14"/>
        <v>1.17856366</v>
      </c>
      <c r="Y17" s="275">
        <f t="shared" si="15"/>
        <v>2.60343634</v>
      </c>
      <c r="Z17" s="279">
        <v>2.4829644274145335</v>
      </c>
      <c r="AA17" s="279">
        <v>0.48013400000000001</v>
      </c>
      <c r="AB17" s="275">
        <f t="shared" si="16"/>
        <v>1.6931439974145335</v>
      </c>
      <c r="AC17" s="275">
        <f t="shared" si="17"/>
        <v>3.2727848574145337</v>
      </c>
      <c r="AD17" s="279">
        <v>1.833330887873208</v>
      </c>
      <c r="AE17" s="279">
        <v>0.21923200000000001</v>
      </c>
      <c r="AF17" s="275">
        <f t="shared" si="18"/>
        <v>1.4726942478732079</v>
      </c>
      <c r="AG17" s="275">
        <f t="shared" si="19"/>
        <v>2.193967527873208</v>
      </c>
      <c r="AI17" s="115"/>
      <c r="AJ17" s="115"/>
    </row>
    <row r="18" spans="1:36" ht="15" customHeight="1" x14ac:dyDescent="0.25">
      <c r="A18" s="29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I18" s="115"/>
      <c r="AJ18" s="115"/>
    </row>
    <row r="19" spans="1:36" ht="15" customHeight="1" x14ac:dyDescent="0.25">
      <c r="A19" s="166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I19" s="115"/>
      <c r="AJ19" s="115"/>
    </row>
    <row r="20" spans="1:36" s="115" customFormat="1" ht="15" x14ac:dyDescent="0.25">
      <c r="A20" s="167" t="s">
        <v>49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</row>
    <row r="21" spans="1:36" s="258" customFormat="1" ht="15" x14ac:dyDescent="0.25">
      <c r="A21" s="257" t="s">
        <v>58</v>
      </c>
      <c r="B21" s="317">
        <f>SUM(B22:B24)</f>
        <v>99.999999999999986</v>
      </c>
      <c r="C21" s="317"/>
      <c r="D21" s="317"/>
      <c r="E21" s="317"/>
      <c r="F21" s="317">
        <f>SUM(F22:F24)</f>
        <v>100</v>
      </c>
      <c r="G21" s="317"/>
      <c r="H21" s="317"/>
      <c r="I21" s="317"/>
      <c r="J21" s="317">
        <f>SUM(J22:J24)</f>
        <v>100</v>
      </c>
      <c r="K21" s="317"/>
      <c r="L21" s="317"/>
      <c r="M21" s="317"/>
      <c r="N21" s="317">
        <f>SUM(N22:N24)</f>
        <v>100</v>
      </c>
      <c r="O21" s="317"/>
      <c r="P21" s="317"/>
      <c r="Q21" s="317"/>
      <c r="R21" s="317">
        <f>SUM(R22:R24)</f>
        <v>100</v>
      </c>
      <c r="S21" s="317"/>
      <c r="T21" s="317"/>
      <c r="U21" s="317"/>
      <c r="V21" s="317">
        <v>100</v>
      </c>
      <c r="W21" s="317"/>
      <c r="X21" s="317"/>
      <c r="Y21" s="317"/>
      <c r="Z21" s="317">
        <v>100</v>
      </c>
      <c r="AA21" s="317"/>
      <c r="AB21" s="317"/>
      <c r="AC21" s="317"/>
      <c r="AD21" s="317">
        <v>100</v>
      </c>
      <c r="AE21" s="317"/>
      <c r="AF21" s="317"/>
      <c r="AG21" s="317"/>
      <c r="AI21" s="115"/>
      <c r="AJ21" s="115"/>
    </row>
    <row r="22" spans="1:36" ht="15" x14ac:dyDescent="0.25">
      <c r="A22" s="29" t="s">
        <v>59</v>
      </c>
      <c r="B22" s="279">
        <v>28.831838810740674</v>
      </c>
      <c r="C22" s="279">
        <v>0.464837</v>
      </c>
      <c r="D22" s="279">
        <f t="shared" ref="D22:D24" si="20">B22- (C22*1.645)</f>
        <v>28.067181945740675</v>
      </c>
      <c r="E22" s="279">
        <f t="shared" ref="E22:E24" si="21">B22+ (C22*1.645)</f>
        <v>29.596495675740673</v>
      </c>
      <c r="F22" s="279">
        <v>31.209</v>
      </c>
      <c r="G22" s="281">
        <v>0.56899999999999995</v>
      </c>
      <c r="H22" s="275">
        <v>30.271999999999998</v>
      </c>
      <c r="I22" s="275">
        <v>32.145000000000003</v>
      </c>
      <c r="J22" s="279">
        <v>33.049999999999997</v>
      </c>
      <c r="K22" s="281">
        <v>2.1760000000000002</v>
      </c>
      <c r="L22" s="275">
        <v>29.471</v>
      </c>
      <c r="M22" s="275">
        <v>36.630000000000003</v>
      </c>
      <c r="N22" s="279">
        <v>37.884999999999998</v>
      </c>
      <c r="O22" s="281">
        <v>2.9169999999999998</v>
      </c>
      <c r="P22" s="275">
        <v>33.085999999999999</v>
      </c>
      <c r="Q22" s="275">
        <v>42.683999999999997</v>
      </c>
      <c r="R22" s="279">
        <v>30.765999999999998</v>
      </c>
      <c r="S22" s="281">
        <v>1.1719999999999999</v>
      </c>
      <c r="T22" s="275">
        <f t="shared" ref="T22:T24" si="22">R22- (S22*1.645)</f>
        <v>28.838059999999999</v>
      </c>
      <c r="U22" s="275">
        <f t="shared" ref="U22:U24" si="23">R22+ (S22*1.645)</f>
        <v>32.693939999999998</v>
      </c>
      <c r="V22" s="279">
        <v>33.1</v>
      </c>
      <c r="W22" s="281">
        <v>2.0369299999999999</v>
      </c>
      <c r="X22" s="275">
        <f t="shared" ref="X22:X24" si="24">V22- (W22*1.645)</f>
        <v>29.749250150000002</v>
      </c>
      <c r="Y22" s="275">
        <f t="shared" ref="Y22:Y24" si="25">V22+ (W22*1.645)</f>
        <v>36.450749850000001</v>
      </c>
      <c r="Z22" s="279">
        <v>35.300831566932985</v>
      </c>
      <c r="AA22" s="281">
        <v>2.1796600000000002</v>
      </c>
      <c r="AB22" s="275">
        <f t="shared" ref="AB22:AB24" si="26">Z22- (AA22*1.645)</f>
        <v>31.715290866932985</v>
      </c>
      <c r="AC22" s="275">
        <f t="shared" ref="AC22:AC24" si="27">Z22+ (AA22*1.645)</f>
        <v>38.886372266932987</v>
      </c>
      <c r="AD22" s="279">
        <v>32.817524656351722</v>
      </c>
      <c r="AE22" s="281">
        <v>0.99338599999999999</v>
      </c>
      <c r="AF22" s="275">
        <f t="shared" ref="AF22:AF24" si="28">AD22- (AE22*1.645)</f>
        <v>31.183404686351722</v>
      </c>
      <c r="AG22" s="275">
        <f t="shared" ref="AG22:AG24" si="29">AD22+ (AE22*1.645)</f>
        <v>34.451644626351722</v>
      </c>
      <c r="AI22" s="115"/>
      <c r="AJ22" s="115"/>
    </row>
    <row r="23" spans="1:36" ht="15" x14ac:dyDescent="0.25">
      <c r="A23" s="29" t="s">
        <v>60</v>
      </c>
      <c r="B23" s="279">
        <v>20.510031849621523</v>
      </c>
      <c r="C23" s="279">
        <v>0.319193</v>
      </c>
      <c r="D23" s="279">
        <f t="shared" si="20"/>
        <v>19.984959364621524</v>
      </c>
      <c r="E23" s="279">
        <f t="shared" si="21"/>
        <v>21.035104334621522</v>
      </c>
      <c r="F23" s="279">
        <v>19.631</v>
      </c>
      <c r="G23" s="281">
        <v>0.371</v>
      </c>
      <c r="H23" s="275">
        <v>19.021000000000001</v>
      </c>
      <c r="I23" s="275">
        <v>20.242000000000001</v>
      </c>
      <c r="J23" s="279">
        <v>16.481000000000002</v>
      </c>
      <c r="K23" s="281">
        <v>1.177</v>
      </c>
      <c r="L23" s="275">
        <v>14.545</v>
      </c>
      <c r="M23" s="275">
        <v>18.417000000000002</v>
      </c>
      <c r="N23" s="279">
        <v>15.493</v>
      </c>
      <c r="O23" s="281">
        <v>1.2490000000000001</v>
      </c>
      <c r="P23" s="275">
        <v>13.438000000000001</v>
      </c>
      <c r="Q23" s="275">
        <v>17.547000000000001</v>
      </c>
      <c r="R23" s="279">
        <v>19.832999999999998</v>
      </c>
      <c r="S23" s="281">
        <v>0.73</v>
      </c>
      <c r="T23" s="275">
        <f t="shared" si="22"/>
        <v>18.632149999999999</v>
      </c>
      <c r="U23" s="275">
        <f t="shared" si="23"/>
        <v>21.033849999999997</v>
      </c>
      <c r="V23" s="279">
        <v>19.536000000000001</v>
      </c>
      <c r="W23" s="281">
        <v>1.30854</v>
      </c>
      <c r="X23" s="275">
        <f t="shared" si="24"/>
        <v>17.383451700000002</v>
      </c>
      <c r="Y23" s="275">
        <f t="shared" si="25"/>
        <v>21.688548300000001</v>
      </c>
      <c r="Z23" s="279">
        <v>19.652868362410999</v>
      </c>
      <c r="AA23" s="281">
        <v>1.65235</v>
      </c>
      <c r="AB23" s="275">
        <f t="shared" si="26"/>
        <v>16.934752612411</v>
      </c>
      <c r="AC23" s="275">
        <f t="shared" si="27"/>
        <v>22.370984112410998</v>
      </c>
      <c r="AD23" s="279">
        <v>17.770577935591472</v>
      </c>
      <c r="AE23" s="281">
        <v>0.691886</v>
      </c>
      <c r="AF23" s="275">
        <f t="shared" si="28"/>
        <v>16.632425465591471</v>
      </c>
      <c r="AG23" s="275">
        <f t="shared" si="29"/>
        <v>18.908730405591474</v>
      </c>
      <c r="AI23" s="115"/>
      <c r="AJ23" s="115"/>
    </row>
    <row r="24" spans="1:36" ht="15" x14ac:dyDescent="0.25">
      <c r="A24" s="29" t="s">
        <v>61</v>
      </c>
      <c r="B24" s="279">
        <v>50.658129339637789</v>
      </c>
      <c r="C24" s="279">
        <v>0.40882200000000002</v>
      </c>
      <c r="D24" s="279">
        <f t="shared" si="20"/>
        <v>49.98561714963779</v>
      </c>
      <c r="E24" s="279">
        <f t="shared" si="21"/>
        <v>51.330641529637788</v>
      </c>
      <c r="F24" s="279">
        <v>49.16</v>
      </c>
      <c r="G24" s="281">
        <v>0.49</v>
      </c>
      <c r="H24" s="275">
        <v>48.353999999999999</v>
      </c>
      <c r="I24" s="275">
        <v>49.966000000000001</v>
      </c>
      <c r="J24" s="279">
        <v>50.469000000000001</v>
      </c>
      <c r="K24" s="281">
        <v>2.14</v>
      </c>
      <c r="L24" s="275">
        <v>46.948999999999998</v>
      </c>
      <c r="M24" s="275">
        <v>53.99</v>
      </c>
      <c r="N24" s="279">
        <v>46.622</v>
      </c>
      <c r="O24" s="281">
        <v>2.444</v>
      </c>
      <c r="P24" s="275">
        <v>42.603000000000002</v>
      </c>
      <c r="Q24" s="275">
        <v>50.642000000000003</v>
      </c>
      <c r="R24" s="279">
        <v>49.401000000000003</v>
      </c>
      <c r="S24" s="281">
        <v>1.0169999999999999</v>
      </c>
      <c r="T24" s="275">
        <f t="shared" si="22"/>
        <v>47.728035000000006</v>
      </c>
      <c r="U24" s="275">
        <f t="shared" si="23"/>
        <v>51.073965000000001</v>
      </c>
      <c r="V24" s="279">
        <v>47.363999999999997</v>
      </c>
      <c r="W24" s="281">
        <v>2.0601099999999999</v>
      </c>
      <c r="X24" s="275">
        <f t="shared" si="24"/>
        <v>43.975119049999996</v>
      </c>
      <c r="Y24" s="275">
        <f t="shared" si="25"/>
        <v>50.752880949999998</v>
      </c>
      <c r="Z24" s="279">
        <v>45.046300070656009</v>
      </c>
      <c r="AA24" s="281">
        <v>1.7565</v>
      </c>
      <c r="AB24" s="275">
        <f t="shared" si="26"/>
        <v>42.156857570656008</v>
      </c>
      <c r="AC24" s="275">
        <f t="shared" si="27"/>
        <v>47.935742570656011</v>
      </c>
      <c r="AD24" s="279">
        <v>49.411897408056809</v>
      </c>
      <c r="AE24" s="281">
        <v>0.93376199999999998</v>
      </c>
      <c r="AF24" s="275">
        <f t="shared" si="28"/>
        <v>47.875858918056807</v>
      </c>
      <c r="AG24" s="275">
        <f t="shared" si="29"/>
        <v>50.947935898056812</v>
      </c>
      <c r="AI24" s="115"/>
      <c r="AJ24" s="115"/>
    </row>
    <row r="25" spans="1:36" ht="14.25" customHeight="1" x14ac:dyDescent="0.25">
      <c r="A25" s="122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I25" s="115"/>
      <c r="AJ25" s="115"/>
    </row>
    <row r="26" spans="1:36" ht="15" x14ac:dyDescent="0.25">
      <c r="A26" s="12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I26" s="115"/>
      <c r="AJ26" s="115"/>
    </row>
    <row r="27" spans="1:36" s="115" customFormat="1" ht="15" x14ac:dyDescent="0.25">
      <c r="A27" s="116" t="s">
        <v>3</v>
      </c>
      <c r="B27" s="101">
        <v>3229.3829999999998</v>
      </c>
      <c r="C27" s="101">
        <v>51.40620226943674</v>
      </c>
      <c r="D27" s="101">
        <f t="shared" ref="D27" si="30">B27- (C27*1.645)</f>
        <v>3144.8197972667763</v>
      </c>
      <c r="E27" s="101">
        <f t="shared" ref="E27" si="31">B27+ (C27*1.645)</f>
        <v>3313.9462027332233</v>
      </c>
      <c r="F27" s="101">
        <v>2925.4270000000001</v>
      </c>
      <c r="G27" s="101">
        <v>48.281999999999996</v>
      </c>
      <c r="H27" s="101">
        <f>F27-(1.645*G27)</f>
        <v>2846.0031100000001</v>
      </c>
      <c r="I27" s="101">
        <f>F27+(G27*1.645)</f>
        <v>3004.8508900000002</v>
      </c>
      <c r="J27" s="101">
        <v>3126.0419999999999</v>
      </c>
      <c r="K27" s="101">
        <v>159.17599999999999</v>
      </c>
      <c r="L27" s="101">
        <v>2864.1970000000001</v>
      </c>
      <c r="M27" s="101">
        <v>3387.8870000000002</v>
      </c>
      <c r="N27" s="322">
        <v>2874.8780000000002</v>
      </c>
      <c r="O27" s="101">
        <v>167.91</v>
      </c>
      <c r="P27" s="101">
        <v>2598.6660000000002</v>
      </c>
      <c r="Q27" s="101">
        <v>3151.09</v>
      </c>
      <c r="R27" s="322">
        <v>2762.16</v>
      </c>
      <c r="S27" s="101">
        <v>81.762</v>
      </c>
      <c r="T27" s="101">
        <f t="shared" ref="T27" si="32">R27- (S27*1.645)</f>
        <v>2627.6615099999999</v>
      </c>
      <c r="U27" s="101">
        <f t="shared" ref="U27" si="33">R27+ (S27*1.645)</f>
        <v>2896.6584899999998</v>
      </c>
      <c r="V27" s="322">
        <v>2927.3560000000002</v>
      </c>
      <c r="W27" s="101">
        <v>180.02233095926192</v>
      </c>
      <c r="X27" s="101">
        <f t="shared" ref="X27" si="34">V27- (W27*1.645)</f>
        <v>2631.2192655720146</v>
      </c>
      <c r="Y27" s="101">
        <f t="shared" ref="Y27" si="35">V27+ (W27*1.645)</f>
        <v>3223.4927344279859</v>
      </c>
      <c r="Z27" s="322">
        <v>2989.8440000000001</v>
      </c>
      <c r="AA27" s="101">
        <v>179.95612112559587</v>
      </c>
      <c r="AB27" s="101">
        <f t="shared" ref="AB27" si="36">Z27- (AA27*1.645)</f>
        <v>2693.8161807483948</v>
      </c>
      <c r="AC27" s="101">
        <f t="shared" ref="AC27" si="37">Z27+ (AA27*1.645)</f>
        <v>3285.8718192516053</v>
      </c>
      <c r="AD27" s="322">
        <v>2602.1170000000002</v>
      </c>
      <c r="AE27" s="101">
        <v>76.058563808344118</v>
      </c>
      <c r="AF27" s="101">
        <f t="shared" ref="AF27" si="38">AD27- (AE27*1.645)</f>
        <v>2477.0006625352739</v>
      </c>
      <c r="AG27" s="101">
        <f t="shared" ref="AG27" si="39">AD27+ (AE27*1.645)</f>
        <v>2727.2333374647264</v>
      </c>
    </row>
    <row r="28" spans="1:36" ht="15" x14ac:dyDescent="0.25">
      <c r="A28" s="105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I28" s="115"/>
      <c r="AJ28" s="115"/>
    </row>
    <row r="29" spans="1:36" ht="15" x14ac:dyDescent="0.25">
      <c r="A29" s="105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I29" s="115"/>
      <c r="AJ29" s="115"/>
    </row>
    <row r="30" spans="1:36" ht="15" x14ac:dyDescent="0.25">
      <c r="A30" s="125" t="s">
        <v>62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20"/>
      <c r="L30" s="320"/>
      <c r="M30" s="320"/>
      <c r="N30" s="317"/>
      <c r="O30" s="320"/>
      <c r="P30" s="320"/>
      <c r="Q30" s="320"/>
      <c r="R30" s="317"/>
      <c r="S30" s="320"/>
      <c r="T30" s="320"/>
      <c r="U30" s="320"/>
      <c r="V30" s="317"/>
      <c r="W30" s="320"/>
      <c r="X30" s="320"/>
      <c r="Y30" s="320"/>
      <c r="Z30" s="317"/>
      <c r="AA30" s="320"/>
      <c r="AB30" s="320"/>
      <c r="AC30" s="320"/>
      <c r="AD30" s="317"/>
      <c r="AE30" s="320"/>
      <c r="AF30" s="320"/>
      <c r="AG30" s="320"/>
      <c r="AI30" s="115"/>
      <c r="AJ30" s="115"/>
    </row>
    <row r="31" spans="1:36" s="260" customFormat="1" ht="15" x14ac:dyDescent="0.25">
      <c r="A31" s="259" t="s">
        <v>58</v>
      </c>
      <c r="B31" s="317">
        <f>SUM(B32:B37)</f>
        <v>99.999969034332565</v>
      </c>
      <c r="C31" s="317"/>
      <c r="D31" s="317"/>
      <c r="E31" s="317"/>
      <c r="F31" s="317">
        <f>SUM(F32:F37)</f>
        <v>100.00099999999999</v>
      </c>
      <c r="G31" s="317"/>
      <c r="H31" s="317"/>
      <c r="I31" s="317"/>
      <c r="J31" s="317">
        <f>SUM(J32:J37)</f>
        <v>100</v>
      </c>
      <c r="K31" s="317"/>
      <c r="L31" s="317"/>
      <c r="M31" s="317"/>
      <c r="N31" s="317">
        <f>SUM(N32:N37)</f>
        <v>100</v>
      </c>
      <c r="O31" s="317"/>
      <c r="P31" s="317"/>
      <c r="Q31" s="317"/>
      <c r="R31" s="317">
        <f>SUM(R32:R37)</f>
        <v>100.001</v>
      </c>
      <c r="S31" s="320"/>
      <c r="T31" s="320"/>
      <c r="U31" s="320"/>
      <c r="V31" s="317">
        <v>100</v>
      </c>
      <c r="W31" s="320"/>
      <c r="X31" s="320"/>
      <c r="Y31" s="320"/>
      <c r="Z31" s="317">
        <v>100</v>
      </c>
      <c r="AA31" s="320"/>
      <c r="AB31" s="320"/>
      <c r="AC31" s="320"/>
      <c r="AD31" s="317">
        <v>100</v>
      </c>
      <c r="AE31" s="320"/>
      <c r="AF31" s="320"/>
      <c r="AG31" s="320"/>
      <c r="AI31" s="115"/>
      <c r="AJ31" s="115"/>
    </row>
    <row r="32" spans="1:36" ht="15" x14ac:dyDescent="0.25">
      <c r="A32" s="29" t="s">
        <v>63</v>
      </c>
      <c r="B32" s="320">
        <v>32.312550106320629</v>
      </c>
      <c r="C32" s="320">
        <v>0.45904299999999998</v>
      </c>
      <c r="D32" s="320">
        <f t="shared" ref="D32:D37" si="40">B32- (C32*1.645)</f>
        <v>31.557424371320629</v>
      </c>
      <c r="E32" s="320">
        <f t="shared" ref="E32:E37" si="41">B32+ (C32*1.645)</f>
        <v>33.067675841320629</v>
      </c>
      <c r="F32" s="279">
        <v>30.1</v>
      </c>
      <c r="G32" s="281">
        <v>0.52300000000000002</v>
      </c>
      <c r="H32" s="275">
        <v>29.239000000000001</v>
      </c>
      <c r="I32" s="275">
        <v>30.96</v>
      </c>
      <c r="J32" s="279">
        <v>33.006</v>
      </c>
      <c r="K32" s="281">
        <v>1.988</v>
      </c>
      <c r="L32" s="275">
        <v>29.736000000000001</v>
      </c>
      <c r="M32" s="275">
        <v>36.276000000000003</v>
      </c>
      <c r="N32" s="279">
        <v>29.327000000000002</v>
      </c>
      <c r="O32" s="281">
        <v>2.0680000000000001</v>
      </c>
      <c r="P32" s="275">
        <v>25.925000000000001</v>
      </c>
      <c r="Q32" s="275">
        <v>32.728999999999999</v>
      </c>
      <c r="R32" s="279">
        <v>31.18</v>
      </c>
      <c r="S32" s="281">
        <v>0.997</v>
      </c>
      <c r="T32" s="275">
        <f t="shared" ref="T32:T37" si="42">R32- (S32*1.645)</f>
        <v>29.539935</v>
      </c>
      <c r="U32" s="275">
        <f t="shared" ref="U32:U37" si="43">R32+ (S32*1.645)</f>
        <v>32.820065</v>
      </c>
      <c r="V32" s="279">
        <v>30.152999999999999</v>
      </c>
      <c r="W32" s="281">
        <v>2.1318899999999998</v>
      </c>
      <c r="X32" s="275">
        <f t="shared" ref="X32:X37" si="44">V32- (W32*1.645)</f>
        <v>26.64604095</v>
      </c>
      <c r="Y32" s="275">
        <f t="shared" ref="Y32:Y37" si="45">V32+ (W32*1.645)</f>
        <v>33.659959049999998</v>
      </c>
      <c r="Z32" s="279">
        <v>28.571858598642606</v>
      </c>
      <c r="AA32" s="281">
        <v>1.6342300000000001</v>
      </c>
      <c r="AB32" s="275">
        <f t="shared" ref="AB32:AB37" si="46">Z32- (AA32*1.645)</f>
        <v>25.883550248642607</v>
      </c>
      <c r="AC32" s="275">
        <f t="shared" ref="AC32:AC37" si="47">Z32+ (AA32*1.645)</f>
        <v>31.260166948642606</v>
      </c>
      <c r="AD32" s="279">
        <v>34.238775581574536</v>
      </c>
      <c r="AE32" s="281">
        <v>1.08077</v>
      </c>
      <c r="AF32" s="275">
        <f t="shared" ref="AF32:AF37" si="48">AD32- (AE32*1.645)</f>
        <v>32.460908931574536</v>
      </c>
      <c r="AG32" s="275">
        <f t="shared" ref="AG32:AG37" si="49">AD32+ (AE32*1.645)</f>
        <v>36.016642231574536</v>
      </c>
      <c r="AI32" s="115"/>
      <c r="AJ32" s="115"/>
    </row>
    <row r="33" spans="1:36" ht="15" x14ac:dyDescent="0.25">
      <c r="A33" s="29" t="s">
        <v>64</v>
      </c>
      <c r="B33" s="279">
        <v>33.606822108124057</v>
      </c>
      <c r="C33" s="279">
        <v>0.48315599999999997</v>
      </c>
      <c r="D33" s="279">
        <f t="shared" si="40"/>
        <v>32.812030488124059</v>
      </c>
      <c r="E33" s="279">
        <f t="shared" si="41"/>
        <v>34.401613728124055</v>
      </c>
      <c r="F33" s="279">
        <v>35.453000000000003</v>
      </c>
      <c r="G33" s="281">
        <v>0.53300000000000003</v>
      </c>
      <c r="H33" s="275">
        <v>34.576999999999998</v>
      </c>
      <c r="I33" s="275">
        <v>36.329000000000001</v>
      </c>
      <c r="J33" s="279">
        <v>35.204000000000001</v>
      </c>
      <c r="K33" s="281">
        <v>1.863</v>
      </c>
      <c r="L33" s="275">
        <v>32.137999999999998</v>
      </c>
      <c r="M33" s="275">
        <v>38.268999999999998</v>
      </c>
      <c r="N33" s="279">
        <v>35.603999999999999</v>
      </c>
      <c r="O33" s="281">
        <v>2.1070000000000002</v>
      </c>
      <c r="P33" s="275">
        <v>32.137</v>
      </c>
      <c r="Q33" s="275">
        <v>39.070999999999998</v>
      </c>
      <c r="R33" s="279">
        <v>36.093000000000004</v>
      </c>
      <c r="S33" s="281">
        <v>1.016</v>
      </c>
      <c r="T33" s="275">
        <f t="shared" si="42"/>
        <v>34.421680000000002</v>
      </c>
      <c r="U33" s="275">
        <f t="shared" si="43"/>
        <v>37.764320000000005</v>
      </c>
      <c r="V33" s="279">
        <v>35.243000000000002</v>
      </c>
      <c r="W33" s="281">
        <v>2.1806399999999999</v>
      </c>
      <c r="X33" s="275">
        <f t="shared" si="44"/>
        <v>31.655847200000004</v>
      </c>
      <c r="Y33" s="275">
        <f t="shared" si="45"/>
        <v>38.8301528</v>
      </c>
      <c r="Z33" s="279">
        <v>37.583499339764884</v>
      </c>
      <c r="AA33" s="281">
        <v>2.0418099999999999</v>
      </c>
      <c r="AB33" s="275">
        <f t="shared" si="46"/>
        <v>34.224721889764886</v>
      </c>
      <c r="AC33" s="275">
        <f t="shared" si="47"/>
        <v>40.942276789764882</v>
      </c>
      <c r="AD33" s="279">
        <v>35.98712125550081</v>
      </c>
      <c r="AE33" s="281">
        <v>1.05766</v>
      </c>
      <c r="AF33" s="275">
        <f t="shared" si="48"/>
        <v>34.247270555500812</v>
      </c>
      <c r="AG33" s="275">
        <f t="shared" si="49"/>
        <v>37.726971955500808</v>
      </c>
      <c r="AI33" s="115"/>
      <c r="AJ33" s="115"/>
    </row>
    <row r="34" spans="1:36" ht="15" x14ac:dyDescent="0.25">
      <c r="A34" s="29" t="s">
        <v>65</v>
      </c>
      <c r="B34" s="279">
        <v>15.495684469757848</v>
      </c>
      <c r="C34" s="279">
        <v>0.36992900000000001</v>
      </c>
      <c r="D34" s="279">
        <f t="shared" si="40"/>
        <v>14.887151264757847</v>
      </c>
      <c r="E34" s="279">
        <f t="shared" si="41"/>
        <v>16.104217674757848</v>
      </c>
      <c r="F34" s="279">
        <v>14.863</v>
      </c>
      <c r="G34" s="281">
        <v>0.39600000000000002</v>
      </c>
      <c r="H34" s="275">
        <v>14.211</v>
      </c>
      <c r="I34" s="275">
        <v>15.513999999999999</v>
      </c>
      <c r="J34" s="279">
        <v>15.752000000000001</v>
      </c>
      <c r="K34" s="281">
        <v>1.544</v>
      </c>
      <c r="L34" s="275">
        <v>13.212</v>
      </c>
      <c r="M34" s="275">
        <v>18.292000000000002</v>
      </c>
      <c r="N34" s="279">
        <v>16.114000000000001</v>
      </c>
      <c r="O34" s="281">
        <v>1.534</v>
      </c>
      <c r="P34" s="275">
        <v>13.590999999999999</v>
      </c>
      <c r="Q34" s="275">
        <v>18.638000000000002</v>
      </c>
      <c r="R34" s="279">
        <v>15.516</v>
      </c>
      <c r="S34" s="281">
        <v>0.78200000000000003</v>
      </c>
      <c r="T34" s="275">
        <f t="shared" si="42"/>
        <v>14.229609999999999</v>
      </c>
      <c r="U34" s="275">
        <f t="shared" si="43"/>
        <v>16.802389999999999</v>
      </c>
      <c r="V34" s="279">
        <v>17.120999999999999</v>
      </c>
      <c r="W34" s="281">
        <v>1.7029799999999999</v>
      </c>
      <c r="X34" s="275">
        <f t="shared" si="44"/>
        <v>14.319597899999998</v>
      </c>
      <c r="Y34" s="275">
        <f t="shared" si="45"/>
        <v>19.922402099999999</v>
      </c>
      <c r="Z34" s="279">
        <v>18.491232318475483</v>
      </c>
      <c r="AA34" s="281">
        <v>1.87401</v>
      </c>
      <c r="AB34" s="275">
        <f t="shared" si="46"/>
        <v>15.408485868475482</v>
      </c>
      <c r="AC34" s="275">
        <f t="shared" si="47"/>
        <v>21.573978768475484</v>
      </c>
      <c r="AD34" s="279">
        <v>13.332644150897133</v>
      </c>
      <c r="AE34" s="281">
        <v>0.71575999999999995</v>
      </c>
      <c r="AF34" s="275">
        <f t="shared" si="48"/>
        <v>12.155218950897133</v>
      </c>
      <c r="AG34" s="275">
        <f t="shared" si="49"/>
        <v>14.510069350897133</v>
      </c>
      <c r="AI34" s="115"/>
      <c r="AJ34" s="115"/>
    </row>
    <row r="35" spans="1:36" ht="15" x14ac:dyDescent="0.25">
      <c r="A35" s="29" t="s">
        <v>66</v>
      </c>
      <c r="B35" s="279">
        <v>10.790544199929213</v>
      </c>
      <c r="C35" s="279">
        <v>0.30026700000000001</v>
      </c>
      <c r="D35" s="279">
        <f t="shared" si="40"/>
        <v>10.296604984929214</v>
      </c>
      <c r="E35" s="279">
        <f t="shared" si="41"/>
        <v>11.284483414929213</v>
      </c>
      <c r="F35" s="279">
        <v>11.432</v>
      </c>
      <c r="G35" s="281">
        <v>0.34</v>
      </c>
      <c r="H35" s="275">
        <v>10.872999999999999</v>
      </c>
      <c r="I35" s="275">
        <v>11.991</v>
      </c>
      <c r="J35" s="279">
        <v>9.4329999999999998</v>
      </c>
      <c r="K35" s="281">
        <v>1.0529999999999999</v>
      </c>
      <c r="L35" s="275">
        <v>7.7009999999999996</v>
      </c>
      <c r="M35" s="275">
        <v>11.164999999999999</v>
      </c>
      <c r="N35" s="279">
        <v>10.72</v>
      </c>
      <c r="O35" s="281">
        <v>1.0580000000000001</v>
      </c>
      <c r="P35" s="275">
        <v>8.9779999999999998</v>
      </c>
      <c r="Q35" s="275">
        <v>12.461</v>
      </c>
      <c r="R35" s="279">
        <v>10.586</v>
      </c>
      <c r="S35" s="281">
        <v>0.64200000000000002</v>
      </c>
      <c r="T35" s="275">
        <f t="shared" si="42"/>
        <v>9.529910000000001</v>
      </c>
      <c r="U35" s="275">
        <f t="shared" si="43"/>
        <v>11.64209</v>
      </c>
      <c r="V35" s="279">
        <v>10.635</v>
      </c>
      <c r="W35" s="281">
        <v>1.19367</v>
      </c>
      <c r="X35" s="275">
        <f t="shared" si="44"/>
        <v>8.6714128499999994</v>
      </c>
      <c r="Y35" s="275">
        <f t="shared" si="45"/>
        <v>12.59858715</v>
      </c>
      <c r="Z35" s="279">
        <v>7.9388088475519121</v>
      </c>
      <c r="AA35" s="281">
        <v>0.94924500000000001</v>
      </c>
      <c r="AB35" s="275">
        <f t="shared" si="46"/>
        <v>6.3773008225519119</v>
      </c>
      <c r="AC35" s="275">
        <f t="shared" si="47"/>
        <v>9.5003168725519114</v>
      </c>
      <c r="AD35" s="279">
        <v>9.522515705481343</v>
      </c>
      <c r="AE35" s="281">
        <v>0.66053899999999999</v>
      </c>
      <c r="AF35" s="275">
        <f t="shared" si="48"/>
        <v>8.4359290504813433</v>
      </c>
      <c r="AG35" s="275">
        <f t="shared" si="49"/>
        <v>10.609102360481343</v>
      </c>
      <c r="AI35" s="115"/>
      <c r="AJ35" s="115"/>
    </row>
    <row r="36" spans="1:36" ht="15" x14ac:dyDescent="0.25">
      <c r="A36" s="29" t="s">
        <v>67</v>
      </c>
      <c r="B36" s="279">
        <v>6.3725795298978163</v>
      </c>
      <c r="C36" s="279">
        <v>0.236233</v>
      </c>
      <c r="D36" s="279">
        <f t="shared" si="40"/>
        <v>5.983976244897816</v>
      </c>
      <c r="E36" s="279">
        <f t="shared" si="41"/>
        <v>6.7611828148978166</v>
      </c>
      <c r="F36" s="279">
        <v>6.6859999999999999</v>
      </c>
      <c r="G36" s="281">
        <v>0.27500000000000002</v>
      </c>
      <c r="H36" s="275">
        <v>6.234</v>
      </c>
      <c r="I36" s="275">
        <v>7.1379999999999999</v>
      </c>
      <c r="J36" s="279">
        <v>5.0289999999999999</v>
      </c>
      <c r="K36" s="281">
        <v>0.85299999999999998</v>
      </c>
      <c r="L36" s="275">
        <v>3.6259999999999999</v>
      </c>
      <c r="M36" s="275">
        <v>6.4320000000000004</v>
      </c>
      <c r="N36" s="279">
        <v>6.7839999999999998</v>
      </c>
      <c r="O36" s="281">
        <v>1.1259999999999999</v>
      </c>
      <c r="P36" s="275">
        <v>4.9320000000000004</v>
      </c>
      <c r="Q36" s="275">
        <v>8.6370000000000005</v>
      </c>
      <c r="R36" s="279">
        <v>5.4619999999999997</v>
      </c>
      <c r="S36" s="281">
        <v>0.44800000000000001</v>
      </c>
      <c r="T36" s="275">
        <f t="shared" si="42"/>
        <v>4.7250399999999999</v>
      </c>
      <c r="U36" s="275">
        <f t="shared" si="43"/>
        <v>6.1989599999999996</v>
      </c>
      <c r="V36" s="279">
        <v>5.2290000000000001</v>
      </c>
      <c r="W36" s="281">
        <v>0.82584299999999999</v>
      </c>
      <c r="X36" s="275">
        <f t="shared" si="44"/>
        <v>3.8704882650000001</v>
      </c>
      <c r="Y36" s="275">
        <f t="shared" si="45"/>
        <v>6.5875117349999996</v>
      </c>
      <c r="Z36" s="279">
        <v>5.912315157580128</v>
      </c>
      <c r="AA36" s="281">
        <v>0.94122799999999995</v>
      </c>
      <c r="AB36" s="275">
        <f t="shared" si="46"/>
        <v>4.363995097580128</v>
      </c>
      <c r="AC36" s="275">
        <f t="shared" si="47"/>
        <v>7.460635217580128</v>
      </c>
      <c r="AD36" s="279">
        <v>5.2948426223724754</v>
      </c>
      <c r="AE36" s="281">
        <v>0.45698</v>
      </c>
      <c r="AF36" s="275">
        <f t="shared" si="48"/>
        <v>4.5431105223724755</v>
      </c>
      <c r="AG36" s="275">
        <f t="shared" si="49"/>
        <v>6.0465747223724753</v>
      </c>
      <c r="AI36" s="115"/>
      <c r="AJ36" s="115"/>
    </row>
    <row r="37" spans="1:36" ht="15" x14ac:dyDescent="0.25">
      <c r="A37" s="29" t="s">
        <v>68</v>
      </c>
      <c r="B37" s="279">
        <v>1.4217886203030115</v>
      </c>
      <c r="C37" s="279">
        <v>0.123817</v>
      </c>
      <c r="D37" s="279">
        <f t="shared" si="40"/>
        <v>1.2181096553030115</v>
      </c>
      <c r="E37" s="279">
        <f t="shared" si="41"/>
        <v>1.6254675853030114</v>
      </c>
      <c r="F37" s="279">
        <v>1.4670000000000001</v>
      </c>
      <c r="G37" s="281">
        <v>0.124</v>
      </c>
      <c r="H37" s="275">
        <v>1.264</v>
      </c>
      <c r="I37" s="275">
        <v>1.67</v>
      </c>
      <c r="J37" s="279">
        <v>1.5760000000000001</v>
      </c>
      <c r="K37" s="281">
        <v>0.502</v>
      </c>
      <c r="L37" s="275">
        <v>0.75</v>
      </c>
      <c r="M37" s="275">
        <v>2.403</v>
      </c>
      <c r="N37" s="279">
        <v>1.4510000000000001</v>
      </c>
      <c r="O37" s="281">
        <v>0.49199999999999999</v>
      </c>
      <c r="P37" s="275">
        <v>0.64200000000000002</v>
      </c>
      <c r="Q37" s="275">
        <v>2.2610000000000001</v>
      </c>
      <c r="R37" s="279">
        <v>1.1639999999999999</v>
      </c>
      <c r="S37" s="281">
        <v>0.21299999999999999</v>
      </c>
      <c r="T37" s="275">
        <f t="shared" si="42"/>
        <v>0.81361499999999998</v>
      </c>
      <c r="U37" s="275">
        <f t="shared" si="43"/>
        <v>1.5143849999999999</v>
      </c>
      <c r="V37" s="279">
        <v>1.6180000000000001</v>
      </c>
      <c r="W37" s="281">
        <v>0.52357399999999998</v>
      </c>
      <c r="X37" s="275">
        <f t="shared" si="44"/>
        <v>0.75672077000000015</v>
      </c>
      <c r="Y37" s="275">
        <f t="shared" si="45"/>
        <v>2.4792792299999999</v>
      </c>
      <c r="Z37" s="279">
        <v>1.5022522914239005</v>
      </c>
      <c r="AA37" s="281">
        <v>0.39605099999999999</v>
      </c>
      <c r="AB37" s="275">
        <f t="shared" si="46"/>
        <v>0.85074839642390054</v>
      </c>
      <c r="AC37" s="275">
        <f t="shared" si="47"/>
        <v>2.1537561864239003</v>
      </c>
      <c r="AD37" s="279">
        <v>1.624100684173694</v>
      </c>
      <c r="AE37" s="281">
        <v>0.251004</v>
      </c>
      <c r="AF37" s="275">
        <f t="shared" si="48"/>
        <v>1.211199104173694</v>
      </c>
      <c r="AG37" s="275">
        <f t="shared" si="49"/>
        <v>2.0370022641736938</v>
      </c>
      <c r="AI37" s="115"/>
      <c r="AJ37" s="115"/>
    </row>
    <row r="38" spans="1:36" ht="15" x14ac:dyDescent="0.25">
      <c r="A38" s="16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I38" s="115"/>
      <c r="AJ38" s="115"/>
    </row>
    <row r="39" spans="1:36" ht="15" x14ac:dyDescent="0.25">
      <c r="A39" s="125" t="s">
        <v>69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I39" s="115"/>
      <c r="AJ39" s="115"/>
    </row>
    <row r="40" spans="1:36" s="260" customFormat="1" ht="15" x14ac:dyDescent="0.25">
      <c r="A40" s="259" t="s">
        <v>58</v>
      </c>
      <c r="B40" s="317">
        <f>SUM(B41:B42)</f>
        <v>99.999969034332565</v>
      </c>
      <c r="C40" s="317"/>
      <c r="D40" s="317"/>
      <c r="E40" s="317"/>
      <c r="F40" s="317">
        <f>SUM(F41:F42)</f>
        <v>100</v>
      </c>
      <c r="G40" s="317"/>
      <c r="H40" s="317"/>
      <c r="I40" s="317"/>
      <c r="J40" s="317">
        <f>SUM(J41:J42)</f>
        <v>100</v>
      </c>
      <c r="K40" s="317"/>
      <c r="L40" s="317"/>
      <c r="M40" s="317"/>
      <c r="N40" s="317">
        <f>SUM(N41:N42)</f>
        <v>100</v>
      </c>
      <c r="O40" s="317"/>
      <c r="P40" s="317"/>
      <c r="Q40" s="317"/>
      <c r="R40" s="317">
        <v>100</v>
      </c>
      <c r="S40" s="320"/>
      <c r="T40" s="320"/>
      <c r="U40" s="320"/>
      <c r="V40" s="317">
        <v>100</v>
      </c>
      <c r="W40" s="320"/>
      <c r="X40" s="320"/>
      <c r="Y40" s="320"/>
      <c r="Z40" s="317">
        <v>100</v>
      </c>
      <c r="AA40" s="320"/>
      <c r="AB40" s="320"/>
      <c r="AC40" s="320"/>
      <c r="AD40" s="317">
        <v>100</v>
      </c>
      <c r="AE40" s="320"/>
      <c r="AF40" s="320"/>
      <c r="AG40" s="320"/>
      <c r="AI40" s="115"/>
      <c r="AJ40" s="115"/>
    </row>
    <row r="41" spans="1:36" ht="15" x14ac:dyDescent="0.25">
      <c r="A41" s="29" t="s">
        <v>70</v>
      </c>
      <c r="B41" s="279">
        <v>56.990979391419359</v>
      </c>
      <c r="C41" s="279">
        <v>0.49929499999999999</v>
      </c>
      <c r="D41" s="279">
        <f t="shared" ref="D41:D42" si="50">B41- (C41*1.645)</f>
        <v>56.169639116419361</v>
      </c>
      <c r="E41" s="279">
        <f t="shared" ref="E41:E42" si="51">B41+ (C41*1.645)</f>
        <v>57.812319666419356</v>
      </c>
      <c r="F41" s="279">
        <v>57.825000000000003</v>
      </c>
      <c r="G41" s="279">
        <v>0.55600000000000005</v>
      </c>
      <c r="H41" s="275">
        <v>56.91</v>
      </c>
      <c r="I41" s="275">
        <v>58.738999999999997</v>
      </c>
      <c r="J41" s="279">
        <v>54.637</v>
      </c>
      <c r="K41" s="279">
        <v>1.9650000000000001</v>
      </c>
      <c r="L41" s="275">
        <v>51.404000000000003</v>
      </c>
      <c r="M41" s="275">
        <v>57.87</v>
      </c>
      <c r="N41" s="279">
        <v>54.533000000000001</v>
      </c>
      <c r="O41" s="279">
        <v>2.1230000000000002</v>
      </c>
      <c r="P41" s="275">
        <v>51.040999999999997</v>
      </c>
      <c r="Q41" s="275">
        <v>58.024999999999999</v>
      </c>
      <c r="R41" s="279">
        <v>59.728999999999999</v>
      </c>
      <c r="S41" s="279">
        <v>1.0389999999999999</v>
      </c>
      <c r="T41" s="275">
        <f t="shared" ref="T41:T42" si="52">R41- (S41*1.645)</f>
        <v>58.019844999999997</v>
      </c>
      <c r="U41" s="275">
        <f t="shared" ref="U41:U42" si="53">R41+ (S41*1.645)</f>
        <v>61.438155000000002</v>
      </c>
      <c r="V41" s="279">
        <v>58.918999999999997</v>
      </c>
      <c r="W41" s="279">
        <v>1.9345699999999999</v>
      </c>
      <c r="X41" s="275">
        <f t="shared" ref="X41:X42" si="54">V41- (W41*1.645)</f>
        <v>55.736632349999994</v>
      </c>
      <c r="Y41" s="275">
        <f t="shared" ref="Y41:Y42" si="55">V41+ (W41*1.645)</f>
        <v>62.10136765</v>
      </c>
      <c r="Z41" s="279">
        <v>52.93406612518914</v>
      </c>
      <c r="AA41" s="279">
        <v>1.80528</v>
      </c>
      <c r="AB41" s="275">
        <f t="shared" ref="AB41:AB42" si="56">Z41- (AA41*1.645)</f>
        <v>49.964380525189142</v>
      </c>
      <c r="AC41" s="275">
        <f t="shared" ref="AC41:AC42" si="57">Z41+ (AA41*1.645)</f>
        <v>55.903751725189139</v>
      </c>
      <c r="AD41" s="279">
        <v>57.643103672894028</v>
      </c>
      <c r="AE41" s="279">
        <v>1.09318</v>
      </c>
      <c r="AF41" s="275">
        <f t="shared" ref="AF41:AF42" si="58">AD41- (AE41*1.645)</f>
        <v>55.844822572894032</v>
      </c>
      <c r="AG41" s="275">
        <f t="shared" ref="AG41:AG42" si="59">AD41+ (AE41*1.645)</f>
        <v>59.441384772894025</v>
      </c>
      <c r="AI41" s="115"/>
      <c r="AJ41" s="115"/>
    </row>
    <row r="42" spans="1:36" ht="15" x14ac:dyDescent="0.25">
      <c r="A42" s="29" t="s">
        <v>71</v>
      </c>
      <c r="B42" s="279">
        <v>43.008989642913214</v>
      </c>
      <c r="C42" s="279">
        <v>0.49929499999999999</v>
      </c>
      <c r="D42" s="279">
        <f t="shared" si="50"/>
        <v>42.187649367913217</v>
      </c>
      <c r="E42" s="279">
        <f t="shared" si="51"/>
        <v>43.830329917913211</v>
      </c>
      <c r="F42" s="279">
        <v>42.174999999999997</v>
      </c>
      <c r="G42" s="279">
        <v>0.55600000000000005</v>
      </c>
      <c r="H42" s="275">
        <v>41.261000000000003</v>
      </c>
      <c r="I42" s="275">
        <v>43.09</v>
      </c>
      <c r="J42" s="279">
        <v>45.363</v>
      </c>
      <c r="K42" s="279">
        <v>1.9650000000000001</v>
      </c>
      <c r="L42" s="275">
        <v>42.13</v>
      </c>
      <c r="M42" s="275">
        <v>48.595999999999997</v>
      </c>
      <c r="N42" s="279">
        <v>45.466999999999999</v>
      </c>
      <c r="O42" s="279">
        <v>2.1230000000000002</v>
      </c>
      <c r="P42" s="275">
        <v>41.975000000000001</v>
      </c>
      <c r="Q42" s="275">
        <v>48.959000000000003</v>
      </c>
      <c r="R42" s="279">
        <v>40.271000000000001</v>
      </c>
      <c r="S42" s="279">
        <v>1.0389999999999999</v>
      </c>
      <c r="T42" s="275">
        <f t="shared" si="52"/>
        <v>38.561844999999998</v>
      </c>
      <c r="U42" s="275">
        <f t="shared" si="53"/>
        <v>41.980155000000003</v>
      </c>
      <c r="V42" s="279">
        <v>41.081000000000003</v>
      </c>
      <c r="W42" s="279">
        <v>1.9345699999999999</v>
      </c>
      <c r="X42" s="275">
        <f t="shared" si="54"/>
        <v>37.89863235</v>
      </c>
      <c r="Y42" s="275">
        <f t="shared" si="55"/>
        <v>44.263367650000006</v>
      </c>
      <c r="Z42" s="279">
        <v>47.06593387481086</v>
      </c>
      <c r="AA42" s="279">
        <v>1.80528</v>
      </c>
      <c r="AB42" s="275">
        <f t="shared" si="56"/>
        <v>44.096248274810861</v>
      </c>
      <c r="AC42" s="275">
        <f t="shared" si="57"/>
        <v>50.035619474810858</v>
      </c>
      <c r="AD42" s="279">
        <v>42.356896327105964</v>
      </c>
      <c r="AE42" s="279">
        <v>1.09318</v>
      </c>
      <c r="AF42" s="275">
        <f t="shared" si="58"/>
        <v>40.558615227105967</v>
      </c>
      <c r="AG42" s="275">
        <f t="shared" si="59"/>
        <v>44.155177427105961</v>
      </c>
      <c r="AI42" s="115"/>
      <c r="AJ42" s="115"/>
    </row>
    <row r="43" spans="1:36" ht="15" x14ac:dyDescent="0.25">
      <c r="A43" s="2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320"/>
      <c r="AI43" s="115"/>
      <c r="AJ43" s="115"/>
    </row>
    <row r="44" spans="1:36" ht="15" x14ac:dyDescent="0.25">
      <c r="A44" s="125" t="s">
        <v>72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I44" s="115"/>
      <c r="AJ44" s="115"/>
    </row>
    <row r="45" spans="1:36" s="258" customFormat="1" ht="15" x14ac:dyDescent="0.25">
      <c r="A45" s="259" t="s">
        <v>54</v>
      </c>
      <c r="B45" s="317">
        <f>B46+B47+B50+B53+B56+B59</f>
        <v>99.999969034332565</v>
      </c>
      <c r="C45" s="317"/>
      <c r="D45" s="317"/>
      <c r="E45" s="317"/>
      <c r="F45" s="317">
        <f t="shared" ref="F45" si="60">+F46+F47+F50+F53+F56+F59</f>
        <v>100</v>
      </c>
      <c r="G45" s="317"/>
      <c r="H45" s="317"/>
      <c r="I45" s="317"/>
      <c r="J45" s="317">
        <f t="shared" ref="J45" si="61">+J46+J47+J50+J53+J56+J59</f>
        <v>100</v>
      </c>
      <c r="K45" s="317"/>
      <c r="L45" s="317"/>
      <c r="M45" s="317"/>
      <c r="N45" s="317">
        <f t="shared" ref="N45" si="62">+N46+N47+N50+N53+N56+N59</f>
        <v>100</v>
      </c>
      <c r="O45" s="317"/>
      <c r="P45" s="317"/>
      <c r="Q45" s="317"/>
      <c r="R45" s="317">
        <f>SUM(R46:R47,R50,R53,R59,R56)</f>
        <v>99.998999999999981</v>
      </c>
      <c r="S45" s="317"/>
      <c r="T45" s="317"/>
      <c r="U45" s="317"/>
      <c r="V45" s="317">
        <v>100</v>
      </c>
      <c r="W45" s="317"/>
      <c r="X45" s="317"/>
      <c r="Y45" s="317"/>
      <c r="Z45" s="317">
        <v>100</v>
      </c>
      <c r="AA45" s="317"/>
      <c r="AB45" s="317"/>
      <c r="AC45" s="317"/>
      <c r="AD45" s="317">
        <v>100</v>
      </c>
      <c r="AE45" s="317"/>
      <c r="AF45" s="317"/>
      <c r="AG45" s="317"/>
      <c r="AI45" s="115"/>
      <c r="AJ45" s="115"/>
    </row>
    <row r="46" spans="1:36" ht="16.5" x14ac:dyDescent="0.25">
      <c r="A46" s="29" t="s">
        <v>73</v>
      </c>
      <c r="B46" s="279">
        <v>0.44274711299341085</v>
      </c>
      <c r="C46" s="279">
        <v>5.6794999999999998E-2</v>
      </c>
      <c r="D46" s="279">
        <f t="shared" ref="D46:D61" si="63">B46- (C46*1.645)</f>
        <v>0.34931933799341086</v>
      </c>
      <c r="E46" s="279">
        <f t="shared" ref="E46:E61" si="64">B46+ (C46*1.645)</f>
        <v>0.53617488799341084</v>
      </c>
      <c r="F46" s="279">
        <v>0.51700000000000002</v>
      </c>
      <c r="G46" s="281">
        <v>6.3E-2</v>
      </c>
      <c r="H46" s="275">
        <v>0.41299999999999998</v>
      </c>
      <c r="I46" s="275">
        <v>0.62</v>
      </c>
      <c r="J46" s="279">
        <v>0.22500000000000001</v>
      </c>
      <c r="K46" s="281">
        <v>0.122</v>
      </c>
      <c r="L46" s="275">
        <v>2.5000000000000001E-2</v>
      </c>
      <c r="M46" s="275">
        <v>0.42599999999999999</v>
      </c>
      <c r="N46" s="279">
        <v>0.34200000000000003</v>
      </c>
      <c r="O46" s="281">
        <v>0.28000000000000003</v>
      </c>
      <c r="P46" s="40" t="s">
        <v>306</v>
      </c>
      <c r="Q46" s="275">
        <v>0.80200000000000005</v>
      </c>
      <c r="R46" s="279">
        <v>0.438</v>
      </c>
      <c r="S46" s="281">
        <v>9.8000000000000004E-2</v>
      </c>
      <c r="T46" s="275">
        <f t="shared" ref="T46:T61" si="65">R46- (S46*1.645)</f>
        <v>0.27678999999999998</v>
      </c>
      <c r="U46" s="275">
        <f t="shared" ref="U46:U61" si="66">R46+ (S46*1.645)</f>
        <v>0.59921000000000002</v>
      </c>
      <c r="V46" s="279">
        <v>0.88400000000000001</v>
      </c>
      <c r="W46" s="281">
        <v>0.43707299999999999</v>
      </c>
      <c r="X46" s="275">
        <f t="shared" ref="X46:X61" si="67">V46- (W46*1.645)</f>
        <v>0.16501491499999998</v>
      </c>
      <c r="Y46" s="275">
        <f t="shared" ref="Y46:Y61" si="68">V46+ (W46*1.645)</f>
        <v>1.602985085</v>
      </c>
      <c r="Z46" s="279">
        <v>0.46751603093673116</v>
      </c>
      <c r="AA46" s="281">
        <v>0.194684</v>
      </c>
      <c r="AB46" s="275">
        <f t="shared" ref="AB46:AB61" si="69">Z46- (AA46*1.645)</f>
        <v>0.14726085093673119</v>
      </c>
      <c r="AC46" s="275">
        <f t="shared" ref="AC46:AC61" si="70">Z46+ (AA46*1.645)</f>
        <v>0.78777121093673119</v>
      </c>
      <c r="AD46" s="279">
        <v>0.46834942471841196</v>
      </c>
      <c r="AE46" s="281">
        <v>0.122821</v>
      </c>
      <c r="AF46" s="275">
        <f t="shared" ref="AF46:AF61" si="71">AD46- (AE46*1.645)</f>
        <v>0.26630887971841199</v>
      </c>
      <c r="AG46" s="275">
        <f t="shared" ref="AG46:AG61" si="72">AD46+ (AE46*1.645)</f>
        <v>0.67038996971841192</v>
      </c>
      <c r="AI46" s="115"/>
      <c r="AJ46" s="115"/>
    </row>
    <row r="47" spans="1:36" ht="15" x14ac:dyDescent="0.25">
      <c r="A47" s="29" t="s">
        <v>74</v>
      </c>
      <c r="B47" s="279">
        <v>12.666908818186013</v>
      </c>
      <c r="C47" s="279">
        <f>[1]hgc_level!$J$14</f>
        <v>0.36900300000000003</v>
      </c>
      <c r="D47" s="279">
        <f t="shared" si="63"/>
        <v>12.059898883186012</v>
      </c>
      <c r="E47" s="279">
        <f t="shared" si="64"/>
        <v>13.273918753186013</v>
      </c>
      <c r="F47" s="279">
        <v>13.59</v>
      </c>
      <c r="G47" s="281">
        <v>0.39</v>
      </c>
      <c r="H47" s="275">
        <v>12.948</v>
      </c>
      <c r="I47" s="275">
        <v>14.231999999999999</v>
      </c>
      <c r="J47" s="279">
        <v>11.166</v>
      </c>
      <c r="K47" s="281">
        <v>1.2030000000000001</v>
      </c>
      <c r="L47" s="275">
        <v>9.1869999999999994</v>
      </c>
      <c r="M47" s="275">
        <v>13.146000000000001</v>
      </c>
      <c r="N47" s="279">
        <v>12.218</v>
      </c>
      <c r="O47" s="281">
        <v>1.5049999999999999</v>
      </c>
      <c r="P47" s="275">
        <v>9.7420000000000009</v>
      </c>
      <c r="Q47" s="275">
        <v>14.694000000000001</v>
      </c>
      <c r="R47" s="279">
        <v>11.545</v>
      </c>
      <c r="S47" s="281">
        <v>0.72099999999999997</v>
      </c>
      <c r="T47" s="275">
        <f t="shared" si="65"/>
        <v>10.358955</v>
      </c>
      <c r="U47" s="275">
        <f t="shared" si="66"/>
        <v>12.731045</v>
      </c>
      <c r="V47" s="279">
        <v>11.1</v>
      </c>
      <c r="W47" s="281">
        <v>1.1833</v>
      </c>
      <c r="X47" s="275">
        <f t="shared" si="67"/>
        <v>9.1534715000000002</v>
      </c>
      <c r="Y47" s="275">
        <f t="shared" si="68"/>
        <v>13.046528499999999</v>
      </c>
      <c r="Z47" s="279">
        <v>11.108907354363639</v>
      </c>
      <c r="AA47" s="281">
        <v>1.1220300000000001</v>
      </c>
      <c r="AB47" s="275">
        <f t="shared" si="69"/>
        <v>9.2631680043636386</v>
      </c>
      <c r="AC47" s="275">
        <f t="shared" si="70"/>
        <v>12.95464670436364</v>
      </c>
      <c r="AD47" s="279">
        <v>9.9422892975219774</v>
      </c>
      <c r="AE47" s="281">
        <f>[2]hgc_level!$J$13</f>
        <v>0.74445099999999997</v>
      </c>
      <c r="AF47" s="275">
        <f t="shared" si="71"/>
        <v>8.7176674025219771</v>
      </c>
      <c r="AG47" s="275">
        <f t="shared" si="72"/>
        <v>11.166911192521978</v>
      </c>
      <c r="AI47" s="115"/>
      <c r="AJ47" s="115"/>
    </row>
    <row r="48" spans="1:36" ht="15" x14ac:dyDescent="0.25">
      <c r="A48" s="120" t="s">
        <v>75</v>
      </c>
      <c r="B48" s="279">
        <v>6.1685777128324517</v>
      </c>
      <c r="C48" s="279">
        <v>0.27981</v>
      </c>
      <c r="D48" s="279">
        <f t="shared" si="63"/>
        <v>5.7082902628324517</v>
      </c>
      <c r="E48" s="279">
        <f t="shared" si="64"/>
        <v>6.6288651628324518</v>
      </c>
      <c r="F48" s="279">
        <v>6.2380000000000004</v>
      </c>
      <c r="G48" s="281">
        <v>0.251</v>
      </c>
      <c r="H48" s="275">
        <v>5.8259999999999996</v>
      </c>
      <c r="I48" s="275">
        <v>6.65</v>
      </c>
      <c r="J48" s="279">
        <v>4.8099999999999996</v>
      </c>
      <c r="K48" s="281">
        <v>0.82499999999999996</v>
      </c>
      <c r="L48" s="275">
        <v>3.4529999999999998</v>
      </c>
      <c r="M48" s="275">
        <v>6.1660000000000004</v>
      </c>
      <c r="N48" s="279">
        <v>5.9320000000000004</v>
      </c>
      <c r="O48" s="281">
        <v>0.80800000000000005</v>
      </c>
      <c r="P48" s="275">
        <v>4.6020000000000003</v>
      </c>
      <c r="Q48" s="275">
        <v>7.2610000000000001</v>
      </c>
      <c r="R48" s="279">
        <v>5.3289999999999997</v>
      </c>
      <c r="S48" s="281">
        <v>0.46100000000000002</v>
      </c>
      <c r="T48" s="275">
        <f t="shared" si="65"/>
        <v>4.5706549999999995</v>
      </c>
      <c r="U48" s="275">
        <f t="shared" si="66"/>
        <v>6.087345</v>
      </c>
      <c r="V48" s="279">
        <v>4.0339999999999998</v>
      </c>
      <c r="W48" s="281">
        <v>0.55458200000000002</v>
      </c>
      <c r="X48" s="275">
        <f t="shared" si="67"/>
        <v>3.1217126099999999</v>
      </c>
      <c r="Y48" s="275">
        <f t="shared" si="68"/>
        <v>4.9462873900000002</v>
      </c>
      <c r="Z48" s="279">
        <v>4.7545958919595801</v>
      </c>
      <c r="AA48" s="281">
        <v>0.72056699999999996</v>
      </c>
      <c r="AB48" s="275">
        <f t="shared" si="69"/>
        <v>3.5692631769595802</v>
      </c>
      <c r="AC48" s="275">
        <f t="shared" si="70"/>
        <v>5.9399286069595796</v>
      </c>
      <c r="AD48" s="279">
        <v>4.9584242368809699</v>
      </c>
      <c r="AE48" s="281">
        <v>0.53267500000000001</v>
      </c>
      <c r="AF48" s="275">
        <f t="shared" si="71"/>
        <v>4.0821738618809702</v>
      </c>
      <c r="AG48" s="275">
        <f t="shared" si="72"/>
        <v>5.8346746118809696</v>
      </c>
      <c r="AI48" s="115"/>
      <c r="AJ48" s="115"/>
    </row>
    <row r="49" spans="1:36" ht="15" x14ac:dyDescent="0.25">
      <c r="A49" s="120" t="s">
        <v>76</v>
      </c>
      <c r="B49" s="279">
        <v>6.4983311053535626</v>
      </c>
      <c r="C49" s="279">
        <v>0.236486</v>
      </c>
      <c r="D49" s="279">
        <f t="shared" si="63"/>
        <v>6.1093116353535626</v>
      </c>
      <c r="E49" s="279">
        <f t="shared" si="64"/>
        <v>6.8873505753535627</v>
      </c>
      <c r="F49" s="279">
        <v>7.3520000000000003</v>
      </c>
      <c r="G49" s="281">
        <v>0.29199999999999998</v>
      </c>
      <c r="H49" s="275">
        <v>6.8710000000000004</v>
      </c>
      <c r="I49" s="275">
        <v>7.8319999999999999</v>
      </c>
      <c r="J49" s="279">
        <v>6.3559999999999999</v>
      </c>
      <c r="K49" s="281">
        <v>0.94499999999999995</v>
      </c>
      <c r="L49" s="275">
        <v>4.8019999999999996</v>
      </c>
      <c r="M49" s="275">
        <v>7.9109999999999996</v>
      </c>
      <c r="N49" s="279">
        <v>6.2869999999999999</v>
      </c>
      <c r="O49" s="281">
        <v>1.214</v>
      </c>
      <c r="P49" s="275">
        <v>4.2889999999999997</v>
      </c>
      <c r="Q49" s="275">
        <v>8.2840000000000007</v>
      </c>
      <c r="R49" s="279">
        <v>6.2169999999999996</v>
      </c>
      <c r="S49" s="281">
        <v>0.496</v>
      </c>
      <c r="T49" s="275">
        <f t="shared" si="65"/>
        <v>5.4010799999999994</v>
      </c>
      <c r="U49" s="275">
        <f t="shared" si="66"/>
        <v>7.0329199999999998</v>
      </c>
      <c r="V49" s="279">
        <v>7.0659999999999998</v>
      </c>
      <c r="W49" s="281">
        <v>1.0220400000000001</v>
      </c>
      <c r="X49" s="275">
        <f t="shared" si="67"/>
        <v>5.3847442000000001</v>
      </c>
      <c r="Y49" s="275">
        <f t="shared" si="68"/>
        <v>8.7472557999999996</v>
      </c>
      <c r="Z49" s="279">
        <v>6.3543114624040582</v>
      </c>
      <c r="AA49" s="281">
        <v>0.90365300000000004</v>
      </c>
      <c r="AB49" s="275">
        <f t="shared" si="69"/>
        <v>4.8678022774040581</v>
      </c>
      <c r="AC49" s="275">
        <f t="shared" si="70"/>
        <v>7.8408206474040583</v>
      </c>
      <c r="AD49" s="279">
        <v>4.9838266303936365</v>
      </c>
      <c r="AE49" s="281">
        <v>0.45319599999999999</v>
      </c>
      <c r="AF49" s="275">
        <f t="shared" si="71"/>
        <v>4.2383192103936365</v>
      </c>
      <c r="AG49" s="275">
        <f t="shared" si="72"/>
        <v>5.7293340503936365</v>
      </c>
      <c r="AI49" s="115"/>
      <c r="AJ49" s="115"/>
    </row>
    <row r="50" spans="1:36" ht="15" x14ac:dyDescent="0.25">
      <c r="A50" s="29" t="s">
        <v>80</v>
      </c>
      <c r="B50" s="279">
        <v>37.741017401776126</v>
      </c>
      <c r="C50" s="279">
        <f>[1]hgc_level!$J$15</f>
        <v>0.49522699999999997</v>
      </c>
      <c r="D50" s="279">
        <f t="shared" si="63"/>
        <v>36.926368986776126</v>
      </c>
      <c r="E50" s="279">
        <f t="shared" si="64"/>
        <v>38.555665816776127</v>
      </c>
      <c r="F50" s="279">
        <v>39.325000000000003</v>
      </c>
      <c r="G50" s="281">
        <v>0.56200000000000006</v>
      </c>
      <c r="H50" s="275">
        <v>38.4</v>
      </c>
      <c r="I50" s="275">
        <v>40.25</v>
      </c>
      <c r="J50" s="279">
        <v>34.027000000000001</v>
      </c>
      <c r="K50" s="281">
        <v>1.895</v>
      </c>
      <c r="L50" s="275">
        <v>30.91</v>
      </c>
      <c r="M50" s="275">
        <v>37.143999999999998</v>
      </c>
      <c r="N50" s="279">
        <v>38.387</v>
      </c>
      <c r="O50" s="281">
        <v>2.145</v>
      </c>
      <c r="P50" s="275">
        <v>34.857999999999997</v>
      </c>
      <c r="Q50" s="275">
        <v>41.915999999999997</v>
      </c>
      <c r="R50" s="279">
        <v>37.463000000000001</v>
      </c>
      <c r="S50" s="281">
        <v>1.0860000000000001</v>
      </c>
      <c r="T50" s="275">
        <f t="shared" si="65"/>
        <v>35.67653</v>
      </c>
      <c r="U50" s="275">
        <f t="shared" si="66"/>
        <v>39.249470000000002</v>
      </c>
      <c r="V50" s="279">
        <v>38.249000000000002</v>
      </c>
      <c r="W50" s="281">
        <v>1.98553</v>
      </c>
      <c r="X50" s="275">
        <f t="shared" si="67"/>
        <v>34.982803150000002</v>
      </c>
      <c r="Y50" s="275">
        <f t="shared" si="68"/>
        <v>41.515196850000002</v>
      </c>
      <c r="Z50" s="279">
        <v>36.987147155503763</v>
      </c>
      <c r="AA50" s="281">
        <v>2.2305700000000002</v>
      </c>
      <c r="AB50" s="275">
        <f t="shared" si="69"/>
        <v>33.317859505503762</v>
      </c>
      <c r="AC50" s="275">
        <f t="shared" si="70"/>
        <v>40.656434805503764</v>
      </c>
      <c r="AD50" s="279">
        <v>33.596683008488853</v>
      </c>
      <c r="AE50" s="281">
        <f>[2]hgc_level!$J$14</f>
        <v>1.22302</v>
      </c>
      <c r="AF50" s="275">
        <f t="shared" si="71"/>
        <v>31.584815108488854</v>
      </c>
      <c r="AG50" s="275">
        <f t="shared" si="72"/>
        <v>35.608550908488851</v>
      </c>
      <c r="AI50" s="115"/>
      <c r="AJ50" s="115"/>
    </row>
    <row r="51" spans="1:36" ht="15" x14ac:dyDescent="0.25">
      <c r="A51" s="120" t="s">
        <v>75</v>
      </c>
      <c r="B51" s="279">
        <v>10.880468498162035</v>
      </c>
      <c r="C51" s="279">
        <v>0.29918099999999997</v>
      </c>
      <c r="D51" s="279">
        <f t="shared" si="63"/>
        <v>10.388315753162034</v>
      </c>
      <c r="E51" s="279">
        <f t="shared" si="64"/>
        <v>11.372621243162035</v>
      </c>
      <c r="F51" s="279">
        <v>11.003</v>
      </c>
      <c r="G51" s="281">
        <v>0.34499999999999997</v>
      </c>
      <c r="H51" s="275">
        <v>10.436</v>
      </c>
      <c r="I51" s="275">
        <v>11.57</v>
      </c>
      <c r="J51" s="279">
        <v>7.8849999999999998</v>
      </c>
      <c r="K51" s="281">
        <v>1.014</v>
      </c>
      <c r="L51" s="275">
        <v>6.218</v>
      </c>
      <c r="M51" s="275">
        <v>9.5519999999999996</v>
      </c>
      <c r="N51" s="279">
        <v>8.4420000000000002</v>
      </c>
      <c r="O51" s="281">
        <v>1.2190000000000001</v>
      </c>
      <c r="P51" s="275">
        <v>6.4359999999999999</v>
      </c>
      <c r="Q51" s="275">
        <v>10.446999999999999</v>
      </c>
      <c r="R51" s="279">
        <v>10.718999999999999</v>
      </c>
      <c r="S51" s="281">
        <v>0.63400000000000001</v>
      </c>
      <c r="T51" s="275">
        <f t="shared" si="65"/>
        <v>9.6760699999999993</v>
      </c>
      <c r="U51" s="275">
        <f t="shared" si="66"/>
        <v>11.76193</v>
      </c>
      <c r="V51" s="279">
        <v>8.7260000000000009</v>
      </c>
      <c r="W51" s="281">
        <v>1.119</v>
      </c>
      <c r="X51" s="275">
        <f t="shared" si="67"/>
        <v>6.8852450000000012</v>
      </c>
      <c r="Y51" s="275">
        <f t="shared" si="68"/>
        <v>10.566755000000001</v>
      </c>
      <c r="Z51" s="279">
        <v>10.286690543051744</v>
      </c>
      <c r="AA51" s="281">
        <v>1.3606400000000001</v>
      </c>
      <c r="AB51" s="275">
        <f t="shared" si="69"/>
        <v>8.0484377430517444</v>
      </c>
      <c r="AC51" s="275">
        <f t="shared" si="70"/>
        <v>12.524943343051744</v>
      </c>
      <c r="AD51" s="279">
        <v>9.7969076717149903</v>
      </c>
      <c r="AE51" s="281">
        <v>0.90726799999999996</v>
      </c>
      <c r="AF51" s="275">
        <f t="shared" si="71"/>
        <v>8.3044518117149906</v>
      </c>
      <c r="AG51" s="275">
        <f t="shared" si="72"/>
        <v>11.28936353171499</v>
      </c>
      <c r="AI51" s="115"/>
      <c r="AJ51" s="115"/>
    </row>
    <row r="52" spans="1:36" ht="15" x14ac:dyDescent="0.25">
      <c r="A52" s="120" t="s">
        <v>76</v>
      </c>
      <c r="B52" s="279">
        <v>26.860579869281537</v>
      </c>
      <c r="C52" s="279">
        <v>0.46853800000000001</v>
      </c>
      <c r="D52" s="279">
        <f t="shared" si="63"/>
        <v>26.089834859281538</v>
      </c>
      <c r="E52" s="279">
        <f t="shared" si="64"/>
        <v>27.631324879281536</v>
      </c>
      <c r="F52" s="279">
        <v>28.321999999999999</v>
      </c>
      <c r="G52" s="281">
        <v>0.502</v>
      </c>
      <c r="H52" s="275">
        <v>27.497</v>
      </c>
      <c r="I52" s="275">
        <v>29.148</v>
      </c>
      <c r="J52" s="279">
        <v>26.141999999999999</v>
      </c>
      <c r="K52" s="281">
        <v>1.679</v>
      </c>
      <c r="L52" s="275">
        <v>23.379000000000001</v>
      </c>
      <c r="M52" s="275">
        <v>28.905000000000001</v>
      </c>
      <c r="N52" s="279">
        <v>29.945</v>
      </c>
      <c r="O52" s="281">
        <v>2.0649999999999999</v>
      </c>
      <c r="P52" s="275">
        <v>26.547999999999998</v>
      </c>
      <c r="Q52" s="275">
        <v>33.343000000000004</v>
      </c>
      <c r="R52" s="279">
        <v>26.745000000000001</v>
      </c>
      <c r="S52" s="281">
        <v>0.999</v>
      </c>
      <c r="T52" s="275">
        <f t="shared" si="65"/>
        <v>25.101645000000001</v>
      </c>
      <c r="U52" s="275">
        <f t="shared" si="66"/>
        <v>28.388355000000001</v>
      </c>
      <c r="V52" s="279">
        <v>29.524000000000001</v>
      </c>
      <c r="W52" s="281">
        <v>1.8952800000000001</v>
      </c>
      <c r="X52" s="275">
        <f t="shared" si="67"/>
        <v>26.406264400000001</v>
      </c>
      <c r="Y52" s="275">
        <f t="shared" si="68"/>
        <v>32.641735600000004</v>
      </c>
      <c r="Z52" s="279">
        <v>26.700456612452022</v>
      </c>
      <c r="AA52" s="281">
        <v>1.8636900000000001</v>
      </c>
      <c r="AB52" s="275">
        <f t="shared" si="69"/>
        <v>23.634686562452021</v>
      </c>
      <c r="AC52" s="275">
        <f t="shared" si="70"/>
        <v>29.766226662452024</v>
      </c>
      <c r="AD52" s="279">
        <v>23.799775336773862</v>
      </c>
      <c r="AE52" s="281">
        <v>0.88180400000000003</v>
      </c>
      <c r="AF52" s="275">
        <f t="shared" si="71"/>
        <v>22.349207756773861</v>
      </c>
      <c r="AG52" s="275">
        <f t="shared" si="72"/>
        <v>25.250342916773864</v>
      </c>
      <c r="AI52" s="115"/>
      <c r="AJ52" s="115"/>
    </row>
    <row r="53" spans="1:36" ht="15" x14ac:dyDescent="0.25">
      <c r="A53" s="29" t="s">
        <v>79</v>
      </c>
      <c r="B53" s="279">
        <v>7.4141097540923457</v>
      </c>
      <c r="C53" s="279">
        <f>[1]hgc_level!$J$16</f>
        <v>0.26698899999999998</v>
      </c>
      <c r="D53" s="279">
        <f t="shared" si="63"/>
        <v>6.9749128490923455</v>
      </c>
      <c r="E53" s="279">
        <f t="shared" si="64"/>
        <v>7.8533066590923459</v>
      </c>
      <c r="F53" s="279">
        <v>7.8929999999999998</v>
      </c>
      <c r="G53" s="281">
        <v>0.28599999999999998</v>
      </c>
      <c r="H53" s="275">
        <v>7.423</v>
      </c>
      <c r="I53" s="275">
        <v>8.3629999999999995</v>
      </c>
      <c r="J53" s="279">
        <v>9.5660000000000007</v>
      </c>
      <c r="K53" s="281">
        <v>1.256</v>
      </c>
      <c r="L53" s="275">
        <v>7.4989999999999997</v>
      </c>
      <c r="M53" s="275">
        <v>11.632</v>
      </c>
      <c r="N53" s="279">
        <v>8.1720000000000006</v>
      </c>
      <c r="O53" s="281">
        <v>1.361</v>
      </c>
      <c r="P53" s="275">
        <v>5.9329999999999998</v>
      </c>
      <c r="Q53" s="275">
        <v>10.412000000000001</v>
      </c>
      <c r="R53" s="279">
        <v>8.0410000000000004</v>
      </c>
      <c r="S53" s="281">
        <v>0.58699999999999997</v>
      </c>
      <c r="T53" s="275">
        <f t="shared" si="65"/>
        <v>7.0753850000000007</v>
      </c>
      <c r="U53" s="275">
        <f t="shared" si="66"/>
        <v>9.006615</v>
      </c>
      <c r="V53" s="279">
        <v>7.0679999999999996</v>
      </c>
      <c r="W53" s="281">
        <v>1.2468999999999999</v>
      </c>
      <c r="X53" s="275">
        <f t="shared" si="67"/>
        <v>5.0168494999999993</v>
      </c>
      <c r="Y53" s="275">
        <f t="shared" si="68"/>
        <v>9.1191504999999999</v>
      </c>
      <c r="Z53" s="279">
        <v>6.4707723881245975</v>
      </c>
      <c r="AA53" s="281">
        <v>1.02108</v>
      </c>
      <c r="AB53" s="275">
        <f t="shared" si="69"/>
        <v>4.791095788124597</v>
      </c>
      <c r="AC53" s="275">
        <f t="shared" si="70"/>
        <v>8.1504489881245981</v>
      </c>
      <c r="AD53" s="279">
        <v>9.9731872164087925</v>
      </c>
      <c r="AE53" s="281">
        <f>[2]hgc_level!$J$15</f>
        <v>0.67273700000000003</v>
      </c>
      <c r="AF53" s="275">
        <f t="shared" si="71"/>
        <v>8.8665348514087921</v>
      </c>
      <c r="AG53" s="275">
        <f t="shared" si="72"/>
        <v>11.079839581408793</v>
      </c>
      <c r="AI53" s="115"/>
      <c r="AJ53" s="115"/>
    </row>
    <row r="54" spans="1:36" ht="15" x14ac:dyDescent="0.25">
      <c r="A54" s="120" t="s">
        <v>75</v>
      </c>
      <c r="B54" s="279">
        <v>1.868901892404834</v>
      </c>
      <c r="C54" s="279">
        <v>0.122572</v>
      </c>
      <c r="D54" s="279">
        <f t="shared" si="63"/>
        <v>1.6672709524048339</v>
      </c>
      <c r="E54" s="279">
        <f t="shared" si="64"/>
        <v>2.070532832404834</v>
      </c>
      <c r="F54" s="279">
        <v>1.712</v>
      </c>
      <c r="G54" s="281">
        <v>0.13200000000000001</v>
      </c>
      <c r="H54" s="275">
        <v>1.4950000000000001</v>
      </c>
      <c r="I54" s="275">
        <v>1.929</v>
      </c>
      <c r="J54" s="279">
        <v>2.4580000000000002</v>
      </c>
      <c r="K54" s="281">
        <v>0.67200000000000004</v>
      </c>
      <c r="L54" s="275">
        <v>1.353</v>
      </c>
      <c r="M54" s="275">
        <v>3.5630000000000002</v>
      </c>
      <c r="N54" s="279">
        <v>0.59599999999999997</v>
      </c>
      <c r="O54" s="281">
        <v>0.252</v>
      </c>
      <c r="P54" s="275">
        <v>0.18099999999999999</v>
      </c>
      <c r="Q54" s="275">
        <v>1.0109999999999999</v>
      </c>
      <c r="R54" s="279">
        <v>1.411</v>
      </c>
      <c r="S54" s="281">
        <v>0.25600000000000001</v>
      </c>
      <c r="T54" s="275">
        <f t="shared" si="65"/>
        <v>0.98988000000000009</v>
      </c>
      <c r="U54" s="275">
        <f t="shared" si="66"/>
        <v>1.83212</v>
      </c>
      <c r="V54" s="279">
        <v>1.006</v>
      </c>
      <c r="W54" s="281">
        <v>0.33182499999999998</v>
      </c>
      <c r="X54" s="275">
        <f t="shared" si="67"/>
        <v>0.46014787499999998</v>
      </c>
      <c r="Y54" s="275">
        <f t="shared" si="68"/>
        <v>1.5518521249999999</v>
      </c>
      <c r="Z54" s="279">
        <v>1.8666525745155933</v>
      </c>
      <c r="AA54" s="281">
        <v>0.58207200000000003</v>
      </c>
      <c r="AB54" s="275">
        <f t="shared" si="69"/>
        <v>0.90914413451559328</v>
      </c>
      <c r="AC54" s="275">
        <f t="shared" si="70"/>
        <v>2.8241610145155933</v>
      </c>
      <c r="AD54" s="279">
        <v>1.7759385915391199</v>
      </c>
      <c r="AE54" s="281">
        <v>0.300703</v>
      </c>
      <c r="AF54" s="275">
        <f t="shared" si="71"/>
        <v>1.2812821565391199</v>
      </c>
      <c r="AG54" s="275">
        <f t="shared" si="72"/>
        <v>2.2705950265391199</v>
      </c>
      <c r="AI54" s="115"/>
      <c r="AJ54" s="115"/>
    </row>
    <row r="55" spans="1:36" ht="15" x14ac:dyDescent="0.25">
      <c r="A55" s="120" t="s">
        <v>76</v>
      </c>
      <c r="B55" s="279">
        <v>5.5452078616875111</v>
      </c>
      <c r="C55" s="279">
        <v>0.23850399999999999</v>
      </c>
      <c r="D55" s="279">
        <f t="shared" si="63"/>
        <v>5.1528687816875109</v>
      </c>
      <c r="E55" s="279">
        <f t="shared" si="64"/>
        <v>5.9375469416875113</v>
      </c>
      <c r="F55" s="279">
        <v>6.1820000000000004</v>
      </c>
      <c r="G55" s="281">
        <v>0.25600000000000001</v>
      </c>
      <c r="H55" s="275">
        <v>5.76</v>
      </c>
      <c r="I55" s="275">
        <v>6.6029999999999998</v>
      </c>
      <c r="J55" s="279">
        <v>7.1070000000000002</v>
      </c>
      <c r="K55" s="281">
        <v>1.131</v>
      </c>
      <c r="L55" s="275">
        <v>5.2469999999999999</v>
      </c>
      <c r="M55" s="275">
        <v>8.968</v>
      </c>
      <c r="N55" s="279">
        <v>7.5759999999999996</v>
      </c>
      <c r="O55" s="281">
        <v>1.33</v>
      </c>
      <c r="P55" s="275">
        <v>5.3890000000000002</v>
      </c>
      <c r="Q55" s="275">
        <v>9.7639999999999993</v>
      </c>
      <c r="R55" s="279">
        <v>6.63</v>
      </c>
      <c r="S55" s="281">
        <v>0.52</v>
      </c>
      <c r="T55" s="275">
        <f t="shared" si="65"/>
        <v>5.7745999999999995</v>
      </c>
      <c r="U55" s="275">
        <f t="shared" si="66"/>
        <v>7.4854000000000003</v>
      </c>
      <c r="V55" s="279">
        <v>6.0620000000000003</v>
      </c>
      <c r="W55" s="281">
        <v>1.16832</v>
      </c>
      <c r="X55" s="275">
        <f t="shared" si="67"/>
        <v>4.1401136000000003</v>
      </c>
      <c r="Y55" s="275">
        <f t="shared" si="68"/>
        <v>7.9838864000000003</v>
      </c>
      <c r="Z55" s="279">
        <v>4.6040863670479126</v>
      </c>
      <c r="AA55" s="281">
        <v>0.86634</v>
      </c>
      <c r="AB55" s="275">
        <f t="shared" si="69"/>
        <v>3.1789570670479126</v>
      </c>
      <c r="AC55" s="275">
        <f t="shared" si="70"/>
        <v>6.0292156670479127</v>
      </c>
      <c r="AD55" s="279">
        <v>8.1972486248696725</v>
      </c>
      <c r="AE55" s="281">
        <v>0.62153099999999994</v>
      </c>
      <c r="AF55" s="275">
        <f t="shared" si="71"/>
        <v>7.1748301298696724</v>
      </c>
      <c r="AG55" s="275">
        <f t="shared" si="72"/>
        <v>9.2196671198696727</v>
      </c>
      <c r="AI55" s="115"/>
      <c r="AJ55" s="115"/>
    </row>
    <row r="56" spans="1:36" ht="15" x14ac:dyDescent="0.25">
      <c r="A56" s="29" t="s">
        <v>77</v>
      </c>
      <c r="B56" s="279">
        <v>6.4779866618484103</v>
      </c>
      <c r="C56" s="279">
        <f>[1]hgc_level!$J$17</f>
        <v>0.24798100000000001</v>
      </c>
      <c r="D56" s="279">
        <f t="shared" si="63"/>
        <v>6.0700579168484099</v>
      </c>
      <c r="E56" s="279">
        <f t="shared" si="64"/>
        <v>6.8859154068484107</v>
      </c>
      <c r="F56" s="279">
        <v>5.1029999999999998</v>
      </c>
      <c r="G56" s="281">
        <v>0.25900000000000001</v>
      </c>
      <c r="H56" s="275">
        <v>4.6769999999999996</v>
      </c>
      <c r="I56" s="275">
        <v>5.5289999999999999</v>
      </c>
      <c r="J56" s="279">
        <v>6.431</v>
      </c>
      <c r="K56" s="281">
        <v>1.1930000000000001</v>
      </c>
      <c r="L56" s="275">
        <v>4.4690000000000003</v>
      </c>
      <c r="M56" s="275">
        <v>8.3930000000000007</v>
      </c>
      <c r="N56" s="279">
        <v>3.9689999999999999</v>
      </c>
      <c r="O56" s="281">
        <v>0.93300000000000005</v>
      </c>
      <c r="P56" s="275">
        <v>2.4340000000000002</v>
      </c>
      <c r="Q56" s="275">
        <v>5.5030000000000001</v>
      </c>
      <c r="R56" s="279">
        <v>5.6449999999999996</v>
      </c>
      <c r="S56" s="281">
        <v>0.52700000000000002</v>
      </c>
      <c r="T56" s="275">
        <f t="shared" si="65"/>
        <v>4.778084999999999</v>
      </c>
      <c r="U56" s="275">
        <f t="shared" si="66"/>
        <v>6.5119150000000001</v>
      </c>
      <c r="V56" s="279">
        <v>5.7030000000000003</v>
      </c>
      <c r="W56" s="281">
        <v>0.92706999999999995</v>
      </c>
      <c r="X56" s="275">
        <f t="shared" si="67"/>
        <v>4.1779698500000002</v>
      </c>
      <c r="Y56" s="275">
        <f t="shared" si="68"/>
        <v>7.2280301500000004</v>
      </c>
      <c r="Z56" s="279">
        <v>6.6576048783816137</v>
      </c>
      <c r="AA56" s="281">
        <v>1.1432100000000001</v>
      </c>
      <c r="AB56" s="275">
        <f t="shared" si="69"/>
        <v>4.7770244283816137</v>
      </c>
      <c r="AC56" s="275">
        <f t="shared" si="70"/>
        <v>8.5381853283816138</v>
      </c>
      <c r="AD56" s="279">
        <v>3.9899435728677837</v>
      </c>
      <c r="AE56" s="281">
        <f>[2]hgc_level!$J$16</f>
        <v>0.46535700000000002</v>
      </c>
      <c r="AF56" s="275">
        <f t="shared" si="71"/>
        <v>3.2244313078677838</v>
      </c>
      <c r="AG56" s="275">
        <f t="shared" si="72"/>
        <v>4.7554558378677836</v>
      </c>
      <c r="AI56" s="115"/>
      <c r="AJ56" s="115"/>
    </row>
    <row r="57" spans="1:36" ht="16.5" x14ac:dyDescent="0.25">
      <c r="A57" s="120" t="s">
        <v>75</v>
      </c>
      <c r="B57" s="279">
        <v>2.6851568860057786</v>
      </c>
      <c r="C57" s="279">
        <v>0.16098899999999999</v>
      </c>
      <c r="D57" s="279">
        <f t="shared" si="63"/>
        <v>2.4203299810057786</v>
      </c>
      <c r="E57" s="279">
        <f t="shared" si="64"/>
        <v>2.9499837910057787</v>
      </c>
      <c r="F57" s="279">
        <v>1.5389999999999999</v>
      </c>
      <c r="G57" s="281">
        <v>0.126</v>
      </c>
      <c r="H57" s="275">
        <v>1.3320000000000001</v>
      </c>
      <c r="I57" s="275">
        <v>1.7450000000000001</v>
      </c>
      <c r="J57" s="279">
        <v>0.433</v>
      </c>
      <c r="K57" s="281">
        <v>0.29399999999999998</v>
      </c>
      <c r="L57" s="40" t="s">
        <v>306</v>
      </c>
      <c r="M57" s="275">
        <v>0.91700000000000004</v>
      </c>
      <c r="N57" s="279">
        <v>0.35099999999999998</v>
      </c>
      <c r="O57" s="281">
        <v>0.35</v>
      </c>
      <c r="P57" s="40" t="s">
        <v>306</v>
      </c>
      <c r="Q57" s="275">
        <v>0.92700000000000005</v>
      </c>
      <c r="R57" s="279">
        <v>0.16900000000000001</v>
      </c>
      <c r="S57" s="281">
        <v>0.114</v>
      </c>
      <c r="T57" s="40" t="s">
        <v>306</v>
      </c>
      <c r="U57" s="275">
        <f t="shared" si="66"/>
        <v>0.35653000000000001</v>
      </c>
      <c r="V57" s="279">
        <v>0</v>
      </c>
      <c r="W57" s="279">
        <v>0</v>
      </c>
      <c r="X57" s="275">
        <f t="shared" si="67"/>
        <v>0</v>
      </c>
      <c r="Y57" s="275">
        <f t="shared" si="68"/>
        <v>0</v>
      </c>
      <c r="Z57" s="279">
        <v>3.5219228829330221E-2</v>
      </c>
      <c r="AA57" s="281">
        <v>3.5217999999999999E-2</v>
      </c>
      <c r="AB57" s="40" t="s">
        <v>306</v>
      </c>
      <c r="AC57" s="275">
        <f t="shared" si="70"/>
        <v>9.3152838829330217E-2</v>
      </c>
      <c r="AD57" s="279">
        <v>1.0568318027206309E-2</v>
      </c>
      <c r="AE57" s="281">
        <v>1.0573000000000001E-2</v>
      </c>
      <c r="AF57" s="40" t="s">
        <v>306</v>
      </c>
      <c r="AG57" s="275">
        <f t="shared" si="72"/>
        <v>2.7960903027206309E-2</v>
      </c>
      <c r="AI57" s="115"/>
      <c r="AJ57" s="115"/>
    </row>
    <row r="58" spans="1:36" ht="15" x14ac:dyDescent="0.25">
      <c r="A58" s="120" t="s">
        <v>76</v>
      </c>
      <c r="B58" s="279">
        <v>3.7928607415100659</v>
      </c>
      <c r="C58" s="279">
        <v>0.20075699999999999</v>
      </c>
      <c r="D58" s="279">
        <f t="shared" si="63"/>
        <v>3.4626154765100661</v>
      </c>
      <c r="E58" s="279">
        <f t="shared" si="64"/>
        <v>4.1231060065100662</v>
      </c>
      <c r="F58" s="279">
        <v>3.5640000000000001</v>
      </c>
      <c r="G58" s="281">
        <v>0.224</v>
      </c>
      <c r="H58" s="275">
        <v>3.1960000000000002</v>
      </c>
      <c r="I58" s="275">
        <v>3.9319999999999999</v>
      </c>
      <c r="J58" s="279">
        <v>5.9980000000000002</v>
      </c>
      <c r="K58" s="281">
        <v>1.204</v>
      </c>
      <c r="L58" s="275">
        <v>4.016</v>
      </c>
      <c r="M58" s="275">
        <v>7.9790000000000001</v>
      </c>
      <c r="N58" s="279">
        <v>3.6179999999999999</v>
      </c>
      <c r="O58" s="281">
        <v>0.72799999999999998</v>
      </c>
      <c r="P58" s="275">
        <v>2.42</v>
      </c>
      <c r="Q58" s="275">
        <v>4.8159999999999998</v>
      </c>
      <c r="R58" s="279">
        <v>5.476</v>
      </c>
      <c r="S58" s="281">
        <v>0.498</v>
      </c>
      <c r="T58" s="275">
        <f t="shared" si="65"/>
        <v>4.65679</v>
      </c>
      <c r="U58" s="275">
        <f t="shared" si="66"/>
        <v>6.29521</v>
      </c>
      <c r="V58" s="279">
        <v>5.7030000000000003</v>
      </c>
      <c r="W58" s="281">
        <v>0.92149400000000004</v>
      </c>
      <c r="X58" s="275">
        <f t="shared" si="67"/>
        <v>4.1871423700000001</v>
      </c>
      <c r="Y58" s="275">
        <f t="shared" si="68"/>
        <v>7.2188576300000005</v>
      </c>
      <c r="Z58" s="279">
        <v>6.6223856495522844</v>
      </c>
      <c r="AA58" s="281">
        <v>1.1374299999999999</v>
      </c>
      <c r="AB58" s="275">
        <f t="shared" si="69"/>
        <v>4.7513132995522849</v>
      </c>
      <c r="AC58" s="275">
        <f t="shared" si="70"/>
        <v>8.4934579995522839</v>
      </c>
      <c r="AD58" s="279">
        <v>3.9793752548405772</v>
      </c>
      <c r="AE58" s="281">
        <v>0.46523999999999999</v>
      </c>
      <c r="AF58" s="275">
        <f t="shared" si="71"/>
        <v>3.2140554548405773</v>
      </c>
      <c r="AG58" s="275">
        <f t="shared" si="72"/>
        <v>4.7446950548405775</v>
      </c>
      <c r="AI58" s="115"/>
      <c r="AJ58" s="115"/>
    </row>
    <row r="59" spans="1:36" ht="15" x14ac:dyDescent="0.25">
      <c r="A59" s="29" t="s">
        <v>78</v>
      </c>
      <c r="B59" s="279">
        <v>35.257199285436258</v>
      </c>
      <c r="C59" s="279">
        <f>[1]hgc_level!$J$18</f>
        <v>0.56228999999999996</v>
      </c>
      <c r="D59" s="279">
        <f t="shared" si="63"/>
        <v>34.332232235436258</v>
      </c>
      <c r="E59" s="279">
        <f t="shared" si="64"/>
        <v>36.182166335436257</v>
      </c>
      <c r="F59" s="279">
        <v>33.572000000000003</v>
      </c>
      <c r="G59" s="281">
        <v>0.57399999999999995</v>
      </c>
      <c r="H59" s="275">
        <v>32.628</v>
      </c>
      <c r="I59" s="275">
        <v>34.515999999999998</v>
      </c>
      <c r="J59" s="279">
        <v>38.585000000000001</v>
      </c>
      <c r="K59" s="281">
        <v>1.905</v>
      </c>
      <c r="L59" s="275">
        <v>35.451000000000001</v>
      </c>
      <c r="M59" s="275">
        <v>41.719000000000001</v>
      </c>
      <c r="N59" s="279">
        <f>SUM(N60:N61)</f>
        <v>36.911999999999999</v>
      </c>
      <c r="O59" s="281">
        <v>2.1739999999999999</v>
      </c>
      <c r="P59" s="275">
        <v>33.335999999999999</v>
      </c>
      <c r="Q59" s="275">
        <v>40.487000000000002</v>
      </c>
      <c r="R59" s="279">
        <v>36.866999999999997</v>
      </c>
      <c r="S59" s="281">
        <v>1.242</v>
      </c>
      <c r="T59" s="275">
        <f t="shared" si="65"/>
        <v>34.823909999999998</v>
      </c>
      <c r="U59" s="275">
        <f t="shared" si="66"/>
        <v>38.910089999999997</v>
      </c>
      <c r="V59" s="279">
        <v>36.996000000000002</v>
      </c>
      <c r="W59" s="281">
        <v>2.2978800000000001</v>
      </c>
      <c r="X59" s="275">
        <f t="shared" si="67"/>
        <v>33.215987400000003</v>
      </c>
      <c r="Y59" s="275">
        <f t="shared" si="68"/>
        <v>40.776012600000001</v>
      </c>
      <c r="Z59" s="279">
        <v>38.308085639250741</v>
      </c>
      <c r="AA59" s="281">
        <v>2.2749299999999999</v>
      </c>
      <c r="AB59" s="275">
        <f t="shared" si="69"/>
        <v>34.565825789250738</v>
      </c>
      <c r="AC59" s="275">
        <f t="shared" si="70"/>
        <v>42.050345489250745</v>
      </c>
      <c r="AD59" s="279">
        <v>42.029547479994164</v>
      </c>
      <c r="AE59" s="281">
        <f>[2]hgc_level!$J$17</f>
        <v>1.1812800000000001</v>
      </c>
      <c r="AF59" s="275">
        <f t="shared" si="71"/>
        <v>40.086341879994166</v>
      </c>
      <c r="AG59" s="275">
        <f t="shared" si="72"/>
        <v>43.972753079994163</v>
      </c>
      <c r="AI59" s="115"/>
      <c r="AJ59" s="115"/>
    </row>
    <row r="60" spans="1:36" ht="15" x14ac:dyDescent="0.25">
      <c r="A60" s="120" t="s">
        <v>75</v>
      </c>
      <c r="B60" s="279">
        <v>15.438150259662606</v>
      </c>
      <c r="C60" s="279">
        <v>0.376137</v>
      </c>
      <c r="D60" s="279">
        <f t="shared" si="63"/>
        <v>14.819404894662606</v>
      </c>
      <c r="E60" s="279">
        <f t="shared" si="64"/>
        <v>16.056895624662605</v>
      </c>
      <c r="F60" s="279">
        <v>13.167999999999999</v>
      </c>
      <c r="G60" s="281">
        <v>0.377</v>
      </c>
      <c r="H60" s="275">
        <v>12.548</v>
      </c>
      <c r="I60" s="275">
        <v>13.788</v>
      </c>
      <c r="J60" s="279">
        <v>11.645</v>
      </c>
      <c r="K60" s="281">
        <v>1.3460000000000001</v>
      </c>
      <c r="L60" s="275">
        <v>9.4309999999999992</v>
      </c>
      <c r="M60" s="275">
        <v>13.859</v>
      </c>
      <c r="N60" s="279">
        <v>9.7639999999999993</v>
      </c>
      <c r="O60" s="281">
        <v>1.244</v>
      </c>
      <c r="P60" s="275">
        <v>7.7169999999999996</v>
      </c>
      <c r="Q60" s="275">
        <v>11.81</v>
      </c>
      <c r="R60" s="279">
        <v>11.66</v>
      </c>
      <c r="S60" s="281">
        <v>0.67700000000000005</v>
      </c>
      <c r="T60" s="275">
        <f t="shared" si="65"/>
        <v>10.546334999999999</v>
      </c>
      <c r="U60" s="275">
        <f t="shared" si="66"/>
        <v>12.773665000000001</v>
      </c>
      <c r="V60" s="279">
        <v>12.631</v>
      </c>
      <c r="W60" s="281">
        <v>1.5669599999999999</v>
      </c>
      <c r="X60" s="275">
        <f t="shared" si="67"/>
        <v>10.0533508</v>
      </c>
      <c r="Y60" s="275">
        <f t="shared" si="68"/>
        <v>15.2086492</v>
      </c>
      <c r="Z60" s="279">
        <v>11.069641091642239</v>
      </c>
      <c r="AA60" s="281">
        <v>1.2029799999999999</v>
      </c>
      <c r="AB60" s="275">
        <f t="shared" si="69"/>
        <v>9.0907389916422403</v>
      </c>
      <c r="AC60" s="275">
        <f t="shared" si="70"/>
        <v>13.048543191642239</v>
      </c>
      <c r="AD60" s="279">
        <v>11.522464208949865</v>
      </c>
      <c r="AE60" s="281">
        <v>0.68706599999999995</v>
      </c>
      <c r="AF60" s="275">
        <f t="shared" si="71"/>
        <v>10.392240638949865</v>
      </c>
      <c r="AG60" s="275">
        <f t="shared" si="72"/>
        <v>12.652687778949865</v>
      </c>
      <c r="AI60" s="115"/>
      <c r="AJ60" s="115"/>
    </row>
    <row r="61" spans="1:36" ht="15" x14ac:dyDescent="0.25">
      <c r="A61" s="120" t="s">
        <v>76</v>
      </c>
      <c r="B61" s="279">
        <v>19.81907999144109</v>
      </c>
      <c r="C61" s="279">
        <v>0.45468700000000001</v>
      </c>
      <c r="D61" s="279">
        <f t="shared" si="63"/>
        <v>19.071119876441088</v>
      </c>
      <c r="E61" s="279">
        <f t="shared" si="64"/>
        <v>20.567040106441091</v>
      </c>
      <c r="F61" s="279">
        <v>20.404</v>
      </c>
      <c r="G61" s="281">
        <v>0.47599999999999998</v>
      </c>
      <c r="H61" s="275">
        <v>19.620999999999999</v>
      </c>
      <c r="I61" s="275">
        <v>21.187000000000001</v>
      </c>
      <c r="J61" s="279">
        <v>26.94</v>
      </c>
      <c r="K61" s="281">
        <v>1.5649999999999999</v>
      </c>
      <c r="L61" s="275">
        <v>24.364999999999998</v>
      </c>
      <c r="M61" s="275">
        <v>29.513999999999999</v>
      </c>
      <c r="N61" s="279">
        <v>27.148</v>
      </c>
      <c r="O61" s="281">
        <v>2.0979999999999999</v>
      </c>
      <c r="P61" s="275">
        <v>23.696999999999999</v>
      </c>
      <c r="Q61" s="275">
        <v>30.599</v>
      </c>
      <c r="R61" s="279">
        <v>25.207000000000001</v>
      </c>
      <c r="S61" s="281">
        <v>1.079</v>
      </c>
      <c r="T61" s="275">
        <f t="shared" si="65"/>
        <v>23.432045000000002</v>
      </c>
      <c r="U61" s="275">
        <f t="shared" si="66"/>
        <v>26.981954999999999</v>
      </c>
      <c r="V61" s="279">
        <v>24.364999999999998</v>
      </c>
      <c r="W61" s="281">
        <v>2.1353300000000002</v>
      </c>
      <c r="X61" s="275">
        <f t="shared" si="67"/>
        <v>20.852382149999997</v>
      </c>
      <c r="Y61" s="275">
        <f t="shared" si="68"/>
        <v>27.87761785</v>
      </c>
      <c r="Z61" s="279">
        <v>27.238444547608502</v>
      </c>
      <c r="AA61" s="281">
        <v>2.08317</v>
      </c>
      <c r="AB61" s="275">
        <f t="shared" si="69"/>
        <v>23.811629897608501</v>
      </c>
      <c r="AC61" s="275">
        <f t="shared" si="70"/>
        <v>30.665259197608503</v>
      </c>
      <c r="AD61" s="279">
        <v>30.507083271044305</v>
      </c>
      <c r="AE61" s="281">
        <v>1.0868</v>
      </c>
      <c r="AF61" s="275">
        <f t="shared" si="71"/>
        <v>28.719297271044304</v>
      </c>
      <c r="AG61" s="275">
        <f t="shared" si="72"/>
        <v>32.294869271044305</v>
      </c>
      <c r="AI61" s="115"/>
      <c r="AJ61" s="115"/>
    </row>
    <row r="62" spans="1:36" ht="1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</row>
    <row r="63" spans="1:36" ht="15" customHeight="1" x14ac:dyDescent="0.2">
      <c r="A63" s="128"/>
      <c r="B63" s="128"/>
      <c r="C63" s="128"/>
      <c r="D63" s="128"/>
      <c r="E63" s="128"/>
    </row>
    <row r="64" spans="1:36" x14ac:dyDescent="0.2">
      <c r="A64" s="17" t="s">
        <v>198</v>
      </c>
      <c r="B64" s="37"/>
      <c r="C64" s="37"/>
      <c r="D64" s="37"/>
      <c r="E64" s="37"/>
    </row>
    <row r="65" spans="1:57" x14ac:dyDescent="0.2">
      <c r="A65" s="17" t="s">
        <v>199</v>
      </c>
      <c r="B65" s="25"/>
      <c r="C65" s="25"/>
      <c r="D65" s="25"/>
      <c r="E65" s="25"/>
    </row>
    <row r="66" spans="1:57" x14ac:dyDescent="0.2">
      <c r="A66" s="17" t="s">
        <v>224</v>
      </c>
      <c r="B66" s="25"/>
      <c r="C66" s="25"/>
      <c r="D66" s="25"/>
      <c r="E66" s="25"/>
    </row>
    <row r="67" spans="1:57" s="135" customFormat="1" ht="17.25" customHeight="1" x14ac:dyDescent="0.2">
      <c r="A67" s="18" t="s">
        <v>305</v>
      </c>
      <c r="B67" s="141"/>
      <c r="C67" s="141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W67" s="178"/>
      <c r="AX67" s="178"/>
      <c r="AY67" s="178"/>
      <c r="AZ67" s="178"/>
      <c r="BA67" s="178"/>
      <c r="BE67" s="141"/>
    </row>
    <row r="68" spans="1:57" x14ac:dyDescent="0.2">
      <c r="A68" s="18" t="s">
        <v>179</v>
      </c>
      <c r="B68" s="25"/>
      <c r="C68" s="25"/>
      <c r="D68" s="25"/>
      <c r="E68" s="25"/>
    </row>
    <row r="69" spans="1:57" x14ac:dyDescent="0.2">
      <c r="A69" s="17" t="s">
        <v>274</v>
      </c>
      <c r="B69" s="25"/>
      <c r="C69" s="25"/>
      <c r="D69" s="25"/>
      <c r="E69" s="25"/>
    </row>
    <row r="70" spans="1:57" x14ac:dyDescent="0.2">
      <c r="A70" s="17" t="s">
        <v>307</v>
      </c>
      <c r="B70" s="17"/>
      <c r="C70" s="17"/>
      <c r="D70" s="17"/>
      <c r="E70" s="17"/>
    </row>
    <row r="71" spans="1:57" x14ac:dyDescent="0.2">
      <c r="A71" s="17" t="s">
        <v>200</v>
      </c>
    </row>
  </sheetData>
  <mergeCells count="36">
    <mergeCell ref="F5:I5"/>
    <mergeCell ref="F6:F7"/>
    <mergeCell ref="G6:G7"/>
    <mergeCell ref="H6:I6"/>
    <mergeCell ref="R5:U5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</mergeCells>
  <conditionalFormatting sqref="AH67">
    <cfRule type="top10" dxfId="3" priority="1" bottom="1" rank="3"/>
    <cfRule type="top10" dxfId="2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ZG35"/>
  <sheetViews>
    <sheetView zoomScale="90" zoomScaleNormal="90" workbookViewId="0">
      <selection activeCell="H9" sqref="H9"/>
    </sheetView>
  </sheetViews>
  <sheetFormatPr defaultColWidth="9" defaultRowHeight="15" customHeight="1" x14ac:dyDescent="0.2"/>
  <cols>
    <col min="1" max="1" width="39.875" style="72" customWidth="1"/>
    <col min="2" max="21" width="10.5" style="72" customWidth="1"/>
    <col min="22" max="16384" width="9" style="72"/>
  </cols>
  <sheetData>
    <row r="1" spans="1:16231" s="79" customFormat="1" ht="18" customHeight="1" x14ac:dyDescent="0.15">
      <c r="A1" s="503" t="s">
        <v>326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</row>
    <row r="2" spans="1:16231" s="79" customFormat="1" ht="18" customHeight="1" x14ac:dyDescent="0.15">
      <c r="A2" s="503" t="s">
        <v>356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179"/>
      <c r="W2" s="421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 t="s">
        <v>349</v>
      </c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 t="s">
        <v>349</v>
      </c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 t="s">
        <v>349</v>
      </c>
      <c r="BU2" s="503"/>
      <c r="BV2" s="503"/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 t="s">
        <v>349</v>
      </c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349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 t="s">
        <v>349</v>
      </c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3"/>
      <c r="EF2" s="503" t="s">
        <v>349</v>
      </c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 t="s">
        <v>349</v>
      </c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 t="s">
        <v>349</v>
      </c>
      <c r="FM2" s="503"/>
      <c r="FN2" s="503"/>
      <c r="FO2" s="503"/>
      <c r="FP2" s="503"/>
      <c r="FQ2" s="503"/>
      <c r="FR2" s="503"/>
      <c r="FS2" s="503"/>
      <c r="FT2" s="503"/>
      <c r="FU2" s="503"/>
      <c r="FV2" s="503"/>
      <c r="FW2" s="503"/>
      <c r="FX2" s="503"/>
      <c r="FY2" s="503"/>
      <c r="FZ2" s="503"/>
      <c r="GA2" s="503"/>
      <c r="GB2" s="503" t="s">
        <v>349</v>
      </c>
      <c r="GC2" s="503"/>
      <c r="GD2" s="503"/>
      <c r="GE2" s="503"/>
      <c r="GF2" s="503"/>
      <c r="GG2" s="503"/>
      <c r="GH2" s="503"/>
      <c r="GI2" s="503"/>
      <c r="GJ2" s="503"/>
      <c r="GK2" s="503"/>
      <c r="GL2" s="503"/>
      <c r="GM2" s="503"/>
      <c r="GN2" s="503"/>
      <c r="GO2" s="503"/>
      <c r="GP2" s="503"/>
      <c r="GQ2" s="503"/>
      <c r="GR2" s="503" t="s">
        <v>349</v>
      </c>
      <c r="GS2" s="503"/>
      <c r="GT2" s="503"/>
      <c r="GU2" s="503"/>
      <c r="GV2" s="503"/>
      <c r="GW2" s="503"/>
      <c r="GX2" s="503"/>
      <c r="GY2" s="503"/>
      <c r="GZ2" s="503"/>
      <c r="HA2" s="503"/>
      <c r="HB2" s="503"/>
      <c r="HC2" s="503"/>
      <c r="HD2" s="503"/>
      <c r="HE2" s="503"/>
      <c r="HF2" s="503"/>
      <c r="HG2" s="503"/>
      <c r="HH2" s="503" t="s">
        <v>349</v>
      </c>
      <c r="HI2" s="503"/>
      <c r="HJ2" s="503"/>
      <c r="HK2" s="503"/>
      <c r="HL2" s="503"/>
      <c r="HM2" s="503"/>
      <c r="HN2" s="503"/>
      <c r="HO2" s="503"/>
      <c r="HP2" s="503"/>
      <c r="HQ2" s="503"/>
      <c r="HR2" s="503"/>
      <c r="HS2" s="503"/>
      <c r="HT2" s="503"/>
      <c r="HU2" s="503"/>
      <c r="HV2" s="503"/>
      <c r="HW2" s="503"/>
      <c r="HX2" s="503" t="s">
        <v>349</v>
      </c>
      <c r="HY2" s="503"/>
      <c r="HZ2" s="503"/>
      <c r="IA2" s="503"/>
      <c r="IB2" s="503"/>
      <c r="IC2" s="503"/>
      <c r="ID2" s="503"/>
      <c r="IE2" s="503"/>
      <c r="IF2" s="503"/>
      <c r="IG2" s="503"/>
      <c r="IH2" s="503"/>
      <c r="II2" s="503"/>
      <c r="IJ2" s="503"/>
      <c r="IK2" s="503"/>
      <c r="IL2" s="503"/>
      <c r="IM2" s="503"/>
      <c r="IN2" s="503" t="s">
        <v>349</v>
      </c>
      <c r="IO2" s="503"/>
      <c r="IP2" s="503"/>
      <c r="IQ2" s="503"/>
      <c r="IR2" s="503"/>
      <c r="IS2" s="503"/>
      <c r="IT2" s="503"/>
      <c r="IU2" s="503"/>
      <c r="IV2" s="503"/>
      <c r="IW2" s="503"/>
      <c r="IX2" s="503"/>
      <c r="IY2" s="503"/>
      <c r="IZ2" s="503"/>
      <c r="JA2" s="503"/>
      <c r="JB2" s="503"/>
      <c r="JC2" s="503"/>
      <c r="JD2" s="503" t="s">
        <v>349</v>
      </c>
      <c r="JE2" s="503"/>
      <c r="JF2" s="503"/>
      <c r="JG2" s="503"/>
      <c r="JH2" s="503"/>
      <c r="JI2" s="503"/>
      <c r="JJ2" s="503"/>
      <c r="JK2" s="503"/>
      <c r="JL2" s="503"/>
      <c r="JM2" s="503"/>
      <c r="JN2" s="503"/>
      <c r="JO2" s="503"/>
      <c r="JP2" s="503"/>
      <c r="JQ2" s="503"/>
      <c r="JR2" s="503"/>
      <c r="JS2" s="503"/>
      <c r="JT2" s="503" t="s">
        <v>349</v>
      </c>
      <c r="JU2" s="503"/>
      <c r="JV2" s="503"/>
      <c r="JW2" s="503"/>
      <c r="JX2" s="503"/>
      <c r="JY2" s="503"/>
      <c r="JZ2" s="503"/>
      <c r="KA2" s="503"/>
      <c r="KB2" s="503"/>
      <c r="KC2" s="503"/>
      <c r="KD2" s="503"/>
      <c r="KE2" s="503"/>
      <c r="KF2" s="503"/>
      <c r="KG2" s="503"/>
      <c r="KH2" s="503"/>
      <c r="KI2" s="503"/>
      <c r="KJ2" s="503" t="s">
        <v>349</v>
      </c>
      <c r="KK2" s="503"/>
      <c r="KL2" s="503"/>
      <c r="KM2" s="503"/>
      <c r="KN2" s="503"/>
      <c r="KO2" s="503"/>
      <c r="KP2" s="503"/>
      <c r="KQ2" s="503"/>
      <c r="KR2" s="503"/>
      <c r="KS2" s="503"/>
      <c r="KT2" s="503"/>
      <c r="KU2" s="503"/>
      <c r="KV2" s="503"/>
      <c r="KW2" s="503"/>
      <c r="KX2" s="503"/>
      <c r="KY2" s="503"/>
      <c r="KZ2" s="503" t="s">
        <v>349</v>
      </c>
      <c r="LA2" s="503"/>
      <c r="LB2" s="503"/>
      <c r="LC2" s="503"/>
      <c r="LD2" s="503"/>
      <c r="LE2" s="503"/>
      <c r="LF2" s="503"/>
      <c r="LG2" s="503"/>
      <c r="LH2" s="503"/>
      <c r="LI2" s="503"/>
      <c r="LJ2" s="503"/>
      <c r="LK2" s="503"/>
      <c r="LL2" s="503"/>
      <c r="LM2" s="503"/>
      <c r="LN2" s="503"/>
      <c r="LO2" s="503"/>
      <c r="LP2" s="503" t="s">
        <v>349</v>
      </c>
      <c r="LQ2" s="503"/>
      <c r="LR2" s="503"/>
      <c r="LS2" s="503"/>
      <c r="LT2" s="503"/>
      <c r="LU2" s="503"/>
      <c r="LV2" s="503"/>
      <c r="LW2" s="503"/>
      <c r="LX2" s="503"/>
      <c r="LY2" s="503"/>
      <c r="LZ2" s="503"/>
      <c r="MA2" s="503"/>
      <c r="MB2" s="503"/>
      <c r="MC2" s="503"/>
      <c r="MD2" s="503"/>
      <c r="ME2" s="503"/>
      <c r="MF2" s="503" t="s">
        <v>349</v>
      </c>
      <c r="MG2" s="503"/>
      <c r="MH2" s="503"/>
      <c r="MI2" s="503"/>
      <c r="MJ2" s="503"/>
      <c r="MK2" s="503"/>
      <c r="ML2" s="503"/>
      <c r="MM2" s="503"/>
      <c r="MN2" s="503"/>
      <c r="MO2" s="503"/>
      <c r="MP2" s="503"/>
      <c r="MQ2" s="503"/>
      <c r="MR2" s="503"/>
      <c r="MS2" s="503"/>
      <c r="MT2" s="503"/>
      <c r="MU2" s="503"/>
      <c r="MV2" s="503" t="s">
        <v>349</v>
      </c>
      <c r="MW2" s="503"/>
      <c r="MX2" s="503"/>
      <c r="MY2" s="503"/>
      <c r="MZ2" s="503"/>
      <c r="NA2" s="503"/>
      <c r="NB2" s="503"/>
      <c r="NC2" s="503"/>
      <c r="ND2" s="503"/>
      <c r="NE2" s="503"/>
      <c r="NF2" s="503"/>
      <c r="NG2" s="503"/>
      <c r="NH2" s="503"/>
      <c r="NI2" s="503"/>
      <c r="NJ2" s="503"/>
      <c r="NK2" s="503"/>
      <c r="NL2" s="503" t="s">
        <v>349</v>
      </c>
      <c r="NM2" s="503"/>
      <c r="NN2" s="503"/>
      <c r="NO2" s="503"/>
      <c r="NP2" s="503"/>
      <c r="NQ2" s="503"/>
      <c r="NR2" s="503"/>
      <c r="NS2" s="503"/>
      <c r="NT2" s="503"/>
      <c r="NU2" s="503"/>
      <c r="NV2" s="503"/>
      <c r="NW2" s="503"/>
      <c r="NX2" s="503"/>
      <c r="NY2" s="503"/>
      <c r="NZ2" s="503"/>
      <c r="OA2" s="503"/>
      <c r="OB2" s="503" t="s">
        <v>349</v>
      </c>
      <c r="OC2" s="503"/>
      <c r="OD2" s="503"/>
      <c r="OE2" s="503"/>
      <c r="OF2" s="503"/>
      <c r="OG2" s="503"/>
      <c r="OH2" s="503"/>
      <c r="OI2" s="503"/>
      <c r="OJ2" s="503"/>
      <c r="OK2" s="503"/>
      <c r="OL2" s="503"/>
      <c r="OM2" s="503"/>
      <c r="ON2" s="503"/>
      <c r="OO2" s="503"/>
      <c r="OP2" s="503"/>
      <c r="OQ2" s="503"/>
      <c r="OR2" s="503" t="s">
        <v>349</v>
      </c>
      <c r="OS2" s="503"/>
      <c r="OT2" s="503"/>
      <c r="OU2" s="503"/>
      <c r="OV2" s="503"/>
      <c r="OW2" s="503"/>
      <c r="OX2" s="503"/>
      <c r="OY2" s="503"/>
      <c r="OZ2" s="503"/>
      <c r="PA2" s="503"/>
      <c r="PB2" s="503"/>
      <c r="PC2" s="503"/>
      <c r="PD2" s="503"/>
      <c r="PE2" s="503"/>
      <c r="PF2" s="503"/>
      <c r="PG2" s="503"/>
      <c r="PH2" s="503" t="s">
        <v>349</v>
      </c>
      <c r="PI2" s="503"/>
      <c r="PJ2" s="503"/>
      <c r="PK2" s="503"/>
      <c r="PL2" s="503"/>
      <c r="PM2" s="503"/>
      <c r="PN2" s="503"/>
      <c r="PO2" s="503"/>
      <c r="PP2" s="503"/>
      <c r="PQ2" s="503"/>
      <c r="PR2" s="503"/>
      <c r="PS2" s="503"/>
      <c r="PT2" s="503"/>
      <c r="PU2" s="503"/>
      <c r="PV2" s="503"/>
      <c r="PW2" s="503"/>
      <c r="PX2" s="503" t="s">
        <v>349</v>
      </c>
      <c r="PY2" s="503"/>
      <c r="PZ2" s="503"/>
      <c r="QA2" s="503"/>
      <c r="QB2" s="503"/>
      <c r="QC2" s="503"/>
      <c r="QD2" s="503"/>
      <c r="QE2" s="503"/>
      <c r="QF2" s="503"/>
      <c r="QG2" s="503"/>
      <c r="QH2" s="503"/>
      <c r="QI2" s="503"/>
      <c r="QJ2" s="503"/>
      <c r="QK2" s="503"/>
      <c r="QL2" s="503"/>
      <c r="QM2" s="503"/>
      <c r="QN2" s="503" t="s">
        <v>349</v>
      </c>
      <c r="QO2" s="503"/>
      <c r="QP2" s="503"/>
      <c r="QQ2" s="503"/>
      <c r="QR2" s="503"/>
      <c r="QS2" s="503"/>
      <c r="QT2" s="503"/>
      <c r="QU2" s="503"/>
      <c r="QV2" s="503"/>
      <c r="QW2" s="503"/>
      <c r="QX2" s="503"/>
      <c r="QY2" s="503"/>
      <c r="QZ2" s="503"/>
      <c r="RA2" s="503"/>
      <c r="RB2" s="503"/>
      <c r="RC2" s="503"/>
      <c r="RD2" s="503" t="s">
        <v>349</v>
      </c>
      <c r="RE2" s="503"/>
      <c r="RF2" s="503"/>
      <c r="RG2" s="503"/>
      <c r="RH2" s="503"/>
      <c r="RI2" s="503"/>
      <c r="RJ2" s="503"/>
      <c r="RK2" s="503"/>
      <c r="RL2" s="503"/>
      <c r="RM2" s="503"/>
      <c r="RN2" s="503"/>
      <c r="RO2" s="503"/>
      <c r="RP2" s="503"/>
      <c r="RQ2" s="503"/>
      <c r="RR2" s="503"/>
      <c r="RS2" s="503"/>
      <c r="RT2" s="503" t="s">
        <v>349</v>
      </c>
      <c r="RU2" s="503"/>
      <c r="RV2" s="503"/>
      <c r="RW2" s="503"/>
      <c r="RX2" s="503"/>
      <c r="RY2" s="503"/>
      <c r="RZ2" s="503"/>
      <c r="SA2" s="503"/>
      <c r="SB2" s="503"/>
      <c r="SC2" s="503"/>
      <c r="SD2" s="503"/>
      <c r="SE2" s="503"/>
      <c r="SF2" s="503"/>
      <c r="SG2" s="503"/>
      <c r="SH2" s="503"/>
      <c r="SI2" s="503"/>
      <c r="SJ2" s="503" t="s">
        <v>349</v>
      </c>
      <c r="SK2" s="503"/>
      <c r="SL2" s="503"/>
      <c r="SM2" s="503"/>
      <c r="SN2" s="503"/>
      <c r="SO2" s="503"/>
      <c r="SP2" s="503"/>
      <c r="SQ2" s="503"/>
      <c r="SR2" s="503"/>
      <c r="SS2" s="503"/>
      <c r="ST2" s="503"/>
      <c r="SU2" s="503"/>
      <c r="SV2" s="503"/>
      <c r="SW2" s="503"/>
      <c r="SX2" s="503"/>
      <c r="SY2" s="503"/>
      <c r="SZ2" s="503" t="s">
        <v>349</v>
      </c>
      <c r="TA2" s="503"/>
      <c r="TB2" s="503"/>
      <c r="TC2" s="503"/>
      <c r="TD2" s="503"/>
      <c r="TE2" s="503"/>
      <c r="TF2" s="503"/>
      <c r="TG2" s="503"/>
      <c r="TH2" s="503"/>
      <c r="TI2" s="503"/>
      <c r="TJ2" s="503"/>
      <c r="TK2" s="503"/>
      <c r="TL2" s="503"/>
      <c r="TM2" s="503"/>
      <c r="TN2" s="503"/>
      <c r="TO2" s="503"/>
      <c r="TP2" s="503" t="s">
        <v>349</v>
      </c>
      <c r="TQ2" s="503"/>
      <c r="TR2" s="503"/>
      <c r="TS2" s="503"/>
      <c r="TT2" s="503"/>
      <c r="TU2" s="503"/>
      <c r="TV2" s="503"/>
      <c r="TW2" s="503"/>
      <c r="TX2" s="503"/>
      <c r="TY2" s="503"/>
      <c r="TZ2" s="503"/>
      <c r="UA2" s="503"/>
      <c r="UB2" s="503"/>
      <c r="UC2" s="503"/>
      <c r="UD2" s="503"/>
      <c r="UE2" s="503"/>
      <c r="UF2" s="503" t="s">
        <v>349</v>
      </c>
      <c r="UG2" s="503"/>
      <c r="UH2" s="503"/>
      <c r="UI2" s="503"/>
      <c r="UJ2" s="503"/>
      <c r="UK2" s="503"/>
      <c r="UL2" s="503"/>
      <c r="UM2" s="503"/>
      <c r="UN2" s="503"/>
      <c r="UO2" s="503"/>
      <c r="UP2" s="503"/>
      <c r="UQ2" s="503"/>
      <c r="UR2" s="503"/>
      <c r="US2" s="503"/>
      <c r="UT2" s="503"/>
      <c r="UU2" s="503"/>
      <c r="UV2" s="503" t="s">
        <v>349</v>
      </c>
      <c r="UW2" s="503"/>
      <c r="UX2" s="503"/>
      <c r="UY2" s="503"/>
      <c r="UZ2" s="503"/>
      <c r="VA2" s="503"/>
      <c r="VB2" s="503"/>
      <c r="VC2" s="503"/>
      <c r="VD2" s="503"/>
      <c r="VE2" s="503"/>
      <c r="VF2" s="503"/>
      <c r="VG2" s="503"/>
      <c r="VH2" s="503"/>
      <c r="VI2" s="503"/>
      <c r="VJ2" s="503"/>
      <c r="VK2" s="503"/>
      <c r="VL2" s="503" t="s">
        <v>349</v>
      </c>
      <c r="VM2" s="503"/>
      <c r="VN2" s="503"/>
      <c r="VO2" s="503"/>
      <c r="VP2" s="503"/>
      <c r="VQ2" s="503"/>
      <c r="VR2" s="503"/>
      <c r="VS2" s="503"/>
      <c r="VT2" s="503"/>
      <c r="VU2" s="503"/>
      <c r="VV2" s="503"/>
      <c r="VW2" s="503"/>
      <c r="VX2" s="503"/>
      <c r="VY2" s="503"/>
      <c r="VZ2" s="503"/>
      <c r="WA2" s="503"/>
      <c r="WB2" s="503" t="s">
        <v>349</v>
      </c>
      <c r="WC2" s="503"/>
      <c r="WD2" s="503"/>
      <c r="WE2" s="503"/>
      <c r="WF2" s="503"/>
      <c r="WG2" s="503"/>
      <c r="WH2" s="503"/>
      <c r="WI2" s="503"/>
      <c r="WJ2" s="503"/>
      <c r="WK2" s="503"/>
      <c r="WL2" s="503"/>
      <c r="WM2" s="503"/>
      <c r="WN2" s="503"/>
      <c r="WO2" s="503"/>
      <c r="WP2" s="503"/>
      <c r="WQ2" s="503"/>
      <c r="WR2" s="503" t="s">
        <v>349</v>
      </c>
      <c r="WS2" s="503"/>
      <c r="WT2" s="503"/>
      <c r="WU2" s="503"/>
      <c r="WV2" s="503"/>
      <c r="WW2" s="503"/>
      <c r="WX2" s="503"/>
      <c r="WY2" s="503"/>
      <c r="WZ2" s="503"/>
      <c r="XA2" s="503"/>
      <c r="XB2" s="503"/>
      <c r="XC2" s="503"/>
      <c r="XD2" s="503"/>
      <c r="XE2" s="503"/>
      <c r="XF2" s="503"/>
      <c r="XG2" s="503"/>
      <c r="XH2" s="503" t="s">
        <v>349</v>
      </c>
      <c r="XI2" s="503"/>
      <c r="XJ2" s="503"/>
      <c r="XK2" s="503"/>
      <c r="XL2" s="503"/>
      <c r="XM2" s="503"/>
      <c r="XN2" s="503"/>
      <c r="XO2" s="503"/>
      <c r="XP2" s="503"/>
      <c r="XQ2" s="503"/>
      <c r="XR2" s="503"/>
      <c r="XS2" s="503"/>
      <c r="XT2" s="503"/>
      <c r="XU2" s="503"/>
      <c r="XV2" s="503"/>
      <c r="XW2" s="503"/>
      <c r="XX2" s="503" t="s">
        <v>349</v>
      </c>
      <c r="XY2" s="503"/>
      <c r="XZ2" s="503"/>
      <c r="YA2" s="503"/>
      <c r="YB2" s="503"/>
      <c r="YC2" s="503"/>
      <c r="YD2" s="503"/>
      <c r="YE2" s="503"/>
      <c r="YF2" s="503"/>
      <c r="YG2" s="503"/>
      <c r="YH2" s="503"/>
      <c r="YI2" s="503"/>
      <c r="YJ2" s="503"/>
      <c r="YK2" s="503"/>
      <c r="YL2" s="503"/>
      <c r="YM2" s="503"/>
      <c r="YN2" s="503" t="s">
        <v>349</v>
      </c>
      <c r="YO2" s="503"/>
      <c r="YP2" s="503"/>
      <c r="YQ2" s="503"/>
      <c r="YR2" s="503"/>
      <c r="YS2" s="503"/>
      <c r="YT2" s="503"/>
      <c r="YU2" s="503"/>
      <c r="YV2" s="503"/>
      <c r="YW2" s="503"/>
      <c r="YX2" s="503"/>
      <c r="YY2" s="503"/>
      <c r="YZ2" s="503"/>
      <c r="ZA2" s="503"/>
      <c r="ZB2" s="503"/>
      <c r="ZC2" s="503"/>
      <c r="ZD2" s="503" t="s">
        <v>349</v>
      </c>
      <c r="ZE2" s="503"/>
      <c r="ZF2" s="503"/>
      <c r="ZG2" s="503"/>
      <c r="ZH2" s="503"/>
      <c r="ZI2" s="503"/>
      <c r="ZJ2" s="503"/>
      <c r="ZK2" s="503"/>
      <c r="ZL2" s="503"/>
      <c r="ZM2" s="503"/>
      <c r="ZN2" s="503"/>
      <c r="ZO2" s="503"/>
      <c r="ZP2" s="503"/>
      <c r="ZQ2" s="503"/>
      <c r="ZR2" s="503"/>
      <c r="ZS2" s="503"/>
      <c r="ZT2" s="503" t="s">
        <v>349</v>
      </c>
      <c r="ZU2" s="503"/>
      <c r="ZV2" s="503"/>
      <c r="ZW2" s="503"/>
      <c r="ZX2" s="503"/>
      <c r="ZY2" s="503"/>
      <c r="ZZ2" s="503"/>
      <c r="AAA2" s="503"/>
      <c r="AAB2" s="503"/>
      <c r="AAC2" s="503"/>
      <c r="AAD2" s="503"/>
      <c r="AAE2" s="503"/>
      <c r="AAF2" s="503"/>
      <c r="AAG2" s="503"/>
      <c r="AAH2" s="503"/>
      <c r="AAI2" s="503"/>
      <c r="AAJ2" s="503" t="s">
        <v>349</v>
      </c>
      <c r="AAK2" s="503"/>
      <c r="AAL2" s="503"/>
      <c r="AAM2" s="503"/>
      <c r="AAN2" s="503"/>
      <c r="AAO2" s="503"/>
      <c r="AAP2" s="503"/>
      <c r="AAQ2" s="503"/>
      <c r="AAR2" s="503"/>
      <c r="AAS2" s="503"/>
      <c r="AAT2" s="503"/>
      <c r="AAU2" s="503"/>
      <c r="AAV2" s="503"/>
      <c r="AAW2" s="503"/>
      <c r="AAX2" s="503"/>
      <c r="AAY2" s="503"/>
      <c r="AAZ2" s="503"/>
      <c r="ABA2" s="503"/>
      <c r="ABB2" s="503"/>
      <c r="ABC2" s="503"/>
      <c r="ABD2" s="503"/>
      <c r="ABE2" s="503"/>
      <c r="ABF2" s="503"/>
      <c r="ABG2" s="503"/>
      <c r="ABH2" s="503"/>
      <c r="ABI2" s="503"/>
      <c r="ABJ2" s="503"/>
      <c r="ABK2" s="503"/>
      <c r="ABL2" s="503"/>
      <c r="ABM2" s="503"/>
      <c r="ABN2" s="503"/>
      <c r="ABO2" s="503"/>
      <c r="ABP2" s="503" t="s">
        <v>349</v>
      </c>
      <c r="ABQ2" s="503"/>
      <c r="ABR2" s="503"/>
      <c r="ABS2" s="503"/>
      <c r="ABT2" s="503"/>
      <c r="ABU2" s="503"/>
      <c r="ABV2" s="503"/>
      <c r="ABW2" s="503"/>
      <c r="ABX2" s="503"/>
      <c r="ABY2" s="503"/>
      <c r="ABZ2" s="503"/>
      <c r="ACA2" s="503"/>
      <c r="ACB2" s="503"/>
      <c r="ACC2" s="503"/>
      <c r="ACD2" s="503"/>
      <c r="ACE2" s="503"/>
      <c r="ACF2" s="503" t="s">
        <v>349</v>
      </c>
      <c r="ACG2" s="503"/>
      <c r="ACH2" s="503"/>
      <c r="ACI2" s="503"/>
      <c r="ACJ2" s="503"/>
      <c r="ACK2" s="503"/>
      <c r="ACL2" s="503"/>
      <c r="ACM2" s="503"/>
      <c r="ACN2" s="503"/>
      <c r="ACO2" s="503"/>
      <c r="ACP2" s="503"/>
      <c r="ACQ2" s="503"/>
      <c r="ACR2" s="503"/>
      <c r="ACS2" s="503"/>
      <c r="ACT2" s="503"/>
      <c r="ACU2" s="503"/>
      <c r="ACV2" s="503" t="s">
        <v>349</v>
      </c>
      <c r="ACW2" s="503"/>
      <c r="ACX2" s="503"/>
      <c r="ACY2" s="503"/>
      <c r="ACZ2" s="503"/>
      <c r="ADA2" s="503"/>
      <c r="ADB2" s="503"/>
      <c r="ADC2" s="503"/>
      <c r="ADD2" s="503"/>
      <c r="ADE2" s="503"/>
      <c r="ADF2" s="503"/>
      <c r="ADG2" s="503"/>
      <c r="ADH2" s="503"/>
      <c r="ADI2" s="503"/>
      <c r="ADJ2" s="503"/>
      <c r="ADK2" s="503"/>
      <c r="ADL2" s="503" t="s">
        <v>349</v>
      </c>
      <c r="ADM2" s="503"/>
      <c r="ADN2" s="503"/>
      <c r="ADO2" s="503"/>
      <c r="ADP2" s="503"/>
      <c r="ADQ2" s="503"/>
      <c r="ADR2" s="503"/>
      <c r="ADS2" s="503"/>
      <c r="ADT2" s="503"/>
      <c r="ADU2" s="503"/>
      <c r="ADV2" s="503"/>
      <c r="ADW2" s="503"/>
      <c r="ADX2" s="503"/>
      <c r="ADY2" s="503"/>
      <c r="ADZ2" s="503"/>
      <c r="AEA2" s="503"/>
      <c r="AEB2" s="503" t="s">
        <v>349</v>
      </c>
      <c r="AEC2" s="503"/>
      <c r="AED2" s="503"/>
      <c r="AEE2" s="503"/>
      <c r="AEF2" s="503"/>
      <c r="AEG2" s="503"/>
      <c r="AEH2" s="503"/>
      <c r="AEI2" s="503"/>
      <c r="AEJ2" s="503"/>
      <c r="AEK2" s="503"/>
      <c r="AEL2" s="503"/>
      <c r="AEM2" s="503"/>
      <c r="AEN2" s="503"/>
      <c r="AEO2" s="503"/>
      <c r="AEP2" s="503"/>
      <c r="AEQ2" s="503"/>
      <c r="AER2" s="503" t="s">
        <v>349</v>
      </c>
      <c r="AES2" s="503"/>
      <c r="AET2" s="503"/>
      <c r="AEU2" s="503"/>
      <c r="AEV2" s="503"/>
      <c r="AEW2" s="503"/>
      <c r="AEX2" s="503"/>
      <c r="AEY2" s="503"/>
      <c r="AEZ2" s="503"/>
      <c r="AFA2" s="503"/>
      <c r="AFB2" s="503"/>
      <c r="AFC2" s="503"/>
      <c r="AFD2" s="503"/>
      <c r="AFE2" s="503"/>
      <c r="AFF2" s="503"/>
      <c r="AFG2" s="503"/>
      <c r="AFH2" s="503" t="s">
        <v>349</v>
      </c>
      <c r="AFI2" s="503"/>
      <c r="AFJ2" s="503"/>
      <c r="AFK2" s="503"/>
      <c r="AFL2" s="503"/>
      <c r="AFM2" s="503"/>
      <c r="AFN2" s="503"/>
      <c r="AFO2" s="503"/>
      <c r="AFP2" s="503"/>
      <c r="AFQ2" s="503"/>
      <c r="AFR2" s="503"/>
      <c r="AFS2" s="503"/>
      <c r="AFT2" s="503"/>
      <c r="AFU2" s="503"/>
      <c r="AFV2" s="503"/>
      <c r="AFW2" s="503"/>
      <c r="AFX2" s="503" t="s">
        <v>349</v>
      </c>
      <c r="AFY2" s="503"/>
      <c r="AFZ2" s="503"/>
      <c r="AGA2" s="503"/>
      <c r="AGB2" s="503"/>
      <c r="AGC2" s="503"/>
      <c r="AGD2" s="503"/>
      <c r="AGE2" s="503"/>
      <c r="AGF2" s="503"/>
      <c r="AGG2" s="503"/>
      <c r="AGH2" s="503"/>
      <c r="AGI2" s="503"/>
      <c r="AGJ2" s="503"/>
      <c r="AGK2" s="503"/>
      <c r="AGL2" s="503"/>
      <c r="AGM2" s="503"/>
      <c r="AGN2" s="503" t="s">
        <v>349</v>
      </c>
      <c r="AGO2" s="503"/>
      <c r="AGP2" s="503"/>
      <c r="AGQ2" s="503"/>
      <c r="AGR2" s="503"/>
      <c r="AGS2" s="503"/>
      <c r="AGT2" s="503"/>
      <c r="AGU2" s="503"/>
      <c r="AGV2" s="503"/>
      <c r="AGW2" s="503"/>
      <c r="AGX2" s="503"/>
      <c r="AGY2" s="503"/>
      <c r="AGZ2" s="503"/>
      <c r="AHA2" s="503"/>
      <c r="AHB2" s="503"/>
      <c r="AHC2" s="503"/>
      <c r="AHD2" s="503" t="s">
        <v>349</v>
      </c>
      <c r="AHE2" s="503"/>
      <c r="AHF2" s="503"/>
      <c r="AHG2" s="503"/>
      <c r="AHH2" s="503"/>
      <c r="AHI2" s="503"/>
      <c r="AHJ2" s="503"/>
      <c r="AHK2" s="503"/>
      <c r="AHL2" s="503"/>
      <c r="AHM2" s="503"/>
      <c r="AHN2" s="503"/>
      <c r="AHO2" s="503"/>
      <c r="AHP2" s="503"/>
      <c r="AHQ2" s="503"/>
      <c r="AHR2" s="503"/>
      <c r="AHS2" s="503"/>
      <c r="AHT2" s="503" t="s">
        <v>349</v>
      </c>
      <c r="AHU2" s="503"/>
      <c r="AHV2" s="503"/>
      <c r="AHW2" s="503"/>
      <c r="AHX2" s="503"/>
      <c r="AHY2" s="503"/>
      <c r="AHZ2" s="503"/>
      <c r="AIA2" s="503"/>
      <c r="AIB2" s="503"/>
      <c r="AIC2" s="503"/>
      <c r="AID2" s="503"/>
      <c r="AIE2" s="503"/>
      <c r="AIF2" s="503"/>
      <c r="AIG2" s="503"/>
      <c r="AIH2" s="503"/>
      <c r="AII2" s="503"/>
      <c r="AIJ2" s="503" t="s">
        <v>349</v>
      </c>
      <c r="AIK2" s="503"/>
      <c r="AIL2" s="503"/>
      <c r="AIM2" s="503"/>
      <c r="AIN2" s="503"/>
      <c r="AIO2" s="503"/>
      <c r="AIP2" s="503"/>
      <c r="AIQ2" s="503"/>
      <c r="AIR2" s="503"/>
      <c r="AIS2" s="503"/>
      <c r="AIT2" s="503"/>
      <c r="AIU2" s="503"/>
      <c r="AIV2" s="503"/>
      <c r="AIW2" s="503"/>
      <c r="AIX2" s="503"/>
      <c r="AIY2" s="503"/>
      <c r="AIZ2" s="503" t="s">
        <v>349</v>
      </c>
      <c r="AJA2" s="503"/>
      <c r="AJB2" s="503"/>
      <c r="AJC2" s="503"/>
      <c r="AJD2" s="503"/>
      <c r="AJE2" s="503"/>
      <c r="AJF2" s="503"/>
      <c r="AJG2" s="503"/>
      <c r="AJH2" s="503"/>
      <c r="AJI2" s="503"/>
      <c r="AJJ2" s="503"/>
      <c r="AJK2" s="503"/>
      <c r="AJL2" s="503"/>
      <c r="AJM2" s="503"/>
      <c r="AJN2" s="503"/>
      <c r="AJO2" s="503"/>
      <c r="AJP2" s="503" t="s">
        <v>349</v>
      </c>
      <c r="AJQ2" s="503"/>
      <c r="AJR2" s="503"/>
      <c r="AJS2" s="503"/>
      <c r="AJT2" s="503"/>
      <c r="AJU2" s="503"/>
      <c r="AJV2" s="503"/>
      <c r="AJW2" s="503"/>
      <c r="AJX2" s="503"/>
      <c r="AJY2" s="503"/>
      <c r="AJZ2" s="503"/>
      <c r="AKA2" s="503"/>
      <c r="AKB2" s="503"/>
      <c r="AKC2" s="503"/>
      <c r="AKD2" s="503"/>
      <c r="AKE2" s="503"/>
      <c r="AKF2" s="503" t="s">
        <v>349</v>
      </c>
      <c r="AKG2" s="503"/>
      <c r="AKH2" s="503"/>
      <c r="AKI2" s="503"/>
      <c r="AKJ2" s="503"/>
      <c r="AKK2" s="503"/>
      <c r="AKL2" s="503"/>
      <c r="AKM2" s="503"/>
      <c r="AKN2" s="503"/>
      <c r="AKO2" s="503"/>
      <c r="AKP2" s="503"/>
      <c r="AKQ2" s="503"/>
      <c r="AKR2" s="503"/>
      <c r="AKS2" s="503"/>
      <c r="AKT2" s="503"/>
      <c r="AKU2" s="503"/>
      <c r="AKV2" s="503" t="s">
        <v>349</v>
      </c>
      <c r="AKW2" s="503"/>
      <c r="AKX2" s="503"/>
      <c r="AKY2" s="503"/>
      <c r="AKZ2" s="503"/>
      <c r="ALA2" s="503"/>
      <c r="ALB2" s="503"/>
      <c r="ALC2" s="503"/>
      <c r="ALD2" s="503"/>
      <c r="ALE2" s="503"/>
      <c r="ALF2" s="503"/>
      <c r="ALG2" s="503"/>
      <c r="ALH2" s="503"/>
      <c r="ALI2" s="503"/>
      <c r="ALJ2" s="503"/>
      <c r="ALK2" s="503"/>
      <c r="ALL2" s="503" t="s">
        <v>349</v>
      </c>
      <c r="ALM2" s="503"/>
      <c r="ALN2" s="503"/>
      <c r="ALO2" s="503"/>
      <c r="ALP2" s="503"/>
      <c r="ALQ2" s="503"/>
      <c r="ALR2" s="503"/>
      <c r="ALS2" s="503"/>
      <c r="ALT2" s="503"/>
      <c r="ALU2" s="503"/>
      <c r="ALV2" s="503"/>
      <c r="ALW2" s="503"/>
      <c r="ALX2" s="503"/>
      <c r="ALY2" s="503"/>
      <c r="ALZ2" s="503"/>
      <c r="AMA2" s="503"/>
      <c r="AMB2" s="503" t="s">
        <v>349</v>
      </c>
      <c r="AMC2" s="503"/>
      <c r="AMD2" s="503"/>
      <c r="AME2" s="503"/>
      <c r="AMF2" s="503"/>
      <c r="AMG2" s="503"/>
      <c r="AMH2" s="503"/>
      <c r="AMI2" s="503"/>
      <c r="AMJ2" s="503"/>
      <c r="AMK2" s="503"/>
      <c r="AML2" s="503"/>
      <c r="AMM2" s="503"/>
      <c r="AMN2" s="503"/>
      <c r="AMO2" s="503"/>
      <c r="AMP2" s="503"/>
      <c r="AMQ2" s="503"/>
      <c r="AMR2" s="503" t="s">
        <v>349</v>
      </c>
      <c r="AMS2" s="503"/>
      <c r="AMT2" s="503"/>
      <c r="AMU2" s="503"/>
      <c r="AMV2" s="503"/>
      <c r="AMW2" s="503"/>
      <c r="AMX2" s="503"/>
      <c r="AMY2" s="503"/>
      <c r="AMZ2" s="503"/>
      <c r="ANA2" s="503"/>
      <c r="ANB2" s="503"/>
      <c r="ANC2" s="503"/>
      <c r="AND2" s="503"/>
      <c r="ANE2" s="503"/>
      <c r="ANF2" s="503"/>
      <c r="ANG2" s="503"/>
      <c r="ANH2" s="503" t="s">
        <v>349</v>
      </c>
      <c r="ANI2" s="503"/>
      <c r="ANJ2" s="503"/>
      <c r="ANK2" s="503"/>
      <c r="ANL2" s="503"/>
      <c r="ANM2" s="503"/>
      <c r="ANN2" s="503"/>
      <c r="ANO2" s="503"/>
      <c r="ANP2" s="503"/>
      <c r="ANQ2" s="503"/>
      <c r="ANR2" s="503"/>
      <c r="ANS2" s="503"/>
      <c r="ANT2" s="503"/>
      <c r="ANU2" s="503"/>
      <c r="ANV2" s="503"/>
      <c r="ANW2" s="503"/>
      <c r="ANX2" s="503" t="s">
        <v>349</v>
      </c>
      <c r="ANY2" s="503"/>
      <c r="ANZ2" s="503"/>
      <c r="AOA2" s="503"/>
      <c r="AOB2" s="503"/>
      <c r="AOC2" s="503"/>
      <c r="AOD2" s="503"/>
      <c r="AOE2" s="503"/>
      <c r="AOF2" s="503"/>
      <c r="AOG2" s="503"/>
      <c r="AOH2" s="503"/>
      <c r="AOI2" s="503"/>
      <c r="AOJ2" s="503"/>
      <c r="AOK2" s="503"/>
      <c r="AOL2" s="503"/>
      <c r="AOM2" s="503"/>
      <c r="AON2" s="503" t="s">
        <v>349</v>
      </c>
      <c r="AOO2" s="503"/>
      <c r="AOP2" s="503"/>
      <c r="AOQ2" s="503"/>
      <c r="AOR2" s="503"/>
      <c r="AOS2" s="503"/>
      <c r="AOT2" s="503"/>
      <c r="AOU2" s="503"/>
      <c r="AOV2" s="503"/>
      <c r="AOW2" s="503"/>
      <c r="AOX2" s="503"/>
      <c r="AOY2" s="503"/>
      <c r="AOZ2" s="503"/>
      <c r="APA2" s="503"/>
      <c r="APB2" s="503"/>
      <c r="APC2" s="503"/>
      <c r="APD2" s="503" t="s">
        <v>349</v>
      </c>
      <c r="APE2" s="503"/>
      <c r="APF2" s="503"/>
      <c r="APG2" s="503"/>
      <c r="APH2" s="503"/>
      <c r="API2" s="503"/>
      <c r="APJ2" s="503"/>
      <c r="APK2" s="503"/>
      <c r="APL2" s="503"/>
      <c r="APM2" s="503"/>
      <c r="APN2" s="503"/>
      <c r="APO2" s="503"/>
      <c r="APP2" s="503"/>
      <c r="APQ2" s="503"/>
      <c r="APR2" s="503"/>
      <c r="APS2" s="503"/>
      <c r="APT2" s="503" t="s">
        <v>349</v>
      </c>
      <c r="APU2" s="503"/>
      <c r="APV2" s="503"/>
      <c r="APW2" s="503"/>
      <c r="APX2" s="503"/>
      <c r="APY2" s="503"/>
      <c r="APZ2" s="503"/>
      <c r="AQA2" s="503"/>
      <c r="AQB2" s="503"/>
      <c r="AQC2" s="503"/>
      <c r="AQD2" s="503"/>
      <c r="AQE2" s="503"/>
      <c r="AQF2" s="503"/>
      <c r="AQG2" s="503"/>
      <c r="AQH2" s="503"/>
      <c r="AQI2" s="503"/>
      <c r="AQJ2" s="503" t="s">
        <v>349</v>
      </c>
      <c r="AQK2" s="503"/>
      <c r="AQL2" s="503"/>
      <c r="AQM2" s="503"/>
      <c r="AQN2" s="503"/>
      <c r="AQO2" s="503"/>
      <c r="AQP2" s="503"/>
      <c r="AQQ2" s="503"/>
      <c r="AQR2" s="503"/>
      <c r="AQS2" s="503"/>
      <c r="AQT2" s="503"/>
      <c r="AQU2" s="503"/>
      <c r="AQV2" s="503"/>
      <c r="AQW2" s="503"/>
      <c r="AQX2" s="503"/>
      <c r="AQY2" s="503"/>
      <c r="AQZ2" s="503" t="s">
        <v>349</v>
      </c>
      <c r="ARA2" s="503"/>
      <c r="ARB2" s="503"/>
      <c r="ARC2" s="503"/>
      <c r="ARD2" s="503"/>
      <c r="ARE2" s="503"/>
      <c r="ARF2" s="503"/>
      <c r="ARG2" s="503"/>
      <c r="ARH2" s="503"/>
      <c r="ARI2" s="503"/>
      <c r="ARJ2" s="503"/>
      <c r="ARK2" s="503"/>
      <c r="ARL2" s="503"/>
      <c r="ARM2" s="503"/>
      <c r="ARN2" s="503"/>
      <c r="ARO2" s="503"/>
      <c r="ARP2" s="503" t="s">
        <v>349</v>
      </c>
      <c r="ARQ2" s="503"/>
      <c r="ARR2" s="503"/>
      <c r="ARS2" s="503"/>
      <c r="ART2" s="503"/>
      <c r="ARU2" s="503"/>
      <c r="ARV2" s="503"/>
      <c r="ARW2" s="503"/>
      <c r="ARX2" s="503"/>
      <c r="ARY2" s="503"/>
      <c r="ARZ2" s="503"/>
      <c r="ASA2" s="503"/>
      <c r="ASB2" s="503"/>
      <c r="ASC2" s="503"/>
      <c r="ASD2" s="503"/>
      <c r="ASE2" s="503"/>
      <c r="ASF2" s="503" t="s">
        <v>349</v>
      </c>
      <c r="ASG2" s="503"/>
      <c r="ASH2" s="503"/>
      <c r="ASI2" s="503"/>
      <c r="ASJ2" s="503"/>
      <c r="ASK2" s="503"/>
      <c r="ASL2" s="503"/>
      <c r="ASM2" s="503"/>
      <c r="ASN2" s="503"/>
      <c r="ASO2" s="503"/>
      <c r="ASP2" s="503"/>
      <c r="ASQ2" s="503"/>
      <c r="ASR2" s="503"/>
      <c r="ASS2" s="503"/>
      <c r="AST2" s="503"/>
      <c r="ASU2" s="503"/>
      <c r="ASV2" s="503" t="s">
        <v>349</v>
      </c>
      <c r="ASW2" s="503"/>
      <c r="ASX2" s="503"/>
      <c r="ASY2" s="503"/>
      <c r="ASZ2" s="503"/>
      <c r="ATA2" s="503"/>
      <c r="ATB2" s="503"/>
      <c r="ATC2" s="503"/>
      <c r="ATD2" s="503"/>
      <c r="ATE2" s="503"/>
      <c r="ATF2" s="503"/>
      <c r="ATG2" s="503"/>
      <c r="ATH2" s="503"/>
      <c r="ATI2" s="503"/>
      <c r="ATJ2" s="503"/>
      <c r="ATK2" s="503"/>
      <c r="ATL2" s="503" t="s">
        <v>349</v>
      </c>
      <c r="ATM2" s="503"/>
      <c r="ATN2" s="503"/>
      <c r="ATO2" s="503"/>
      <c r="ATP2" s="503"/>
      <c r="ATQ2" s="503"/>
      <c r="ATR2" s="503"/>
      <c r="ATS2" s="503"/>
      <c r="ATT2" s="503"/>
      <c r="ATU2" s="503"/>
      <c r="ATV2" s="503"/>
      <c r="ATW2" s="503"/>
      <c r="ATX2" s="503"/>
      <c r="ATY2" s="503"/>
      <c r="ATZ2" s="503"/>
      <c r="AUA2" s="503"/>
      <c r="AUB2" s="503" t="s">
        <v>349</v>
      </c>
      <c r="AUC2" s="503"/>
      <c r="AUD2" s="503"/>
      <c r="AUE2" s="503"/>
      <c r="AUF2" s="503"/>
      <c r="AUG2" s="503"/>
      <c r="AUH2" s="503"/>
      <c r="AUI2" s="503"/>
      <c r="AUJ2" s="503"/>
      <c r="AUK2" s="503"/>
      <c r="AUL2" s="503"/>
      <c r="AUM2" s="503"/>
      <c r="AUN2" s="503"/>
      <c r="AUO2" s="503"/>
      <c r="AUP2" s="503"/>
      <c r="AUQ2" s="503"/>
      <c r="AUR2" s="503" t="s">
        <v>349</v>
      </c>
      <c r="AUS2" s="503"/>
      <c r="AUT2" s="503"/>
      <c r="AUU2" s="503"/>
      <c r="AUV2" s="503"/>
      <c r="AUW2" s="503"/>
      <c r="AUX2" s="503"/>
      <c r="AUY2" s="503"/>
      <c r="AUZ2" s="503"/>
      <c r="AVA2" s="503"/>
      <c r="AVB2" s="503"/>
      <c r="AVC2" s="503"/>
      <c r="AVD2" s="503"/>
      <c r="AVE2" s="503"/>
      <c r="AVF2" s="503"/>
      <c r="AVG2" s="503"/>
      <c r="AVH2" s="503" t="s">
        <v>349</v>
      </c>
      <c r="AVI2" s="503"/>
      <c r="AVJ2" s="503"/>
      <c r="AVK2" s="503"/>
      <c r="AVL2" s="503"/>
      <c r="AVM2" s="503"/>
      <c r="AVN2" s="503"/>
      <c r="AVO2" s="503"/>
      <c r="AVP2" s="503"/>
      <c r="AVQ2" s="503"/>
      <c r="AVR2" s="503"/>
      <c r="AVS2" s="503"/>
      <c r="AVT2" s="503"/>
      <c r="AVU2" s="503"/>
      <c r="AVV2" s="503"/>
      <c r="AVW2" s="503"/>
      <c r="AVX2" s="503" t="s">
        <v>349</v>
      </c>
      <c r="AVY2" s="503"/>
      <c r="AVZ2" s="503"/>
      <c r="AWA2" s="503"/>
      <c r="AWB2" s="503"/>
      <c r="AWC2" s="503"/>
      <c r="AWD2" s="503"/>
      <c r="AWE2" s="503"/>
      <c r="AWF2" s="503"/>
      <c r="AWG2" s="503"/>
      <c r="AWH2" s="503"/>
      <c r="AWI2" s="503"/>
      <c r="AWJ2" s="503"/>
      <c r="AWK2" s="503"/>
      <c r="AWL2" s="503"/>
      <c r="AWM2" s="503"/>
      <c r="AWN2" s="503" t="s">
        <v>349</v>
      </c>
      <c r="AWO2" s="503"/>
      <c r="AWP2" s="503"/>
      <c r="AWQ2" s="503"/>
      <c r="AWR2" s="503"/>
      <c r="AWS2" s="503"/>
      <c r="AWT2" s="503"/>
      <c r="AWU2" s="503"/>
      <c r="AWV2" s="503"/>
      <c r="AWW2" s="503"/>
      <c r="AWX2" s="503"/>
      <c r="AWY2" s="503"/>
      <c r="AWZ2" s="503"/>
      <c r="AXA2" s="503"/>
      <c r="AXB2" s="503"/>
      <c r="AXC2" s="503"/>
      <c r="AXD2" s="503" t="s">
        <v>349</v>
      </c>
      <c r="AXE2" s="503"/>
      <c r="AXF2" s="503"/>
      <c r="AXG2" s="503"/>
      <c r="AXH2" s="503"/>
      <c r="AXI2" s="503"/>
      <c r="AXJ2" s="503"/>
      <c r="AXK2" s="503"/>
      <c r="AXL2" s="503"/>
      <c r="AXM2" s="503"/>
      <c r="AXN2" s="503"/>
      <c r="AXO2" s="503"/>
      <c r="AXP2" s="503"/>
      <c r="AXQ2" s="503"/>
      <c r="AXR2" s="503"/>
      <c r="AXS2" s="503"/>
      <c r="AXT2" s="503" t="s">
        <v>349</v>
      </c>
      <c r="AXU2" s="503"/>
      <c r="AXV2" s="503"/>
      <c r="AXW2" s="503"/>
      <c r="AXX2" s="503"/>
      <c r="AXY2" s="503"/>
      <c r="AXZ2" s="503"/>
      <c r="AYA2" s="503"/>
      <c r="AYB2" s="503"/>
      <c r="AYC2" s="503"/>
      <c r="AYD2" s="503"/>
      <c r="AYE2" s="503"/>
      <c r="AYF2" s="503"/>
      <c r="AYG2" s="503"/>
      <c r="AYH2" s="503"/>
      <c r="AYI2" s="503"/>
      <c r="AYJ2" s="503" t="s">
        <v>349</v>
      </c>
      <c r="AYK2" s="503"/>
      <c r="AYL2" s="503"/>
      <c r="AYM2" s="503"/>
      <c r="AYN2" s="503"/>
      <c r="AYO2" s="503"/>
      <c r="AYP2" s="503"/>
      <c r="AYQ2" s="503"/>
      <c r="AYR2" s="503"/>
      <c r="AYS2" s="503"/>
      <c r="AYT2" s="503"/>
      <c r="AYU2" s="503"/>
      <c r="AYV2" s="503"/>
      <c r="AYW2" s="503"/>
      <c r="AYX2" s="503"/>
      <c r="AYY2" s="503"/>
      <c r="AYZ2" s="503" t="s">
        <v>349</v>
      </c>
      <c r="AZA2" s="503"/>
      <c r="AZB2" s="503"/>
      <c r="AZC2" s="503"/>
      <c r="AZD2" s="503"/>
      <c r="AZE2" s="503"/>
      <c r="AZF2" s="503"/>
      <c r="AZG2" s="503"/>
      <c r="AZH2" s="503"/>
      <c r="AZI2" s="503"/>
      <c r="AZJ2" s="503"/>
      <c r="AZK2" s="503"/>
      <c r="AZL2" s="503"/>
      <c r="AZM2" s="503"/>
      <c r="AZN2" s="503"/>
      <c r="AZO2" s="503"/>
      <c r="AZP2" s="503" t="s">
        <v>349</v>
      </c>
      <c r="AZQ2" s="503"/>
      <c r="AZR2" s="503"/>
      <c r="AZS2" s="503"/>
      <c r="AZT2" s="503"/>
      <c r="AZU2" s="503"/>
      <c r="AZV2" s="503"/>
      <c r="AZW2" s="503"/>
      <c r="AZX2" s="503"/>
      <c r="AZY2" s="503"/>
      <c r="AZZ2" s="503"/>
      <c r="BAA2" s="503"/>
      <c r="BAB2" s="503"/>
      <c r="BAC2" s="503"/>
      <c r="BAD2" s="503"/>
      <c r="BAE2" s="503"/>
      <c r="BAF2" s="503" t="s">
        <v>349</v>
      </c>
      <c r="BAG2" s="503"/>
      <c r="BAH2" s="503"/>
      <c r="BAI2" s="503"/>
      <c r="BAJ2" s="503"/>
      <c r="BAK2" s="503"/>
      <c r="BAL2" s="503"/>
      <c r="BAM2" s="503"/>
      <c r="BAN2" s="503"/>
      <c r="BAO2" s="503"/>
      <c r="BAP2" s="503"/>
      <c r="BAQ2" s="503"/>
      <c r="BAR2" s="503"/>
      <c r="BAS2" s="503"/>
      <c r="BAT2" s="503"/>
      <c r="BAU2" s="503"/>
      <c r="BAV2" s="503" t="s">
        <v>349</v>
      </c>
      <c r="BAW2" s="503"/>
      <c r="BAX2" s="503"/>
      <c r="BAY2" s="503"/>
      <c r="BAZ2" s="503"/>
      <c r="BBA2" s="503"/>
      <c r="BBB2" s="503"/>
      <c r="BBC2" s="503"/>
      <c r="BBD2" s="503"/>
      <c r="BBE2" s="503"/>
      <c r="BBF2" s="503"/>
      <c r="BBG2" s="503"/>
      <c r="BBH2" s="503"/>
      <c r="BBI2" s="503"/>
      <c r="BBJ2" s="503"/>
      <c r="BBK2" s="503"/>
      <c r="BBL2" s="503" t="s">
        <v>349</v>
      </c>
      <c r="BBM2" s="503"/>
      <c r="BBN2" s="503"/>
      <c r="BBO2" s="503"/>
      <c r="BBP2" s="503"/>
      <c r="BBQ2" s="503"/>
      <c r="BBR2" s="503"/>
      <c r="BBS2" s="503"/>
      <c r="BBT2" s="503"/>
      <c r="BBU2" s="503"/>
      <c r="BBV2" s="503"/>
      <c r="BBW2" s="503"/>
      <c r="BBX2" s="503"/>
      <c r="BBY2" s="503"/>
      <c r="BBZ2" s="503"/>
      <c r="BCA2" s="503"/>
      <c r="BCB2" s="503" t="s">
        <v>349</v>
      </c>
      <c r="BCC2" s="503"/>
      <c r="BCD2" s="503"/>
      <c r="BCE2" s="503"/>
      <c r="BCF2" s="503"/>
      <c r="BCG2" s="503"/>
      <c r="BCH2" s="503"/>
      <c r="BCI2" s="503"/>
      <c r="BCJ2" s="503"/>
      <c r="BCK2" s="503"/>
      <c r="BCL2" s="503"/>
      <c r="BCM2" s="503"/>
      <c r="BCN2" s="503"/>
      <c r="BCO2" s="503"/>
      <c r="BCP2" s="503"/>
      <c r="BCQ2" s="503"/>
      <c r="BCR2" s="503" t="s">
        <v>349</v>
      </c>
      <c r="BCS2" s="503"/>
      <c r="BCT2" s="503"/>
      <c r="BCU2" s="503"/>
      <c r="BCV2" s="503"/>
      <c r="BCW2" s="503"/>
      <c r="BCX2" s="503"/>
      <c r="BCY2" s="503"/>
      <c r="BCZ2" s="503"/>
      <c r="BDA2" s="503"/>
      <c r="BDB2" s="503"/>
      <c r="BDC2" s="503"/>
      <c r="BDD2" s="503"/>
      <c r="BDE2" s="503"/>
      <c r="BDF2" s="503"/>
      <c r="BDG2" s="503"/>
      <c r="BDH2" s="503" t="s">
        <v>349</v>
      </c>
      <c r="BDI2" s="503"/>
      <c r="BDJ2" s="503"/>
      <c r="BDK2" s="503"/>
      <c r="BDL2" s="503"/>
      <c r="BDM2" s="503"/>
      <c r="BDN2" s="503"/>
      <c r="BDO2" s="503"/>
      <c r="BDP2" s="503"/>
      <c r="BDQ2" s="503"/>
      <c r="BDR2" s="503"/>
      <c r="BDS2" s="503"/>
      <c r="BDT2" s="503"/>
      <c r="BDU2" s="503"/>
      <c r="BDV2" s="503"/>
      <c r="BDW2" s="503"/>
      <c r="BDX2" s="503" t="s">
        <v>349</v>
      </c>
      <c r="BDY2" s="503"/>
      <c r="BDZ2" s="503"/>
      <c r="BEA2" s="503"/>
      <c r="BEB2" s="503"/>
      <c r="BEC2" s="503"/>
      <c r="BED2" s="503"/>
      <c r="BEE2" s="503"/>
      <c r="BEF2" s="503"/>
      <c r="BEG2" s="503"/>
      <c r="BEH2" s="503"/>
      <c r="BEI2" s="503"/>
      <c r="BEJ2" s="503"/>
      <c r="BEK2" s="503"/>
      <c r="BEL2" s="503"/>
      <c r="BEM2" s="503"/>
      <c r="BEN2" s="503" t="s">
        <v>349</v>
      </c>
      <c r="BEO2" s="503"/>
      <c r="BEP2" s="503"/>
      <c r="BEQ2" s="503"/>
      <c r="BER2" s="503"/>
      <c r="BES2" s="503"/>
      <c r="BET2" s="503"/>
      <c r="BEU2" s="503"/>
      <c r="BEV2" s="503"/>
      <c r="BEW2" s="503"/>
      <c r="BEX2" s="503"/>
      <c r="BEY2" s="503"/>
      <c r="BEZ2" s="503"/>
      <c r="BFA2" s="503"/>
      <c r="BFB2" s="503"/>
      <c r="BFC2" s="503"/>
      <c r="BFD2" s="503" t="s">
        <v>349</v>
      </c>
      <c r="BFE2" s="503"/>
      <c r="BFF2" s="503"/>
      <c r="BFG2" s="503"/>
      <c r="BFH2" s="503"/>
      <c r="BFI2" s="503"/>
      <c r="BFJ2" s="503"/>
      <c r="BFK2" s="503"/>
      <c r="BFL2" s="503"/>
      <c r="BFM2" s="503"/>
      <c r="BFN2" s="503"/>
      <c r="BFO2" s="503"/>
      <c r="BFP2" s="503"/>
      <c r="BFQ2" s="503"/>
      <c r="BFR2" s="503"/>
      <c r="BFS2" s="503"/>
      <c r="BFT2" s="503" t="s">
        <v>349</v>
      </c>
      <c r="BFU2" s="503"/>
      <c r="BFV2" s="503"/>
      <c r="BFW2" s="503"/>
      <c r="BFX2" s="503"/>
      <c r="BFY2" s="503"/>
      <c r="BFZ2" s="503"/>
      <c r="BGA2" s="503"/>
      <c r="BGB2" s="503"/>
      <c r="BGC2" s="503"/>
      <c r="BGD2" s="503"/>
      <c r="BGE2" s="503"/>
      <c r="BGF2" s="503"/>
      <c r="BGG2" s="503"/>
      <c r="BGH2" s="503"/>
      <c r="BGI2" s="503"/>
      <c r="BGJ2" s="503" t="s">
        <v>349</v>
      </c>
      <c r="BGK2" s="503"/>
      <c r="BGL2" s="503"/>
      <c r="BGM2" s="503"/>
      <c r="BGN2" s="503"/>
      <c r="BGO2" s="503"/>
      <c r="BGP2" s="503"/>
      <c r="BGQ2" s="503"/>
      <c r="BGR2" s="503"/>
      <c r="BGS2" s="503"/>
      <c r="BGT2" s="503"/>
      <c r="BGU2" s="503"/>
      <c r="BGV2" s="503"/>
      <c r="BGW2" s="503"/>
      <c r="BGX2" s="503"/>
      <c r="BGY2" s="503"/>
      <c r="BGZ2" s="503" t="s">
        <v>349</v>
      </c>
      <c r="BHA2" s="503"/>
      <c r="BHB2" s="503"/>
      <c r="BHC2" s="503"/>
      <c r="BHD2" s="503"/>
      <c r="BHE2" s="503"/>
      <c r="BHF2" s="503"/>
      <c r="BHG2" s="503"/>
      <c r="BHH2" s="503"/>
      <c r="BHI2" s="503"/>
      <c r="BHJ2" s="503"/>
      <c r="BHK2" s="503"/>
      <c r="BHL2" s="503"/>
      <c r="BHM2" s="503"/>
      <c r="BHN2" s="503"/>
      <c r="BHO2" s="503"/>
      <c r="BHP2" s="503" t="s">
        <v>349</v>
      </c>
      <c r="BHQ2" s="503"/>
      <c r="BHR2" s="503"/>
      <c r="BHS2" s="503"/>
      <c r="BHT2" s="503"/>
      <c r="BHU2" s="503"/>
      <c r="BHV2" s="503"/>
      <c r="BHW2" s="503"/>
      <c r="BHX2" s="503"/>
      <c r="BHY2" s="503"/>
      <c r="BHZ2" s="503"/>
      <c r="BIA2" s="503"/>
      <c r="BIB2" s="503"/>
      <c r="BIC2" s="503"/>
      <c r="BID2" s="503"/>
      <c r="BIE2" s="503"/>
      <c r="BIF2" s="503" t="s">
        <v>349</v>
      </c>
      <c r="BIG2" s="503"/>
      <c r="BIH2" s="503"/>
      <c r="BII2" s="503"/>
      <c r="BIJ2" s="503"/>
      <c r="BIK2" s="503"/>
      <c r="BIL2" s="503"/>
      <c r="BIM2" s="503"/>
      <c r="BIN2" s="503"/>
      <c r="BIO2" s="503"/>
      <c r="BIP2" s="503"/>
      <c r="BIQ2" s="503"/>
      <c r="BIR2" s="503"/>
      <c r="BIS2" s="503"/>
      <c r="BIT2" s="503"/>
      <c r="BIU2" s="503"/>
      <c r="BIV2" s="503" t="s">
        <v>349</v>
      </c>
      <c r="BIW2" s="503"/>
      <c r="BIX2" s="503"/>
      <c r="BIY2" s="503"/>
      <c r="BIZ2" s="503"/>
      <c r="BJA2" s="503"/>
      <c r="BJB2" s="503"/>
      <c r="BJC2" s="503"/>
      <c r="BJD2" s="503"/>
      <c r="BJE2" s="503"/>
      <c r="BJF2" s="503"/>
      <c r="BJG2" s="503"/>
      <c r="BJH2" s="503"/>
      <c r="BJI2" s="503"/>
      <c r="BJJ2" s="503"/>
      <c r="BJK2" s="503"/>
      <c r="BJL2" s="503" t="s">
        <v>349</v>
      </c>
      <c r="BJM2" s="503"/>
      <c r="BJN2" s="503"/>
      <c r="BJO2" s="503"/>
      <c r="BJP2" s="503"/>
      <c r="BJQ2" s="503"/>
      <c r="BJR2" s="503"/>
      <c r="BJS2" s="503"/>
      <c r="BJT2" s="503"/>
      <c r="BJU2" s="503"/>
      <c r="BJV2" s="503"/>
      <c r="BJW2" s="503"/>
      <c r="BJX2" s="503"/>
      <c r="BJY2" s="503"/>
      <c r="BJZ2" s="503"/>
      <c r="BKA2" s="503"/>
      <c r="BKB2" s="503" t="s">
        <v>349</v>
      </c>
      <c r="BKC2" s="503"/>
      <c r="BKD2" s="503"/>
      <c r="BKE2" s="503"/>
      <c r="BKF2" s="503"/>
      <c r="BKG2" s="503"/>
      <c r="BKH2" s="503"/>
      <c r="BKI2" s="503"/>
      <c r="BKJ2" s="503"/>
      <c r="BKK2" s="503"/>
      <c r="BKL2" s="503"/>
      <c r="BKM2" s="503"/>
      <c r="BKN2" s="503"/>
      <c r="BKO2" s="503"/>
      <c r="BKP2" s="503"/>
      <c r="BKQ2" s="503"/>
      <c r="BKR2" s="503" t="s">
        <v>349</v>
      </c>
      <c r="BKS2" s="503"/>
      <c r="BKT2" s="503"/>
      <c r="BKU2" s="503"/>
      <c r="BKV2" s="503"/>
      <c r="BKW2" s="503"/>
      <c r="BKX2" s="503"/>
      <c r="BKY2" s="503"/>
      <c r="BKZ2" s="503"/>
      <c r="BLA2" s="503"/>
      <c r="BLB2" s="503"/>
      <c r="BLC2" s="503"/>
      <c r="BLD2" s="503"/>
      <c r="BLE2" s="503"/>
      <c r="BLF2" s="503"/>
      <c r="BLG2" s="503"/>
      <c r="BLH2" s="503" t="s">
        <v>349</v>
      </c>
      <c r="BLI2" s="503"/>
      <c r="BLJ2" s="503"/>
      <c r="BLK2" s="503"/>
      <c r="BLL2" s="503"/>
      <c r="BLM2" s="503"/>
      <c r="BLN2" s="503"/>
      <c r="BLO2" s="503"/>
      <c r="BLP2" s="503"/>
      <c r="BLQ2" s="503"/>
      <c r="BLR2" s="503"/>
      <c r="BLS2" s="503"/>
      <c r="BLT2" s="503"/>
      <c r="BLU2" s="503"/>
      <c r="BLV2" s="503"/>
      <c r="BLW2" s="503"/>
      <c r="BLX2" s="503" t="s">
        <v>349</v>
      </c>
      <c r="BLY2" s="503"/>
      <c r="BLZ2" s="503"/>
      <c r="BMA2" s="503"/>
      <c r="BMB2" s="503"/>
      <c r="BMC2" s="503"/>
      <c r="BMD2" s="503"/>
      <c r="BME2" s="503"/>
      <c r="BMF2" s="503"/>
      <c r="BMG2" s="503"/>
      <c r="BMH2" s="503"/>
      <c r="BMI2" s="503"/>
      <c r="BMJ2" s="503"/>
      <c r="BMK2" s="503"/>
      <c r="BML2" s="503"/>
      <c r="BMM2" s="503"/>
      <c r="BMN2" s="503" t="s">
        <v>349</v>
      </c>
      <c r="BMO2" s="503"/>
      <c r="BMP2" s="503"/>
      <c r="BMQ2" s="503"/>
      <c r="BMR2" s="503"/>
      <c r="BMS2" s="503"/>
      <c r="BMT2" s="503"/>
      <c r="BMU2" s="503"/>
      <c r="BMV2" s="503"/>
      <c r="BMW2" s="503"/>
      <c r="BMX2" s="503"/>
      <c r="BMY2" s="503"/>
      <c r="BMZ2" s="503"/>
      <c r="BNA2" s="503"/>
      <c r="BNB2" s="503"/>
      <c r="BNC2" s="503"/>
      <c r="BND2" s="503" t="s">
        <v>349</v>
      </c>
      <c r="BNE2" s="503"/>
      <c r="BNF2" s="503"/>
      <c r="BNG2" s="503"/>
      <c r="BNH2" s="503"/>
      <c r="BNI2" s="503"/>
      <c r="BNJ2" s="503"/>
      <c r="BNK2" s="503"/>
      <c r="BNL2" s="503"/>
      <c r="BNM2" s="503"/>
      <c r="BNN2" s="503"/>
      <c r="BNO2" s="503"/>
      <c r="BNP2" s="503"/>
      <c r="BNQ2" s="503"/>
      <c r="BNR2" s="503"/>
      <c r="BNS2" s="503"/>
      <c r="BNT2" s="503" t="s">
        <v>349</v>
      </c>
      <c r="BNU2" s="503"/>
      <c r="BNV2" s="503"/>
      <c r="BNW2" s="503"/>
      <c r="BNX2" s="503"/>
      <c r="BNY2" s="503"/>
      <c r="BNZ2" s="503"/>
      <c r="BOA2" s="503"/>
      <c r="BOB2" s="503"/>
      <c r="BOC2" s="503"/>
      <c r="BOD2" s="503"/>
      <c r="BOE2" s="503"/>
      <c r="BOF2" s="503"/>
      <c r="BOG2" s="503"/>
      <c r="BOH2" s="503"/>
      <c r="BOI2" s="503"/>
      <c r="BOJ2" s="503" t="s">
        <v>349</v>
      </c>
      <c r="BOK2" s="503"/>
      <c r="BOL2" s="503"/>
      <c r="BOM2" s="503"/>
      <c r="BON2" s="503"/>
      <c r="BOO2" s="503"/>
      <c r="BOP2" s="503"/>
      <c r="BOQ2" s="503"/>
      <c r="BOR2" s="503"/>
      <c r="BOS2" s="503"/>
      <c r="BOT2" s="503"/>
      <c r="BOU2" s="503"/>
      <c r="BOV2" s="503"/>
      <c r="BOW2" s="503"/>
      <c r="BOX2" s="503"/>
      <c r="BOY2" s="503"/>
      <c r="BOZ2" s="503" t="s">
        <v>349</v>
      </c>
      <c r="BPA2" s="503"/>
      <c r="BPB2" s="503"/>
      <c r="BPC2" s="503"/>
      <c r="BPD2" s="503"/>
      <c r="BPE2" s="503"/>
      <c r="BPF2" s="503"/>
      <c r="BPG2" s="503"/>
      <c r="BPH2" s="503"/>
      <c r="BPI2" s="503"/>
      <c r="BPJ2" s="503"/>
      <c r="BPK2" s="503"/>
      <c r="BPL2" s="503"/>
      <c r="BPM2" s="503"/>
      <c r="BPN2" s="503"/>
      <c r="BPO2" s="503"/>
      <c r="BPP2" s="503" t="s">
        <v>349</v>
      </c>
      <c r="BPQ2" s="503"/>
      <c r="BPR2" s="503"/>
      <c r="BPS2" s="503"/>
      <c r="BPT2" s="503"/>
      <c r="BPU2" s="503"/>
      <c r="BPV2" s="503"/>
      <c r="BPW2" s="503"/>
      <c r="BPX2" s="503"/>
      <c r="BPY2" s="503"/>
      <c r="BPZ2" s="503"/>
      <c r="BQA2" s="503"/>
      <c r="BQB2" s="503"/>
      <c r="BQC2" s="503"/>
      <c r="BQD2" s="503"/>
      <c r="BQE2" s="503"/>
      <c r="BQF2" s="503" t="s">
        <v>349</v>
      </c>
      <c r="BQG2" s="503"/>
      <c r="BQH2" s="503"/>
      <c r="BQI2" s="503"/>
      <c r="BQJ2" s="503"/>
      <c r="BQK2" s="503"/>
      <c r="BQL2" s="503"/>
      <c r="BQM2" s="503"/>
      <c r="BQN2" s="503"/>
      <c r="BQO2" s="503"/>
      <c r="BQP2" s="503"/>
      <c r="BQQ2" s="503"/>
      <c r="BQR2" s="503"/>
      <c r="BQS2" s="503"/>
      <c r="BQT2" s="503"/>
      <c r="BQU2" s="503"/>
      <c r="BQV2" s="503" t="s">
        <v>349</v>
      </c>
      <c r="BQW2" s="503"/>
      <c r="BQX2" s="503"/>
      <c r="BQY2" s="503"/>
      <c r="BQZ2" s="503"/>
      <c r="BRA2" s="503"/>
      <c r="BRB2" s="503"/>
      <c r="BRC2" s="503"/>
      <c r="BRD2" s="503"/>
      <c r="BRE2" s="503"/>
      <c r="BRF2" s="503"/>
      <c r="BRG2" s="503"/>
      <c r="BRH2" s="503"/>
      <c r="BRI2" s="503"/>
      <c r="BRJ2" s="503"/>
      <c r="BRK2" s="503"/>
      <c r="BRL2" s="503" t="s">
        <v>349</v>
      </c>
      <c r="BRM2" s="503"/>
      <c r="BRN2" s="503"/>
      <c r="BRO2" s="503"/>
      <c r="BRP2" s="503"/>
      <c r="BRQ2" s="503"/>
      <c r="BRR2" s="503"/>
      <c r="BRS2" s="503"/>
      <c r="BRT2" s="503"/>
      <c r="BRU2" s="503"/>
      <c r="BRV2" s="503"/>
      <c r="BRW2" s="503"/>
      <c r="BRX2" s="503"/>
      <c r="BRY2" s="503"/>
      <c r="BRZ2" s="503"/>
      <c r="BSA2" s="503"/>
      <c r="BSB2" s="503" t="s">
        <v>349</v>
      </c>
      <c r="BSC2" s="503"/>
      <c r="BSD2" s="503"/>
      <c r="BSE2" s="503"/>
      <c r="BSF2" s="503"/>
      <c r="BSG2" s="503"/>
      <c r="BSH2" s="503"/>
      <c r="BSI2" s="503"/>
      <c r="BSJ2" s="503"/>
      <c r="BSK2" s="503"/>
      <c r="BSL2" s="503"/>
      <c r="BSM2" s="503"/>
      <c r="BSN2" s="503"/>
      <c r="BSO2" s="503"/>
      <c r="BSP2" s="503"/>
      <c r="BSQ2" s="503"/>
      <c r="BSR2" s="503" t="s">
        <v>349</v>
      </c>
      <c r="BSS2" s="503"/>
      <c r="BST2" s="503"/>
      <c r="BSU2" s="503"/>
      <c r="BSV2" s="503"/>
      <c r="BSW2" s="503"/>
      <c r="BSX2" s="503"/>
      <c r="BSY2" s="503"/>
      <c r="BSZ2" s="503"/>
      <c r="BTA2" s="503"/>
      <c r="BTB2" s="503"/>
      <c r="BTC2" s="503"/>
      <c r="BTD2" s="503"/>
      <c r="BTE2" s="503"/>
      <c r="BTF2" s="503"/>
      <c r="BTG2" s="503"/>
      <c r="BTH2" s="503" t="s">
        <v>349</v>
      </c>
      <c r="BTI2" s="503"/>
      <c r="BTJ2" s="503"/>
      <c r="BTK2" s="503"/>
      <c r="BTL2" s="503"/>
      <c r="BTM2" s="503"/>
      <c r="BTN2" s="503"/>
      <c r="BTO2" s="503"/>
      <c r="BTP2" s="503"/>
      <c r="BTQ2" s="503"/>
      <c r="BTR2" s="503"/>
      <c r="BTS2" s="503"/>
      <c r="BTT2" s="503"/>
      <c r="BTU2" s="503"/>
      <c r="BTV2" s="503"/>
      <c r="BTW2" s="503"/>
      <c r="BTX2" s="503" t="s">
        <v>349</v>
      </c>
      <c r="BTY2" s="503"/>
      <c r="BTZ2" s="503"/>
      <c r="BUA2" s="503"/>
      <c r="BUB2" s="503"/>
      <c r="BUC2" s="503"/>
      <c r="BUD2" s="503"/>
      <c r="BUE2" s="503"/>
      <c r="BUF2" s="503"/>
      <c r="BUG2" s="503"/>
      <c r="BUH2" s="503"/>
      <c r="BUI2" s="503"/>
      <c r="BUJ2" s="503"/>
      <c r="BUK2" s="503"/>
      <c r="BUL2" s="503"/>
      <c r="BUM2" s="503"/>
      <c r="BUN2" s="503" t="s">
        <v>349</v>
      </c>
      <c r="BUO2" s="503"/>
      <c r="BUP2" s="503"/>
      <c r="BUQ2" s="503"/>
      <c r="BUR2" s="503"/>
      <c r="BUS2" s="503"/>
      <c r="BUT2" s="503"/>
      <c r="BUU2" s="503"/>
      <c r="BUV2" s="503"/>
      <c r="BUW2" s="503"/>
      <c r="BUX2" s="503"/>
      <c r="BUY2" s="503"/>
      <c r="BUZ2" s="503"/>
      <c r="BVA2" s="503"/>
      <c r="BVB2" s="503"/>
      <c r="BVC2" s="503"/>
      <c r="BVD2" s="503" t="s">
        <v>349</v>
      </c>
      <c r="BVE2" s="503"/>
      <c r="BVF2" s="503"/>
      <c r="BVG2" s="503"/>
      <c r="BVH2" s="503"/>
      <c r="BVI2" s="503"/>
      <c r="BVJ2" s="503"/>
      <c r="BVK2" s="503"/>
      <c r="BVL2" s="503"/>
      <c r="BVM2" s="503"/>
      <c r="BVN2" s="503"/>
      <c r="BVO2" s="503"/>
      <c r="BVP2" s="503"/>
      <c r="BVQ2" s="503"/>
      <c r="BVR2" s="503"/>
      <c r="BVS2" s="503"/>
      <c r="BVT2" s="503" t="s">
        <v>349</v>
      </c>
      <c r="BVU2" s="503"/>
      <c r="BVV2" s="503"/>
      <c r="BVW2" s="503"/>
      <c r="BVX2" s="503"/>
      <c r="BVY2" s="503"/>
      <c r="BVZ2" s="503"/>
      <c r="BWA2" s="503"/>
      <c r="BWB2" s="503"/>
      <c r="BWC2" s="503"/>
      <c r="BWD2" s="503"/>
      <c r="BWE2" s="503"/>
      <c r="BWF2" s="503"/>
      <c r="BWG2" s="503"/>
      <c r="BWH2" s="503"/>
      <c r="BWI2" s="503"/>
      <c r="BWJ2" s="503" t="s">
        <v>349</v>
      </c>
      <c r="BWK2" s="503"/>
      <c r="BWL2" s="503"/>
      <c r="BWM2" s="503"/>
      <c r="BWN2" s="503"/>
      <c r="BWO2" s="503"/>
      <c r="BWP2" s="503"/>
      <c r="BWQ2" s="503"/>
      <c r="BWR2" s="503"/>
      <c r="BWS2" s="503"/>
      <c r="BWT2" s="503"/>
      <c r="BWU2" s="503"/>
      <c r="BWV2" s="503"/>
      <c r="BWW2" s="503"/>
      <c r="BWX2" s="503"/>
      <c r="BWY2" s="503"/>
      <c r="BWZ2" s="503" t="s">
        <v>349</v>
      </c>
      <c r="BXA2" s="503"/>
      <c r="BXB2" s="503"/>
      <c r="BXC2" s="503"/>
      <c r="BXD2" s="503"/>
      <c r="BXE2" s="503"/>
      <c r="BXF2" s="503"/>
      <c r="BXG2" s="503"/>
      <c r="BXH2" s="503"/>
      <c r="BXI2" s="503"/>
      <c r="BXJ2" s="503"/>
      <c r="BXK2" s="503"/>
      <c r="BXL2" s="503"/>
      <c r="BXM2" s="503"/>
      <c r="BXN2" s="503"/>
      <c r="BXO2" s="503"/>
      <c r="BXP2" s="503" t="s">
        <v>349</v>
      </c>
      <c r="BXQ2" s="503"/>
      <c r="BXR2" s="503"/>
      <c r="BXS2" s="503"/>
      <c r="BXT2" s="503"/>
      <c r="BXU2" s="503"/>
      <c r="BXV2" s="503"/>
      <c r="BXW2" s="503"/>
      <c r="BXX2" s="503"/>
      <c r="BXY2" s="503"/>
      <c r="BXZ2" s="503"/>
      <c r="BYA2" s="503"/>
      <c r="BYB2" s="503"/>
      <c r="BYC2" s="503"/>
      <c r="BYD2" s="503"/>
      <c r="BYE2" s="503"/>
      <c r="BYF2" s="503" t="s">
        <v>349</v>
      </c>
      <c r="BYG2" s="503"/>
      <c r="BYH2" s="503"/>
      <c r="BYI2" s="503"/>
      <c r="BYJ2" s="503"/>
      <c r="BYK2" s="503"/>
      <c r="BYL2" s="503"/>
      <c r="BYM2" s="503"/>
      <c r="BYN2" s="503"/>
      <c r="BYO2" s="503"/>
      <c r="BYP2" s="503"/>
      <c r="BYQ2" s="503"/>
      <c r="BYR2" s="503"/>
      <c r="BYS2" s="503"/>
      <c r="BYT2" s="503"/>
      <c r="BYU2" s="503"/>
      <c r="BYV2" s="503" t="s">
        <v>349</v>
      </c>
      <c r="BYW2" s="503"/>
      <c r="BYX2" s="503"/>
      <c r="BYY2" s="503"/>
      <c r="BYZ2" s="503"/>
      <c r="BZA2" s="503"/>
      <c r="BZB2" s="503"/>
      <c r="BZC2" s="503"/>
      <c r="BZD2" s="503"/>
      <c r="BZE2" s="503"/>
      <c r="BZF2" s="503"/>
      <c r="BZG2" s="503"/>
      <c r="BZH2" s="503"/>
      <c r="BZI2" s="503"/>
      <c r="BZJ2" s="503"/>
      <c r="BZK2" s="503"/>
      <c r="BZL2" s="503" t="s">
        <v>349</v>
      </c>
      <c r="BZM2" s="503"/>
      <c r="BZN2" s="503"/>
      <c r="BZO2" s="503"/>
      <c r="BZP2" s="503"/>
      <c r="BZQ2" s="503"/>
      <c r="BZR2" s="503"/>
      <c r="BZS2" s="503"/>
      <c r="BZT2" s="503"/>
      <c r="BZU2" s="503"/>
      <c r="BZV2" s="503"/>
      <c r="BZW2" s="503"/>
      <c r="BZX2" s="503"/>
      <c r="BZY2" s="503"/>
      <c r="BZZ2" s="503"/>
      <c r="CAA2" s="503"/>
      <c r="CAB2" s="503" t="s">
        <v>349</v>
      </c>
      <c r="CAC2" s="503"/>
      <c r="CAD2" s="503"/>
      <c r="CAE2" s="503"/>
      <c r="CAF2" s="503"/>
      <c r="CAG2" s="503"/>
      <c r="CAH2" s="503"/>
      <c r="CAI2" s="503"/>
      <c r="CAJ2" s="503"/>
      <c r="CAK2" s="503"/>
      <c r="CAL2" s="503"/>
      <c r="CAM2" s="503"/>
      <c r="CAN2" s="503"/>
      <c r="CAO2" s="503"/>
      <c r="CAP2" s="503"/>
      <c r="CAQ2" s="503"/>
      <c r="CAR2" s="503" t="s">
        <v>349</v>
      </c>
      <c r="CAS2" s="503"/>
      <c r="CAT2" s="503"/>
      <c r="CAU2" s="503"/>
      <c r="CAV2" s="503"/>
      <c r="CAW2" s="503"/>
      <c r="CAX2" s="503"/>
      <c r="CAY2" s="503"/>
      <c r="CAZ2" s="503"/>
      <c r="CBA2" s="503"/>
      <c r="CBB2" s="503"/>
      <c r="CBC2" s="503"/>
      <c r="CBD2" s="503"/>
      <c r="CBE2" s="503"/>
      <c r="CBF2" s="503"/>
      <c r="CBG2" s="503"/>
      <c r="CBH2" s="503" t="s">
        <v>349</v>
      </c>
      <c r="CBI2" s="503"/>
      <c r="CBJ2" s="503"/>
      <c r="CBK2" s="503"/>
      <c r="CBL2" s="503"/>
      <c r="CBM2" s="503"/>
      <c r="CBN2" s="503"/>
      <c r="CBO2" s="503"/>
      <c r="CBP2" s="503"/>
      <c r="CBQ2" s="503"/>
      <c r="CBR2" s="503"/>
      <c r="CBS2" s="503"/>
      <c r="CBT2" s="503"/>
      <c r="CBU2" s="503"/>
      <c r="CBV2" s="503"/>
      <c r="CBW2" s="503"/>
      <c r="CBX2" s="503" t="s">
        <v>349</v>
      </c>
      <c r="CBY2" s="503"/>
      <c r="CBZ2" s="503"/>
      <c r="CCA2" s="503"/>
      <c r="CCB2" s="503"/>
      <c r="CCC2" s="503"/>
      <c r="CCD2" s="503"/>
      <c r="CCE2" s="503"/>
      <c r="CCF2" s="503"/>
      <c r="CCG2" s="503"/>
      <c r="CCH2" s="503"/>
      <c r="CCI2" s="503"/>
      <c r="CCJ2" s="503"/>
      <c r="CCK2" s="503"/>
      <c r="CCL2" s="503"/>
      <c r="CCM2" s="503"/>
      <c r="CCN2" s="503" t="s">
        <v>349</v>
      </c>
      <c r="CCO2" s="503"/>
      <c r="CCP2" s="503"/>
      <c r="CCQ2" s="503"/>
      <c r="CCR2" s="503"/>
      <c r="CCS2" s="503"/>
      <c r="CCT2" s="503"/>
      <c r="CCU2" s="503"/>
      <c r="CCV2" s="503"/>
      <c r="CCW2" s="503"/>
      <c r="CCX2" s="503"/>
      <c r="CCY2" s="503"/>
      <c r="CCZ2" s="503"/>
      <c r="CDA2" s="503"/>
      <c r="CDB2" s="503"/>
      <c r="CDC2" s="503"/>
      <c r="CDD2" s="503" t="s">
        <v>349</v>
      </c>
      <c r="CDE2" s="503"/>
      <c r="CDF2" s="503"/>
      <c r="CDG2" s="503"/>
      <c r="CDH2" s="503"/>
      <c r="CDI2" s="503"/>
      <c r="CDJ2" s="503"/>
      <c r="CDK2" s="503"/>
      <c r="CDL2" s="503"/>
      <c r="CDM2" s="503"/>
      <c r="CDN2" s="503"/>
      <c r="CDO2" s="503"/>
      <c r="CDP2" s="503"/>
      <c r="CDQ2" s="503"/>
      <c r="CDR2" s="503"/>
      <c r="CDS2" s="503"/>
      <c r="CDT2" s="503" t="s">
        <v>349</v>
      </c>
      <c r="CDU2" s="503"/>
      <c r="CDV2" s="503"/>
      <c r="CDW2" s="503"/>
      <c r="CDX2" s="503"/>
      <c r="CDY2" s="503"/>
      <c r="CDZ2" s="503"/>
      <c r="CEA2" s="503"/>
      <c r="CEB2" s="503"/>
      <c r="CEC2" s="503"/>
      <c r="CED2" s="503"/>
      <c r="CEE2" s="503"/>
      <c r="CEF2" s="503"/>
      <c r="CEG2" s="503"/>
      <c r="CEH2" s="503"/>
      <c r="CEI2" s="503"/>
      <c r="CEJ2" s="503" t="s">
        <v>349</v>
      </c>
      <c r="CEK2" s="503"/>
      <c r="CEL2" s="503"/>
      <c r="CEM2" s="503"/>
      <c r="CEN2" s="503"/>
      <c r="CEO2" s="503"/>
      <c r="CEP2" s="503"/>
      <c r="CEQ2" s="503"/>
      <c r="CER2" s="503"/>
      <c r="CES2" s="503"/>
      <c r="CET2" s="503"/>
      <c r="CEU2" s="503"/>
      <c r="CEV2" s="503"/>
      <c r="CEW2" s="503"/>
      <c r="CEX2" s="503"/>
      <c r="CEY2" s="503"/>
      <c r="CEZ2" s="503" t="s">
        <v>349</v>
      </c>
      <c r="CFA2" s="503"/>
      <c r="CFB2" s="503"/>
      <c r="CFC2" s="503"/>
      <c r="CFD2" s="503"/>
      <c r="CFE2" s="503"/>
      <c r="CFF2" s="503"/>
      <c r="CFG2" s="503"/>
      <c r="CFH2" s="503"/>
      <c r="CFI2" s="503"/>
      <c r="CFJ2" s="503"/>
      <c r="CFK2" s="503"/>
      <c r="CFL2" s="503"/>
      <c r="CFM2" s="503"/>
      <c r="CFN2" s="503"/>
      <c r="CFO2" s="503"/>
      <c r="CFP2" s="503" t="s">
        <v>349</v>
      </c>
      <c r="CFQ2" s="503"/>
      <c r="CFR2" s="503"/>
      <c r="CFS2" s="503"/>
      <c r="CFT2" s="503"/>
      <c r="CFU2" s="503"/>
      <c r="CFV2" s="503"/>
      <c r="CFW2" s="503"/>
      <c r="CFX2" s="503"/>
      <c r="CFY2" s="503"/>
      <c r="CFZ2" s="503"/>
      <c r="CGA2" s="503"/>
      <c r="CGB2" s="503"/>
      <c r="CGC2" s="503"/>
      <c r="CGD2" s="503"/>
      <c r="CGE2" s="503"/>
      <c r="CGF2" s="503" t="s">
        <v>349</v>
      </c>
      <c r="CGG2" s="503"/>
      <c r="CGH2" s="503"/>
      <c r="CGI2" s="503"/>
      <c r="CGJ2" s="503"/>
      <c r="CGK2" s="503"/>
      <c r="CGL2" s="503"/>
      <c r="CGM2" s="503"/>
      <c r="CGN2" s="503"/>
      <c r="CGO2" s="503"/>
      <c r="CGP2" s="503"/>
      <c r="CGQ2" s="503"/>
      <c r="CGR2" s="503"/>
      <c r="CGS2" s="503"/>
      <c r="CGT2" s="503"/>
      <c r="CGU2" s="503"/>
      <c r="CGV2" s="503" t="s">
        <v>349</v>
      </c>
      <c r="CGW2" s="503"/>
      <c r="CGX2" s="503"/>
      <c r="CGY2" s="503"/>
      <c r="CGZ2" s="503"/>
      <c r="CHA2" s="503"/>
      <c r="CHB2" s="503"/>
      <c r="CHC2" s="503"/>
      <c r="CHD2" s="503"/>
      <c r="CHE2" s="503"/>
      <c r="CHF2" s="503"/>
      <c r="CHG2" s="503"/>
      <c r="CHH2" s="503"/>
      <c r="CHI2" s="503"/>
      <c r="CHJ2" s="503"/>
      <c r="CHK2" s="503"/>
      <c r="CHL2" s="503" t="s">
        <v>349</v>
      </c>
      <c r="CHM2" s="503"/>
      <c r="CHN2" s="503"/>
      <c r="CHO2" s="503"/>
      <c r="CHP2" s="503"/>
      <c r="CHQ2" s="503"/>
      <c r="CHR2" s="503"/>
      <c r="CHS2" s="503"/>
      <c r="CHT2" s="503"/>
      <c r="CHU2" s="503"/>
      <c r="CHV2" s="503"/>
      <c r="CHW2" s="503"/>
      <c r="CHX2" s="503"/>
      <c r="CHY2" s="503"/>
      <c r="CHZ2" s="503"/>
      <c r="CIA2" s="503"/>
      <c r="CIB2" s="503" t="s">
        <v>349</v>
      </c>
      <c r="CIC2" s="503"/>
      <c r="CID2" s="503"/>
      <c r="CIE2" s="503"/>
      <c r="CIF2" s="503"/>
      <c r="CIG2" s="503"/>
      <c r="CIH2" s="503"/>
      <c r="CII2" s="503"/>
      <c r="CIJ2" s="503"/>
      <c r="CIK2" s="503"/>
      <c r="CIL2" s="503"/>
      <c r="CIM2" s="503"/>
      <c r="CIN2" s="503"/>
      <c r="CIO2" s="503"/>
      <c r="CIP2" s="503"/>
      <c r="CIQ2" s="503"/>
      <c r="CIR2" s="503" t="s">
        <v>349</v>
      </c>
      <c r="CIS2" s="503"/>
      <c r="CIT2" s="503"/>
      <c r="CIU2" s="503"/>
      <c r="CIV2" s="503"/>
      <c r="CIW2" s="503"/>
      <c r="CIX2" s="503"/>
      <c r="CIY2" s="503"/>
      <c r="CIZ2" s="503"/>
      <c r="CJA2" s="503"/>
      <c r="CJB2" s="503"/>
      <c r="CJC2" s="503"/>
      <c r="CJD2" s="503"/>
      <c r="CJE2" s="503"/>
      <c r="CJF2" s="503"/>
      <c r="CJG2" s="503"/>
      <c r="CJH2" s="503" t="s">
        <v>349</v>
      </c>
      <c r="CJI2" s="503"/>
      <c r="CJJ2" s="503"/>
      <c r="CJK2" s="503"/>
      <c r="CJL2" s="503"/>
      <c r="CJM2" s="503"/>
      <c r="CJN2" s="503"/>
      <c r="CJO2" s="503"/>
      <c r="CJP2" s="503"/>
      <c r="CJQ2" s="503"/>
      <c r="CJR2" s="503"/>
      <c r="CJS2" s="503"/>
      <c r="CJT2" s="503"/>
      <c r="CJU2" s="503"/>
      <c r="CJV2" s="503"/>
      <c r="CJW2" s="503"/>
      <c r="CJX2" s="503" t="s">
        <v>349</v>
      </c>
      <c r="CJY2" s="503"/>
      <c r="CJZ2" s="503"/>
      <c r="CKA2" s="503"/>
      <c r="CKB2" s="503"/>
      <c r="CKC2" s="503"/>
      <c r="CKD2" s="503"/>
      <c r="CKE2" s="503"/>
      <c r="CKF2" s="503"/>
      <c r="CKG2" s="503"/>
      <c r="CKH2" s="503"/>
      <c r="CKI2" s="503"/>
      <c r="CKJ2" s="503"/>
      <c r="CKK2" s="503"/>
      <c r="CKL2" s="503"/>
      <c r="CKM2" s="503"/>
      <c r="CKN2" s="503" t="s">
        <v>349</v>
      </c>
      <c r="CKO2" s="503"/>
      <c r="CKP2" s="503"/>
      <c r="CKQ2" s="503"/>
      <c r="CKR2" s="503"/>
      <c r="CKS2" s="503"/>
      <c r="CKT2" s="503"/>
      <c r="CKU2" s="503"/>
      <c r="CKV2" s="503"/>
      <c r="CKW2" s="503"/>
      <c r="CKX2" s="503"/>
      <c r="CKY2" s="503"/>
      <c r="CKZ2" s="503"/>
      <c r="CLA2" s="503"/>
      <c r="CLB2" s="503"/>
      <c r="CLC2" s="503"/>
      <c r="CLD2" s="503" t="s">
        <v>349</v>
      </c>
      <c r="CLE2" s="503"/>
      <c r="CLF2" s="503"/>
      <c r="CLG2" s="503"/>
      <c r="CLH2" s="503"/>
      <c r="CLI2" s="503"/>
      <c r="CLJ2" s="503"/>
      <c r="CLK2" s="503"/>
      <c r="CLL2" s="503"/>
      <c r="CLM2" s="503"/>
      <c r="CLN2" s="503"/>
      <c r="CLO2" s="503"/>
      <c r="CLP2" s="503"/>
      <c r="CLQ2" s="503"/>
      <c r="CLR2" s="503"/>
      <c r="CLS2" s="503"/>
      <c r="CLT2" s="503" t="s">
        <v>349</v>
      </c>
      <c r="CLU2" s="503"/>
      <c r="CLV2" s="503"/>
      <c r="CLW2" s="503"/>
      <c r="CLX2" s="503"/>
      <c r="CLY2" s="503"/>
      <c r="CLZ2" s="503"/>
      <c r="CMA2" s="503"/>
      <c r="CMB2" s="503"/>
      <c r="CMC2" s="503"/>
      <c r="CMD2" s="503"/>
      <c r="CME2" s="503"/>
      <c r="CMF2" s="503"/>
      <c r="CMG2" s="503"/>
      <c r="CMH2" s="503"/>
      <c r="CMI2" s="503"/>
      <c r="CMJ2" s="503" t="s">
        <v>349</v>
      </c>
      <c r="CMK2" s="503"/>
      <c r="CML2" s="503"/>
      <c r="CMM2" s="503"/>
      <c r="CMN2" s="503"/>
      <c r="CMO2" s="503"/>
      <c r="CMP2" s="503"/>
      <c r="CMQ2" s="503"/>
      <c r="CMR2" s="503"/>
      <c r="CMS2" s="503"/>
      <c r="CMT2" s="503"/>
      <c r="CMU2" s="503"/>
      <c r="CMV2" s="503"/>
      <c r="CMW2" s="503"/>
      <c r="CMX2" s="503"/>
      <c r="CMY2" s="503"/>
      <c r="CMZ2" s="503" t="s">
        <v>349</v>
      </c>
      <c r="CNA2" s="503"/>
      <c r="CNB2" s="503"/>
      <c r="CNC2" s="503"/>
      <c r="CND2" s="503"/>
      <c r="CNE2" s="503"/>
      <c r="CNF2" s="503"/>
      <c r="CNG2" s="503"/>
      <c r="CNH2" s="503"/>
      <c r="CNI2" s="503"/>
      <c r="CNJ2" s="503"/>
      <c r="CNK2" s="503"/>
      <c r="CNL2" s="503"/>
      <c r="CNM2" s="503"/>
      <c r="CNN2" s="503"/>
      <c r="CNO2" s="503"/>
      <c r="CNP2" s="503" t="s">
        <v>349</v>
      </c>
      <c r="CNQ2" s="503"/>
      <c r="CNR2" s="503"/>
      <c r="CNS2" s="503"/>
      <c r="CNT2" s="503"/>
      <c r="CNU2" s="503"/>
      <c r="CNV2" s="503"/>
      <c r="CNW2" s="503"/>
      <c r="CNX2" s="503"/>
      <c r="CNY2" s="503"/>
      <c r="CNZ2" s="503"/>
      <c r="COA2" s="503"/>
      <c r="COB2" s="503"/>
      <c r="COC2" s="503"/>
      <c r="COD2" s="503"/>
      <c r="COE2" s="503"/>
      <c r="COF2" s="503" t="s">
        <v>349</v>
      </c>
      <c r="COG2" s="503"/>
      <c r="COH2" s="503"/>
      <c r="COI2" s="503"/>
      <c r="COJ2" s="503"/>
      <c r="COK2" s="503"/>
      <c r="COL2" s="503"/>
      <c r="COM2" s="503"/>
      <c r="CON2" s="503"/>
      <c r="COO2" s="503"/>
      <c r="COP2" s="503"/>
      <c r="COQ2" s="503"/>
      <c r="COR2" s="503"/>
      <c r="COS2" s="503"/>
      <c r="COT2" s="503"/>
      <c r="COU2" s="503"/>
      <c r="COV2" s="503" t="s">
        <v>349</v>
      </c>
      <c r="COW2" s="503"/>
      <c r="COX2" s="503"/>
      <c r="COY2" s="503"/>
      <c r="COZ2" s="503"/>
      <c r="CPA2" s="503"/>
      <c r="CPB2" s="503"/>
      <c r="CPC2" s="503"/>
      <c r="CPD2" s="503"/>
      <c r="CPE2" s="503"/>
      <c r="CPF2" s="503"/>
      <c r="CPG2" s="503"/>
      <c r="CPH2" s="503"/>
      <c r="CPI2" s="503"/>
      <c r="CPJ2" s="503"/>
      <c r="CPK2" s="503"/>
      <c r="CPL2" s="503" t="s">
        <v>349</v>
      </c>
      <c r="CPM2" s="503"/>
      <c r="CPN2" s="503"/>
      <c r="CPO2" s="503"/>
      <c r="CPP2" s="503"/>
      <c r="CPQ2" s="503"/>
      <c r="CPR2" s="503"/>
      <c r="CPS2" s="503"/>
      <c r="CPT2" s="503"/>
      <c r="CPU2" s="503"/>
      <c r="CPV2" s="503"/>
      <c r="CPW2" s="503"/>
      <c r="CPX2" s="503"/>
      <c r="CPY2" s="503"/>
      <c r="CPZ2" s="503"/>
      <c r="CQA2" s="503"/>
      <c r="CQB2" s="503" t="s">
        <v>349</v>
      </c>
      <c r="CQC2" s="503"/>
      <c r="CQD2" s="503"/>
      <c r="CQE2" s="503"/>
      <c r="CQF2" s="503"/>
      <c r="CQG2" s="503"/>
      <c r="CQH2" s="503"/>
      <c r="CQI2" s="503"/>
      <c r="CQJ2" s="503"/>
      <c r="CQK2" s="503"/>
      <c r="CQL2" s="503"/>
      <c r="CQM2" s="503"/>
      <c r="CQN2" s="503"/>
      <c r="CQO2" s="503"/>
      <c r="CQP2" s="503"/>
      <c r="CQQ2" s="503"/>
      <c r="CQR2" s="503" t="s">
        <v>349</v>
      </c>
      <c r="CQS2" s="503"/>
      <c r="CQT2" s="503"/>
      <c r="CQU2" s="503"/>
      <c r="CQV2" s="503"/>
      <c r="CQW2" s="503"/>
      <c r="CQX2" s="503"/>
      <c r="CQY2" s="503"/>
      <c r="CQZ2" s="503"/>
      <c r="CRA2" s="503"/>
      <c r="CRB2" s="503"/>
      <c r="CRC2" s="503"/>
      <c r="CRD2" s="503"/>
      <c r="CRE2" s="503"/>
      <c r="CRF2" s="503"/>
      <c r="CRG2" s="503"/>
      <c r="CRH2" s="503" t="s">
        <v>349</v>
      </c>
      <c r="CRI2" s="503"/>
      <c r="CRJ2" s="503"/>
      <c r="CRK2" s="503"/>
      <c r="CRL2" s="503"/>
      <c r="CRM2" s="503"/>
      <c r="CRN2" s="503"/>
      <c r="CRO2" s="503"/>
      <c r="CRP2" s="503"/>
      <c r="CRQ2" s="503"/>
      <c r="CRR2" s="503"/>
      <c r="CRS2" s="503"/>
      <c r="CRT2" s="503"/>
      <c r="CRU2" s="503"/>
      <c r="CRV2" s="503"/>
      <c r="CRW2" s="503"/>
      <c r="CRX2" s="503" t="s">
        <v>349</v>
      </c>
      <c r="CRY2" s="503"/>
      <c r="CRZ2" s="503"/>
      <c r="CSA2" s="503"/>
      <c r="CSB2" s="503"/>
      <c r="CSC2" s="503"/>
      <c r="CSD2" s="503"/>
      <c r="CSE2" s="503"/>
      <c r="CSF2" s="503"/>
      <c r="CSG2" s="503"/>
      <c r="CSH2" s="503"/>
      <c r="CSI2" s="503"/>
      <c r="CSJ2" s="503"/>
      <c r="CSK2" s="503"/>
      <c r="CSL2" s="503"/>
      <c r="CSM2" s="503"/>
      <c r="CSN2" s="503" t="s">
        <v>349</v>
      </c>
      <c r="CSO2" s="503"/>
      <c r="CSP2" s="503"/>
      <c r="CSQ2" s="503"/>
      <c r="CSR2" s="503"/>
      <c r="CSS2" s="503"/>
      <c r="CST2" s="503"/>
      <c r="CSU2" s="503"/>
      <c r="CSV2" s="503"/>
      <c r="CSW2" s="503"/>
      <c r="CSX2" s="503"/>
      <c r="CSY2" s="503"/>
      <c r="CSZ2" s="503"/>
      <c r="CTA2" s="503"/>
      <c r="CTB2" s="503"/>
      <c r="CTC2" s="503"/>
      <c r="CTD2" s="503" t="s">
        <v>349</v>
      </c>
      <c r="CTE2" s="503"/>
      <c r="CTF2" s="503"/>
      <c r="CTG2" s="503"/>
      <c r="CTH2" s="503"/>
      <c r="CTI2" s="503"/>
      <c r="CTJ2" s="503"/>
      <c r="CTK2" s="503"/>
      <c r="CTL2" s="503"/>
      <c r="CTM2" s="503"/>
      <c r="CTN2" s="503"/>
      <c r="CTO2" s="503"/>
      <c r="CTP2" s="503"/>
      <c r="CTQ2" s="503"/>
      <c r="CTR2" s="503"/>
      <c r="CTS2" s="503"/>
      <c r="CTT2" s="503" t="s">
        <v>349</v>
      </c>
      <c r="CTU2" s="503"/>
      <c r="CTV2" s="503"/>
      <c r="CTW2" s="503"/>
      <c r="CTX2" s="503"/>
      <c r="CTY2" s="503"/>
      <c r="CTZ2" s="503"/>
      <c r="CUA2" s="503"/>
      <c r="CUB2" s="503"/>
      <c r="CUC2" s="503"/>
      <c r="CUD2" s="503"/>
      <c r="CUE2" s="503"/>
      <c r="CUF2" s="503"/>
      <c r="CUG2" s="503"/>
      <c r="CUH2" s="503"/>
      <c r="CUI2" s="503"/>
      <c r="CUJ2" s="503" t="s">
        <v>349</v>
      </c>
      <c r="CUK2" s="503"/>
      <c r="CUL2" s="503"/>
      <c r="CUM2" s="503"/>
      <c r="CUN2" s="503"/>
      <c r="CUO2" s="503"/>
      <c r="CUP2" s="503"/>
      <c r="CUQ2" s="503"/>
      <c r="CUR2" s="503"/>
      <c r="CUS2" s="503"/>
      <c r="CUT2" s="503"/>
      <c r="CUU2" s="503"/>
      <c r="CUV2" s="503"/>
      <c r="CUW2" s="503"/>
      <c r="CUX2" s="503"/>
      <c r="CUY2" s="503"/>
      <c r="CUZ2" s="503" t="s">
        <v>349</v>
      </c>
      <c r="CVA2" s="503"/>
      <c r="CVB2" s="503"/>
      <c r="CVC2" s="503"/>
      <c r="CVD2" s="503"/>
      <c r="CVE2" s="503"/>
      <c r="CVF2" s="503"/>
      <c r="CVG2" s="503"/>
      <c r="CVH2" s="503"/>
      <c r="CVI2" s="503"/>
      <c r="CVJ2" s="503"/>
      <c r="CVK2" s="503"/>
      <c r="CVL2" s="503"/>
      <c r="CVM2" s="503"/>
      <c r="CVN2" s="503"/>
      <c r="CVO2" s="503"/>
      <c r="CVP2" s="503" t="s">
        <v>349</v>
      </c>
      <c r="CVQ2" s="503"/>
      <c r="CVR2" s="503"/>
      <c r="CVS2" s="503"/>
      <c r="CVT2" s="503"/>
      <c r="CVU2" s="503"/>
      <c r="CVV2" s="503"/>
      <c r="CVW2" s="503"/>
      <c r="CVX2" s="503"/>
      <c r="CVY2" s="503"/>
      <c r="CVZ2" s="503"/>
      <c r="CWA2" s="503"/>
      <c r="CWB2" s="503"/>
      <c r="CWC2" s="503"/>
      <c r="CWD2" s="503"/>
      <c r="CWE2" s="503"/>
      <c r="CWF2" s="503" t="s">
        <v>349</v>
      </c>
      <c r="CWG2" s="503"/>
      <c r="CWH2" s="503"/>
      <c r="CWI2" s="503"/>
      <c r="CWJ2" s="503"/>
      <c r="CWK2" s="503"/>
      <c r="CWL2" s="503"/>
      <c r="CWM2" s="503"/>
      <c r="CWN2" s="503"/>
      <c r="CWO2" s="503"/>
      <c r="CWP2" s="503"/>
      <c r="CWQ2" s="503"/>
      <c r="CWR2" s="503"/>
      <c r="CWS2" s="503"/>
      <c r="CWT2" s="503"/>
      <c r="CWU2" s="503"/>
      <c r="CWV2" s="503" t="s">
        <v>349</v>
      </c>
      <c r="CWW2" s="503"/>
      <c r="CWX2" s="503"/>
      <c r="CWY2" s="503"/>
      <c r="CWZ2" s="503"/>
      <c r="CXA2" s="503"/>
      <c r="CXB2" s="503"/>
      <c r="CXC2" s="503"/>
      <c r="CXD2" s="503"/>
      <c r="CXE2" s="503"/>
      <c r="CXF2" s="503"/>
      <c r="CXG2" s="503"/>
      <c r="CXH2" s="503"/>
      <c r="CXI2" s="503"/>
      <c r="CXJ2" s="503"/>
      <c r="CXK2" s="503"/>
      <c r="CXL2" s="503" t="s">
        <v>349</v>
      </c>
      <c r="CXM2" s="503"/>
      <c r="CXN2" s="503"/>
      <c r="CXO2" s="503"/>
      <c r="CXP2" s="503"/>
      <c r="CXQ2" s="503"/>
      <c r="CXR2" s="503"/>
      <c r="CXS2" s="503"/>
      <c r="CXT2" s="503"/>
      <c r="CXU2" s="503"/>
      <c r="CXV2" s="503"/>
      <c r="CXW2" s="503"/>
      <c r="CXX2" s="503"/>
      <c r="CXY2" s="503"/>
      <c r="CXZ2" s="503"/>
      <c r="CYA2" s="503"/>
      <c r="CYB2" s="503" t="s">
        <v>349</v>
      </c>
      <c r="CYC2" s="503"/>
      <c r="CYD2" s="503"/>
      <c r="CYE2" s="503"/>
      <c r="CYF2" s="503"/>
      <c r="CYG2" s="503"/>
      <c r="CYH2" s="503"/>
      <c r="CYI2" s="503"/>
      <c r="CYJ2" s="503"/>
      <c r="CYK2" s="503"/>
      <c r="CYL2" s="503"/>
      <c r="CYM2" s="503"/>
      <c r="CYN2" s="503"/>
      <c r="CYO2" s="503"/>
      <c r="CYP2" s="503"/>
      <c r="CYQ2" s="503"/>
      <c r="CYR2" s="503" t="s">
        <v>349</v>
      </c>
      <c r="CYS2" s="503"/>
      <c r="CYT2" s="503"/>
      <c r="CYU2" s="503"/>
      <c r="CYV2" s="503"/>
      <c r="CYW2" s="503"/>
      <c r="CYX2" s="503"/>
      <c r="CYY2" s="503"/>
      <c r="CYZ2" s="503"/>
      <c r="CZA2" s="503"/>
      <c r="CZB2" s="503"/>
      <c r="CZC2" s="503"/>
      <c r="CZD2" s="503"/>
      <c r="CZE2" s="503"/>
      <c r="CZF2" s="503"/>
      <c r="CZG2" s="503"/>
      <c r="CZH2" s="503" t="s">
        <v>349</v>
      </c>
      <c r="CZI2" s="503"/>
      <c r="CZJ2" s="503"/>
      <c r="CZK2" s="503"/>
      <c r="CZL2" s="503"/>
      <c r="CZM2" s="503"/>
      <c r="CZN2" s="503"/>
      <c r="CZO2" s="503"/>
      <c r="CZP2" s="503"/>
      <c r="CZQ2" s="503"/>
      <c r="CZR2" s="503"/>
      <c r="CZS2" s="503"/>
      <c r="CZT2" s="503"/>
      <c r="CZU2" s="503"/>
      <c r="CZV2" s="503"/>
      <c r="CZW2" s="503"/>
      <c r="CZX2" s="503" t="s">
        <v>349</v>
      </c>
      <c r="CZY2" s="503"/>
      <c r="CZZ2" s="503"/>
      <c r="DAA2" s="503"/>
      <c r="DAB2" s="503"/>
      <c r="DAC2" s="503"/>
      <c r="DAD2" s="503"/>
      <c r="DAE2" s="503"/>
      <c r="DAF2" s="503"/>
      <c r="DAG2" s="503"/>
      <c r="DAH2" s="503"/>
      <c r="DAI2" s="503"/>
      <c r="DAJ2" s="503"/>
      <c r="DAK2" s="503"/>
      <c r="DAL2" s="503"/>
      <c r="DAM2" s="503"/>
      <c r="DAN2" s="503" t="s">
        <v>349</v>
      </c>
      <c r="DAO2" s="503"/>
      <c r="DAP2" s="503"/>
      <c r="DAQ2" s="503"/>
      <c r="DAR2" s="503"/>
      <c r="DAS2" s="503"/>
      <c r="DAT2" s="503"/>
      <c r="DAU2" s="503"/>
      <c r="DAV2" s="503"/>
      <c r="DAW2" s="503"/>
      <c r="DAX2" s="503"/>
      <c r="DAY2" s="503"/>
      <c r="DAZ2" s="503"/>
      <c r="DBA2" s="503"/>
      <c r="DBB2" s="503"/>
      <c r="DBC2" s="503"/>
      <c r="DBD2" s="503" t="s">
        <v>349</v>
      </c>
      <c r="DBE2" s="503"/>
      <c r="DBF2" s="503"/>
      <c r="DBG2" s="503"/>
      <c r="DBH2" s="503"/>
      <c r="DBI2" s="503"/>
      <c r="DBJ2" s="503"/>
      <c r="DBK2" s="503"/>
      <c r="DBL2" s="503"/>
      <c r="DBM2" s="503"/>
      <c r="DBN2" s="503"/>
      <c r="DBO2" s="503"/>
      <c r="DBP2" s="503"/>
      <c r="DBQ2" s="503"/>
      <c r="DBR2" s="503"/>
      <c r="DBS2" s="503"/>
      <c r="DBT2" s="503" t="s">
        <v>349</v>
      </c>
      <c r="DBU2" s="503"/>
      <c r="DBV2" s="503"/>
      <c r="DBW2" s="503"/>
      <c r="DBX2" s="503"/>
      <c r="DBY2" s="503"/>
      <c r="DBZ2" s="503"/>
      <c r="DCA2" s="503"/>
      <c r="DCB2" s="503"/>
      <c r="DCC2" s="503"/>
      <c r="DCD2" s="503"/>
      <c r="DCE2" s="503"/>
      <c r="DCF2" s="503"/>
      <c r="DCG2" s="503"/>
      <c r="DCH2" s="503"/>
      <c r="DCI2" s="503"/>
      <c r="DCJ2" s="503" t="s">
        <v>349</v>
      </c>
      <c r="DCK2" s="503"/>
      <c r="DCL2" s="503"/>
      <c r="DCM2" s="503"/>
      <c r="DCN2" s="503"/>
      <c r="DCO2" s="503"/>
      <c r="DCP2" s="503"/>
      <c r="DCQ2" s="503"/>
      <c r="DCR2" s="503"/>
      <c r="DCS2" s="503"/>
      <c r="DCT2" s="503"/>
      <c r="DCU2" s="503"/>
      <c r="DCV2" s="503"/>
      <c r="DCW2" s="503"/>
      <c r="DCX2" s="503"/>
      <c r="DCY2" s="503"/>
      <c r="DCZ2" s="503" t="s">
        <v>349</v>
      </c>
      <c r="DDA2" s="503"/>
      <c r="DDB2" s="503"/>
      <c r="DDC2" s="503"/>
      <c r="DDD2" s="503"/>
      <c r="DDE2" s="503"/>
      <c r="DDF2" s="503"/>
      <c r="DDG2" s="503"/>
      <c r="DDH2" s="503"/>
      <c r="DDI2" s="503"/>
      <c r="DDJ2" s="503"/>
      <c r="DDK2" s="503"/>
      <c r="DDL2" s="503"/>
      <c r="DDM2" s="503"/>
      <c r="DDN2" s="503"/>
      <c r="DDO2" s="503"/>
      <c r="DDP2" s="503" t="s">
        <v>349</v>
      </c>
      <c r="DDQ2" s="503"/>
      <c r="DDR2" s="503"/>
      <c r="DDS2" s="503"/>
      <c r="DDT2" s="503"/>
      <c r="DDU2" s="503"/>
      <c r="DDV2" s="503"/>
      <c r="DDW2" s="503"/>
      <c r="DDX2" s="503"/>
      <c r="DDY2" s="503"/>
      <c r="DDZ2" s="503"/>
      <c r="DEA2" s="503"/>
      <c r="DEB2" s="503"/>
      <c r="DEC2" s="503"/>
      <c r="DED2" s="503"/>
      <c r="DEE2" s="503"/>
      <c r="DEF2" s="503" t="s">
        <v>349</v>
      </c>
      <c r="DEG2" s="503"/>
      <c r="DEH2" s="503"/>
      <c r="DEI2" s="503"/>
      <c r="DEJ2" s="503"/>
      <c r="DEK2" s="503"/>
      <c r="DEL2" s="503"/>
      <c r="DEM2" s="503"/>
      <c r="DEN2" s="503"/>
      <c r="DEO2" s="503"/>
      <c r="DEP2" s="503"/>
      <c r="DEQ2" s="503"/>
      <c r="DER2" s="503"/>
      <c r="DES2" s="503"/>
      <c r="DET2" s="503"/>
      <c r="DEU2" s="503"/>
      <c r="DEV2" s="503" t="s">
        <v>349</v>
      </c>
      <c r="DEW2" s="503"/>
      <c r="DEX2" s="503"/>
      <c r="DEY2" s="503"/>
      <c r="DEZ2" s="503"/>
      <c r="DFA2" s="503"/>
      <c r="DFB2" s="503"/>
      <c r="DFC2" s="503"/>
      <c r="DFD2" s="503"/>
      <c r="DFE2" s="503"/>
      <c r="DFF2" s="503"/>
      <c r="DFG2" s="503"/>
      <c r="DFH2" s="503"/>
      <c r="DFI2" s="503"/>
      <c r="DFJ2" s="503"/>
      <c r="DFK2" s="503"/>
      <c r="DFL2" s="503" t="s">
        <v>349</v>
      </c>
      <c r="DFM2" s="503"/>
      <c r="DFN2" s="503"/>
      <c r="DFO2" s="503"/>
      <c r="DFP2" s="503"/>
      <c r="DFQ2" s="503"/>
      <c r="DFR2" s="503"/>
      <c r="DFS2" s="503"/>
      <c r="DFT2" s="503"/>
      <c r="DFU2" s="503"/>
      <c r="DFV2" s="503"/>
      <c r="DFW2" s="503"/>
      <c r="DFX2" s="503"/>
      <c r="DFY2" s="503"/>
      <c r="DFZ2" s="503"/>
      <c r="DGA2" s="503"/>
      <c r="DGB2" s="503" t="s">
        <v>349</v>
      </c>
      <c r="DGC2" s="503"/>
      <c r="DGD2" s="503"/>
      <c r="DGE2" s="503"/>
      <c r="DGF2" s="503"/>
      <c r="DGG2" s="503"/>
      <c r="DGH2" s="503"/>
      <c r="DGI2" s="503"/>
      <c r="DGJ2" s="503"/>
      <c r="DGK2" s="503"/>
      <c r="DGL2" s="503"/>
      <c r="DGM2" s="503"/>
      <c r="DGN2" s="503"/>
      <c r="DGO2" s="503"/>
      <c r="DGP2" s="503"/>
      <c r="DGQ2" s="503"/>
      <c r="DGR2" s="503" t="s">
        <v>349</v>
      </c>
      <c r="DGS2" s="503"/>
      <c r="DGT2" s="503"/>
      <c r="DGU2" s="503"/>
      <c r="DGV2" s="503"/>
      <c r="DGW2" s="503"/>
      <c r="DGX2" s="503"/>
      <c r="DGY2" s="503"/>
      <c r="DGZ2" s="503"/>
      <c r="DHA2" s="503"/>
      <c r="DHB2" s="503"/>
      <c r="DHC2" s="503"/>
      <c r="DHD2" s="503"/>
      <c r="DHE2" s="503"/>
      <c r="DHF2" s="503"/>
      <c r="DHG2" s="503"/>
      <c r="DHH2" s="503" t="s">
        <v>349</v>
      </c>
      <c r="DHI2" s="503"/>
      <c r="DHJ2" s="503"/>
      <c r="DHK2" s="503"/>
      <c r="DHL2" s="503"/>
      <c r="DHM2" s="503"/>
      <c r="DHN2" s="503"/>
      <c r="DHO2" s="503"/>
      <c r="DHP2" s="503"/>
      <c r="DHQ2" s="503"/>
      <c r="DHR2" s="503"/>
      <c r="DHS2" s="503"/>
      <c r="DHT2" s="503"/>
      <c r="DHU2" s="503"/>
      <c r="DHV2" s="503"/>
      <c r="DHW2" s="503"/>
      <c r="DHX2" s="503" t="s">
        <v>349</v>
      </c>
      <c r="DHY2" s="503"/>
      <c r="DHZ2" s="503"/>
      <c r="DIA2" s="503"/>
      <c r="DIB2" s="503"/>
      <c r="DIC2" s="503"/>
      <c r="DID2" s="503"/>
      <c r="DIE2" s="503"/>
      <c r="DIF2" s="503"/>
      <c r="DIG2" s="503"/>
      <c r="DIH2" s="503"/>
      <c r="DII2" s="503"/>
      <c r="DIJ2" s="503"/>
      <c r="DIK2" s="503"/>
      <c r="DIL2" s="503"/>
      <c r="DIM2" s="503"/>
      <c r="DIN2" s="503" t="s">
        <v>349</v>
      </c>
      <c r="DIO2" s="503"/>
      <c r="DIP2" s="503"/>
      <c r="DIQ2" s="503"/>
      <c r="DIR2" s="503"/>
      <c r="DIS2" s="503"/>
      <c r="DIT2" s="503"/>
      <c r="DIU2" s="503"/>
      <c r="DIV2" s="503"/>
      <c r="DIW2" s="503"/>
      <c r="DIX2" s="503"/>
      <c r="DIY2" s="503"/>
      <c r="DIZ2" s="503"/>
      <c r="DJA2" s="503"/>
      <c r="DJB2" s="503"/>
      <c r="DJC2" s="503"/>
      <c r="DJD2" s="503" t="s">
        <v>349</v>
      </c>
      <c r="DJE2" s="503"/>
      <c r="DJF2" s="503"/>
      <c r="DJG2" s="503"/>
      <c r="DJH2" s="503"/>
      <c r="DJI2" s="503"/>
      <c r="DJJ2" s="503"/>
      <c r="DJK2" s="503"/>
      <c r="DJL2" s="503"/>
      <c r="DJM2" s="503"/>
      <c r="DJN2" s="503"/>
      <c r="DJO2" s="503"/>
      <c r="DJP2" s="503"/>
      <c r="DJQ2" s="503"/>
      <c r="DJR2" s="503"/>
      <c r="DJS2" s="503"/>
      <c r="DJT2" s="503" t="s">
        <v>349</v>
      </c>
      <c r="DJU2" s="503"/>
      <c r="DJV2" s="503"/>
      <c r="DJW2" s="503"/>
      <c r="DJX2" s="503"/>
      <c r="DJY2" s="503"/>
      <c r="DJZ2" s="503"/>
      <c r="DKA2" s="503"/>
      <c r="DKB2" s="503"/>
      <c r="DKC2" s="503"/>
      <c r="DKD2" s="503"/>
      <c r="DKE2" s="503"/>
      <c r="DKF2" s="503"/>
      <c r="DKG2" s="503"/>
      <c r="DKH2" s="503"/>
      <c r="DKI2" s="503"/>
      <c r="DKJ2" s="503" t="s">
        <v>349</v>
      </c>
      <c r="DKK2" s="503"/>
      <c r="DKL2" s="503"/>
      <c r="DKM2" s="503"/>
      <c r="DKN2" s="503"/>
      <c r="DKO2" s="503"/>
      <c r="DKP2" s="503"/>
      <c r="DKQ2" s="503"/>
      <c r="DKR2" s="503"/>
      <c r="DKS2" s="503"/>
      <c r="DKT2" s="503"/>
      <c r="DKU2" s="503"/>
      <c r="DKV2" s="503"/>
      <c r="DKW2" s="503"/>
      <c r="DKX2" s="503"/>
      <c r="DKY2" s="503"/>
      <c r="DKZ2" s="503" t="s">
        <v>349</v>
      </c>
      <c r="DLA2" s="503"/>
      <c r="DLB2" s="503"/>
      <c r="DLC2" s="503"/>
      <c r="DLD2" s="503"/>
      <c r="DLE2" s="503"/>
      <c r="DLF2" s="503"/>
      <c r="DLG2" s="503"/>
      <c r="DLH2" s="503"/>
      <c r="DLI2" s="503"/>
      <c r="DLJ2" s="503"/>
      <c r="DLK2" s="503"/>
      <c r="DLL2" s="503"/>
      <c r="DLM2" s="503"/>
      <c r="DLN2" s="503"/>
      <c r="DLO2" s="503"/>
      <c r="DLP2" s="503" t="s">
        <v>349</v>
      </c>
      <c r="DLQ2" s="503"/>
      <c r="DLR2" s="503"/>
      <c r="DLS2" s="503"/>
      <c r="DLT2" s="503"/>
      <c r="DLU2" s="503"/>
      <c r="DLV2" s="503"/>
      <c r="DLW2" s="503"/>
      <c r="DLX2" s="503"/>
      <c r="DLY2" s="503"/>
      <c r="DLZ2" s="503"/>
      <c r="DMA2" s="503"/>
      <c r="DMB2" s="503"/>
      <c r="DMC2" s="503"/>
      <c r="DMD2" s="503"/>
      <c r="DME2" s="503"/>
      <c r="DMF2" s="503" t="s">
        <v>349</v>
      </c>
      <c r="DMG2" s="503"/>
      <c r="DMH2" s="503"/>
      <c r="DMI2" s="503"/>
      <c r="DMJ2" s="503"/>
      <c r="DMK2" s="503"/>
      <c r="DML2" s="503"/>
      <c r="DMM2" s="503"/>
      <c r="DMN2" s="503"/>
      <c r="DMO2" s="503"/>
      <c r="DMP2" s="503"/>
      <c r="DMQ2" s="503"/>
      <c r="DMR2" s="503"/>
      <c r="DMS2" s="503"/>
      <c r="DMT2" s="503"/>
      <c r="DMU2" s="503"/>
      <c r="DMV2" s="503" t="s">
        <v>349</v>
      </c>
      <c r="DMW2" s="503"/>
      <c r="DMX2" s="503"/>
      <c r="DMY2" s="503"/>
      <c r="DMZ2" s="503"/>
      <c r="DNA2" s="503"/>
      <c r="DNB2" s="503"/>
      <c r="DNC2" s="503"/>
      <c r="DND2" s="503"/>
      <c r="DNE2" s="503"/>
      <c r="DNF2" s="503"/>
      <c r="DNG2" s="503"/>
      <c r="DNH2" s="503"/>
      <c r="DNI2" s="503"/>
      <c r="DNJ2" s="503"/>
      <c r="DNK2" s="503"/>
      <c r="DNL2" s="503" t="s">
        <v>349</v>
      </c>
      <c r="DNM2" s="503"/>
      <c r="DNN2" s="503"/>
      <c r="DNO2" s="503"/>
      <c r="DNP2" s="503"/>
      <c r="DNQ2" s="503"/>
      <c r="DNR2" s="503"/>
      <c r="DNS2" s="503"/>
      <c r="DNT2" s="503"/>
      <c r="DNU2" s="503"/>
      <c r="DNV2" s="503"/>
      <c r="DNW2" s="503"/>
      <c r="DNX2" s="503"/>
      <c r="DNY2" s="503"/>
      <c r="DNZ2" s="503"/>
      <c r="DOA2" s="503"/>
      <c r="DOB2" s="503" t="s">
        <v>349</v>
      </c>
      <c r="DOC2" s="503"/>
      <c r="DOD2" s="503"/>
      <c r="DOE2" s="503"/>
      <c r="DOF2" s="503"/>
      <c r="DOG2" s="503"/>
      <c r="DOH2" s="503"/>
      <c r="DOI2" s="503"/>
      <c r="DOJ2" s="503"/>
      <c r="DOK2" s="503"/>
      <c r="DOL2" s="503"/>
      <c r="DOM2" s="503"/>
      <c r="DON2" s="503"/>
      <c r="DOO2" s="503"/>
      <c r="DOP2" s="503"/>
      <c r="DOQ2" s="503"/>
      <c r="DOR2" s="503" t="s">
        <v>349</v>
      </c>
      <c r="DOS2" s="503"/>
      <c r="DOT2" s="503"/>
      <c r="DOU2" s="503"/>
      <c r="DOV2" s="503"/>
      <c r="DOW2" s="503"/>
      <c r="DOX2" s="503"/>
      <c r="DOY2" s="503"/>
      <c r="DOZ2" s="503"/>
      <c r="DPA2" s="503"/>
      <c r="DPB2" s="503"/>
      <c r="DPC2" s="503"/>
      <c r="DPD2" s="503"/>
      <c r="DPE2" s="503"/>
      <c r="DPF2" s="503"/>
      <c r="DPG2" s="503"/>
      <c r="DPH2" s="503" t="s">
        <v>349</v>
      </c>
      <c r="DPI2" s="503"/>
      <c r="DPJ2" s="503"/>
      <c r="DPK2" s="503"/>
      <c r="DPL2" s="503"/>
      <c r="DPM2" s="503"/>
      <c r="DPN2" s="503"/>
      <c r="DPO2" s="503"/>
      <c r="DPP2" s="503"/>
      <c r="DPQ2" s="503"/>
      <c r="DPR2" s="503"/>
      <c r="DPS2" s="503"/>
      <c r="DPT2" s="503"/>
      <c r="DPU2" s="503"/>
      <c r="DPV2" s="503"/>
      <c r="DPW2" s="503"/>
      <c r="DPX2" s="503" t="s">
        <v>349</v>
      </c>
      <c r="DPY2" s="503"/>
      <c r="DPZ2" s="503"/>
      <c r="DQA2" s="503"/>
      <c r="DQB2" s="503"/>
      <c r="DQC2" s="503"/>
      <c r="DQD2" s="503"/>
      <c r="DQE2" s="503"/>
      <c r="DQF2" s="503"/>
      <c r="DQG2" s="503"/>
      <c r="DQH2" s="503"/>
      <c r="DQI2" s="503"/>
      <c r="DQJ2" s="503"/>
      <c r="DQK2" s="503"/>
      <c r="DQL2" s="503"/>
      <c r="DQM2" s="503"/>
      <c r="DQN2" s="503" t="s">
        <v>349</v>
      </c>
      <c r="DQO2" s="503"/>
      <c r="DQP2" s="503"/>
      <c r="DQQ2" s="503"/>
      <c r="DQR2" s="503"/>
      <c r="DQS2" s="503"/>
      <c r="DQT2" s="503"/>
      <c r="DQU2" s="503"/>
      <c r="DQV2" s="503"/>
      <c r="DQW2" s="503"/>
      <c r="DQX2" s="503"/>
      <c r="DQY2" s="503"/>
      <c r="DQZ2" s="503"/>
      <c r="DRA2" s="503"/>
      <c r="DRB2" s="503"/>
      <c r="DRC2" s="503"/>
      <c r="DRD2" s="503" t="s">
        <v>349</v>
      </c>
      <c r="DRE2" s="503"/>
      <c r="DRF2" s="503"/>
      <c r="DRG2" s="503"/>
      <c r="DRH2" s="503"/>
      <c r="DRI2" s="503"/>
      <c r="DRJ2" s="503"/>
      <c r="DRK2" s="503"/>
      <c r="DRL2" s="503"/>
      <c r="DRM2" s="503"/>
      <c r="DRN2" s="503"/>
      <c r="DRO2" s="503"/>
      <c r="DRP2" s="503"/>
      <c r="DRQ2" s="503"/>
      <c r="DRR2" s="503"/>
      <c r="DRS2" s="503"/>
      <c r="DRT2" s="503" t="s">
        <v>349</v>
      </c>
      <c r="DRU2" s="503"/>
      <c r="DRV2" s="503"/>
      <c r="DRW2" s="503"/>
      <c r="DRX2" s="503"/>
      <c r="DRY2" s="503"/>
      <c r="DRZ2" s="503"/>
      <c r="DSA2" s="503"/>
      <c r="DSB2" s="503"/>
      <c r="DSC2" s="503"/>
      <c r="DSD2" s="503"/>
      <c r="DSE2" s="503"/>
      <c r="DSF2" s="503"/>
      <c r="DSG2" s="503"/>
      <c r="DSH2" s="503"/>
      <c r="DSI2" s="503"/>
      <c r="DSJ2" s="503" t="s">
        <v>349</v>
      </c>
      <c r="DSK2" s="503"/>
      <c r="DSL2" s="503"/>
      <c r="DSM2" s="503"/>
      <c r="DSN2" s="503"/>
      <c r="DSO2" s="503"/>
      <c r="DSP2" s="503"/>
      <c r="DSQ2" s="503"/>
      <c r="DSR2" s="503"/>
      <c r="DSS2" s="503"/>
      <c r="DST2" s="503"/>
      <c r="DSU2" s="503"/>
      <c r="DSV2" s="503"/>
      <c r="DSW2" s="503"/>
      <c r="DSX2" s="503"/>
      <c r="DSY2" s="503"/>
      <c r="DSZ2" s="503" t="s">
        <v>349</v>
      </c>
      <c r="DTA2" s="503"/>
      <c r="DTB2" s="503"/>
      <c r="DTC2" s="503"/>
      <c r="DTD2" s="503"/>
      <c r="DTE2" s="503"/>
      <c r="DTF2" s="503"/>
      <c r="DTG2" s="503"/>
      <c r="DTH2" s="503"/>
      <c r="DTI2" s="503"/>
      <c r="DTJ2" s="503"/>
      <c r="DTK2" s="503"/>
      <c r="DTL2" s="503"/>
      <c r="DTM2" s="503"/>
      <c r="DTN2" s="503"/>
      <c r="DTO2" s="503"/>
      <c r="DTP2" s="503" t="s">
        <v>349</v>
      </c>
      <c r="DTQ2" s="503"/>
      <c r="DTR2" s="503"/>
      <c r="DTS2" s="503"/>
      <c r="DTT2" s="503"/>
      <c r="DTU2" s="503"/>
      <c r="DTV2" s="503"/>
      <c r="DTW2" s="503"/>
      <c r="DTX2" s="503"/>
      <c r="DTY2" s="503"/>
      <c r="DTZ2" s="503"/>
      <c r="DUA2" s="503"/>
      <c r="DUB2" s="503"/>
      <c r="DUC2" s="503"/>
      <c r="DUD2" s="503"/>
      <c r="DUE2" s="503"/>
      <c r="DUF2" s="503" t="s">
        <v>349</v>
      </c>
      <c r="DUG2" s="503"/>
      <c r="DUH2" s="503"/>
      <c r="DUI2" s="503"/>
      <c r="DUJ2" s="503"/>
      <c r="DUK2" s="503"/>
      <c r="DUL2" s="503"/>
      <c r="DUM2" s="503"/>
      <c r="DUN2" s="503"/>
      <c r="DUO2" s="503"/>
      <c r="DUP2" s="503"/>
      <c r="DUQ2" s="503"/>
      <c r="DUR2" s="503"/>
      <c r="DUS2" s="503"/>
      <c r="DUT2" s="503"/>
      <c r="DUU2" s="503"/>
      <c r="DUV2" s="503" t="s">
        <v>349</v>
      </c>
      <c r="DUW2" s="503"/>
      <c r="DUX2" s="503"/>
      <c r="DUY2" s="503"/>
      <c r="DUZ2" s="503"/>
      <c r="DVA2" s="503"/>
      <c r="DVB2" s="503"/>
      <c r="DVC2" s="503"/>
      <c r="DVD2" s="503"/>
      <c r="DVE2" s="503"/>
      <c r="DVF2" s="503"/>
      <c r="DVG2" s="503"/>
      <c r="DVH2" s="503"/>
      <c r="DVI2" s="503"/>
      <c r="DVJ2" s="503"/>
      <c r="DVK2" s="503"/>
      <c r="DVL2" s="503" t="s">
        <v>349</v>
      </c>
      <c r="DVM2" s="503"/>
      <c r="DVN2" s="503"/>
      <c r="DVO2" s="503"/>
      <c r="DVP2" s="503"/>
      <c r="DVQ2" s="503"/>
      <c r="DVR2" s="503"/>
      <c r="DVS2" s="503"/>
      <c r="DVT2" s="503"/>
      <c r="DVU2" s="503"/>
      <c r="DVV2" s="503"/>
      <c r="DVW2" s="503"/>
      <c r="DVX2" s="503"/>
      <c r="DVY2" s="503"/>
      <c r="DVZ2" s="503"/>
      <c r="DWA2" s="503"/>
      <c r="DWB2" s="503" t="s">
        <v>349</v>
      </c>
      <c r="DWC2" s="503"/>
      <c r="DWD2" s="503"/>
      <c r="DWE2" s="503"/>
      <c r="DWF2" s="503"/>
      <c r="DWG2" s="503"/>
      <c r="DWH2" s="503"/>
      <c r="DWI2" s="503"/>
      <c r="DWJ2" s="503"/>
      <c r="DWK2" s="503"/>
      <c r="DWL2" s="503"/>
      <c r="DWM2" s="503"/>
      <c r="DWN2" s="503"/>
      <c r="DWO2" s="503"/>
      <c r="DWP2" s="503"/>
      <c r="DWQ2" s="503"/>
      <c r="DWR2" s="503" t="s">
        <v>349</v>
      </c>
      <c r="DWS2" s="503"/>
      <c r="DWT2" s="503"/>
      <c r="DWU2" s="503"/>
      <c r="DWV2" s="503"/>
      <c r="DWW2" s="503"/>
      <c r="DWX2" s="503"/>
      <c r="DWY2" s="503"/>
      <c r="DWZ2" s="503"/>
      <c r="DXA2" s="503"/>
      <c r="DXB2" s="503"/>
      <c r="DXC2" s="503"/>
      <c r="DXD2" s="503"/>
      <c r="DXE2" s="503"/>
      <c r="DXF2" s="503"/>
      <c r="DXG2" s="503"/>
      <c r="DXH2" s="503" t="s">
        <v>349</v>
      </c>
      <c r="DXI2" s="503"/>
      <c r="DXJ2" s="503"/>
      <c r="DXK2" s="503"/>
      <c r="DXL2" s="503"/>
      <c r="DXM2" s="503"/>
      <c r="DXN2" s="503"/>
      <c r="DXO2" s="503"/>
      <c r="DXP2" s="503"/>
      <c r="DXQ2" s="503"/>
      <c r="DXR2" s="503"/>
      <c r="DXS2" s="503"/>
      <c r="DXT2" s="503"/>
      <c r="DXU2" s="503"/>
      <c r="DXV2" s="503"/>
      <c r="DXW2" s="503"/>
      <c r="DXX2" s="503" t="s">
        <v>349</v>
      </c>
      <c r="DXY2" s="503"/>
      <c r="DXZ2" s="503"/>
      <c r="DYA2" s="503"/>
      <c r="DYB2" s="503"/>
      <c r="DYC2" s="503"/>
      <c r="DYD2" s="503"/>
      <c r="DYE2" s="503"/>
      <c r="DYF2" s="503"/>
      <c r="DYG2" s="503"/>
      <c r="DYH2" s="503"/>
      <c r="DYI2" s="503"/>
      <c r="DYJ2" s="503"/>
      <c r="DYK2" s="503"/>
      <c r="DYL2" s="503"/>
      <c r="DYM2" s="503"/>
      <c r="DYN2" s="503" t="s">
        <v>349</v>
      </c>
      <c r="DYO2" s="503"/>
      <c r="DYP2" s="503"/>
      <c r="DYQ2" s="503"/>
      <c r="DYR2" s="503"/>
      <c r="DYS2" s="503"/>
      <c r="DYT2" s="503"/>
      <c r="DYU2" s="503"/>
      <c r="DYV2" s="503"/>
      <c r="DYW2" s="503"/>
      <c r="DYX2" s="503"/>
      <c r="DYY2" s="503"/>
      <c r="DYZ2" s="503"/>
      <c r="DZA2" s="503"/>
      <c r="DZB2" s="503"/>
      <c r="DZC2" s="503"/>
      <c r="DZD2" s="503" t="s">
        <v>349</v>
      </c>
      <c r="DZE2" s="503"/>
      <c r="DZF2" s="503"/>
      <c r="DZG2" s="503"/>
      <c r="DZH2" s="503"/>
      <c r="DZI2" s="503"/>
      <c r="DZJ2" s="503"/>
      <c r="DZK2" s="503"/>
      <c r="DZL2" s="503"/>
      <c r="DZM2" s="503"/>
      <c r="DZN2" s="503"/>
      <c r="DZO2" s="503"/>
      <c r="DZP2" s="503"/>
      <c r="DZQ2" s="503"/>
      <c r="DZR2" s="503"/>
      <c r="DZS2" s="503"/>
      <c r="DZT2" s="503" t="s">
        <v>349</v>
      </c>
      <c r="DZU2" s="503"/>
      <c r="DZV2" s="503"/>
      <c r="DZW2" s="503"/>
      <c r="DZX2" s="503"/>
      <c r="DZY2" s="503"/>
      <c r="DZZ2" s="503"/>
      <c r="EAA2" s="503"/>
      <c r="EAB2" s="503"/>
      <c r="EAC2" s="503"/>
      <c r="EAD2" s="503"/>
      <c r="EAE2" s="503"/>
      <c r="EAF2" s="503"/>
      <c r="EAG2" s="503"/>
      <c r="EAH2" s="503"/>
      <c r="EAI2" s="503"/>
      <c r="EAJ2" s="503" t="s">
        <v>349</v>
      </c>
      <c r="EAK2" s="503"/>
      <c r="EAL2" s="503"/>
      <c r="EAM2" s="503"/>
      <c r="EAN2" s="503"/>
      <c r="EAO2" s="503"/>
      <c r="EAP2" s="503"/>
      <c r="EAQ2" s="503"/>
      <c r="EAR2" s="503"/>
      <c r="EAS2" s="503"/>
      <c r="EAT2" s="503"/>
      <c r="EAU2" s="503"/>
      <c r="EAV2" s="503"/>
      <c r="EAW2" s="503"/>
      <c r="EAX2" s="503"/>
      <c r="EAY2" s="503"/>
      <c r="EAZ2" s="503" t="s">
        <v>349</v>
      </c>
      <c r="EBA2" s="503"/>
      <c r="EBB2" s="503"/>
      <c r="EBC2" s="503"/>
      <c r="EBD2" s="503"/>
      <c r="EBE2" s="503"/>
      <c r="EBF2" s="503"/>
      <c r="EBG2" s="503"/>
      <c r="EBH2" s="503"/>
      <c r="EBI2" s="503"/>
      <c r="EBJ2" s="503"/>
      <c r="EBK2" s="503"/>
      <c r="EBL2" s="503"/>
      <c r="EBM2" s="503"/>
      <c r="EBN2" s="503"/>
      <c r="EBO2" s="503"/>
      <c r="EBP2" s="503" t="s">
        <v>349</v>
      </c>
      <c r="EBQ2" s="503"/>
      <c r="EBR2" s="503"/>
      <c r="EBS2" s="503"/>
      <c r="EBT2" s="503"/>
      <c r="EBU2" s="503"/>
      <c r="EBV2" s="503"/>
      <c r="EBW2" s="503"/>
      <c r="EBX2" s="503"/>
      <c r="EBY2" s="503"/>
      <c r="EBZ2" s="503"/>
      <c r="ECA2" s="503"/>
      <c r="ECB2" s="503"/>
      <c r="ECC2" s="503"/>
      <c r="ECD2" s="503"/>
      <c r="ECE2" s="503"/>
      <c r="ECF2" s="503" t="s">
        <v>349</v>
      </c>
      <c r="ECG2" s="503"/>
      <c r="ECH2" s="503"/>
      <c r="ECI2" s="503"/>
      <c r="ECJ2" s="503"/>
      <c r="ECK2" s="503"/>
      <c r="ECL2" s="503"/>
      <c r="ECM2" s="503"/>
      <c r="ECN2" s="503"/>
      <c r="ECO2" s="503"/>
      <c r="ECP2" s="503"/>
      <c r="ECQ2" s="503"/>
      <c r="ECR2" s="503"/>
      <c r="ECS2" s="503"/>
      <c r="ECT2" s="503"/>
      <c r="ECU2" s="503"/>
      <c r="ECV2" s="503" t="s">
        <v>349</v>
      </c>
      <c r="ECW2" s="503"/>
      <c r="ECX2" s="503"/>
      <c r="ECY2" s="503"/>
      <c r="ECZ2" s="503"/>
      <c r="EDA2" s="503"/>
      <c r="EDB2" s="503"/>
      <c r="EDC2" s="503"/>
      <c r="EDD2" s="503"/>
      <c r="EDE2" s="503"/>
      <c r="EDF2" s="503"/>
      <c r="EDG2" s="503"/>
      <c r="EDH2" s="503"/>
      <c r="EDI2" s="503"/>
      <c r="EDJ2" s="503"/>
      <c r="EDK2" s="503"/>
      <c r="EDL2" s="503" t="s">
        <v>349</v>
      </c>
      <c r="EDM2" s="503"/>
      <c r="EDN2" s="503"/>
      <c r="EDO2" s="503"/>
      <c r="EDP2" s="503"/>
      <c r="EDQ2" s="503"/>
      <c r="EDR2" s="503"/>
      <c r="EDS2" s="503"/>
      <c r="EDT2" s="503"/>
      <c r="EDU2" s="503"/>
      <c r="EDV2" s="503"/>
      <c r="EDW2" s="503"/>
      <c r="EDX2" s="503"/>
      <c r="EDY2" s="503"/>
      <c r="EDZ2" s="503"/>
      <c r="EEA2" s="503"/>
      <c r="EEB2" s="503" t="s">
        <v>349</v>
      </c>
      <c r="EEC2" s="503"/>
      <c r="EED2" s="503"/>
      <c r="EEE2" s="503"/>
      <c r="EEF2" s="503"/>
      <c r="EEG2" s="503"/>
      <c r="EEH2" s="503"/>
      <c r="EEI2" s="503"/>
      <c r="EEJ2" s="503"/>
      <c r="EEK2" s="503"/>
      <c r="EEL2" s="503"/>
      <c r="EEM2" s="503"/>
      <c r="EEN2" s="503"/>
      <c r="EEO2" s="503"/>
      <c r="EEP2" s="503"/>
      <c r="EEQ2" s="503"/>
      <c r="EER2" s="503" t="s">
        <v>349</v>
      </c>
      <c r="EES2" s="503"/>
      <c r="EET2" s="503"/>
      <c r="EEU2" s="503"/>
      <c r="EEV2" s="503"/>
      <c r="EEW2" s="503"/>
      <c r="EEX2" s="503"/>
      <c r="EEY2" s="503"/>
      <c r="EEZ2" s="503"/>
      <c r="EFA2" s="503"/>
      <c r="EFB2" s="503"/>
      <c r="EFC2" s="503"/>
      <c r="EFD2" s="503"/>
      <c r="EFE2" s="503"/>
      <c r="EFF2" s="503"/>
      <c r="EFG2" s="503"/>
      <c r="EFH2" s="503" t="s">
        <v>349</v>
      </c>
      <c r="EFI2" s="503"/>
      <c r="EFJ2" s="503"/>
      <c r="EFK2" s="503"/>
      <c r="EFL2" s="503"/>
      <c r="EFM2" s="503"/>
      <c r="EFN2" s="503"/>
      <c r="EFO2" s="503"/>
      <c r="EFP2" s="503"/>
      <c r="EFQ2" s="503"/>
      <c r="EFR2" s="503"/>
      <c r="EFS2" s="503"/>
      <c r="EFT2" s="503"/>
      <c r="EFU2" s="503"/>
      <c r="EFV2" s="503"/>
      <c r="EFW2" s="503"/>
      <c r="EFX2" s="503" t="s">
        <v>349</v>
      </c>
      <c r="EFY2" s="503"/>
      <c r="EFZ2" s="503"/>
      <c r="EGA2" s="503"/>
      <c r="EGB2" s="503"/>
      <c r="EGC2" s="503"/>
      <c r="EGD2" s="503"/>
      <c r="EGE2" s="503"/>
      <c r="EGF2" s="503"/>
      <c r="EGG2" s="503"/>
      <c r="EGH2" s="503"/>
      <c r="EGI2" s="503"/>
      <c r="EGJ2" s="503"/>
      <c r="EGK2" s="503"/>
      <c r="EGL2" s="503"/>
      <c r="EGM2" s="503"/>
      <c r="EGN2" s="503" t="s">
        <v>349</v>
      </c>
      <c r="EGO2" s="503"/>
      <c r="EGP2" s="503"/>
      <c r="EGQ2" s="503"/>
      <c r="EGR2" s="503"/>
      <c r="EGS2" s="503"/>
      <c r="EGT2" s="503"/>
      <c r="EGU2" s="503"/>
      <c r="EGV2" s="503"/>
      <c r="EGW2" s="503"/>
      <c r="EGX2" s="503"/>
      <c r="EGY2" s="503"/>
      <c r="EGZ2" s="503"/>
      <c r="EHA2" s="503"/>
      <c r="EHB2" s="503"/>
      <c r="EHC2" s="503"/>
      <c r="EHD2" s="503" t="s">
        <v>349</v>
      </c>
      <c r="EHE2" s="503"/>
      <c r="EHF2" s="503"/>
      <c r="EHG2" s="503"/>
      <c r="EHH2" s="503"/>
      <c r="EHI2" s="503"/>
      <c r="EHJ2" s="503"/>
      <c r="EHK2" s="503"/>
      <c r="EHL2" s="503"/>
      <c r="EHM2" s="503"/>
      <c r="EHN2" s="503"/>
      <c r="EHO2" s="503"/>
      <c r="EHP2" s="503"/>
      <c r="EHQ2" s="503"/>
      <c r="EHR2" s="503"/>
      <c r="EHS2" s="503"/>
      <c r="EHT2" s="503" t="s">
        <v>349</v>
      </c>
      <c r="EHU2" s="503"/>
      <c r="EHV2" s="503"/>
      <c r="EHW2" s="503"/>
      <c r="EHX2" s="503"/>
      <c r="EHY2" s="503"/>
      <c r="EHZ2" s="503"/>
      <c r="EIA2" s="503"/>
      <c r="EIB2" s="503"/>
      <c r="EIC2" s="503"/>
      <c r="EID2" s="503"/>
      <c r="EIE2" s="503"/>
      <c r="EIF2" s="503"/>
      <c r="EIG2" s="503"/>
      <c r="EIH2" s="503"/>
      <c r="EII2" s="503"/>
      <c r="EIJ2" s="503" t="s">
        <v>349</v>
      </c>
      <c r="EIK2" s="503"/>
      <c r="EIL2" s="503"/>
      <c r="EIM2" s="503"/>
      <c r="EIN2" s="503"/>
      <c r="EIO2" s="503"/>
      <c r="EIP2" s="503"/>
      <c r="EIQ2" s="503"/>
      <c r="EIR2" s="503"/>
      <c r="EIS2" s="503"/>
      <c r="EIT2" s="503"/>
      <c r="EIU2" s="503"/>
      <c r="EIV2" s="503"/>
      <c r="EIW2" s="503"/>
      <c r="EIX2" s="503"/>
      <c r="EIY2" s="503"/>
      <c r="EIZ2" s="503" t="s">
        <v>349</v>
      </c>
      <c r="EJA2" s="503"/>
      <c r="EJB2" s="503"/>
      <c r="EJC2" s="503"/>
      <c r="EJD2" s="503"/>
      <c r="EJE2" s="503"/>
      <c r="EJF2" s="503"/>
      <c r="EJG2" s="503"/>
      <c r="EJH2" s="503"/>
      <c r="EJI2" s="503"/>
      <c r="EJJ2" s="503"/>
      <c r="EJK2" s="503"/>
      <c r="EJL2" s="503"/>
      <c r="EJM2" s="503"/>
      <c r="EJN2" s="503"/>
      <c r="EJO2" s="503"/>
      <c r="EJP2" s="503" t="s">
        <v>349</v>
      </c>
      <c r="EJQ2" s="503"/>
      <c r="EJR2" s="503"/>
      <c r="EJS2" s="503"/>
      <c r="EJT2" s="503"/>
      <c r="EJU2" s="503"/>
      <c r="EJV2" s="503"/>
      <c r="EJW2" s="503"/>
      <c r="EJX2" s="503"/>
      <c r="EJY2" s="503"/>
      <c r="EJZ2" s="503"/>
      <c r="EKA2" s="503"/>
      <c r="EKB2" s="503"/>
      <c r="EKC2" s="503"/>
      <c r="EKD2" s="503"/>
      <c r="EKE2" s="503"/>
      <c r="EKF2" s="503" t="s">
        <v>349</v>
      </c>
      <c r="EKG2" s="503"/>
      <c r="EKH2" s="503"/>
      <c r="EKI2" s="503"/>
      <c r="EKJ2" s="503"/>
      <c r="EKK2" s="503"/>
      <c r="EKL2" s="503"/>
      <c r="EKM2" s="503"/>
      <c r="EKN2" s="503"/>
      <c r="EKO2" s="503"/>
      <c r="EKP2" s="503"/>
      <c r="EKQ2" s="503"/>
      <c r="EKR2" s="503"/>
      <c r="EKS2" s="503"/>
      <c r="EKT2" s="503"/>
      <c r="EKU2" s="503"/>
      <c r="EKV2" s="503" t="s">
        <v>349</v>
      </c>
      <c r="EKW2" s="503"/>
      <c r="EKX2" s="503"/>
      <c r="EKY2" s="503"/>
      <c r="EKZ2" s="503"/>
      <c r="ELA2" s="503"/>
      <c r="ELB2" s="503"/>
      <c r="ELC2" s="503"/>
      <c r="ELD2" s="503"/>
      <c r="ELE2" s="503"/>
      <c r="ELF2" s="503"/>
      <c r="ELG2" s="503"/>
      <c r="ELH2" s="503"/>
      <c r="ELI2" s="503"/>
      <c r="ELJ2" s="503"/>
      <c r="ELK2" s="503"/>
      <c r="ELL2" s="503" t="s">
        <v>349</v>
      </c>
      <c r="ELM2" s="503"/>
      <c r="ELN2" s="503"/>
      <c r="ELO2" s="503"/>
      <c r="ELP2" s="503"/>
      <c r="ELQ2" s="503"/>
      <c r="ELR2" s="503"/>
      <c r="ELS2" s="503"/>
      <c r="ELT2" s="503"/>
      <c r="ELU2" s="503"/>
      <c r="ELV2" s="503"/>
      <c r="ELW2" s="503"/>
      <c r="ELX2" s="503"/>
      <c r="ELY2" s="503"/>
      <c r="ELZ2" s="503"/>
      <c r="EMA2" s="503"/>
      <c r="EMB2" s="503" t="s">
        <v>349</v>
      </c>
      <c r="EMC2" s="503"/>
      <c r="EMD2" s="503"/>
      <c r="EME2" s="503"/>
      <c r="EMF2" s="503"/>
      <c r="EMG2" s="503"/>
      <c r="EMH2" s="503"/>
      <c r="EMI2" s="503"/>
      <c r="EMJ2" s="503"/>
      <c r="EMK2" s="503"/>
      <c r="EML2" s="503"/>
      <c r="EMM2" s="503"/>
      <c r="EMN2" s="503"/>
      <c r="EMO2" s="503"/>
      <c r="EMP2" s="503"/>
      <c r="EMQ2" s="503"/>
      <c r="EMR2" s="503" t="s">
        <v>349</v>
      </c>
      <c r="EMS2" s="503"/>
      <c r="EMT2" s="503"/>
      <c r="EMU2" s="503"/>
      <c r="EMV2" s="503"/>
      <c r="EMW2" s="503"/>
      <c r="EMX2" s="503"/>
      <c r="EMY2" s="503"/>
      <c r="EMZ2" s="503"/>
      <c r="ENA2" s="503"/>
      <c r="ENB2" s="503"/>
      <c r="ENC2" s="503"/>
      <c r="END2" s="503"/>
      <c r="ENE2" s="503"/>
      <c r="ENF2" s="503"/>
      <c r="ENG2" s="503"/>
      <c r="ENH2" s="503" t="s">
        <v>349</v>
      </c>
      <c r="ENI2" s="503"/>
      <c r="ENJ2" s="503"/>
      <c r="ENK2" s="503"/>
      <c r="ENL2" s="503"/>
      <c r="ENM2" s="503"/>
      <c r="ENN2" s="503"/>
      <c r="ENO2" s="503"/>
      <c r="ENP2" s="503"/>
      <c r="ENQ2" s="503"/>
      <c r="ENR2" s="503"/>
      <c r="ENS2" s="503"/>
      <c r="ENT2" s="503"/>
      <c r="ENU2" s="503"/>
      <c r="ENV2" s="503"/>
      <c r="ENW2" s="503"/>
      <c r="ENX2" s="503" t="s">
        <v>349</v>
      </c>
      <c r="ENY2" s="503"/>
      <c r="ENZ2" s="503"/>
      <c r="EOA2" s="503"/>
      <c r="EOB2" s="503"/>
      <c r="EOC2" s="503"/>
      <c r="EOD2" s="503"/>
      <c r="EOE2" s="503"/>
      <c r="EOF2" s="503"/>
      <c r="EOG2" s="503"/>
      <c r="EOH2" s="503"/>
      <c r="EOI2" s="503"/>
      <c r="EOJ2" s="503"/>
      <c r="EOK2" s="503"/>
      <c r="EOL2" s="503"/>
      <c r="EOM2" s="503"/>
      <c r="EON2" s="503" t="s">
        <v>349</v>
      </c>
      <c r="EOO2" s="503"/>
      <c r="EOP2" s="503"/>
      <c r="EOQ2" s="503"/>
      <c r="EOR2" s="503"/>
      <c r="EOS2" s="503"/>
      <c r="EOT2" s="503"/>
      <c r="EOU2" s="503"/>
      <c r="EOV2" s="503"/>
      <c r="EOW2" s="503"/>
      <c r="EOX2" s="503"/>
      <c r="EOY2" s="503"/>
      <c r="EOZ2" s="503"/>
      <c r="EPA2" s="503"/>
      <c r="EPB2" s="503"/>
      <c r="EPC2" s="503"/>
      <c r="EPD2" s="503" t="s">
        <v>349</v>
      </c>
      <c r="EPE2" s="503"/>
      <c r="EPF2" s="503"/>
      <c r="EPG2" s="503"/>
      <c r="EPH2" s="503"/>
      <c r="EPI2" s="503"/>
      <c r="EPJ2" s="503"/>
      <c r="EPK2" s="503"/>
      <c r="EPL2" s="503"/>
      <c r="EPM2" s="503"/>
      <c r="EPN2" s="503"/>
      <c r="EPO2" s="503"/>
      <c r="EPP2" s="503"/>
      <c r="EPQ2" s="503"/>
      <c r="EPR2" s="503"/>
      <c r="EPS2" s="503"/>
      <c r="EPT2" s="503" t="s">
        <v>349</v>
      </c>
      <c r="EPU2" s="503"/>
      <c r="EPV2" s="503"/>
      <c r="EPW2" s="503"/>
      <c r="EPX2" s="503"/>
      <c r="EPY2" s="503"/>
      <c r="EPZ2" s="503"/>
      <c r="EQA2" s="503"/>
      <c r="EQB2" s="503"/>
      <c r="EQC2" s="503"/>
      <c r="EQD2" s="503"/>
      <c r="EQE2" s="503"/>
      <c r="EQF2" s="503"/>
      <c r="EQG2" s="503"/>
      <c r="EQH2" s="503"/>
      <c r="EQI2" s="503"/>
      <c r="EQJ2" s="503" t="s">
        <v>349</v>
      </c>
      <c r="EQK2" s="503"/>
      <c r="EQL2" s="503"/>
      <c r="EQM2" s="503"/>
      <c r="EQN2" s="503"/>
      <c r="EQO2" s="503"/>
      <c r="EQP2" s="503"/>
      <c r="EQQ2" s="503"/>
      <c r="EQR2" s="503"/>
      <c r="EQS2" s="503"/>
      <c r="EQT2" s="503"/>
      <c r="EQU2" s="503"/>
      <c r="EQV2" s="503"/>
      <c r="EQW2" s="503"/>
      <c r="EQX2" s="503"/>
      <c r="EQY2" s="503"/>
      <c r="EQZ2" s="503" t="s">
        <v>349</v>
      </c>
      <c r="ERA2" s="503"/>
      <c r="ERB2" s="503"/>
      <c r="ERC2" s="503"/>
      <c r="ERD2" s="503"/>
      <c r="ERE2" s="503"/>
      <c r="ERF2" s="503"/>
      <c r="ERG2" s="503"/>
      <c r="ERH2" s="503"/>
      <c r="ERI2" s="503"/>
      <c r="ERJ2" s="503"/>
      <c r="ERK2" s="503"/>
      <c r="ERL2" s="503"/>
      <c r="ERM2" s="503"/>
      <c r="ERN2" s="503"/>
      <c r="ERO2" s="503"/>
      <c r="ERP2" s="503" t="s">
        <v>349</v>
      </c>
      <c r="ERQ2" s="503"/>
      <c r="ERR2" s="503"/>
      <c r="ERS2" s="503"/>
      <c r="ERT2" s="503"/>
      <c r="ERU2" s="503"/>
      <c r="ERV2" s="503"/>
      <c r="ERW2" s="503"/>
      <c r="ERX2" s="503"/>
      <c r="ERY2" s="503"/>
      <c r="ERZ2" s="503"/>
      <c r="ESA2" s="503"/>
      <c r="ESB2" s="503"/>
      <c r="ESC2" s="503"/>
      <c r="ESD2" s="503"/>
      <c r="ESE2" s="503"/>
      <c r="ESF2" s="503" t="s">
        <v>349</v>
      </c>
      <c r="ESG2" s="503"/>
      <c r="ESH2" s="503"/>
      <c r="ESI2" s="503"/>
      <c r="ESJ2" s="503"/>
      <c r="ESK2" s="503"/>
      <c r="ESL2" s="503"/>
      <c r="ESM2" s="503"/>
      <c r="ESN2" s="503"/>
      <c r="ESO2" s="503"/>
      <c r="ESP2" s="503"/>
      <c r="ESQ2" s="503"/>
      <c r="ESR2" s="503"/>
      <c r="ESS2" s="503"/>
      <c r="EST2" s="503"/>
      <c r="ESU2" s="503"/>
      <c r="ESV2" s="503" t="s">
        <v>349</v>
      </c>
      <c r="ESW2" s="503"/>
      <c r="ESX2" s="503"/>
      <c r="ESY2" s="503"/>
      <c r="ESZ2" s="503"/>
      <c r="ETA2" s="503"/>
      <c r="ETB2" s="503"/>
      <c r="ETC2" s="503"/>
      <c r="ETD2" s="503"/>
      <c r="ETE2" s="503"/>
      <c r="ETF2" s="503"/>
      <c r="ETG2" s="503"/>
      <c r="ETH2" s="503"/>
      <c r="ETI2" s="503"/>
      <c r="ETJ2" s="503"/>
      <c r="ETK2" s="503"/>
      <c r="ETL2" s="503" t="s">
        <v>349</v>
      </c>
      <c r="ETM2" s="503"/>
      <c r="ETN2" s="503"/>
      <c r="ETO2" s="503"/>
      <c r="ETP2" s="503"/>
      <c r="ETQ2" s="503"/>
      <c r="ETR2" s="503"/>
      <c r="ETS2" s="503"/>
      <c r="ETT2" s="503"/>
      <c r="ETU2" s="503"/>
      <c r="ETV2" s="503"/>
      <c r="ETW2" s="503"/>
      <c r="ETX2" s="503"/>
      <c r="ETY2" s="503"/>
      <c r="ETZ2" s="503"/>
      <c r="EUA2" s="503"/>
      <c r="EUB2" s="503" t="s">
        <v>349</v>
      </c>
      <c r="EUC2" s="503"/>
      <c r="EUD2" s="503"/>
      <c r="EUE2" s="503"/>
      <c r="EUF2" s="503"/>
      <c r="EUG2" s="503"/>
      <c r="EUH2" s="503"/>
      <c r="EUI2" s="503"/>
      <c r="EUJ2" s="503"/>
      <c r="EUK2" s="503"/>
      <c r="EUL2" s="503"/>
      <c r="EUM2" s="503"/>
      <c r="EUN2" s="503"/>
      <c r="EUO2" s="503"/>
      <c r="EUP2" s="503"/>
      <c r="EUQ2" s="503"/>
      <c r="EUR2" s="503" t="s">
        <v>349</v>
      </c>
      <c r="EUS2" s="503"/>
      <c r="EUT2" s="503"/>
      <c r="EUU2" s="503"/>
      <c r="EUV2" s="503"/>
      <c r="EUW2" s="503"/>
      <c r="EUX2" s="503"/>
      <c r="EUY2" s="503"/>
      <c r="EUZ2" s="503"/>
      <c r="EVA2" s="503"/>
      <c r="EVB2" s="503"/>
      <c r="EVC2" s="503"/>
      <c r="EVD2" s="503"/>
      <c r="EVE2" s="503"/>
      <c r="EVF2" s="503"/>
      <c r="EVG2" s="503"/>
      <c r="EVH2" s="503" t="s">
        <v>349</v>
      </c>
      <c r="EVI2" s="503"/>
      <c r="EVJ2" s="503"/>
      <c r="EVK2" s="503"/>
      <c r="EVL2" s="503"/>
      <c r="EVM2" s="503"/>
      <c r="EVN2" s="503"/>
      <c r="EVO2" s="503"/>
      <c r="EVP2" s="503"/>
      <c r="EVQ2" s="503"/>
      <c r="EVR2" s="503"/>
      <c r="EVS2" s="503"/>
      <c r="EVT2" s="503"/>
      <c r="EVU2" s="503"/>
      <c r="EVV2" s="503"/>
      <c r="EVW2" s="503"/>
      <c r="EVX2" s="503" t="s">
        <v>349</v>
      </c>
      <c r="EVY2" s="503"/>
      <c r="EVZ2" s="503"/>
      <c r="EWA2" s="503"/>
      <c r="EWB2" s="503"/>
      <c r="EWC2" s="503"/>
      <c r="EWD2" s="503"/>
      <c r="EWE2" s="503"/>
      <c r="EWF2" s="503"/>
      <c r="EWG2" s="503"/>
      <c r="EWH2" s="503"/>
      <c r="EWI2" s="503"/>
      <c r="EWJ2" s="503"/>
      <c r="EWK2" s="503"/>
      <c r="EWL2" s="503"/>
      <c r="EWM2" s="503"/>
      <c r="EWN2" s="503" t="s">
        <v>349</v>
      </c>
      <c r="EWO2" s="503"/>
      <c r="EWP2" s="503"/>
      <c r="EWQ2" s="503"/>
      <c r="EWR2" s="503"/>
      <c r="EWS2" s="503"/>
      <c r="EWT2" s="503"/>
      <c r="EWU2" s="503"/>
      <c r="EWV2" s="503"/>
      <c r="EWW2" s="503"/>
      <c r="EWX2" s="503"/>
      <c r="EWY2" s="503"/>
      <c r="EWZ2" s="503"/>
      <c r="EXA2" s="503"/>
      <c r="EXB2" s="503"/>
      <c r="EXC2" s="503"/>
      <c r="EXD2" s="503" t="s">
        <v>349</v>
      </c>
      <c r="EXE2" s="503"/>
      <c r="EXF2" s="503"/>
      <c r="EXG2" s="503"/>
      <c r="EXH2" s="503"/>
      <c r="EXI2" s="503"/>
      <c r="EXJ2" s="503"/>
      <c r="EXK2" s="503"/>
      <c r="EXL2" s="503"/>
      <c r="EXM2" s="503"/>
      <c r="EXN2" s="503"/>
      <c r="EXO2" s="503"/>
      <c r="EXP2" s="503"/>
      <c r="EXQ2" s="503"/>
      <c r="EXR2" s="503"/>
      <c r="EXS2" s="503"/>
      <c r="EXT2" s="503" t="s">
        <v>349</v>
      </c>
      <c r="EXU2" s="503"/>
      <c r="EXV2" s="503"/>
      <c r="EXW2" s="503"/>
      <c r="EXX2" s="503"/>
      <c r="EXY2" s="503"/>
      <c r="EXZ2" s="503"/>
      <c r="EYA2" s="503"/>
      <c r="EYB2" s="503"/>
      <c r="EYC2" s="503"/>
      <c r="EYD2" s="503"/>
      <c r="EYE2" s="503"/>
      <c r="EYF2" s="503"/>
      <c r="EYG2" s="503"/>
      <c r="EYH2" s="503"/>
      <c r="EYI2" s="503"/>
      <c r="EYJ2" s="503" t="s">
        <v>349</v>
      </c>
      <c r="EYK2" s="503"/>
      <c r="EYL2" s="503"/>
      <c r="EYM2" s="503"/>
      <c r="EYN2" s="503"/>
      <c r="EYO2" s="503"/>
      <c r="EYP2" s="503"/>
      <c r="EYQ2" s="503"/>
      <c r="EYR2" s="503"/>
      <c r="EYS2" s="503"/>
      <c r="EYT2" s="503"/>
      <c r="EYU2" s="503"/>
      <c r="EYV2" s="503"/>
      <c r="EYW2" s="503"/>
      <c r="EYX2" s="503"/>
      <c r="EYY2" s="503"/>
      <c r="EYZ2" s="503" t="s">
        <v>349</v>
      </c>
      <c r="EZA2" s="503"/>
      <c r="EZB2" s="503"/>
      <c r="EZC2" s="503"/>
      <c r="EZD2" s="503"/>
      <c r="EZE2" s="503"/>
      <c r="EZF2" s="503"/>
      <c r="EZG2" s="503"/>
      <c r="EZH2" s="503"/>
      <c r="EZI2" s="503"/>
      <c r="EZJ2" s="503"/>
      <c r="EZK2" s="503"/>
      <c r="EZL2" s="503"/>
      <c r="EZM2" s="503"/>
      <c r="EZN2" s="503"/>
      <c r="EZO2" s="503"/>
      <c r="EZP2" s="503" t="s">
        <v>349</v>
      </c>
      <c r="EZQ2" s="503"/>
      <c r="EZR2" s="503"/>
      <c r="EZS2" s="503"/>
      <c r="EZT2" s="503"/>
      <c r="EZU2" s="503"/>
      <c r="EZV2" s="503"/>
      <c r="EZW2" s="503"/>
      <c r="EZX2" s="503"/>
      <c r="EZY2" s="503"/>
      <c r="EZZ2" s="503"/>
      <c r="FAA2" s="503"/>
      <c r="FAB2" s="503"/>
      <c r="FAC2" s="503"/>
      <c r="FAD2" s="503"/>
      <c r="FAE2" s="503"/>
      <c r="FAF2" s="503" t="s">
        <v>349</v>
      </c>
      <c r="FAG2" s="503"/>
      <c r="FAH2" s="503"/>
      <c r="FAI2" s="503"/>
      <c r="FAJ2" s="503"/>
      <c r="FAK2" s="503"/>
      <c r="FAL2" s="503"/>
      <c r="FAM2" s="503"/>
      <c r="FAN2" s="503"/>
      <c r="FAO2" s="503"/>
      <c r="FAP2" s="503"/>
      <c r="FAQ2" s="503"/>
      <c r="FAR2" s="503"/>
      <c r="FAS2" s="503"/>
      <c r="FAT2" s="503"/>
      <c r="FAU2" s="503"/>
      <c r="FAV2" s="503" t="s">
        <v>349</v>
      </c>
      <c r="FAW2" s="503"/>
      <c r="FAX2" s="503"/>
      <c r="FAY2" s="503"/>
      <c r="FAZ2" s="503"/>
      <c r="FBA2" s="503"/>
      <c r="FBB2" s="503"/>
      <c r="FBC2" s="503"/>
      <c r="FBD2" s="503"/>
      <c r="FBE2" s="503"/>
      <c r="FBF2" s="503"/>
      <c r="FBG2" s="503"/>
      <c r="FBH2" s="503"/>
      <c r="FBI2" s="503"/>
      <c r="FBJ2" s="503"/>
      <c r="FBK2" s="503"/>
      <c r="FBL2" s="503" t="s">
        <v>349</v>
      </c>
      <c r="FBM2" s="503"/>
      <c r="FBN2" s="503"/>
      <c r="FBO2" s="503"/>
      <c r="FBP2" s="503"/>
      <c r="FBQ2" s="503"/>
      <c r="FBR2" s="503"/>
      <c r="FBS2" s="503"/>
      <c r="FBT2" s="503"/>
      <c r="FBU2" s="503"/>
      <c r="FBV2" s="503"/>
      <c r="FBW2" s="503"/>
      <c r="FBX2" s="503"/>
      <c r="FBY2" s="503"/>
      <c r="FBZ2" s="503"/>
      <c r="FCA2" s="503"/>
      <c r="FCB2" s="503" t="s">
        <v>349</v>
      </c>
      <c r="FCC2" s="503"/>
      <c r="FCD2" s="503"/>
      <c r="FCE2" s="503"/>
      <c r="FCF2" s="503"/>
      <c r="FCG2" s="503"/>
      <c r="FCH2" s="503"/>
      <c r="FCI2" s="503"/>
      <c r="FCJ2" s="503"/>
      <c r="FCK2" s="503"/>
      <c r="FCL2" s="503"/>
      <c r="FCM2" s="503"/>
      <c r="FCN2" s="503"/>
      <c r="FCO2" s="503"/>
      <c r="FCP2" s="503"/>
      <c r="FCQ2" s="503"/>
      <c r="FCR2" s="503" t="s">
        <v>349</v>
      </c>
      <c r="FCS2" s="503"/>
      <c r="FCT2" s="503"/>
      <c r="FCU2" s="503"/>
      <c r="FCV2" s="503"/>
      <c r="FCW2" s="503"/>
      <c r="FCX2" s="503"/>
      <c r="FCY2" s="503"/>
      <c r="FCZ2" s="503"/>
      <c r="FDA2" s="503"/>
      <c r="FDB2" s="503"/>
      <c r="FDC2" s="503"/>
      <c r="FDD2" s="503"/>
      <c r="FDE2" s="503"/>
      <c r="FDF2" s="503"/>
      <c r="FDG2" s="503"/>
      <c r="FDH2" s="503" t="s">
        <v>349</v>
      </c>
      <c r="FDI2" s="503"/>
      <c r="FDJ2" s="503"/>
      <c r="FDK2" s="503"/>
      <c r="FDL2" s="503"/>
      <c r="FDM2" s="503"/>
      <c r="FDN2" s="503"/>
      <c r="FDO2" s="503"/>
      <c r="FDP2" s="503"/>
      <c r="FDQ2" s="503"/>
      <c r="FDR2" s="503"/>
      <c r="FDS2" s="503"/>
      <c r="FDT2" s="503"/>
      <c r="FDU2" s="503"/>
      <c r="FDV2" s="503"/>
      <c r="FDW2" s="503"/>
      <c r="FDX2" s="503" t="s">
        <v>349</v>
      </c>
      <c r="FDY2" s="503"/>
      <c r="FDZ2" s="503"/>
      <c r="FEA2" s="503"/>
      <c r="FEB2" s="503"/>
      <c r="FEC2" s="503"/>
      <c r="FED2" s="503"/>
      <c r="FEE2" s="503"/>
      <c r="FEF2" s="503"/>
      <c r="FEG2" s="503"/>
      <c r="FEH2" s="503"/>
      <c r="FEI2" s="503"/>
      <c r="FEJ2" s="503"/>
      <c r="FEK2" s="503"/>
      <c r="FEL2" s="503"/>
      <c r="FEM2" s="503"/>
      <c r="FEN2" s="503" t="s">
        <v>349</v>
      </c>
      <c r="FEO2" s="503"/>
      <c r="FEP2" s="503"/>
      <c r="FEQ2" s="503"/>
      <c r="FER2" s="503"/>
      <c r="FES2" s="503"/>
      <c r="FET2" s="503"/>
      <c r="FEU2" s="503"/>
      <c r="FEV2" s="503"/>
      <c r="FEW2" s="503"/>
      <c r="FEX2" s="503"/>
      <c r="FEY2" s="503"/>
      <c r="FEZ2" s="503"/>
      <c r="FFA2" s="503"/>
      <c r="FFB2" s="503"/>
      <c r="FFC2" s="503"/>
      <c r="FFD2" s="503" t="s">
        <v>349</v>
      </c>
      <c r="FFE2" s="503"/>
      <c r="FFF2" s="503"/>
      <c r="FFG2" s="503"/>
      <c r="FFH2" s="503"/>
      <c r="FFI2" s="503"/>
      <c r="FFJ2" s="503"/>
      <c r="FFK2" s="503"/>
      <c r="FFL2" s="503"/>
      <c r="FFM2" s="503"/>
      <c r="FFN2" s="503"/>
      <c r="FFO2" s="503"/>
      <c r="FFP2" s="503"/>
      <c r="FFQ2" s="503"/>
      <c r="FFR2" s="503"/>
      <c r="FFS2" s="503"/>
      <c r="FFT2" s="503" t="s">
        <v>349</v>
      </c>
      <c r="FFU2" s="503"/>
      <c r="FFV2" s="503"/>
      <c r="FFW2" s="503"/>
      <c r="FFX2" s="503"/>
      <c r="FFY2" s="503"/>
      <c r="FFZ2" s="503"/>
      <c r="FGA2" s="503"/>
      <c r="FGB2" s="503"/>
      <c r="FGC2" s="503"/>
      <c r="FGD2" s="503"/>
      <c r="FGE2" s="503"/>
      <c r="FGF2" s="503"/>
      <c r="FGG2" s="503"/>
      <c r="FGH2" s="503"/>
      <c r="FGI2" s="503"/>
      <c r="FGJ2" s="503" t="s">
        <v>349</v>
      </c>
      <c r="FGK2" s="503"/>
      <c r="FGL2" s="503"/>
      <c r="FGM2" s="503"/>
      <c r="FGN2" s="503"/>
      <c r="FGO2" s="503"/>
      <c r="FGP2" s="503"/>
      <c r="FGQ2" s="503"/>
      <c r="FGR2" s="503"/>
      <c r="FGS2" s="503"/>
      <c r="FGT2" s="503"/>
      <c r="FGU2" s="503"/>
      <c r="FGV2" s="503"/>
      <c r="FGW2" s="503"/>
      <c r="FGX2" s="503"/>
      <c r="FGY2" s="503"/>
      <c r="FGZ2" s="503" t="s">
        <v>349</v>
      </c>
      <c r="FHA2" s="503"/>
      <c r="FHB2" s="503"/>
      <c r="FHC2" s="503"/>
      <c r="FHD2" s="503"/>
      <c r="FHE2" s="503"/>
      <c r="FHF2" s="503"/>
      <c r="FHG2" s="503"/>
      <c r="FHH2" s="503"/>
      <c r="FHI2" s="503"/>
      <c r="FHJ2" s="503"/>
      <c r="FHK2" s="503"/>
      <c r="FHL2" s="503"/>
      <c r="FHM2" s="503"/>
      <c r="FHN2" s="503"/>
      <c r="FHO2" s="503"/>
      <c r="FHP2" s="503" t="s">
        <v>349</v>
      </c>
      <c r="FHQ2" s="503"/>
      <c r="FHR2" s="503"/>
      <c r="FHS2" s="503"/>
      <c r="FHT2" s="503"/>
      <c r="FHU2" s="503"/>
      <c r="FHV2" s="503"/>
      <c r="FHW2" s="503"/>
      <c r="FHX2" s="503"/>
      <c r="FHY2" s="503"/>
      <c r="FHZ2" s="503"/>
      <c r="FIA2" s="503"/>
      <c r="FIB2" s="503"/>
      <c r="FIC2" s="503"/>
      <c r="FID2" s="503"/>
      <c r="FIE2" s="503"/>
      <c r="FIF2" s="503" t="s">
        <v>349</v>
      </c>
      <c r="FIG2" s="503"/>
      <c r="FIH2" s="503"/>
      <c r="FII2" s="503"/>
      <c r="FIJ2" s="503"/>
      <c r="FIK2" s="503"/>
      <c r="FIL2" s="503"/>
      <c r="FIM2" s="503"/>
      <c r="FIN2" s="503"/>
      <c r="FIO2" s="503"/>
      <c r="FIP2" s="503"/>
      <c r="FIQ2" s="503"/>
      <c r="FIR2" s="503"/>
      <c r="FIS2" s="503"/>
      <c r="FIT2" s="503"/>
      <c r="FIU2" s="503"/>
      <c r="FIV2" s="503" t="s">
        <v>349</v>
      </c>
      <c r="FIW2" s="503"/>
      <c r="FIX2" s="503"/>
      <c r="FIY2" s="503"/>
      <c r="FIZ2" s="503"/>
      <c r="FJA2" s="503"/>
      <c r="FJB2" s="503"/>
      <c r="FJC2" s="503"/>
      <c r="FJD2" s="503"/>
      <c r="FJE2" s="503"/>
      <c r="FJF2" s="503"/>
      <c r="FJG2" s="503"/>
      <c r="FJH2" s="503"/>
      <c r="FJI2" s="503"/>
      <c r="FJJ2" s="503"/>
      <c r="FJK2" s="503"/>
      <c r="FJL2" s="503" t="s">
        <v>349</v>
      </c>
      <c r="FJM2" s="503"/>
      <c r="FJN2" s="503"/>
      <c r="FJO2" s="503"/>
      <c r="FJP2" s="503"/>
      <c r="FJQ2" s="503"/>
      <c r="FJR2" s="503"/>
      <c r="FJS2" s="503"/>
      <c r="FJT2" s="503"/>
      <c r="FJU2" s="503"/>
      <c r="FJV2" s="503"/>
      <c r="FJW2" s="503"/>
      <c r="FJX2" s="503"/>
      <c r="FJY2" s="503"/>
      <c r="FJZ2" s="503"/>
      <c r="FKA2" s="503"/>
      <c r="FKB2" s="503" t="s">
        <v>349</v>
      </c>
      <c r="FKC2" s="503"/>
      <c r="FKD2" s="503"/>
      <c r="FKE2" s="503"/>
      <c r="FKF2" s="503"/>
      <c r="FKG2" s="503"/>
      <c r="FKH2" s="503"/>
      <c r="FKI2" s="503"/>
      <c r="FKJ2" s="503"/>
      <c r="FKK2" s="503"/>
      <c r="FKL2" s="503"/>
      <c r="FKM2" s="503"/>
      <c r="FKN2" s="503"/>
      <c r="FKO2" s="503"/>
      <c r="FKP2" s="503"/>
      <c r="FKQ2" s="503"/>
      <c r="FKR2" s="503" t="s">
        <v>349</v>
      </c>
      <c r="FKS2" s="503"/>
      <c r="FKT2" s="503"/>
      <c r="FKU2" s="503"/>
      <c r="FKV2" s="503"/>
      <c r="FKW2" s="503"/>
      <c r="FKX2" s="503"/>
      <c r="FKY2" s="503"/>
      <c r="FKZ2" s="503"/>
      <c r="FLA2" s="503"/>
      <c r="FLB2" s="503"/>
      <c r="FLC2" s="503"/>
      <c r="FLD2" s="503"/>
      <c r="FLE2" s="503"/>
      <c r="FLF2" s="503"/>
      <c r="FLG2" s="503"/>
      <c r="FLH2" s="503" t="s">
        <v>349</v>
      </c>
      <c r="FLI2" s="503"/>
      <c r="FLJ2" s="503"/>
      <c r="FLK2" s="503"/>
      <c r="FLL2" s="503"/>
      <c r="FLM2" s="503"/>
      <c r="FLN2" s="503"/>
      <c r="FLO2" s="503"/>
      <c r="FLP2" s="503"/>
      <c r="FLQ2" s="503"/>
      <c r="FLR2" s="503"/>
      <c r="FLS2" s="503"/>
      <c r="FLT2" s="503"/>
      <c r="FLU2" s="503"/>
      <c r="FLV2" s="503"/>
      <c r="FLW2" s="503"/>
      <c r="FLX2" s="503" t="s">
        <v>349</v>
      </c>
      <c r="FLY2" s="503"/>
      <c r="FLZ2" s="503"/>
      <c r="FMA2" s="503"/>
      <c r="FMB2" s="503"/>
      <c r="FMC2" s="503"/>
      <c r="FMD2" s="503"/>
      <c r="FME2" s="503"/>
      <c r="FMF2" s="503"/>
      <c r="FMG2" s="503"/>
      <c r="FMH2" s="503"/>
      <c r="FMI2" s="503"/>
      <c r="FMJ2" s="503"/>
      <c r="FMK2" s="503"/>
      <c r="FML2" s="503"/>
      <c r="FMM2" s="503"/>
      <c r="FMN2" s="503" t="s">
        <v>349</v>
      </c>
      <c r="FMO2" s="503"/>
      <c r="FMP2" s="503"/>
      <c r="FMQ2" s="503"/>
      <c r="FMR2" s="503"/>
      <c r="FMS2" s="503"/>
      <c r="FMT2" s="503"/>
      <c r="FMU2" s="503"/>
      <c r="FMV2" s="503"/>
      <c r="FMW2" s="503"/>
      <c r="FMX2" s="503"/>
      <c r="FMY2" s="503"/>
      <c r="FMZ2" s="503"/>
      <c r="FNA2" s="503"/>
      <c r="FNB2" s="503"/>
      <c r="FNC2" s="503"/>
      <c r="FND2" s="503" t="s">
        <v>349</v>
      </c>
      <c r="FNE2" s="503"/>
      <c r="FNF2" s="503"/>
      <c r="FNG2" s="503"/>
      <c r="FNH2" s="503"/>
      <c r="FNI2" s="503"/>
      <c r="FNJ2" s="503"/>
      <c r="FNK2" s="503"/>
      <c r="FNL2" s="503"/>
      <c r="FNM2" s="503"/>
      <c r="FNN2" s="503"/>
      <c r="FNO2" s="503"/>
      <c r="FNP2" s="503"/>
      <c r="FNQ2" s="503"/>
      <c r="FNR2" s="503"/>
      <c r="FNS2" s="503"/>
      <c r="FNT2" s="503" t="s">
        <v>349</v>
      </c>
      <c r="FNU2" s="503"/>
      <c r="FNV2" s="503"/>
      <c r="FNW2" s="503"/>
      <c r="FNX2" s="503"/>
      <c r="FNY2" s="503"/>
      <c r="FNZ2" s="503"/>
      <c r="FOA2" s="503"/>
      <c r="FOB2" s="503"/>
      <c r="FOC2" s="503"/>
      <c r="FOD2" s="503"/>
      <c r="FOE2" s="503"/>
      <c r="FOF2" s="503"/>
      <c r="FOG2" s="503"/>
      <c r="FOH2" s="503"/>
      <c r="FOI2" s="503"/>
      <c r="FOJ2" s="503" t="s">
        <v>349</v>
      </c>
      <c r="FOK2" s="503"/>
      <c r="FOL2" s="503"/>
      <c r="FOM2" s="503"/>
      <c r="FON2" s="503"/>
      <c r="FOO2" s="503"/>
      <c r="FOP2" s="503"/>
      <c r="FOQ2" s="503"/>
      <c r="FOR2" s="503"/>
      <c r="FOS2" s="503"/>
      <c r="FOT2" s="503"/>
      <c r="FOU2" s="503"/>
      <c r="FOV2" s="503"/>
      <c r="FOW2" s="503"/>
      <c r="FOX2" s="503"/>
      <c r="FOY2" s="503"/>
      <c r="FOZ2" s="503" t="s">
        <v>349</v>
      </c>
      <c r="FPA2" s="503"/>
      <c r="FPB2" s="503"/>
      <c r="FPC2" s="503"/>
      <c r="FPD2" s="503"/>
      <c r="FPE2" s="503"/>
      <c r="FPF2" s="503"/>
      <c r="FPG2" s="503"/>
      <c r="FPH2" s="503"/>
      <c r="FPI2" s="503"/>
      <c r="FPJ2" s="503"/>
      <c r="FPK2" s="503"/>
      <c r="FPL2" s="503"/>
      <c r="FPM2" s="503"/>
      <c r="FPN2" s="503"/>
      <c r="FPO2" s="503"/>
      <c r="FPP2" s="503" t="s">
        <v>349</v>
      </c>
      <c r="FPQ2" s="503"/>
      <c r="FPR2" s="503"/>
      <c r="FPS2" s="503"/>
      <c r="FPT2" s="503"/>
      <c r="FPU2" s="503"/>
      <c r="FPV2" s="503"/>
      <c r="FPW2" s="503"/>
      <c r="FPX2" s="503"/>
      <c r="FPY2" s="503"/>
      <c r="FPZ2" s="503"/>
      <c r="FQA2" s="503"/>
      <c r="FQB2" s="503"/>
      <c r="FQC2" s="503"/>
      <c r="FQD2" s="503"/>
      <c r="FQE2" s="503"/>
      <c r="FQF2" s="503" t="s">
        <v>349</v>
      </c>
      <c r="FQG2" s="503"/>
      <c r="FQH2" s="503"/>
      <c r="FQI2" s="503"/>
      <c r="FQJ2" s="503"/>
      <c r="FQK2" s="503"/>
      <c r="FQL2" s="503"/>
      <c r="FQM2" s="503"/>
      <c r="FQN2" s="503"/>
      <c r="FQO2" s="503"/>
      <c r="FQP2" s="503"/>
      <c r="FQQ2" s="503"/>
      <c r="FQR2" s="503"/>
      <c r="FQS2" s="503"/>
      <c r="FQT2" s="503"/>
      <c r="FQU2" s="503"/>
      <c r="FQV2" s="503" t="s">
        <v>349</v>
      </c>
      <c r="FQW2" s="503"/>
      <c r="FQX2" s="503"/>
      <c r="FQY2" s="503"/>
      <c r="FQZ2" s="503"/>
      <c r="FRA2" s="503"/>
      <c r="FRB2" s="503"/>
      <c r="FRC2" s="503"/>
      <c r="FRD2" s="503"/>
      <c r="FRE2" s="503"/>
      <c r="FRF2" s="503"/>
      <c r="FRG2" s="503"/>
      <c r="FRH2" s="503"/>
      <c r="FRI2" s="503"/>
      <c r="FRJ2" s="503"/>
      <c r="FRK2" s="503"/>
      <c r="FRL2" s="503" t="s">
        <v>349</v>
      </c>
      <c r="FRM2" s="503"/>
      <c r="FRN2" s="503"/>
      <c r="FRO2" s="503"/>
      <c r="FRP2" s="503"/>
      <c r="FRQ2" s="503"/>
      <c r="FRR2" s="503"/>
      <c r="FRS2" s="503"/>
      <c r="FRT2" s="503"/>
      <c r="FRU2" s="503"/>
      <c r="FRV2" s="503"/>
      <c r="FRW2" s="503"/>
      <c r="FRX2" s="503"/>
      <c r="FRY2" s="503"/>
      <c r="FRZ2" s="503"/>
      <c r="FSA2" s="503"/>
      <c r="FSB2" s="503" t="s">
        <v>349</v>
      </c>
      <c r="FSC2" s="503"/>
      <c r="FSD2" s="503"/>
      <c r="FSE2" s="503"/>
      <c r="FSF2" s="503"/>
      <c r="FSG2" s="503"/>
      <c r="FSH2" s="503"/>
      <c r="FSI2" s="503"/>
      <c r="FSJ2" s="503"/>
      <c r="FSK2" s="503"/>
      <c r="FSL2" s="503"/>
      <c r="FSM2" s="503"/>
      <c r="FSN2" s="503"/>
      <c r="FSO2" s="503"/>
      <c r="FSP2" s="503"/>
      <c r="FSQ2" s="503"/>
      <c r="FSR2" s="503" t="s">
        <v>349</v>
      </c>
      <c r="FSS2" s="503"/>
      <c r="FST2" s="503"/>
      <c r="FSU2" s="503"/>
      <c r="FSV2" s="503"/>
      <c r="FSW2" s="503"/>
      <c r="FSX2" s="503"/>
      <c r="FSY2" s="503"/>
      <c r="FSZ2" s="503"/>
      <c r="FTA2" s="503"/>
      <c r="FTB2" s="503"/>
      <c r="FTC2" s="503"/>
      <c r="FTD2" s="503"/>
      <c r="FTE2" s="503"/>
      <c r="FTF2" s="503"/>
      <c r="FTG2" s="503"/>
      <c r="FTH2" s="503" t="s">
        <v>349</v>
      </c>
      <c r="FTI2" s="503"/>
      <c r="FTJ2" s="503"/>
      <c r="FTK2" s="503"/>
      <c r="FTL2" s="503"/>
      <c r="FTM2" s="503"/>
      <c r="FTN2" s="503"/>
      <c r="FTO2" s="503"/>
      <c r="FTP2" s="503"/>
      <c r="FTQ2" s="503"/>
      <c r="FTR2" s="503"/>
      <c r="FTS2" s="503"/>
      <c r="FTT2" s="503"/>
      <c r="FTU2" s="503"/>
      <c r="FTV2" s="503"/>
      <c r="FTW2" s="503"/>
      <c r="FTX2" s="503" t="s">
        <v>349</v>
      </c>
      <c r="FTY2" s="503"/>
      <c r="FTZ2" s="503"/>
      <c r="FUA2" s="503"/>
      <c r="FUB2" s="503"/>
      <c r="FUC2" s="503"/>
      <c r="FUD2" s="503"/>
      <c r="FUE2" s="503"/>
      <c r="FUF2" s="503"/>
      <c r="FUG2" s="503"/>
      <c r="FUH2" s="503"/>
      <c r="FUI2" s="503"/>
      <c r="FUJ2" s="503"/>
      <c r="FUK2" s="503"/>
      <c r="FUL2" s="503"/>
      <c r="FUM2" s="503"/>
      <c r="FUN2" s="503" t="s">
        <v>349</v>
      </c>
      <c r="FUO2" s="503"/>
      <c r="FUP2" s="503"/>
      <c r="FUQ2" s="503"/>
      <c r="FUR2" s="503"/>
      <c r="FUS2" s="503"/>
      <c r="FUT2" s="503"/>
      <c r="FUU2" s="503"/>
      <c r="FUV2" s="503"/>
      <c r="FUW2" s="503"/>
      <c r="FUX2" s="503"/>
      <c r="FUY2" s="503"/>
      <c r="FUZ2" s="503"/>
      <c r="FVA2" s="503"/>
      <c r="FVB2" s="503"/>
      <c r="FVC2" s="503"/>
      <c r="FVD2" s="503" t="s">
        <v>349</v>
      </c>
      <c r="FVE2" s="503"/>
      <c r="FVF2" s="503"/>
      <c r="FVG2" s="503"/>
      <c r="FVH2" s="503"/>
      <c r="FVI2" s="503"/>
      <c r="FVJ2" s="503"/>
      <c r="FVK2" s="503"/>
      <c r="FVL2" s="503"/>
      <c r="FVM2" s="503"/>
      <c r="FVN2" s="503"/>
      <c r="FVO2" s="503"/>
      <c r="FVP2" s="503"/>
      <c r="FVQ2" s="503"/>
      <c r="FVR2" s="503"/>
      <c r="FVS2" s="503"/>
      <c r="FVT2" s="503" t="s">
        <v>349</v>
      </c>
      <c r="FVU2" s="503"/>
      <c r="FVV2" s="503"/>
      <c r="FVW2" s="503"/>
      <c r="FVX2" s="503"/>
      <c r="FVY2" s="503"/>
      <c r="FVZ2" s="503"/>
      <c r="FWA2" s="503"/>
      <c r="FWB2" s="503"/>
      <c r="FWC2" s="503"/>
      <c r="FWD2" s="503"/>
      <c r="FWE2" s="503"/>
      <c r="FWF2" s="503"/>
      <c r="FWG2" s="503"/>
      <c r="FWH2" s="503"/>
      <c r="FWI2" s="503"/>
      <c r="FWJ2" s="503" t="s">
        <v>349</v>
      </c>
      <c r="FWK2" s="503"/>
      <c r="FWL2" s="503"/>
      <c r="FWM2" s="503"/>
      <c r="FWN2" s="503"/>
      <c r="FWO2" s="503"/>
      <c r="FWP2" s="503"/>
      <c r="FWQ2" s="503"/>
      <c r="FWR2" s="503"/>
      <c r="FWS2" s="503"/>
      <c r="FWT2" s="503"/>
      <c r="FWU2" s="503"/>
      <c r="FWV2" s="503"/>
      <c r="FWW2" s="503"/>
      <c r="FWX2" s="503"/>
      <c r="FWY2" s="503"/>
      <c r="FWZ2" s="503" t="s">
        <v>349</v>
      </c>
      <c r="FXA2" s="503"/>
      <c r="FXB2" s="503"/>
      <c r="FXC2" s="503"/>
      <c r="FXD2" s="503"/>
      <c r="FXE2" s="503"/>
      <c r="FXF2" s="503"/>
      <c r="FXG2" s="503"/>
      <c r="FXH2" s="503"/>
      <c r="FXI2" s="503"/>
      <c r="FXJ2" s="503"/>
      <c r="FXK2" s="503"/>
      <c r="FXL2" s="503"/>
      <c r="FXM2" s="503"/>
      <c r="FXN2" s="503"/>
      <c r="FXO2" s="503"/>
      <c r="FXP2" s="503" t="s">
        <v>349</v>
      </c>
      <c r="FXQ2" s="503"/>
      <c r="FXR2" s="503"/>
      <c r="FXS2" s="503"/>
      <c r="FXT2" s="503"/>
      <c r="FXU2" s="503"/>
      <c r="FXV2" s="503"/>
      <c r="FXW2" s="503"/>
      <c r="FXX2" s="503"/>
      <c r="FXY2" s="503"/>
      <c r="FXZ2" s="503"/>
      <c r="FYA2" s="503"/>
      <c r="FYB2" s="503"/>
      <c r="FYC2" s="503"/>
      <c r="FYD2" s="503"/>
      <c r="FYE2" s="503"/>
      <c r="FYF2" s="503" t="s">
        <v>349</v>
      </c>
      <c r="FYG2" s="503"/>
      <c r="FYH2" s="503"/>
      <c r="FYI2" s="503"/>
      <c r="FYJ2" s="503"/>
      <c r="FYK2" s="503"/>
      <c r="FYL2" s="503"/>
      <c r="FYM2" s="503"/>
      <c r="FYN2" s="503"/>
      <c r="FYO2" s="503"/>
      <c r="FYP2" s="503"/>
      <c r="FYQ2" s="503"/>
      <c r="FYR2" s="503"/>
      <c r="FYS2" s="503"/>
      <c r="FYT2" s="503"/>
      <c r="FYU2" s="503"/>
      <c r="FYV2" s="503" t="s">
        <v>349</v>
      </c>
      <c r="FYW2" s="503"/>
      <c r="FYX2" s="503"/>
      <c r="FYY2" s="503"/>
      <c r="FYZ2" s="503"/>
      <c r="FZA2" s="503"/>
      <c r="FZB2" s="503"/>
      <c r="FZC2" s="503"/>
      <c r="FZD2" s="503"/>
      <c r="FZE2" s="503"/>
      <c r="FZF2" s="503"/>
      <c r="FZG2" s="503"/>
      <c r="FZH2" s="503"/>
      <c r="FZI2" s="503"/>
      <c r="FZJ2" s="503"/>
      <c r="FZK2" s="503"/>
      <c r="FZL2" s="503" t="s">
        <v>349</v>
      </c>
      <c r="FZM2" s="503"/>
      <c r="FZN2" s="503"/>
      <c r="FZO2" s="503"/>
      <c r="FZP2" s="503"/>
      <c r="FZQ2" s="503"/>
      <c r="FZR2" s="503"/>
      <c r="FZS2" s="503"/>
      <c r="FZT2" s="503"/>
      <c r="FZU2" s="503"/>
      <c r="FZV2" s="503"/>
      <c r="FZW2" s="503"/>
      <c r="FZX2" s="503"/>
      <c r="FZY2" s="503"/>
      <c r="FZZ2" s="503"/>
      <c r="GAA2" s="503"/>
      <c r="GAB2" s="503" t="s">
        <v>349</v>
      </c>
      <c r="GAC2" s="503"/>
      <c r="GAD2" s="503"/>
      <c r="GAE2" s="503"/>
      <c r="GAF2" s="503"/>
      <c r="GAG2" s="503"/>
      <c r="GAH2" s="503"/>
      <c r="GAI2" s="503"/>
      <c r="GAJ2" s="503"/>
      <c r="GAK2" s="503"/>
      <c r="GAL2" s="503"/>
      <c r="GAM2" s="503"/>
      <c r="GAN2" s="503"/>
      <c r="GAO2" s="503"/>
      <c r="GAP2" s="503"/>
      <c r="GAQ2" s="503"/>
      <c r="GAR2" s="503" t="s">
        <v>349</v>
      </c>
      <c r="GAS2" s="503"/>
      <c r="GAT2" s="503"/>
      <c r="GAU2" s="503"/>
      <c r="GAV2" s="503"/>
      <c r="GAW2" s="503"/>
      <c r="GAX2" s="503"/>
      <c r="GAY2" s="503"/>
      <c r="GAZ2" s="503"/>
      <c r="GBA2" s="503"/>
      <c r="GBB2" s="503"/>
      <c r="GBC2" s="503"/>
      <c r="GBD2" s="503"/>
      <c r="GBE2" s="503"/>
      <c r="GBF2" s="503"/>
      <c r="GBG2" s="503"/>
      <c r="GBH2" s="503" t="s">
        <v>349</v>
      </c>
      <c r="GBI2" s="503"/>
      <c r="GBJ2" s="503"/>
      <c r="GBK2" s="503"/>
      <c r="GBL2" s="503"/>
      <c r="GBM2" s="503"/>
      <c r="GBN2" s="503"/>
      <c r="GBO2" s="503"/>
      <c r="GBP2" s="503"/>
      <c r="GBQ2" s="503"/>
      <c r="GBR2" s="503"/>
      <c r="GBS2" s="503"/>
      <c r="GBT2" s="503"/>
      <c r="GBU2" s="503"/>
      <c r="GBV2" s="503"/>
      <c r="GBW2" s="503"/>
      <c r="GBX2" s="503" t="s">
        <v>349</v>
      </c>
      <c r="GBY2" s="503"/>
      <c r="GBZ2" s="503"/>
      <c r="GCA2" s="503"/>
      <c r="GCB2" s="503"/>
      <c r="GCC2" s="503"/>
      <c r="GCD2" s="503"/>
      <c r="GCE2" s="503"/>
      <c r="GCF2" s="503"/>
      <c r="GCG2" s="503"/>
      <c r="GCH2" s="503"/>
      <c r="GCI2" s="503"/>
      <c r="GCJ2" s="503"/>
      <c r="GCK2" s="503"/>
      <c r="GCL2" s="503"/>
      <c r="GCM2" s="503"/>
      <c r="GCN2" s="503" t="s">
        <v>349</v>
      </c>
      <c r="GCO2" s="503"/>
      <c r="GCP2" s="503"/>
      <c r="GCQ2" s="503"/>
      <c r="GCR2" s="503"/>
      <c r="GCS2" s="503"/>
      <c r="GCT2" s="503"/>
      <c r="GCU2" s="503"/>
      <c r="GCV2" s="503"/>
      <c r="GCW2" s="503"/>
      <c r="GCX2" s="503"/>
      <c r="GCY2" s="503"/>
      <c r="GCZ2" s="503"/>
      <c r="GDA2" s="503"/>
      <c r="GDB2" s="503"/>
      <c r="GDC2" s="503"/>
      <c r="GDD2" s="503" t="s">
        <v>349</v>
      </c>
      <c r="GDE2" s="503"/>
      <c r="GDF2" s="503"/>
      <c r="GDG2" s="503"/>
      <c r="GDH2" s="503"/>
      <c r="GDI2" s="503"/>
      <c r="GDJ2" s="503"/>
      <c r="GDK2" s="503"/>
      <c r="GDL2" s="503"/>
      <c r="GDM2" s="503"/>
      <c r="GDN2" s="503"/>
      <c r="GDO2" s="503"/>
      <c r="GDP2" s="503"/>
      <c r="GDQ2" s="503"/>
      <c r="GDR2" s="503"/>
      <c r="GDS2" s="503"/>
      <c r="GDT2" s="503" t="s">
        <v>349</v>
      </c>
      <c r="GDU2" s="503"/>
      <c r="GDV2" s="503"/>
      <c r="GDW2" s="503"/>
      <c r="GDX2" s="503"/>
      <c r="GDY2" s="503"/>
      <c r="GDZ2" s="503"/>
      <c r="GEA2" s="503"/>
      <c r="GEB2" s="503"/>
      <c r="GEC2" s="503"/>
      <c r="GED2" s="503"/>
      <c r="GEE2" s="503"/>
      <c r="GEF2" s="503"/>
      <c r="GEG2" s="503"/>
      <c r="GEH2" s="503"/>
      <c r="GEI2" s="503"/>
      <c r="GEJ2" s="503" t="s">
        <v>349</v>
      </c>
      <c r="GEK2" s="503"/>
      <c r="GEL2" s="503"/>
      <c r="GEM2" s="503"/>
      <c r="GEN2" s="503"/>
      <c r="GEO2" s="503"/>
      <c r="GEP2" s="503"/>
      <c r="GEQ2" s="503"/>
      <c r="GER2" s="503"/>
      <c r="GES2" s="503"/>
      <c r="GET2" s="503"/>
      <c r="GEU2" s="503"/>
      <c r="GEV2" s="503"/>
      <c r="GEW2" s="503"/>
      <c r="GEX2" s="503"/>
      <c r="GEY2" s="503"/>
      <c r="GEZ2" s="503" t="s">
        <v>349</v>
      </c>
      <c r="GFA2" s="503"/>
      <c r="GFB2" s="503"/>
      <c r="GFC2" s="503"/>
      <c r="GFD2" s="503"/>
      <c r="GFE2" s="503"/>
      <c r="GFF2" s="503"/>
      <c r="GFG2" s="503"/>
      <c r="GFH2" s="503"/>
      <c r="GFI2" s="503"/>
      <c r="GFJ2" s="503"/>
      <c r="GFK2" s="503"/>
      <c r="GFL2" s="503"/>
      <c r="GFM2" s="503"/>
      <c r="GFN2" s="503"/>
      <c r="GFO2" s="503"/>
      <c r="GFP2" s="503" t="s">
        <v>349</v>
      </c>
      <c r="GFQ2" s="503"/>
      <c r="GFR2" s="503"/>
      <c r="GFS2" s="503"/>
      <c r="GFT2" s="503"/>
      <c r="GFU2" s="503"/>
      <c r="GFV2" s="503"/>
      <c r="GFW2" s="503"/>
      <c r="GFX2" s="503"/>
      <c r="GFY2" s="503"/>
      <c r="GFZ2" s="503"/>
      <c r="GGA2" s="503"/>
      <c r="GGB2" s="503"/>
      <c r="GGC2" s="503"/>
      <c r="GGD2" s="503"/>
      <c r="GGE2" s="503"/>
      <c r="GGF2" s="503" t="s">
        <v>349</v>
      </c>
      <c r="GGG2" s="503"/>
      <c r="GGH2" s="503"/>
      <c r="GGI2" s="503"/>
      <c r="GGJ2" s="503"/>
      <c r="GGK2" s="503"/>
      <c r="GGL2" s="503"/>
      <c r="GGM2" s="503"/>
      <c r="GGN2" s="503"/>
      <c r="GGO2" s="503"/>
      <c r="GGP2" s="503"/>
      <c r="GGQ2" s="503"/>
      <c r="GGR2" s="503"/>
      <c r="GGS2" s="503"/>
      <c r="GGT2" s="503"/>
      <c r="GGU2" s="503"/>
      <c r="GGV2" s="503" t="s">
        <v>349</v>
      </c>
      <c r="GGW2" s="503"/>
      <c r="GGX2" s="503"/>
      <c r="GGY2" s="503"/>
      <c r="GGZ2" s="503"/>
      <c r="GHA2" s="503"/>
      <c r="GHB2" s="503"/>
      <c r="GHC2" s="503"/>
      <c r="GHD2" s="503"/>
      <c r="GHE2" s="503"/>
      <c r="GHF2" s="503"/>
      <c r="GHG2" s="503"/>
      <c r="GHH2" s="503"/>
      <c r="GHI2" s="503"/>
      <c r="GHJ2" s="503"/>
      <c r="GHK2" s="503"/>
      <c r="GHL2" s="503" t="s">
        <v>349</v>
      </c>
      <c r="GHM2" s="503"/>
      <c r="GHN2" s="503"/>
      <c r="GHO2" s="503"/>
      <c r="GHP2" s="503"/>
      <c r="GHQ2" s="503"/>
      <c r="GHR2" s="503"/>
      <c r="GHS2" s="503"/>
      <c r="GHT2" s="503"/>
      <c r="GHU2" s="503"/>
      <c r="GHV2" s="503"/>
      <c r="GHW2" s="503"/>
      <c r="GHX2" s="503"/>
      <c r="GHY2" s="503"/>
      <c r="GHZ2" s="503"/>
      <c r="GIA2" s="503"/>
      <c r="GIB2" s="503" t="s">
        <v>349</v>
      </c>
      <c r="GIC2" s="503"/>
      <c r="GID2" s="503"/>
      <c r="GIE2" s="503"/>
      <c r="GIF2" s="503"/>
      <c r="GIG2" s="503"/>
      <c r="GIH2" s="503"/>
      <c r="GII2" s="503"/>
      <c r="GIJ2" s="503"/>
      <c r="GIK2" s="503"/>
      <c r="GIL2" s="503"/>
      <c r="GIM2" s="503"/>
      <c r="GIN2" s="503"/>
      <c r="GIO2" s="503"/>
      <c r="GIP2" s="503"/>
      <c r="GIQ2" s="503"/>
      <c r="GIR2" s="503" t="s">
        <v>349</v>
      </c>
      <c r="GIS2" s="503"/>
      <c r="GIT2" s="503"/>
      <c r="GIU2" s="503"/>
      <c r="GIV2" s="503"/>
      <c r="GIW2" s="503"/>
      <c r="GIX2" s="503"/>
      <c r="GIY2" s="503"/>
      <c r="GIZ2" s="503"/>
      <c r="GJA2" s="503"/>
      <c r="GJB2" s="503"/>
      <c r="GJC2" s="503"/>
      <c r="GJD2" s="503"/>
      <c r="GJE2" s="503"/>
      <c r="GJF2" s="503"/>
      <c r="GJG2" s="503"/>
      <c r="GJH2" s="503" t="s">
        <v>349</v>
      </c>
      <c r="GJI2" s="503"/>
      <c r="GJJ2" s="503"/>
      <c r="GJK2" s="503"/>
      <c r="GJL2" s="503"/>
      <c r="GJM2" s="503"/>
      <c r="GJN2" s="503"/>
      <c r="GJO2" s="503"/>
      <c r="GJP2" s="503"/>
      <c r="GJQ2" s="503"/>
      <c r="GJR2" s="503"/>
      <c r="GJS2" s="503"/>
      <c r="GJT2" s="503"/>
      <c r="GJU2" s="503"/>
      <c r="GJV2" s="503"/>
      <c r="GJW2" s="503"/>
      <c r="GJX2" s="503" t="s">
        <v>349</v>
      </c>
      <c r="GJY2" s="503"/>
      <c r="GJZ2" s="503"/>
      <c r="GKA2" s="503"/>
      <c r="GKB2" s="503"/>
      <c r="GKC2" s="503"/>
      <c r="GKD2" s="503"/>
      <c r="GKE2" s="503"/>
      <c r="GKF2" s="503"/>
      <c r="GKG2" s="503"/>
      <c r="GKH2" s="503"/>
      <c r="GKI2" s="503"/>
      <c r="GKJ2" s="503"/>
      <c r="GKK2" s="503"/>
      <c r="GKL2" s="503"/>
      <c r="GKM2" s="503"/>
      <c r="GKN2" s="503" t="s">
        <v>349</v>
      </c>
      <c r="GKO2" s="503"/>
      <c r="GKP2" s="503"/>
      <c r="GKQ2" s="503"/>
      <c r="GKR2" s="503"/>
      <c r="GKS2" s="503"/>
      <c r="GKT2" s="503"/>
      <c r="GKU2" s="503"/>
      <c r="GKV2" s="503"/>
      <c r="GKW2" s="503"/>
      <c r="GKX2" s="503"/>
      <c r="GKY2" s="503"/>
      <c r="GKZ2" s="503"/>
      <c r="GLA2" s="503"/>
      <c r="GLB2" s="503"/>
      <c r="GLC2" s="503"/>
      <c r="GLD2" s="503" t="s">
        <v>349</v>
      </c>
      <c r="GLE2" s="503"/>
      <c r="GLF2" s="503"/>
      <c r="GLG2" s="503"/>
      <c r="GLH2" s="503"/>
      <c r="GLI2" s="503"/>
      <c r="GLJ2" s="503"/>
      <c r="GLK2" s="503"/>
      <c r="GLL2" s="503"/>
      <c r="GLM2" s="503"/>
      <c r="GLN2" s="503"/>
      <c r="GLO2" s="503"/>
      <c r="GLP2" s="503"/>
      <c r="GLQ2" s="503"/>
      <c r="GLR2" s="503"/>
      <c r="GLS2" s="503"/>
      <c r="GLT2" s="503" t="s">
        <v>349</v>
      </c>
      <c r="GLU2" s="503"/>
      <c r="GLV2" s="503"/>
      <c r="GLW2" s="503"/>
      <c r="GLX2" s="503"/>
      <c r="GLY2" s="503"/>
      <c r="GLZ2" s="503"/>
      <c r="GMA2" s="503"/>
      <c r="GMB2" s="503"/>
      <c r="GMC2" s="503"/>
      <c r="GMD2" s="503"/>
      <c r="GME2" s="503"/>
      <c r="GMF2" s="503"/>
      <c r="GMG2" s="503"/>
      <c r="GMH2" s="503"/>
      <c r="GMI2" s="503"/>
      <c r="GMJ2" s="503" t="s">
        <v>349</v>
      </c>
      <c r="GMK2" s="503"/>
      <c r="GML2" s="503"/>
      <c r="GMM2" s="503"/>
      <c r="GMN2" s="503"/>
      <c r="GMO2" s="503"/>
      <c r="GMP2" s="503"/>
      <c r="GMQ2" s="503"/>
      <c r="GMR2" s="503"/>
      <c r="GMS2" s="503"/>
      <c r="GMT2" s="503"/>
      <c r="GMU2" s="503"/>
      <c r="GMV2" s="503"/>
      <c r="GMW2" s="503"/>
      <c r="GMX2" s="503"/>
      <c r="GMY2" s="503"/>
      <c r="GMZ2" s="503" t="s">
        <v>349</v>
      </c>
      <c r="GNA2" s="503"/>
      <c r="GNB2" s="503"/>
      <c r="GNC2" s="503"/>
      <c r="GND2" s="503"/>
      <c r="GNE2" s="503"/>
      <c r="GNF2" s="503"/>
      <c r="GNG2" s="503"/>
      <c r="GNH2" s="503"/>
      <c r="GNI2" s="503"/>
      <c r="GNJ2" s="503"/>
      <c r="GNK2" s="503"/>
      <c r="GNL2" s="503"/>
      <c r="GNM2" s="503"/>
      <c r="GNN2" s="503"/>
      <c r="GNO2" s="503"/>
      <c r="GNP2" s="503" t="s">
        <v>349</v>
      </c>
      <c r="GNQ2" s="503"/>
      <c r="GNR2" s="503"/>
      <c r="GNS2" s="503"/>
      <c r="GNT2" s="503"/>
      <c r="GNU2" s="503"/>
      <c r="GNV2" s="503"/>
      <c r="GNW2" s="503"/>
      <c r="GNX2" s="503"/>
      <c r="GNY2" s="503"/>
      <c r="GNZ2" s="503"/>
      <c r="GOA2" s="503"/>
      <c r="GOB2" s="503"/>
      <c r="GOC2" s="503"/>
      <c r="GOD2" s="503"/>
      <c r="GOE2" s="503"/>
      <c r="GOF2" s="503" t="s">
        <v>349</v>
      </c>
      <c r="GOG2" s="503"/>
      <c r="GOH2" s="503"/>
      <c r="GOI2" s="503"/>
      <c r="GOJ2" s="503"/>
      <c r="GOK2" s="503"/>
      <c r="GOL2" s="503"/>
      <c r="GOM2" s="503"/>
      <c r="GON2" s="503"/>
      <c r="GOO2" s="503"/>
      <c r="GOP2" s="503"/>
      <c r="GOQ2" s="503"/>
      <c r="GOR2" s="503"/>
      <c r="GOS2" s="503"/>
      <c r="GOT2" s="503"/>
      <c r="GOU2" s="503"/>
      <c r="GOV2" s="503" t="s">
        <v>349</v>
      </c>
      <c r="GOW2" s="503"/>
      <c r="GOX2" s="503"/>
      <c r="GOY2" s="503"/>
      <c r="GOZ2" s="503"/>
      <c r="GPA2" s="503"/>
      <c r="GPB2" s="503"/>
      <c r="GPC2" s="503"/>
      <c r="GPD2" s="503"/>
      <c r="GPE2" s="503"/>
      <c r="GPF2" s="503"/>
      <c r="GPG2" s="503"/>
      <c r="GPH2" s="503"/>
      <c r="GPI2" s="503"/>
      <c r="GPJ2" s="503"/>
      <c r="GPK2" s="503"/>
      <c r="GPL2" s="503" t="s">
        <v>349</v>
      </c>
      <c r="GPM2" s="503"/>
      <c r="GPN2" s="503"/>
      <c r="GPO2" s="503"/>
      <c r="GPP2" s="503"/>
      <c r="GPQ2" s="503"/>
      <c r="GPR2" s="503"/>
      <c r="GPS2" s="503"/>
      <c r="GPT2" s="503"/>
      <c r="GPU2" s="503"/>
      <c r="GPV2" s="503"/>
      <c r="GPW2" s="503"/>
      <c r="GPX2" s="503"/>
      <c r="GPY2" s="503"/>
      <c r="GPZ2" s="503"/>
      <c r="GQA2" s="503"/>
      <c r="GQB2" s="503" t="s">
        <v>349</v>
      </c>
      <c r="GQC2" s="503"/>
      <c r="GQD2" s="503"/>
      <c r="GQE2" s="503"/>
      <c r="GQF2" s="503"/>
      <c r="GQG2" s="503"/>
      <c r="GQH2" s="503"/>
      <c r="GQI2" s="503"/>
      <c r="GQJ2" s="503"/>
      <c r="GQK2" s="503"/>
      <c r="GQL2" s="503"/>
      <c r="GQM2" s="503"/>
      <c r="GQN2" s="503"/>
      <c r="GQO2" s="503"/>
      <c r="GQP2" s="503"/>
      <c r="GQQ2" s="503"/>
      <c r="GQR2" s="503" t="s">
        <v>349</v>
      </c>
      <c r="GQS2" s="503"/>
      <c r="GQT2" s="503"/>
      <c r="GQU2" s="503"/>
      <c r="GQV2" s="503"/>
      <c r="GQW2" s="503"/>
      <c r="GQX2" s="503"/>
      <c r="GQY2" s="503"/>
      <c r="GQZ2" s="503"/>
      <c r="GRA2" s="503"/>
      <c r="GRB2" s="503"/>
      <c r="GRC2" s="503"/>
      <c r="GRD2" s="503"/>
      <c r="GRE2" s="503"/>
      <c r="GRF2" s="503"/>
      <c r="GRG2" s="503"/>
      <c r="GRH2" s="503" t="s">
        <v>349</v>
      </c>
      <c r="GRI2" s="503"/>
      <c r="GRJ2" s="503"/>
      <c r="GRK2" s="503"/>
      <c r="GRL2" s="503"/>
      <c r="GRM2" s="503"/>
      <c r="GRN2" s="503"/>
      <c r="GRO2" s="503"/>
      <c r="GRP2" s="503"/>
      <c r="GRQ2" s="503"/>
      <c r="GRR2" s="503"/>
      <c r="GRS2" s="503"/>
      <c r="GRT2" s="503"/>
      <c r="GRU2" s="503"/>
      <c r="GRV2" s="503"/>
      <c r="GRW2" s="503"/>
      <c r="GRX2" s="503" t="s">
        <v>349</v>
      </c>
      <c r="GRY2" s="503"/>
      <c r="GRZ2" s="503"/>
      <c r="GSA2" s="503"/>
      <c r="GSB2" s="503"/>
      <c r="GSC2" s="503"/>
      <c r="GSD2" s="503"/>
      <c r="GSE2" s="503"/>
      <c r="GSF2" s="503"/>
      <c r="GSG2" s="503"/>
      <c r="GSH2" s="503"/>
      <c r="GSI2" s="503"/>
      <c r="GSJ2" s="503"/>
      <c r="GSK2" s="503"/>
      <c r="GSL2" s="503"/>
      <c r="GSM2" s="503"/>
      <c r="GSN2" s="503" t="s">
        <v>349</v>
      </c>
      <c r="GSO2" s="503"/>
      <c r="GSP2" s="503"/>
      <c r="GSQ2" s="503"/>
      <c r="GSR2" s="503"/>
      <c r="GSS2" s="503"/>
      <c r="GST2" s="503"/>
      <c r="GSU2" s="503"/>
      <c r="GSV2" s="503"/>
      <c r="GSW2" s="503"/>
      <c r="GSX2" s="503"/>
      <c r="GSY2" s="503"/>
      <c r="GSZ2" s="503"/>
      <c r="GTA2" s="503"/>
      <c r="GTB2" s="503"/>
      <c r="GTC2" s="503"/>
      <c r="GTD2" s="503" t="s">
        <v>349</v>
      </c>
      <c r="GTE2" s="503"/>
      <c r="GTF2" s="503"/>
      <c r="GTG2" s="503"/>
      <c r="GTH2" s="503"/>
      <c r="GTI2" s="503"/>
      <c r="GTJ2" s="503"/>
      <c r="GTK2" s="503"/>
      <c r="GTL2" s="503"/>
      <c r="GTM2" s="503"/>
      <c r="GTN2" s="503"/>
      <c r="GTO2" s="503"/>
      <c r="GTP2" s="503"/>
      <c r="GTQ2" s="503"/>
      <c r="GTR2" s="503"/>
      <c r="GTS2" s="503"/>
      <c r="GTT2" s="503" t="s">
        <v>349</v>
      </c>
      <c r="GTU2" s="503"/>
      <c r="GTV2" s="503"/>
      <c r="GTW2" s="503"/>
      <c r="GTX2" s="503"/>
      <c r="GTY2" s="503"/>
      <c r="GTZ2" s="503"/>
      <c r="GUA2" s="503"/>
      <c r="GUB2" s="503"/>
      <c r="GUC2" s="503"/>
      <c r="GUD2" s="503"/>
      <c r="GUE2" s="503"/>
      <c r="GUF2" s="503"/>
      <c r="GUG2" s="503"/>
      <c r="GUH2" s="503"/>
      <c r="GUI2" s="503"/>
      <c r="GUJ2" s="503" t="s">
        <v>349</v>
      </c>
      <c r="GUK2" s="503"/>
      <c r="GUL2" s="503"/>
      <c r="GUM2" s="503"/>
      <c r="GUN2" s="503"/>
      <c r="GUO2" s="503"/>
      <c r="GUP2" s="503"/>
      <c r="GUQ2" s="503"/>
      <c r="GUR2" s="503"/>
      <c r="GUS2" s="503"/>
      <c r="GUT2" s="503"/>
      <c r="GUU2" s="503"/>
      <c r="GUV2" s="503"/>
      <c r="GUW2" s="503"/>
      <c r="GUX2" s="503"/>
      <c r="GUY2" s="503"/>
      <c r="GUZ2" s="503" t="s">
        <v>349</v>
      </c>
      <c r="GVA2" s="503"/>
      <c r="GVB2" s="503"/>
      <c r="GVC2" s="503"/>
      <c r="GVD2" s="503"/>
      <c r="GVE2" s="503"/>
      <c r="GVF2" s="503"/>
      <c r="GVG2" s="503"/>
      <c r="GVH2" s="503"/>
      <c r="GVI2" s="503"/>
      <c r="GVJ2" s="503"/>
      <c r="GVK2" s="503"/>
      <c r="GVL2" s="503"/>
      <c r="GVM2" s="503"/>
      <c r="GVN2" s="503"/>
      <c r="GVO2" s="503"/>
      <c r="GVP2" s="503" t="s">
        <v>349</v>
      </c>
      <c r="GVQ2" s="503"/>
      <c r="GVR2" s="503"/>
      <c r="GVS2" s="503"/>
      <c r="GVT2" s="503"/>
      <c r="GVU2" s="503"/>
      <c r="GVV2" s="503"/>
      <c r="GVW2" s="503"/>
      <c r="GVX2" s="503"/>
      <c r="GVY2" s="503"/>
      <c r="GVZ2" s="503"/>
      <c r="GWA2" s="503"/>
      <c r="GWB2" s="503"/>
      <c r="GWC2" s="503"/>
      <c r="GWD2" s="503"/>
      <c r="GWE2" s="503"/>
      <c r="GWF2" s="503" t="s">
        <v>349</v>
      </c>
      <c r="GWG2" s="503"/>
      <c r="GWH2" s="503"/>
      <c r="GWI2" s="503"/>
      <c r="GWJ2" s="503"/>
      <c r="GWK2" s="503"/>
      <c r="GWL2" s="503"/>
      <c r="GWM2" s="503"/>
      <c r="GWN2" s="503"/>
      <c r="GWO2" s="503"/>
      <c r="GWP2" s="503"/>
      <c r="GWQ2" s="503"/>
      <c r="GWR2" s="503"/>
      <c r="GWS2" s="503"/>
      <c r="GWT2" s="503"/>
      <c r="GWU2" s="503"/>
      <c r="GWV2" s="503" t="s">
        <v>349</v>
      </c>
      <c r="GWW2" s="503"/>
      <c r="GWX2" s="503"/>
      <c r="GWY2" s="503"/>
      <c r="GWZ2" s="503"/>
      <c r="GXA2" s="503"/>
      <c r="GXB2" s="503"/>
      <c r="GXC2" s="503"/>
      <c r="GXD2" s="503"/>
      <c r="GXE2" s="503"/>
      <c r="GXF2" s="503"/>
      <c r="GXG2" s="503"/>
      <c r="GXH2" s="503"/>
      <c r="GXI2" s="503"/>
      <c r="GXJ2" s="503"/>
      <c r="GXK2" s="503"/>
      <c r="GXL2" s="503" t="s">
        <v>349</v>
      </c>
      <c r="GXM2" s="503"/>
      <c r="GXN2" s="503"/>
      <c r="GXO2" s="503"/>
      <c r="GXP2" s="503"/>
      <c r="GXQ2" s="503"/>
      <c r="GXR2" s="503"/>
      <c r="GXS2" s="503"/>
      <c r="GXT2" s="503"/>
      <c r="GXU2" s="503"/>
      <c r="GXV2" s="503"/>
      <c r="GXW2" s="503"/>
      <c r="GXX2" s="503"/>
      <c r="GXY2" s="503"/>
      <c r="GXZ2" s="503"/>
      <c r="GYA2" s="503"/>
      <c r="GYB2" s="503" t="s">
        <v>349</v>
      </c>
      <c r="GYC2" s="503"/>
      <c r="GYD2" s="503"/>
      <c r="GYE2" s="503"/>
      <c r="GYF2" s="503"/>
      <c r="GYG2" s="503"/>
      <c r="GYH2" s="503"/>
      <c r="GYI2" s="503"/>
      <c r="GYJ2" s="503"/>
      <c r="GYK2" s="503"/>
      <c r="GYL2" s="503"/>
      <c r="GYM2" s="503"/>
      <c r="GYN2" s="503"/>
      <c r="GYO2" s="503"/>
      <c r="GYP2" s="503"/>
      <c r="GYQ2" s="503"/>
      <c r="GYR2" s="503" t="s">
        <v>349</v>
      </c>
      <c r="GYS2" s="503"/>
      <c r="GYT2" s="503"/>
      <c r="GYU2" s="503"/>
      <c r="GYV2" s="503"/>
      <c r="GYW2" s="503"/>
      <c r="GYX2" s="503"/>
      <c r="GYY2" s="503"/>
      <c r="GYZ2" s="503"/>
      <c r="GZA2" s="503"/>
      <c r="GZB2" s="503"/>
      <c r="GZC2" s="503"/>
      <c r="GZD2" s="503"/>
      <c r="GZE2" s="503"/>
      <c r="GZF2" s="503"/>
      <c r="GZG2" s="503"/>
      <c r="GZH2" s="503" t="s">
        <v>349</v>
      </c>
      <c r="GZI2" s="503"/>
      <c r="GZJ2" s="503"/>
      <c r="GZK2" s="503"/>
      <c r="GZL2" s="503"/>
      <c r="GZM2" s="503"/>
      <c r="GZN2" s="503"/>
      <c r="GZO2" s="503"/>
      <c r="GZP2" s="503"/>
      <c r="GZQ2" s="503"/>
      <c r="GZR2" s="503"/>
      <c r="GZS2" s="503"/>
      <c r="GZT2" s="503"/>
      <c r="GZU2" s="503"/>
      <c r="GZV2" s="503"/>
      <c r="GZW2" s="503"/>
      <c r="GZX2" s="503" t="s">
        <v>349</v>
      </c>
      <c r="GZY2" s="503"/>
      <c r="GZZ2" s="503"/>
      <c r="HAA2" s="503"/>
      <c r="HAB2" s="503"/>
      <c r="HAC2" s="503"/>
      <c r="HAD2" s="503"/>
      <c r="HAE2" s="503"/>
      <c r="HAF2" s="503"/>
      <c r="HAG2" s="503"/>
      <c r="HAH2" s="503"/>
      <c r="HAI2" s="503"/>
      <c r="HAJ2" s="503"/>
      <c r="HAK2" s="503"/>
      <c r="HAL2" s="503"/>
      <c r="HAM2" s="503"/>
      <c r="HAN2" s="503" t="s">
        <v>349</v>
      </c>
      <c r="HAO2" s="503"/>
      <c r="HAP2" s="503"/>
      <c r="HAQ2" s="503"/>
      <c r="HAR2" s="503"/>
      <c r="HAS2" s="503"/>
      <c r="HAT2" s="503"/>
      <c r="HAU2" s="503"/>
      <c r="HAV2" s="503"/>
      <c r="HAW2" s="503"/>
      <c r="HAX2" s="503"/>
      <c r="HAY2" s="503"/>
      <c r="HAZ2" s="503"/>
      <c r="HBA2" s="503"/>
      <c r="HBB2" s="503"/>
      <c r="HBC2" s="503"/>
      <c r="HBD2" s="503" t="s">
        <v>349</v>
      </c>
      <c r="HBE2" s="503"/>
      <c r="HBF2" s="503"/>
      <c r="HBG2" s="503"/>
      <c r="HBH2" s="503"/>
      <c r="HBI2" s="503"/>
      <c r="HBJ2" s="503"/>
      <c r="HBK2" s="503"/>
      <c r="HBL2" s="503"/>
      <c r="HBM2" s="503"/>
      <c r="HBN2" s="503"/>
      <c r="HBO2" s="503"/>
      <c r="HBP2" s="503"/>
      <c r="HBQ2" s="503"/>
      <c r="HBR2" s="503"/>
      <c r="HBS2" s="503"/>
      <c r="HBT2" s="503" t="s">
        <v>349</v>
      </c>
      <c r="HBU2" s="503"/>
      <c r="HBV2" s="503"/>
      <c r="HBW2" s="503"/>
      <c r="HBX2" s="503"/>
      <c r="HBY2" s="503"/>
      <c r="HBZ2" s="503"/>
      <c r="HCA2" s="503"/>
      <c r="HCB2" s="503"/>
      <c r="HCC2" s="503"/>
      <c r="HCD2" s="503"/>
      <c r="HCE2" s="503"/>
      <c r="HCF2" s="503"/>
      <c r="HCG2" s="503"/>
      <c r="HCH2" s="503"/>
      <c r="HCI2" s="503"/>
      <c r="HCJ2" s="503" t="s">
        <v>349</v>
      </c>
      <c r="HCK2" s="503"/>
      <c r="HCL2" s="503"/>
      <c r="HCM2" s="503"/>
      <c r="HCN2" s="503"/>
      <c r="HCO2" s="503"/>
      <c r="HCP2" s="503"/>
      <c r="HCQ2" s="503"/>
      <c r="HCR2" s="503"/>
      <c r="HCS2" s="503"/>
      <c r="HCT2" s="503"/>
      <c r="HCU2" s="503"/>
      <c r="HCV2" s="503"/>
      <c r="HCW2" s="503"/>
      <c r="HCX2" s="503"/>
      <c r="HCY2" s="503"/>
      <c r="HCZ2" s="503" t="s">
        <v>349</v>
      </c>
      <c r="HDA2" s="503"/>
      <c r="HDB2" s="503"/>
      <c r="HDC2" s="503"/>
      <c r="HDD2" s="503"/>
      <c r="HDE2" s="503"/>
      <c r="HDF2" s="503"/>
      <c r="HDG2" s="503"/>
      <c r="HDH2" s="503"/>
      <c r="HDI2" s="503"/>
      <c r="HDJ2" s="503"/>
      <c r="HDK2" s="503"/>
      <c r="HDL2" s="503"/>
      <c r="HDM2" s="503"/>
      <c r="HDN2" s="503"/>
      <c r="HDO2" s="503"/>
      <c r="HDP2" s="503" t="s">
        <v>349</v>
      </c>
      <c r="HDQ2" s="503"/>
      <c r="HDR2" s="503"/>
      <c r="HDS2" s="503"/>
      <c r="HDT2" s="503"/>
      <c r="HDU2" s="503"/>
      <c r="HDV2" s="503"/>
      <c r="HDW2" s="503"/>
      <c r="HDX2" s="503"/>
      <c r="HDY2" s="503"/>
      <c r="HDZ2" s="503"/>
      <c r="HEA2" s="503"/>
      <c r="HEB2" s="503"/>
      <c r="HEC2" s="503"/>
      <c r="HED2" s="503"/>
      <c r="HEE2" s="503"/>
      <c r="HEF2" s="503" t="s">
        <v>349</v>
      </c>
      <c r="HEG2" s="503"/>
      <c r="HEH2" s="503"/>
      <c r="HEI2" s="503"/>
      <c r="HEJ2" s="503"/>
      <c r="HEK2" s="503"/>
      <c r="HEL2" s="503"/>
      <c r="HEM2" s="503"/>
      <c r="HEN2" s="503"/>
      <c r="HEO2" s="503"/>
      <c r="HEP2" s="503"/>
      <c r="HEQ2" s="503"/>
      <c r="HER2" s="503"/>
      <c r="HES2" s="503"/>
      <c r="HET2" s="503"/>
      <c r="HEU2" s="503"/>
      <c r="HEV2" s="503" t="s">
        <v>349</v>
      </c>
      <c r="HEW2" s="503"/>
      <c r="HEX2" s="503"/>
      <c r="HEY2" s="503"/>
      <c r="HEZ2" s="503"/>
      <c r="HFA2" s="503"/>
      <c r="HFB2" s="503"/>
      <c r="HFC2" s="503"/>
      <c r="HFD2" s="503"/>
      <c r="HFE2" s="503"/>
      <c r="HFF2" s="503"/>
      <c r="HFG2" s="503"/>
      <c r="HFH2" s="503"/>
      <c r="HFI2" s="503"/>
      <c r="HFJ2" s="503"/>
      <c r="HFK2" s="503"/>
      <c r="HFL2" s="503" t="s">
        <v>349</v>
      </c>
      <c r="HFM2" s="503"/>
      <c r="HFN2" s="503"/>
      <c r="HFO2" s="503"/>
      <c r="HFP2" s="503"/>
      <c r="HFQ2" s="503"/>
      <c r="HFR2" s="503"/>
      <c r="HFS2" s="503"/>
      <c r="HFT2" s="503"/>
      <c r="HFU2" s="503"/>
      <c r="HFV2" s="503"/>
      <c r="HFW2" s="503"/>
      <c r="HFX2" s="503"/>
      <c r="HFY2" s="503"/>
      <c r="HFZ2" s="503"/>
      <c r="HGA2" s="503"/>
      <c r="HGB2" s="503" t="s">
        <v>349</v>
      </c>
      <c r="HGC2" s="503"/>
      <c r="HGD2" s="503"/>
      <c r="HGE2" s="503"/>
      <c r="HGF2" s="503"/>
      <c r="HGG2" s="503"/>
      <c r="HGH2" s="503"/>
      <c r="HGI2" s="503"/>
      <c r="HGJ2" s="503"/>
      <c r="HGK2" s="503"/>
      <c r="HGL2" s="503"/>
      <c r="HGM2" s="503"/>
      <c r="HGN2" s="503"/>
      <c r="HGO2" s="503"/>
      <c r="HGP2" s="503"/>
      <c r="HGQ2" s="503"/>
      <c r="HGR2" s="503" t="s">
        <v>349</v>
      </c>
      <c r="HGS2" s="503"/>
      <c r="HGT2" s="503"/>
      <c r="HGU2" s="503"/>
      <c r="HGV2" s="503"/>
      <c r="HGW2" s="503"/>
      <c r="HGX2" s="503"/>
      <c r="HGY2" s="503"/>
      <c r="HGZ2" s="503"/>
      <c r="HHA2" s="503"/>
      <c r="HHB2" s="503"/>
      <c r="HHC2" s="503"/>
      <c r="HHD2" s="503"/>
      <c r="HHE2" s="503"/>
      <c r="HHF2" s="503"/>
      <c r="HHG2" s="503"/>
      <c r="HHH2" s="503" t="s">
        <v>349</v>
      </c>
      <c r="HHI2" s="503"/>
      <c r="HHJ2" s="503"/>
      <c r="HHK2" s="503"/>
      <c r="HHL2" s="503"/>
      <c r="HHM2" s="503"/>
      <c r="HHN2" s="503"/>
      <c r="HHO2" s="503"/>
      <c r="HHP2" s="503"/>
      <c r="HHQ2" s="503"/>
      <c r="HHR2" s="503"/>
      <c r="HHS2" s="503"/>
      <c r="HHT2" s="503"/>
      <c r="HHU2" s="503"/>
      <c r="HHV2" s="503"/>
      <c r="HHW2" s="503"/>
      <c r="HHX2" s="503" t="s">
        <v>349</v>
      </c>
      <c r="HHY2" s="503"/>
      <c r="HHZ2" s="503"/>
      <c r="HIA2" s="503"/>
      <c r="HIB2" s="503"/>
      <c r="HIC2" s="503"/>
      <c r="HID2" s="503"/>
      <c r="HIE2" s="503"/>
      <c r="HIF2" s="503"/>
      <c r="HIG2" s="503"/>
      <c r="HIH2" s="503"/>
      <c r="HII2" s="503"/>
      <c r="HIJ2" s="503"/>
      <c r="HIK2" s="503"/>
      <c r="HIL2" s="503"/>
      <c r="HIM2" s="503"/>
      <c r="HIN2" s="503" t="s">
        <v>349</v>
      </c>
      <c r="HIO2" s="503"/>
      <c r="HIP2" s="503"/>
      <c r="HIQ2" s="503"/>
      <c r="HIR2" s="503"/>
      <c r="HIS2" s="503"/>
      <c r="HIT2" s="503"/>
      <c r="HIU2" s="503"/>
      <c r="HIV2" s="503"/>
      <c r="HIW2" s="503"/>
      <c r="HIX2" s="503"/>
      <c r="HIY2" s="503"/>
      <c r="HIZ2" s="503"/>
      <c r="HJA2" s="503"/>
      <c r="HJB2" s="503"/>
      <c r="HJC2" s="503"/>
      <c r="HJD2" s="503" t="s">
        <v>349</v>
      </c>
      <c r="HJE2" s="503"/>
      <c r="HJF2" s="503"/>
      <c r="HJG2" s="503"/>
      <c r="HJH2" s="503"/>
      <c r="HJI2" s="503"/>
      <c r="HJJ2" s="503"/>
      <c r="HJK2" s="503"/>
      <c r="HJL2" s="503"/>
      <c r="HJM2" s="503"/>
      <c r="HJN2" s="503"/>
      <c r="HJO2" s="503"/>
      <c r="HJP2" s="503"/>
      <c r="HJQ2" s="503"/>
      <c r="HJR2" s="503"/>
      <c r="HJS2" s="503"/>
      <c r="HJT2" s="503" t="s">
        <v>349</v>
      </c>
      <c r="HJU2" s="503"/>
      <c r="HJV2" s="503"/>
      <c r="HJW2" s="503"/>
      <c r="HJX2" s="503"/>
      <c r="HJY2" s="503"/>
      <c r="HJZ2" s="503"/>
      <c r="HKA2" s="503"/>
      <c r="HKB2" s="503"/>
      <c r="HKC2" s="503"/>
      <c r="HKD2" s="503"/>
      <c r="HKE2" s="503"/>
      <c r="HKF2" s="503"/>
      <c r="HKG2" s="503"/>
      <c r="HKH2" s="503"/>
      <c r="HKI2" s="503"/>
      <c r="HKJ2" s="503" t="s">
        <v>349</v>
      </c>
      <c r="HKK2" s="503"/>
      <c r="HKL2" s="503"/>
      <c r="HKM2" s="503"/>
      <c r="HKN2" s="503"/>
      <c r="HKO2" s="503"/>
      <c r="HKP2" s="503"/>
      <c r="HKQ2" s="503"/>
      <c r="HKR2" s="503"/>
      <c r="HKS2" s="503"/>
      <c r="HKT2" s="503"/>
      <c r="HKU2" s="503"/>
      <c r="HKV2" s="503"/>
      <c r="HKW2" s="503"/>
      <c r="HKX2" s="503"/>
      <c r="HKY2" s="503"/>
      <c r="HKZ2" s="503" t="s">
        <v>349</v>
      </c>
      <c r="HLA2" s="503"/>
      <c r="HLB2" s="503"/>
      <c r="HLC2" s="503"/>
      <c r="HLD2" s="503"/>
      <c r="HLE2" s="503"/>
      <c r="HLF2" s="503"/>
      <c r="HLG2" s="503"/>
      <c r="HLH2" s="503"/>
      <c r="HLI2" s="503"/>
      <c r="HLJ2" s="503"/>
      <c r="HLK2" s="503"/>
      <c r="HLL2" s="503"/>
      <c r="HLM2" s="503"/>
      <c r="HLN2" s="503"/>
      <c r="HLO2" s="503"/>
      <c r="HLP2" s="503" t="s">
        <v>349</v>
      </c>
      <c r="HLQ2" s="503"/>
      <c r="HLR2" s="503"/>
      <c r="HLS2" s="503"/>
      <c r="HLT2" s="503"/>
      <c r="HLU2" s="503"/>
      <c r="HLV2" s="503"/>
      <c r="HLW2" s="503"/>
      <c r="HLX2" s="503"/>
      <c r="HLY2" s="503"/>
      <c r="HLZ2" s="503"/>
      <c r="HMA2" s="503"/>
      <c r="HMB2" s="503"/>
      <c r="HMC2" s="503"/>
      <c r="HMD2" s="503"/>
      <c r="HME2" s="503"/>
      <c r="HMF2" s="503" t="s">
        <v>349</v>
      </c>
      <c r="HMG2" s="503"/>
      <c r="HMH2" s="503"/>
      <c r="HMI2" s="503"/>
      <c r="HMJ2" s="503"/>
      <c r="HMK2" s="503"/>
      <c r="HML2" s="503"/>
      <c r="HMM2" s="503"/>
      <c r="HMN2" s="503"/>
      <c r="HMO2" s="503"/>
      <c r="HMP2" s="503"/>
      <c r="HMQ2" s="503"/>
      <c r="HMR2" s="503"/>
      <c r="HMS2" s="503"/>
      <c r="HMT2" s="503"/>
      <c r="HMU2" s="503"/>
      <c r="HMV2" s="503" t="s">
        <v>349</v>
      </c>
      <c r="HMW2" s="503"/>
      <c r="HMX2" s="503"/>
      <c r="HMY2" s="503"/>
      <c r="HMZ2" s="503"/>
      <c r="HNA2" s="503"/>
      <c r="HNB2" s="503"/>
      <c r="HNC2" s="503"/>
      <c r="HND2" s="503"/>
      <c r="HNE2" s="503"/>
      <c r="HNF2" s="503"/>
      <c r="HNG2" s="503"/>
      <c r="HNH2" s="503"/>
      <c r="HNI2" s="503"/>
      <c r="HNJ2" s="503"/>
      <c r="HNK2" s="503"/>
      <c r="HNL2" s="503" t="s">
        <v>349</v>
      </c>
      <c r="HNM2" s="503"/>
      <c r="HNN2" s="503"/>
      <c r="HNO2" s="503"/>
      <c r="HNP2" s="503"/>
      <c r="HNQ2" s="503"/>
      <c r="HNR2" s="503"/>
      <c r="HNS2" s="503"/>
      <c r="HNT2" s="503"/>
      <c r="HNU2" s="503"/>
      <c r="HNV2" s="503"/>
      <c r="HNW2" s="503"/>
      <c r="HNX2" s="503"/>
      <c r="HNY2" s="503"/>
      <c r="HNZ2" s="503"/>
      <c r="HOA2" s="503"/>
      <c r="HOB2" s="503" t="s">
        <v>349</v>
      </c>
      <c r="HOC2" s="503"/>
      <c r="HOD2" s="503"/>
      <c r="HOE2" s="503"/>
      <c r="HOF2" s="503"/>
      <c r="HOG2" s="503"/>
      <c r="HOH2" s="503"/>
      <c r="HOI2" s="503"/>
      <c r="HOJ2" s="503"/>
      <c r="HOK2" s="503"/>
      <c r="HOL2" s="503"/>
      <c r="HOM2" s="503"/>
      <c r="HON2" s="503"/>
      <c r="HOO2" s="503"/>
      <c r="HOP2" s="503"/>
      <c r="HOQ2" s="503"/>
      <c r="HOR2" s="503" t="s">
        <v>349</v>
      </c>
      <c r="HOS2" s="503"/>
      <c r="HOT2" s="503"/>
      <c r="HOU2" s="503"/>
      <c r="HOV2" s="503"/>
      <c r="HOW2" s="503"/>
      <c r="HOX2" s="503"/>
      <c r="HOY2" s="503"/>
      <c r="HOZ2" s="503"/>
      <c r="HPA2" s="503"/>
      <c r="HPB2" s="503"/>
      <c r="HPC2" s="503"/>
      <c r="HPD2" s="503"/>
      <c r="HPE2" s="503"/>
      <c r="HPF2" s="503"/>
      <c r="HPG2" s="503"/>
      <c r="HPH2" s="503" t="s">
        <v>349</v>
      </c>
      <c r="HPI2" s="503"/>
      <c r="HPJ2" s="503"/>
      <c r="HPK2" s="503"/>
      <c r="HPL2" s="503"/>
      <c r="HPM2" s="503"/>
      <c r="HPN2" s="503"/>
      <c r="HPO2" s="503"/>
      <c r="HPP2" s="503"/>
      <c r="HPQ2" s="503"/>
      <c r="HPR2" s="503"/>
      <c r="HPS2" s="503"/>
      <c r="HPT2" s="503"/>
      <c r="HPU2" s="503"/>
      <c r="HPV2" s="503"/>
      <c r="HPW2" s="503"/>
      <c r="HPX2" s="503" t="s">
        <v>349</v>
      </c>
      <c r="HPY2" s="503"/>
      <c r="HPZ2" s="503"/>
      <c r="HQA2" s="503"/>
      <c r="HQB2" s="503"/>
      <c r="HQC2" s="503"/>
      <c r="HQD2" s="503"/>
      <c r="HQE2" s="503"/>
      <c r="HQF2" s="503"/>
      <c r="HQG2" s="503"/>
      <c r="HQH2" s="503"/>
      <c r="HQI2" s="503"/>
      <c r="HQJ2" s="503"/>
      <c r="HQK2" s="503"/>
      <c r="HQL2" s="503"/>
      <c r="HQM2" s="503"/>
      <c r="HQN2" s="503" t="s">
        <v>349</v>
      </c>
      <c r="HQO2" s="503"/>
      <c r="HQP2" s="503"/>
      <c r="HQQ2" s="503"/>
      <c r="HQR2" s="503"/>
      <c r="HQS2" s="503"/>
      <c r="HQT2" s="503"/>
      <c r="HQU2" s="503"/>
      <c r="HQV2" s="503"/>
      <c r="HQW2" s="503"/>
      <c r="HQX2" s="503"/>
      <c r="HQY2" s="503"/>
      <c r="HQZ2" s="503"/>
      <c r="HRA2" s="503"/>
      <c r="HRB2" s="503"/>
      <c r="HRC2" s="503"/>
      <c r="HRD2" s="503" t="s">
        <v>349</v>
      </c>
      <c r="HRE2" s="503"/>
      <c r="HRF2" s="503"/>
      <c r="HRG2" s="503"/>
      <c r="HRH2" s="503"/>
      <c r="HRI2" s="503"/>
      <c r="HRJ2" s="503"/>
      <c r="HRK2" s="503"/>
      <c r="HRL2" s="503"/>
      <c r="HRM2" s="503"/>
      <c r="HRN2" s="503"/>
      <c r="HRO2" s="503"/>
      <c r="HRP2" s="503"/>
      <c r="HRQ2" s="503"/>
      <c r="HRR2" s="503"/>
      <c r="HRS2" s="503"/>
      <c r="HRT2" s="503" t="s">
        <v>349</v>
      </c>
      <c r="HRU2" s="503"/>
      <c r="HRV2" s="503"/>
      <c r="HRW2" s="503"/>
      <c r="HRX2" s="503"/>
      <c r="HRY2" s="503"/>
      <c r="HRZ2" s="503"/>
      <c r="HSA2" s="503"/>
      <c r="HSB2" s="503"/>
      <c r="HSC2" s="503"/>
      <c r="HSD2" s="503"/>
      <c r="HSE2" s="503"/>
      <c r="HSF2" s="503"/>
      <c r="HSG2" s="503"/>
      <c r="HSH2" s="503"/>
      <c r="HSI2" s="503"/>
      <c r="HSJ2" s="503" t="s">
        <v>349</v>
      </c>
      <c r="HSK2" s="503"/>
      <c r="HSL2" s="503"/>
      <c r="HSM2" s="503"/>
      <c r="HSN2" s="503"/>
      <c r="HSO2" s="503"/>
      <c r="HSP2" s="503"/>
      <c r="HSQ2" s="503"/>
      <c r="HSR2" s="503"/>
      <c r="HSS2" s="503"/>
      <c r="HST2" s="503"/>
      <c r="HSU2" s="503"/>
      <c r="HSV2" s="503"/>
      <c r="HSW2" s="503"/>
      <c r="HSX2" s="503"/>
      <c r="HSY2" s="503"/>
      <c r="HSZ2" s="503" t="s">
        <v>349</v>
      </c>
      <c r="HTA2" s="503"/>
      <c r="HTB2" s="503"/>
      <c r="HTC2" s="503"/>
      <c r="HTD2" s="503"/>
      <c r="HTE2" s="503"/>
      <c r="HTF2" s="503"/>
      <c r="HTG2" s="503"/>
      <c r="HTH2" s="503"/>
      <c r="HTI2" s="503"/>
      <c r="HTJ2" s="503"/>
      <c r="HTK2" s="503"/>
      <c r="HTL2" s="503"/>
      <c r="HTM2" s="503"/>
      <c r="HTN2" s="503"/>
      <c r="HTO2" s="503"/>
      <c r="HTP2" s="503" t="s">
        <v>349</v>
      </c>
      <c r="HTQ2" s="503"/>
      <c r="HTR2" s="503"/>
      <c r="HTS2" s="503"/>
      <c r="HTT2" s="503"/>
      <c r="HTU2" s="503"/>
      <c r="HTV2" s="503"/>
      <c r="HTW2" s="503"/>
      <c r="HTX2" s="503"/>
      <c r="HTY2" s="503"/>
      <c r="HTZ2" s="503"/>
      <c r="HUA2" s="503"/>
      <c r="HUB2" s="503"/>
      <c r="HUC2" s="503"/>
      <c r="HUD2" s="503"/>
      <c r="HUE2" s="503"/>
      <c r="HUF2" s="503" t="s">
        <v>349</v>
      </c>
      <c r="HUG2" s="503"/>
      <c r="HUH2" s="503"/>
      <c r="HUI2" s="503"/>
      <c r="HUJ2" s="503"/>
      <c r="HUK2" s="503"/>
      <c r="HUL2" s="503"/>
      <c r="HUM2" s="503"/>
      <c r="HUN2" s="503"/>
      <c r="HUO2" s="503"/>
      <c r="HUP2" s="503"/>
      <c r="HUQ2" s="503"/>
      <c r="HUR2" s="503"/>
      <c r="HUS2" s="503"/>
      <c r="HUT2" s="503"/>
      <c r="HUU2" s="503"/>
      <c r="HUV2" s="503" t="s">
        <v>349</v>
      </c>
      <c r="HUW2" s="503"/>
      <c r="HUX2" s="503"/>
      <c r="HUY2" s="503"/>
      <c r="HUZ2" s="503"/>
      <c r="HVA2" s="503"/>
      <c r="HVB2" s="503"/>
      <c r="HVC2" s="503"/>
      <c r="HVD2" s="503"/>
      <c r="HVE2" s="503"/>
      <c r="HVF2" s="503"/>
      <c r="HVG2" s="503"/>
      <c r="HVH2" s="503"/>
      <c r="HVI2" s="503"/>
      <c r="HVJ2" s="503"/>
      <c r="HVK2" s="503"/>
      <c r="HVL2" s="503" t="s">
        <v>349</v>
      </c>
      <c r="HVM2" s="503"/>
      <c r="HVN2" s="503"/>
      <c r="HVO2" s="503"/>
      <c r="HVP2" s="503"/>
      <c r="HVQ2" s="503"/>
      <c r="HVR2" s="503"/>
      <c r="HVS2" s="503"/>
      <c r="HVT2" s="503"/>
      <c r="HVU2" s="503"/>
      <c r="HVV2" s="503"/>
      <c r="HVW2" s="503"/>
      <c r="HVX2" s="503"/>
      <c r="HVY2" s="503"/>
      <c r="HVZ2" s="503"/>
      <c r="HWA2" s="503"/>
      <c r="HWB2" s="503" t="s">
        <v>349</v>
      </c>
      <c r="HWC2" s="503"/>
      <c r="HWD2" s="503"/>
      <c r="HWE2" s="503"/>
      <c r="HWF2" s="503"/>
      <c r="HWG2" s="503"/>
      <c r="HWH2" s="503"/>
      <c r="HWI2" s="503"/>
      <c r="HWJ2" s="503"/>
      <c r="HWK2" s="503"/>
      <c r="HWL2" s="503"/>
      <c r="HWM2" s="503"/>
      <c r="HWN2" s="503"/>
      <c r="HWO2" s="503"/>
      <c r="HWP2" s="503"/>
      <c r="HWQ2" s="503"/>
      <c r="HWR2" s="503" t="s">
        <v>349</v>
      </c>
      <c r="HWS2" s="503"/>
      <c r="HWT2" s="503"/>
      <c r="HWU2" s="503"/>
      <c r="HWV2" s="503"/>
      <c r="HWW2" s="503"/>
      <c r="HWX2" s="503"/>
      <c r="HWY2" s="503"/>
      <c r="HWZ2" s="503"/>
      <c r="HXA2" s="503"/>
      <c r="HXB2" s="503"/>
      <c r="HXC2" s="503"/>
      <c r="HXD2" s="503"/>
      <c r="HXE2" s="503"/>
      <c r="HXF2" s="503"/>
      <c r="HXG2" s="503"/>
      <c r="HXH2" s="503" t="s">
        <v>349</v>
      </c>
      <c r="HXI2" s="503"/>
      <c r="HXJ2" s="503"/>
      <c r="HXK2" s="503"/>
      <c r="HXL2" s="503"/>
      <c r="HXM2" s="503"/>
      <c r="HXN2" s="503"/>
      <c r="HXO2" s="503"/>
      <c r="HXP2" s="503"/>
      <c r="HXQ2" s="503"/>
      <c r="HXR2" s="503"/>
      <c r="HXS2" s="503"/>
      <c r="HXT2" s="503"/>
      <c r="HXU2" s="503"/>
      <c r="HXV2" s="503"/>
      <c r="HXW2" s="503"/>
      <c r="HXX2" s="503" t="s">
        <v>349</v>
      </c>
      <c r="HXY2" s="503"/>
      <c r="HXZ2" s="503"/>
      <c r="HYA2" s="503"/>
      <c r="HYB2" s="503"/>
      <c r="HYC2" s="503"/>
      <c r="HYD2" s="503"/>
      <c r="HYE2" s="503"/>
      <c r="HYF2" s="503"/>
      <c r="HYG2" s="503"/>
      <c r="HYH2" s="503"/>
      <c r="HYI2" s="503"/>
      <c r="HYJ2" s="503"/>
      <c r="HYK2" s="503"/>
      <c r="HYL2" s="503"/>
      <c r="HYM2" s="503"/>
      <c r="HYN2" s="503" t="s">
        <v>349</v>
      </c>
      <c r="HYO2" s="503"/>
      <c r="HYP2" s="503"/>
      <c r="HYQ2" s="503"/>
      <c r="HYR2" s="503"/>
      <c r="HYS2" s="503"/>
      <c r="HYT2" s="503"/>
      <c r="HYU2" s="503"/>
      <c r="HYV2" s="503"/>
      <c r="HYW2" s="503"/>
      <c r="HYX2" s="503"/>
      <c r="HYY2" s="503"/>
      <c r="HYZ2" s="503"/>
      <c r="HZA2" s="503"/>
      <c r="HZB2" s="503"/>
      <c r="HZC2" s="503"/>
      <c r="HZD2" s="503" t="s">
        <v>349</v>
      </c>
      <c r="HZE2" s="503"/>
      <c r="HZF2" s="503"/>
      <c r="HZG2" s="503"/>
      <c r="HZH2" s="503"/>
      <c r="HZI2" s="503"/>
      <c r="HZJ2" s="503"/>
      <c r="HZK2" s="503"/>
      <c r="HZL2" s="503"/>
      <c r="HZM2" s="503"/>
      <c r="HZN2" s="503"/>
      <c r="HZO2" s="503"/>
      <c r="HZP2" s="503"/>
      <c r="HZQ2" s="503"/>
      <c r="HZR2" s="503"/>
      <c r="HZS2" s="503"/>
      <c r="HZT2" s="503" t="s">
        <v>349</v>
      </c>
      <c r="HZU2" s="503"/>
      <c r="HZV2" s="503"/>
      <c r="HZW2" s="503"/>
      <c r="HZX2" s="503"/>
      <c r="HZY2" s="503"/>
      <c r="HZZ2" s="503"/>
      <c r="IAA2" s="503"/>
      <c r="IAB2" s="503"/>
      <c r="IAC2" s="503"/>
      <c r="IAD2" s="503"/>
      <c r="IAE2" s="503"/>
      <c r="IAF2" s="503"/>
      <c r="IAG2" s="503"/>
      <c r="IAH2" s="503"/>
      <c r="IAI2" s="503"/>
      <c r="IAJ2" s="503" t="s">
        <v>349</v>
      </c>
      <c r="IAK2" s="503"/>
      <c r="IAL2" s="503"/>
      <c r="IAM2" s="503"/>
      <c r="IAN2" s="503"/>
      <c r="IAO2" s="503"/>
      <c r="IAP2" s="503"/>
      <c r="IAQ2" s="503"/>
      <c r="IAR2" s="503"/>
      <c r="IAS2" s="503"/>
      <c r="IAT2" s="503"/>
      <c r="IAU2" s="503"/>
      <c r="IAV2" s="503"/>
      <c r="IAW2" s="503"/>
      <c r="IAX2" s="503"/>
      <c r="IAY2" s="503"/>
      <c r="IAZ2" s="503" t="s">
        <v>349</v>
      </c>
      <c r="IBA2" s="503"/>
      <c r="IBB2" s="503"/>
      <c r="IBC2" s="503"/>
      <c r="IBD2" s="503"/>
      <c r="IBE2" s="503"/>
      <c r="IBF2" s="503"/>
      <c r="IBG2" s="503"/>
      <c r="IBH2" s="503"/>
      <c r="IBI2" s="503"/>
      <c r="IBJ2" s="503"/>
      <c r="IBK2" s="503"/>
      <c r="IBL2" s="503"/>
      <c r="IBM2" s="503"/>
      <c r="IBN2" s="503"/>
      <c r="IBO2" s="503"/>
      <c r="IBP2" s="503" t="s">
        <v>349</v>
      </c>
      <c r="IBQ2" s="503"/>
      <c r="IBR2" s="503"/>
      <c r="IBS2" s="503"/>
      <c r="IBT2" s="503"/>
      <c r="IBU2" s="503"/>
      <c r="IBV2" s="503"/>
      <c r="IBW2" s="503"/>
      <c r="IBX2" s="503"/>
      <c r="IBY2" s="503"/>
      <c r="IBZ2" s="503"/>
      <c r="ICA2" s="503"/>
      <c r="ICB2" s="503"/>
      <c r="ICC2" s="503"/>
      <c r="ICD2" s="503"/>
      <c r="ICE2" s="503"/>
      <c r="ICF2" s="503" t="s">
        <v>349</v>
      </c>
      <c r="ICG2" s="503"/>
      <c r="ICH2" s="503"/>
      <c r="ICI2" s="503"/>
      <c r="ICJ2" s="503"/>
      <c r="ICK2" s="503"/>
      <c r="ICL2" s="503"/>
      <c r="ICM2" s="503"/>
      <c r="ICN2" s="503"/>
      <c r="ICO2" s="503"/>
      <c r="ICP2" s="503"/>
      <c r="ICQ2" s="503"/>
      <c r="ICR2" s="503"/>
      <c r="ICS2" s="503"/>
      <c r="ICT2" s="503"/>
      <c r="ICU2" s="503"/>
      <c r="ICV2" s="503" t="s">
        <v>349</v>
      </c>
      <c r="ICW2" s="503"/>
      <c r="ICX2" s="503"/>
      <c r="ICY2" s="503"/>
      <c r="ICZ2" s="503"/>
      <c r="IDA2" s="503"/>
      <c r="IDB2" s="503"/>
      <c r="IDC2" s="503"/>
      <c r="IDD2" s="503"/>
      <c r="IDE2" s="503"/>
      <c r="IDF2" s="503"/>
      <c r="IDG2" s="503"/>
      <c r="IDH2" s="503"/>
      <c r="IDI2" s="503"/>
      <c r="IDJ2" s="503"/>
      <c r="IDK2" s="503"/>
      <c r="IDL2" s="503" t="s">
        <v>349</v>
      </c>
      <c r="IDM2" s="503"/>
      <c r="IDN2" s="503"/>
      <c r="IDO2" s="503"/>
      <c r="IDP2" s="503"/>
      <c r="IDQ2" s="503"/>
      <c r="IDR2" s="503"/>
      <c r="IDS2" s="503"/>
      <c r="IDT2" s="503"/>
      <c r="IDU2" s="503"/>
      <c r="IDV2" s="503"/>
      <c r="IDW2" s="503"/>
      <c r="IDX2" s="503"/>
      <c r="IDY2" s="503"/>
      <c r="IDZ2" s="503"/>
      <c r="IEA2" s="503"/>
      <c r="IEB2" s="503" t="s">
        <v>349</v>
      </c>
      <c r="IEC2" s="503"/>
      <c r="IED2" s="503"/>
      <c r="IEE2" s="503"/>
      <c r="IEF2" s="503"/>
      <c r="IEG2" s="503"/>
      <c r="IEH2" s="503"/>
      <c r="IEI2" s="503"/>
      <c r="IEJ2" s="503"/>
      <c r="IEK2" s="503"/>
      <c r="IEL2" s="503"/>
      <c r="IEM2" s="503"/>
      <c r="IEN2" s="503"/>
      <c r="IEO2" s="503"/>
      <c r="IEP2" s="503"/>
      <c r="IEQ2" s="503"/>
      <c r="IER2" s="503" t="s">
        <v>349</v>
      </c>
      <c r="IES2" s="503"/>
      <c r="IET2" s="503"/>
      <c r="IEU2" s="503"/>
      <c r="IEV2" s="503"/>
      <c r="IEW2" s="503"/>
      <c r="IEX2" s="503"/>
      <c r="IEY2" s="503"/>
      <c r="IEZ2" s="503"/>
      <c r="IFA2" s="503"/>
      <c r="IFB2" s="503"/>
      <c r="IFC2" s="503"/>
      <c r="IFD2" s="503"/>
      <c r="IFE2" s="503"/>
      <c r="IFF2" s="503"/>
      <c r="IFG2" s="503"/>
      <c r="IFH2" s="503" t="s">
        <v>349</v>
      </c>
      <c r="IFI2" s="503"/>
      <c r="IFJ2" s="503"/>
      <c r="IFK2" s="503"/>
      <c r="IFL2" s="503"/>
      <c r="IFM2" s="503"/>
      <c r="IFN2" s="503"/>
      <c r="IFO2" s="503"/>
      <c r="IFP2" s="503"/>
      <c r="IFQ2" s="503"/>
      <c r="IFR2" s="503"/>
      <c r="IFS2" s="503"/>
      <c r="IFT2" s="503"/>
      <c r="IFU2" s="503"/>
      <c r="IFV2" s="503"/>
      <c r="IFW2" s="503"/>
      <c r="IFX2" s="503" t="s">
        <v>349</v>
      </c>
      <c r="IFY2" s="503"/>
      <c r="IFZ2" s="503"/>
      <c r="IGA2" s="503"/>
      <c r="IGB2" s="503"/>
      <c r="IGC2" s="503"/>
      <c r="IGD2" s="503"/>
      <c r="IGE2" s="503"/>
      <c r="IGF2" s="503"/>
      <c r="IGG2" s="503"/>
      <c r="IGH2" s="503"/>
      <c r="IGI2" s="503"/>
      <c r="IGJ2" s="503"/>
      <c r="IGK2" s="503"/>
      <c r="IGL2" s="503"/>
      <c r="IGM2" s="503"/>
      <c r="IGN2" s="503" t="s">
        <v>349</v>
      </c>
      <c r="IGO2" s="503"/>
      <c r="IGP2" s="503"/>
      <c r="IGQ2" s="503"/>
      <c r="IGR2" s="503"/>
      <c r="IGS2" s="503"/>
      <c r="IGT2" s="503"/>
      <c r="IGU2" s="503"/>
      <c r="IGV2" s="503"/>
      <c r="IGW2" s="503"/>
      <c r="IGX2" s="503"/>
      <c r="IGY2" s="503"/>
      <c r="IGZ2" s="503"/>
      <c r="IHA2" s="503"/>
      <c r="IHB2" s="503"/>
      <c r="IHC2" s="503"/>
      <c r="IHD2" s="503" t="s">
        <v>349</v>
      </c>
      <c r="IHE2" s="503"/>
      <c r="IHF2" s="503"/>
      <c r="IHG2" s="503"/>
      <c r="IHH2" s="503"/>
      <c r="IHI2" s="503"/>
      <c r="IHJ2" s="503"/>
      <c r="IHK2" s="503"/>
      <c r="IHL2" s="503"/>
      <c r="IHM2" s="503"/>
      <c r="IHN2" s="503"/>
      <c r="IHO2" s="503"/>
      <c r="IHP2" s="503"/>
      <c r="IHQ2" s="503"/>
      <c r="IHR2" s="503"/>
      <c r="IHS2" s="503"/>
      <c r="IHT2" s="503" t="s">
        <v>349</v>
      </c>
      <c r="IHU2" s="503"/>
      <c r="IHV2" s="503"/>
      <c r="IHW2" s="503"/>
      <c r="IHX2" s="503"/>
      <c r="IHY2" s="503"/>
      <c r="IHZ2" s="503"/>
      <c r="IIA2" s="503"/>
      <c r="IIB2" s="503"/>
      <c r="IIC2" s="503"/>
      <c r="IID2" s="503"/>
      <c r="IIE2" s="503"/>
      <c r="IIF2" s="503"/>
      <c r="IIG2" s="503"/>
      <c r="IIH2" s="503"/>
      <c r="III2" s="503"/>
      <c r="IIJ2" s="503" t="s">
        <v>349</v>
      </c>
      <c r="IIK2" s="503"/>
      <c r="IIL2" s="503"/>
      <c r="IIM2" s="503"/>
      <c r="IIN2" s="503"/>
      <c r="IIO2" s="503"/>
      <c r="IIP2" s="503"/>
      <c r="IIQ2" s="503"/>
      <c r="IIR2" s="503"/>
      <c r="IIS2" s="503"/>
      <c r="IIT2" s="503"/>
      <c r="IIU2" s="503"/>
      <c r="IIV2" s="503"/>
      <c r="IIW2" s="503"/>
      <c r="IIX2" s="503"/>
      <c r="IIY2" s="503"/>
      <c r="IIZ2" s="503" t="s">
        <v>349</v>
      </c>
      <c r="IJA2" s="503"/>
      <c r="IJB2" s="503"/>
      <c r="IJC2" s="503"/>
      <c r="IJD2" s="503"/>
      <c r="IJE2" s="503"/>
      <c r="IJF2" s="503"/>
      <c r="IJG2" s="503"/>
      <c r="IJH2" s="503"/>
      <c r="IJI2" s="503"/>
      <c r="IJJ2" s="503"/>
      <c r="IJK2" s="503"/>
      <c r="IJL2" s="503"/>
      <c r="IJM2" s="503"/>
      <c r="IJN2" s="503"/>
      <c r="IJO2" s="503"/>
      <c r="IJP2" s="503" t="s">
        <v>349</v>
      </c>
      <c r="IJQ2" s="503"/>
      <c r="IJR2" s="503"/>
      <c r="IJS2" s="503"/>
      <c r="IJT2" s="503"/>
      <c r="IJU2" s="503"/>
      <c r="IJV2" s="503"/>
      <c r="IJW2" s="503"/>
      <c r="IJX2" s="503"/>
      <c r="IJY2" s="503"/>
      <c r="IJZ2" s="503"/>
      <c r="IKA2" s="503"/>
      <c r="IKB2" s="503"/>
      <c r="IKC2" s="503"/>
      <c r="IKD2" s="503"/>
      <c r="IKE2" s="503"/>
      <c r="IKF2" s="503" t="s">
        <v>349</v>
      </c>
      <c r="IKG2" s="503"/>
      <c r="IKH2" s="503"/>
      <c r="IKI2" s="503"/>
      <c r="IKJ2" s="503"/>
      <c r="IKK2" s="503"/>
      <c r="IKL2" s="503"/>
      <c r="IKM2" s="503"/>
      <c r="IKN2" s="503"/>
      <c r="IKO2" s="503"/>
      <c r="IKP2" s="503"/>
      <c r="IKQ2" s="503"/>
      <c r="IKR2" s="503"/>
      <c r="IKS2" s="503"/>
      <c r="IKT2" s="503"/>
      <c r="IKU2" s="503"/>
      <c r="IKV2" s="503" t="s">
        <v>349</v>
      </c>
      <c r="IKW2" s="503"/>
      <c r="IKX2" s="503"/>
      <c r="IKY2" s="503"/>
      <c r="IKZ2" s="503"/>
      <c r="ILA2" s="503"/>
      <c r="ILB2" s="503"/>
      <c r="ILC2" s="503"/>
      <c r="ILD2" s="503"/>
      <c r="ILE2" s="503"/>
      <c r="ILF2" s="503"/>
      <c r="ILG2" s="503"/>
      <c r="ILH2" s="503"/>
      <c r="ILI2" s="503"/>
      <c r="ILJ2" s="503"/>
      <c r="ILK2" s="503"/>
      <c r="ILL2" s="503" t="s">
        <v>349</v>
      </c>
      <c r="ILM2" s="503"/>
      <c r="ILN2" s="503"/>
      <c r="ILO2" s="503"/>
      <c r="ILP2" s="503"/>
      <c r="ILQ2" s="503"/>
      <c r="ILR2" s="503"/>
      <c r="ILS2" s="503"/>
      <c r="ILT2" s="503"/>
      <c r="ILU2" s="503"/>
      <c r="ILV2" s="503"/>
      <c r="ILW2" s="503"/>
      <c r="ILX2" s="503"/>
      <c r="ILY2" s="503"/>
      <c r="ILZ2" s="503"/>
      <c r="IMA2" s="503"/>
      <c r="IMB2" s="503" t="s">
        <v>349</v>
      </c>
      <c r="IMC2" s="503"/>
      <c r="IMD2" s="503"/>
      <c r="IME2" s="503"/>
      <c r="IMF2" s="503"/>
      <c r="IMG2" s="503"/>
      <c r="IMH2" s="503"/>
      <c r="IMI2" s="503"/>
      <c r="IMJ2" s="503"/>
      <c r="IMK2" s="503"/>
      <c r="IML2" s="503"/>
      <c r="IMM2" s="503"/>
      <c r="IMN2" s="503"/>
      <c r="IMO2" s="503"/>
      <c r="IMP2" s="503"/>
      <c r="IMQ2" s="503"/>
      <c r="IMR2" s="503" t="s">
        <v>349</v>
      </c>
      <c r="IMS2" s="503"/>
      <c r="IMT2" s="503"/>
      <c r="IMU2" s="503"/>
      <c r="IMV2" s="503"/>
      <c r="IMW2" s="503"/>
      <c r="IMX2" s="503"/>
      <c r="IMY2" s="503"/>
      <c r="IMZ2" s="503"/>
      <c r="INA2" s="503"/>
      <c r="INB2" s="503"/>
      <c r="INC2" s="503"/>
      <c r="IND2" s="503"/>
      <c r="INE2" s="503"/>
      <c r="INF2" s="503"/>
      <c r="ING2" s="503"/>
      <c r="INH2" s="503" t="s">
        <v>349</v>
      </c>
      <c r="INI2" s="503"/>
      <c r="INJ2" s="503"/>
      <c r="INK2" s="503"/>
      <c r="INL2" s="503"/>
      <c r="INM2" s="503"/>
      <c r="INN2" s="503"/>
      <c r="INO2" s="503"/>
      <c r="INP2" s="503"/>
      <c r="INQ2" s="503"/>
      <c r="INR2" s="503"/>
      <c r="INS2" s="503"/>
      <c r="INT2" s="503"/>
      <c r="INU2" s="503"/>
      <c r="INV2" s="503"/>
      <c r="INW2" s="503"/>
      <c r="INX2" s="503" t="s">
        <v>349</v>
      </c>
      <c r="INY2" s="503"/>
      <c r="INZ2" s="503"/>
      <c r="IOA2" s="503"/>
      <c r="IOB2" s="503"/>
      <c r="IOC2" s="503"/>
      <c r="IOD2" s="503"/>
      <c r="IOE2" s="503"/>
      <c r="IOF2" s="503"/>
      <c r="IOG2" s="503"/>
      <c r="IOH2" s="503"/>
      <c r="IOI2" s="503"/>
      <c r="IOJ2" s="503"/>
      <c r="IOK2" s="503"/>
      <c r="IOL2" s="503"/>
      <c r="IOM2" s="503"/>
      <c r="ION2" s="503" t="s">
        <v>349</v>
      </c>
      <c r="IOO2" s="503"/>
      <c r="IOP2" s="503"/>
      <c r="IOQ2" s="503"/>
      <c r="IOR2" s="503"/>
      <c r="IOS2" s="503"/>
      <c r="IOT2" s="503"/>
      <c r="IOU2" s="503"/>
      <c r="IOV2" s="503"/>
      <c r="IOW2" s="503"/>
      <c r="IOX2" s="503"/>
      <c r="IOY2" s="503"/>
      <c r="IOZ2" s="503"/>
      <c r="IPA2" s="503"/>
      <c r="IPB2" s="503"/>
      <c r="IPC2" s="503"/>
      <c r="IPD2" s="503" t="s">
        <v>349</v>
      </c>
      <c r="IPE2" s="503"/>
      <c r="IPF2" s="503"/>
      <c r="IPG2" s="503"/>
      <c r="IPH2" s="503"/>
      <c r="IPI2" s="503"/>
      <c r="IPJ2" s="503"/>
      <c r="IPK2" s="503"/>
      <c r="IPL2" s="503"/>
      <c r="IPM2" s="503"/>
      <c r="IPN2" s="503"/>
      <c r="IPO2" s="503"/>
      <c r="IPP2" s="503"/>
      <c r="IPQ2" s="503"/>
      <c r="IPR2" s="503"/>
      <c r="IPS2" s="503"/>
      <c r="IPT2" s="503" t="s">
        <v>349</v>
      </c>
      <c r="IPU2" s="503"/>
      <c r="IPV2" s="503"/>
      <c r="IPW2" s="503"/>
      <c r="IPX2" s="503"/>
      <c r="IPY2" s="503"/>
      <c r="IPZ2" s="503"/>
      <c r="IQA2" s="503"/>
      <c r="IQB2" s="503"/>
      <c r="IQC2" s="503"/>
      <c r="IQD2" s="503"/>
      <c r="IQE2" s="503"/>
      <c r="IQF2" s="503"/>
      <c r="IQG2" s="503"/>
      <c r="IQH2" s="503"/>
      <c r="IQI2" s="503"/>
      <c r="IQJ2" s="503" t="s">
        <v>349</v>
      </c>
      <c r="IQK2" s="503"/>
      <c r="IQL2" s="503"/>
      <c r="IQM2" s="503"/>
      <c r="IQN2" s="503"/>
      <c r="IQO2" s="503"/>
      <c r="IQP2" s="503"/>
      <c r="IQQ2" s="503"/>
      <c r="IQR2" s="503"/>
      <c r="IQS2" s="503"/>
      <c r="IQT2" s="503"/>
      <c r="IQU2" s="503"/>
      <c r="IQV2" s="503"/>
      <c r="IQW2" s="503"/>
      <c r="IQX2" s="503"/>
      <c r="IQY2" s="503"/>
      <c r="IQZ2" s="503" t="s">
        <v>349</v>
      </c>
      <c r="IRA2" s="503"/>
      <c r="IRB2" s="503"/>
      <c r="IRC2" s="503"/>
      <c r="IRD2" s="503"/>
      <c r="IRE2" s="503"/>
      <c r="IRF2" s="503"/>
      <c r="IRG2" s="503"/>
      <c r="IRH2" s="503"/>
      <c r="IRI2" s="503"/>
      <c r="IRJ2" s="503"/>
      <c r="IRK2" s="503"/>
      <c r="IRL2" s="503"/>
      <c r="IRM2" s="503"/>
      <c r="IRN2" s="503"/>
      <c r="IRO2" s="503"/>
      <c r="IRP2" s="503" t="s">
        <v>349</v>
      </c>
      <c r="IRQ2" s="503"/>
      <c r="IRR2" s="503"/>
      <c r="IRS2" s="503"/>
      <c r="IRT2" s="503"/>
      <c r="IRU2" s="503"/>
      <c r="IRV2" s="503"/>
      <c r="IRW2" s="503"/>
      <c r="IRX2" s="503"/>
      <c r="IRY2" s="503"/>
      <c r="IRZ2" s="503"/>
      <c r="ISA2" s="503"/>
      <c r="ISB2" s="503"/>
      <c r="ISC2" s="503"/>
      <c r="ISD2" s="503"/>
      <c r="ISE2" s="503"/>
      <c r="ISF2" s="503" t="s">
        <v>349</v>
      </c>
      <c r="ISG2" s="503"/>
      <c r="ISH2" s="503"/>
      <c r="ISI2" s="503"/>
      <c r="ISJ2" s="503"/>
      <c r="ISK2" s="503"/>
      <c r="ISL2" s="503"/>
      <c r="ISM2" s="503"/>
      <c r="ISN2" s="503"/>
      <c r="ISO2" s="503"/>
      <c r="ISP2" s="503"/>
      <c r="ISQ2" s="503"/>
      <c r="ISR2" s="503"/>
      <c r="ISS2" s="503"/>
      <c r="IST2" s="503"/>
      <c r="ISU2" s="503"/>
      <c r="ISV2" s="503" t="s">
        <v>349</v>
      </c>
      <c r="ISW2" s="503"/>
      <c r="ISX2" s="503"/>
      <c r="ISY2" s="503"/>
      <c r="ISZ2" s="503"/>
      <c r="ITA2" s="503"/>
      <c r="ITB2" s="503"/>
      <c r="ITC2" s="503"/>
      <c r="ITD2" s="503"/>
      <c r="ITE2" s="503"/>
      <c r="ITF2" s="503"/>
      <c r="ITG2" s="503"/>
      <c r="ITH2" s="503"/>
      <c r="ITI2" s="503"/>
      <c r="ITJ2" s="503"/>
      <c r="ITK2" s="503"/>
      <c r="ITL2" s="503" t="s">
        <v>349</v>
      </c>
      <c r="ITM2" s="503"/>
      <c r="ITN2" s="503"/>
      <c r="ITO2" s="503"/>
      <c r="ITP2" s="503"/>
      <c r="ITQ2" s="503"/>
      <c r="ITR2" s="503"/>
      <c r="ITS2" s="503"/>
      <c r="ITT2" s="503"/>
      <c r="ITU2" s="503"/>
      <c r="ITV2" s="503"/>
      <c r="ITW2" s="503"/>
      <c r="ITX2" s="503"/>
      <c r="ITY2" s="503"/>
      <c r="ITZ2" s="503"/>
      <c r="IUA2" s="503"/>
      <c r="IUB2" s="503" t="s">
        <v>349</v>
      </c>
      <c r="IUC2" s="503"/>
      <c r="IUD2" s="503"/>
      <c r="IUE2" s="503"/>
      <c r="IUF2" s="503"/>
      <c r="IUG2" s="503"/>
      <c r="IUH2" s="503"/>
      <c r="IUI2" s="503"/>
      <c r="IUJ2" s="503"/>
      <c r="IUK2" s="503"/>
      <c r="IUL2" s="503"/>
      <c r="IUM2" s="503"/>
      <c r="IUN2" s="503"/>
      <c r="IUO2" s="503"/>
      <c r="IUP2" s="503"/>
      <c r="IUQ2" s="503"/>
      <c r="IUR2" s="503" t="s">
        <v>349</v>
      </c>
      <c r="IUS2" s="503"/>
      <c r="IUT2" s="503"/>
      <c r="IUU2" s="503"/>
      <c r="IUV2" s="503"/>
      <c r="IUW2" s="503"/>
      <c r="IUX2" s="503"/>
      <c r="IUY2" s="503"/>
      <c r="IUZ2" s="503"/>
      <c r="IVA2" s="503"/>
      <c r="IVB2" s="503"/>
      <c r="IVC2" s="503"/>
      <c r="IVD2" s="503"/>
      <c r="IVE2" s="503"/>
      <c r="IVF2" s="503"/>
      <c r="IVG2" s="503"/>
      <c r="IVH2" s="503" t="s">
        <v>349</v>
      </c>
      <c r="IVI2" s="503"/>
      <c r="IVJ2" s="503"/>
      <c r="IVK2" s="503"/>
      <c r="IVL2" s="503"/>
      <c r="IVM2" s="503"/>
      <c r="IVN2" s="503"/>
      <c r="IVO2" s="503"/>
      <c r="IVP2" s="503"/>
      <c r="IVQ2" s="503"/>
      <c r="IVR2" s="503"/>
      <c r="IVS2" s="503"/>
      <c r="IVT2" s="503"/>
      <c r="IVU2" s="503"/>
      <c r="IVV2" s="503"/>
      <c r="IVW2" s="503"/>
      <c r="IVX2" s="503" t="s">
        <v>349</v>
      </c>
      <c r="IVY2" s="503"/>
      <c r="IVZ2" s="503"/>
      <c r="IWA2" s="503"/>
      <c r="IWB2" s="503"/>
      <c r="IWC2" s="503"/>
      <c r="IWD2" s="503"/>
      <c r="IWE2" s="503"/>
      <c r="IWF2" s="503"/>
      <c r="IWG2" s="503"/>
      <c r="IWH2" s="503"/>
      <c r="IWI2" s="503"/>
      <c r="IWJ2" s="503"/>
      <c r="IWK2" s="503"/>
      <c r="IWL2" s="503"/>
      <c r="IWM2" s="503"/>
      <c r="IWN2" s="503" t="s">
        <v>349</v>
      </c>
      <c r="IWO2" s="503"/>
      <c r="IWP2" s="503"/>
      <c r="IWQ2" s="503"/>
      <c r="IWR2" s="503"/>
      <c r="IWS2" s="503"/>
      <c r="IWT2" s="503"/>
      <c r="IWU2" s="503"/>
      <c r="IWV2" s="503"/>
      <c r="IWW2" s="503"/>
      <c r="IWX2" s="503"/>
      <c r="IWY2" s="503"/>
      <c r="IWZ2" s="503"/>
      <c r="IXA2" s="503"/>
      <c r="IXB2" s="503"/>
      <c r="IXC2" s="503"/>
      <c r="IXD2" s="503" t="s">
        <v>349</v>
      </c>
      <c r="IXE2" s="503"/>
      <c r="IXF2" s="503"/>
      <c r="IXG2" s="503"/>
      <c r="IXH2" s="503"/>
      <c r="IXI2" s="503"/>
      <c r="IXJ2" s="503"/>
      <c r="IXK2" s="503"/>
      <c r="IXL2" s="503"/>
      <c r="IXM2" s="503"/>
      <c r="IXN2" s="503"/>
      <c r="IXO2" s="503"/>
      <c r="IXP2" s="503"/>
      <c r="IXQ2" s="503"/>
      <c r="IXR2" s="503"/>
      <c r="IXS2" s="503"/>
      <c r="IXT2" s="503" t="s">
        <v>349</v>
      </c>
      <c r="IXU2" s="503"/>
      <c r="IXV2" s="503"/>
      <c r="IXW2" s="503"/>
      <c r="IXX2" s="503"/>
      <c r="IXY2" s="503"/>
      <c r="IXZ2" s="503"/>
      <c r="IYA2" s="503"/>
      <c r="IYB2" s="503"/>
      <c r="IYC2" s="503"/>
      <c r="IYD2" s="503"/>
      <c r="IYE2" s="503"/>
      <c r="IYF2" s="503"/>
      <c r="IYG2" s="503"/>
      <c r="IYH2" s="503"/>
      <c r="IYI2" s="503"/>
      <c r="IYJ2" s="503" t="s">
        <v>349</v>
      </c>
      <c r="IYK2" s="503"/>
      <c r="IYL2" s="503"/>
      <c r="IYM2" s="503"/>
      <c r="IYN2" s="503"/>
      <c r="IYO2" s="503"/>
      <c r="IYP2" s="503"/>
      <c r="IYQ2" s="503"/>
      <c r="IYR2" s="503"/>
      <c r="IYS2" s="503"/>
      <c r="IYT2" s="503"/>
      <c r="IYU2" s="503"/>
      <c r="IYV2" s="503"/>
      <c r="IYW2" s="503"/>
      <c r="IYX2" s="503"/>
      <c r="IYY2" s="503"/>
      <c r="IYZ2" s="503" t="s">
        <v>349</v>
      </c>
      <c r="IZA2" s="503"/>
      <c r="IZB2" s="503"/>
      <c r="IZC2" s="503"/>
      <c r="IZD2" s="503"/>
      <c r="IZE2" s="503"/>
      <c r="IZF2" s="503"/>
      <c r="IZG2" s="503"/>
      <c r="IZH2" s="503"/>
      <c r="IZI2" s="503"/>
      <c r="IZJ2" s="503"/>
      <c r="IZK2" s="503"/>
      <c r="IZL2" s="503"/>
      <c r="IZM2" s="503"/>
      <c r="IZN2" s="503"/>
      <c r="IZO2" s="503"/>
      <c r="IZP2" s="503" t="s">
        <v>349</v>
      </c>
      <c r="IZQ2" s="503"/>
      <c r="IZR2" s="503"/>
      <c r="IZS2" s="503"/>
      <c r="IZT2" s="503"/>
      <c r="IZU2" s="503"/>
      <c r="IZV2" s="503"/>
      <c r="IZW2" s="503"/>
      <c r="IZX2" s="503"/>
      <c r="IZY2" s="503"/>
      <c r="IZZ2" s="503"/>
      <c r="JAA2" s="503"/>
      <c r="JAB2" s="503"/>
      <c r="JAC2" s="503"/>
      <c r="JAD2" s="503"/>
      <c r="JAE2" s="503"/>
      <c r="JAF2" s="503" t="s">
        <v>349</v>
      </c>
      <c r="JAG2" s="503"/>
      <c r="JAH2" s="503"/>
      <c r="JAI2" s="503"/>
      <c r="JAJ2" s="503"/>
      <c r="JAK2" s="503"/>
      <c r="JAL2" s="503"/>
      <c r="JAM2" s="503"/>
      <c r="JAN2" s="503"/>
      <c r="JAO2" s="503"/>
      <c r="JAP2" s="503"/>
      <c r="JAQ2" s="503"/>
      <c r="JAR2" s="503"/>
      <c r="JAS2" s="503"/>
      <c r="JAT2" s="503"/>
      <c r="JAU2" s="503"/>
      <c r="JAV2" s="503" t="s">
        <v>349</v>
      </c>
      <c r="JAW2" s="503"/>
      <c r="JAX2" s="503"/>
      <c r="JAY2" s="503"/>
      <c r="JAZ2" s="503"/>
      <c r="JBA2" s="503"/>
      <c r="JBB2" s="503"/>
      <c r="JBC2" s="503"/>
      <c r="JBD2" s="503"/>
      <c r="JBE2" s="503"/>
      <c r="JBF2" s="503"/>
      <c r="JBG2" s="503"/>
      <c r="JBH2" s="503"/>
      <c r="JBI2" s="503"/>
      <c r="JBJ2" s="503"/>
      <c r="JBK2" s="503"/>
      <c r="JBL2" s="503" t="s">
        <v>349</v>
      </c>
      <c r="JBM2" s="503"/>
      <c r="JBN2" s="503"/>
      <c r="JBO2" s="503"/>
      <c r="JBP2" s="503"/>
      <c r="JBQ2" s="503"/>
      <c r="JBR2" s="503"/>
      <c r="JBS2" s="503"/>
      <c r="JBT2" s="503"/>
      <c r="JBU2" s="503"/>
      <c r="JBV2" s="503"/>
      <c r="JBW2" s="503"/>
      <c r="JBX2" s="503"/>
      <c r="JBY2" s="503"/>
      <c r="JBZ2" s="503"/>
      <c r="JCA2" s="503"/>
      <c r="JCB2" s="503" t="s">
        <v>349</v>
      </c>
      <c r="JCC2" s="503"/>
      <c r="JCD2" s="503"/>
      <c r="JCE2" s="503"/>
      <c r="JCF2" s="503"/>
      <c r="JCG2" s="503"/>
      <c r="JCH2" s="503"/>
      <c r="JCI2" s="503"/>
      <c r="JCJ2" s="503"/>
      <c r="JCK2" s="503"/>
      <c r="JCL2" s="503"/>
      <c r="JCM2" s="503"/>
      <c r="JCN2" s="503"/>
      <c r="JCO2" s="503"/>
      <c r="JCP2" s="503"/>
      <c r="JCQ2" s="503"/>
      <c r="JCR2" s="503" t="s">
        <v>349</v>
      </c>
      <c r="JCS2" s="503"/>
      <c r="JCT2" s="503"/>
      <c r="JCU2" s="503"/>
      <c r="JCV2" s="503"/>
      <c r="JCW2" s="503"/>
      <c r="JCX2" s="503"/>
      <c r="JCY2" s="503"/>
      <c r="JCZ2" s="503"/>
      <c r="JDA2" s="503"/>
      <c r="JDB2" s="503"/>
      <c r="JDC2" s="503"/>
      <c r="JDD2" s="503"/>
      <c r="JDE2" s="503"/>
      <c r="JDF2" s="503"/>
      <c r="JDG2" s="503"/>
      <c r="JDH2" s="503" t="s">
        <v>349</v>
      </c>
      <c r="JDI2" s="503"/>
      <c r="JDJ2" s="503"/>
      <c r="JDK2" s="503"/>
      <c r="JDL2" s="503"/>
      <c r="JDM2" s="503"/>
      <c r="JDN2" s="503"/>
      <c r="JDO2" s="503"/>
      <c r="JDP2" s="503"/>
      <c r="JDQ2" s="503"/>
      <c r="JDR2" s="503"/>
      <c r="JDS2" s="503"/>
      <c r="JDT2" s="503"/>
      <c r="JDU2" s="503"/>
      <c r="JDV2" s="503"/>
      <c r="JDW2" s="503"/>
      <c r="JDX2" s="503" t="s">
        <v>349</v>
      </c>
      <c r="JDY2" s="503"/>
      <c r="JDZ2" s="503"/>
      <c r="JEA2" s="503"/>
      <c r="JEB2" s="503"/>
      <c r="JEC2" s="503"/>
      <c r="JED2" s="503"/>
      <c r="JEE2" s="503"/>
      <c r="JEF2" s="503"/>
      <c r="JEG2" s="503"/>
      <c r="JEH2" s="503"/>
      <c r="JEI2" s="503"/>
      <c r="JEJ2" s="503"/>
      <c r="JEK2" s="503"/>
      <c r="JEL2" s="503"/>
      <c r="JEM2" s="503"/>
      <c r="JEN2" s="503" t="s">
        <v>349</v>
      </c>
      <c r="JEO2" s="503"/>
      <c r="JEP2" s="503"/>
      <c r="JEQ2" s="503"/>
      <c r="JER2" s="503"/>
      <c r="JES2" s="503"/>
      <c r="JET2" s="503"/>
      <c r="JEU2" s="503"/>
      <c r="JEV2" s="503"/>
      <c r="JEW2" s="503"/>
      <c r="JEX2" s="503"/>
      <c r="JEY2" s="503"/>
      <c r="JEZ2" s="503"/>
      <c r="JFA2" s="503"/>
      <c r="JFB2" s="503"/>
      <c r="JFC2" s="503"/>
      <c r="JFD2" s="503" t="s">
        <v>349</v>
      </c>
      <c r="JFE2" s="503"/>
      <c r="JFF2" s="503"/>
      <c r="JFG2" s="503"/>
      <c r="JFH2" s="503"/>
      <c r="JFI2" s="503"/>
      <c r="JFJ2" s="503"/>
      <c r="JFK2" s="503"/>
      <c r="JFL2" s="503"/>
      <c r="JFM2" s="503"/>
      <c r="JFN2" s="503"/>
      <c r="JFO2" s="503"/>
      <c r="JFP2" s="503"/>
      <c r="JFQ2" s="503"/>
      <c r="JFR2" s="503"/>
      <c r="JFS2" s="503"/>
      <c r="JFT2" s="503" t="s">
        <v>349</v>
      </c>
      <c r="JFU2" s="503"/>
      <c r="JFV2" s="503"/>
      <c r="JFW2" s="503"/>
      <c r="JFX2" s="503"/>
      <c r="JFY2" s="503"/>
      <c r="JFZ2" s="503"/>
      <c r="JGA2" s="503"/>
      <c r="JGB2" s="503"/>
      <c r="JGC2" s="503"/>
      <c r="JGD2" s="503"/>
      <c r="JGE2" s="503"/>
      <c r="JGF2" s="503"/>
      <c r="JGG2" s="503"/>
      <c r="JGH2" s="503"/>
      <c r="JGI2" s="503"/>
      <c r="JGJ2" s="503" t="s">
        <v>349</v>
      </c>
      <c r="JGK2" s="503"/>
      <c r="JGL2" s="503"/>
      <c r="JGM2" s="503"/>
      <c r="JGN2" s="503"/>
      <c r="JGO2" s="503"/>
      <c r="JGP2" s="503"/>
      <c r="JGQ2" s="503"/>
      <c r="JGR2" s="503"/>
      <c r="JGS2" s="503"/>
      <c r="JGT2" s="503"/>
      <c r="JGU2" s="503"/>
      <c r="JGV2" s="503"/>
      <c r="JGW2" s="503"/>
      <c r="JGX2" s="503"/>
      <c r="JGY2" s="503"/>
      <c r="JGZ2" s="503" t="s">
        <v>349</v>
      </c>
      <c r="JHA2" s="503"/>
      <c r="JHB2" s="503"/>
      <c r="JHC2" s="503"/>
      <c r="JHD2" s="503"/>
      <c r="JHE2" s="503"/>
      <c r="JHF2" s="503"/>
      <c r="JHG2" s="503"/>
      <c r="JHH2" s="503"/>
      <c r="JHI2" s="503"/>
      <c r="JHJ2" s="503"/>
      <c r="JHK2" s="503"/>
      <c r="JHL2" s="503"/>
      <c r="JHM2" s="503"/>
      <c r="JHN2" s="503"/>
      <c r="JHO2" s="503"/>
      <c r="JHP2" s="503" t="s">
        <v>349</v>
      </c>
      <c r="JHQ2" s="503"/>
      <c r="JHR2" s="503"/>
      <c r="JHS2" s="503"/>
      <c r="JHT2" s="503"/>
      <c r="JHU2" s="503"/>
      <c r="JHV2" s="503"/>
      <c r="JHW2" s="503"/>
      <c r="JHX2" s="503"/>
      <c r="JHY2" s="503"/>
      <c r="JHZ2" s="503"/>
      <c r="JIA2" s="503"/>
      <c r="JIB2" s="503"/>
      <c r="JIC2" s="503"/>
      <c r="JID2" s="503"/>
      <c r="JIE2" s="503"/>
      <c r="JIF2" s="503" t="s">
        <v>349</v>
      </c>
      <c r="JIG2" s="503"/>
      <c r="JIH2" s="503"/>
      <c r="JII2" s="503"/>
      <c r="JIJ2" s="503"/>
      <c r="JIK2" s="503"/>
      <c r="JIL2" s="503"/>
      <c r="JIM2" s="503"/>
      <c r="JIN2" s="503"/>
      <c r="JIO2" s="503"/>
      <c r="JIP2" s="503"/>
      <c r="JIQ2" s="503"/>
      <c r="JIR2" s="503"/>
      <c r="JIS2" s="503"/>
      <c r="JIT2" s="503"/>
      <c r="JIU2" s="503"/>
      <c r="JIV2" s="503" t="s">
        <v>349</v>
      </c>
      <c r="JIW2" s="503"/>
      <c r="JIX2" s="503"/>
      <c r="JIY2" s="503"/>
      <c r="JIZ2" s="503"/>
      <c r="JJA2" s="503"/>
      <c r="JJB2" s="503"/>
      <c r="JJC2" s="503"/>
      <c r="JJD2" s="503"/>
      <c r="JJE2" s="503"/>
      <c r="JJF2" s="503"/>
      <c r="JJG2" s="503"/>
      <c r="JJH2" s="503"/>
      <c r="JJI2" s="503"/>
      <c r="JJJ2" s="503"/>
      <c r="JJK2" s="503"/>
      <c r="JJL2" s="503" t="s">
        <v>349</v>
      </c>
      <c r="JJM2" s="503"/>
      <c r="JJN2" s="503"/>
      <c r="JJO2" s="503"/>
      <c r="JJP2" s="503"/>
      <c r="JJQ2" s="503"/>
      <c r="JJR2" s="503"/>
      <c r="JJS2" s="503"/>
      <c r="JJT2" s="503"/>
      <c r="JJU2" s="503"/>
      <c r="JJV2" s="503"/>
      <c r="JJW2" s="503"/>
      <c r="JJX2" s="503"/>
      <c r="JJY2" s="503"/>
      <c r="JJZ2" s="503"/>
      <c r="JKA2" s="503"/>
      <c r="JKB2" s="503" t="s">
        <v>349</v>
      </c>
      <c r="JKC2" s="503"/>
      <c r="JKD2" s="503"/>
      <c r="JKE2" s="503"/>
      <c r="JKF2" s="503"/>
      <c r="JKG2" s="503"/>
      <c r="JKH2" s="503"/>
      <c r="JKI2" s="503"/>
      <c r="JKJ2" s="503"/>
      <c r="JKK2" s="503"/>
      <c r="JKL2" s="503"/>
      <c r="JKM2" s="503"/>
      <c r="JKN2" s="503"/>
      <c r="JKO2" s="503"/>
      <c r="JKP2" s="503"/>
      <c r="JKQ2" s="503"/>
      <c r="JKR2" s="503" t="s">
        <v>349</v>
      </c>
      <c r="JKS2" s="503"/>
      <c r="JKT2" s="503"/>
      <c r="JKU2" s="503"/>
      <c r="JKV2" s="503"/>
      <c r="JKW2" s="503"/>
      <c r="JKX2" s="503"/>
      <c r="JKY2" s="503"/>
      <c r="JKZ2" s="503"/>
      <c r="JLA2" s="503"/>
      <c r="JLB2" s="503"/>
      <c r="JLC2" s="503"/>
      <c r="JLD2" s="503"/>
      <c r="JLE2" s="503"/>
      <c r="JLF2" s="503"/>
      <c r="JLG2" s="503"/>
      <c r="JLH2" s="503" t="s">
        <v>349</v>
      </c>
      <c r="JLI2" s="503"/>
      <c r="JLJ2" s="503"/>
      <c r="JLK2" s="503"/>
      <c r="JLL2" s="503"/>
      <c r="JLM2" s="503"/>
      <c r="JLN2" s="503"/>
      <c r="JLO2" s="503"/>
      <c r="JLP2" s="503"/>
      <c r="JLQ2" s="503"/>
      <c r="JLR2" s="503"/>
      <c r="JLS2" s="503"/>
      <c r="JLT2" s="503"/>
      <c r="JLU2" s="503"/>
      <c r="JLV2" s="503"/>
      <c r="JLW2" s="503"/>
      <c r="JLX2" s="503" t="s">
        <v>349</v>
      </c>
      <c r="JLY2" s="503"/>
      <c r="JLZ2" s="503"/>
      <c r="JMA2" s="503"/>
      <c r="JMB2" s="503"/>
      <c r="JMC2" s="503"/>
      <c r="JMD2" s="503"/>
      <c r="JME2" s="503"/>
      <c r="JMF2" s="503"/>
      <c r="JMG2" s="503"/>
      <c r="JMH2" s="503"/>
      <c r="JMI2" s="503"/>
      <c r="JMJ2" s="503"/>
      <c r="JMK2" s="503"/>
      <c r="JML2" s="503"/>
      <c r="JMM2" s="503"/>
      <c r="JMN2" s="503" t="s">
        <v>349</v>
      </c>
      <c r="JMO2" s="503"/>
      <c r="JMP2" s="503"/>
      <c r="JMQ2" s="503"/>
      <c r="JMR2" s="503"/>
      <c r="JMS2" s="503"/>
      <c r="JMT2" s="503"/>
      <c r="JMU2" s="503"/>
      <c r="JMV2" s="503"/>
      <c r="JMW2" s="503"/>
      <c r="JMX2" s="503"/>
      <c r="JMY2" s="503"/>
      <c r="JMZ2" s="503"/>
      <c r="JNA2" s="503"/>
      <c r="JNB2" s="503"/>
      <c r="JNC2" s="503"/>
      <c r="JND2" s="503" t="s">
        <v>349</v>
      </c>
      <c r="JNE2" s="503"/>
      <c r="JNF2" s="503"/>
      <c r="JNG2" s="503"/>
      <c r="JNH2" s="503"/>
      <c r="JNI2" s="503"/>
      <c r="JNJ2" s="503"/>
      <c r="JNK2" s="503"/>
      <c r="JNL2" s="503"/>
      <c r="JNM2" s="503"/>
      <c r="JNN2" s="503"/>
      <c r="JNO2" s="503"/>
      <c r="JNP2" s="503"/>
      <c r="JNQ2" s="503"/>
      <c r="JNR2" s="503"/>
      <c r="JNS2" s="503"/>
      <c r="JNT2" s="503" t="s">
        <v>349</v>
      </c>
      <c r="JNU2" s="503"/>
      <c r="JNV2" s="503"/>
      <c r="JNW2" s="503"/>
      <c r="JNX2" s="503"/>
      <c r="JNY2" s="503"/>
      <c r="JNZ2" s="503"/>
      <c r="JOA2" s="503"/>
      <c r="JOB2" s="503"/>
      <c r="JOC2" s="503"/>
      <c r="JOD2" s="503"/>
      <c r="JOE2" s="503"/>
      <c r="JOF2" s="503"/>
      <c r="JOG2" s="503"/>
      <c r="JOH2" s="503"/>
      <c r="JOI2" s="503"/>
      <c r="JOJ2" s="503" t="s">
        <v>349</v>
      </c>
      <c r="JOK2" s="503"/>
      <c r="JOL2" s="503"/>
      <c r="JOM2" s="503"/>
      <c r="JON2" s="503"/>
      <c r="JOO2" s="503"/>
      <c r="JOP2" s="503"/>
      <c r="JOQ2" s="503"/>
      <c r="JOR2" s="503"/>
      <c r="JOS2" s="503"/>
      <c r="JOT2" s="503"/>
      <c r="JOU2" s="503"/>
      <c r="JOV2" s="503"/>
      <c r="JOW2" s="503"/>
      <c r="JOX2" s="503"/>
      <c r="JOY2" s="503"/>
      <c r="JOZ2" s="503" t="s">
        <v>349</v>
      </c>
      <c r="JPA2" s="503"/>
      <c r="JPB2" s="503"/>
      <c r="JPC2" s="503"/>
      <c r="JPD2" s="503"/>
      <c r="JPE2" s="503"/>
      <c r="JPF2" s="503"/>
      <c r="JPG2" s="503"/>
      <c r="JPH2" s="503"/>
      <c r="JPI2" s="503"/>
      <c r="JPJ2" s="503"/>
      <c r="JPK2" s="503"/>
      <c r="JPL2" s="503"/>
      <c r="JPM2" s="503"/>
      <c r="JPN2" s="503"/>
      <c r="JPO2" s="503"/>
      <c r="JPP2" s="503" t="s">
        <v>349</v>
      </c>
      <c r="JPQ2" s="503"/>
      <c r="JPR2" s="503"/>
      <c r="JPS2" s="503"/>
      <c r="JPT2" s="503"/>
      <c r="JPU2" s="503"/>
      <c r="JPV2" s="503"/>
      <c r="JPW2" s="503"/>
      <c r="JPX2" s="503"/>
      <c r="JPY2" s="503"/>
      <c r="JPZ2" s="503"/>
      <c r="JQA2" s="503"/>
      <c r="JQB2" s="503"/>
      <c r="JQC2" s="503"/>
      <c r="JQD2" s="503"/>
      <c r="JQE2" s="503"/>
      <c r="JQF2" s="503" t="s">
        <v>349</v>
      </c>
      <c r="JQG2" s="503"/>
      <c r="JQH2" s="503"/>
      <c r="JQI2" s="503"/>
      <c r="JQJ2" s="503"/>
      <c r="JQK2" s="503"/>
      <c r="JQL2" s="503"/>
      <c r="JQM2" s="503"/>
      <c r="JQN2" s="503"/>
      <c r="JQO2" s="503"/>
      <c r="JQP2" s="503"/>
      <c r="JQQ2" s="503"/>
      <c r="JQR2" s="503"/>
      <c r="JQS2" s="503"/>
      <c r="JQT2" s="503"/>
      <c r="JQU2" s="503"/>
      <c r="JQV2" s="503" t="s">
        <v>349</v>
      </c>
      <c r="JQW2" s="503"/>
      <c r="JQX2" s="503"/>
      <c r="JQY2" s="503"/>
      <c r="JQZ2" s="503"/>
      <c r="JRA2" s="503"/>
      <c r="JRB2" s="503"/>
      <c r="JRC2" s="503"/>
      <c r="JRD2" s="503"/>
      <c r="JRE2" s="503"/>
      <c r="JRF2" s="503"/>
      <c r="JRG2" s="503"/>
      <c r="JRH2" s="503"/>
      <c r="JRI2" s="503"/>
      <c r="JRJ2" s="503"/>
      <c r="JRK2" s="503"/>
      <c r="JRL2" s="503" t="s">
        <v>349</v>
      </c>
      <c r="JRM2" s="503"/>
      <c r="JRN2" s="503"/>
      <c r="JRO2" s="503"/>
      <c r="JRP2" s="503"/>
      <c r="JRQ2" s="503"/>
      <c r="JRR2" s="503"/>
      <c r="JRS2" s="503"/>
      <c r="JRT2" s="503"/>
      <c r="JRU2" s="503"/>
      <c r="JRV2" s="503"/>
      <c r="JRW2" s="503"/>
      <c r="JRX2" s="503"/>
      <c r="JRY2" s="503"/>
      <c r="JRZ2" s="503"/>
      <c r="JSA2" s="503"/>
      <c r="JSB2" s="503" t="s">
        <v>349</v>
      </c>
      <c r="JSC2" s="503"/>
      <c r="JSD2" s="503"/>
      <c r="JSE2" s="503"/>
      <c r="JSF2" s="503"/>
      <c r="JSG2" s="503"/>
      <c r="JSH2" s="503"/>
      <c r="JSI2" s="503"/>
      <c r="JSJ2" s="503"/>
      <c r="JSK2" s="503"/>
      <c r="JSL2" s="503"/>
      <c r="JSM2" s="503"/>
      <c r="JSN2" s="503"/>
      <c r="JSO2" s="503"/>
      <c r="JSP2" s="503"/>
      <c r="JSQ2" s="503"/>
      <c r="JSR2" s="503" t="s">
        <v>349</v>
      </c>
      <c r="JSS2" s="503"/>
      <c r="JST2" s="503"/>
      <c r="JSU2" s="503"/>
      <c r="JSV2" s="503"/>
      <c r="JSW2" s="503"/>
      <c r="JSX2" s="503"/>
      <c r="JSY2" s="503"/>
      <c r="JSZ2" s="503"/>
      <c r="JTA2" s="503"/>
      <c r="JTB2" s="503"/>
      <c r="JTC2" s="503"/>
      <c r="JTD2" s="503"/>
      <c r="JTE2" s="503"/>
      <c r="JTF2" s="503"/>
      <c r="JTG2" s="503"/>
      <c r="JTH2" s="503" t="s">
        <v>349</v>
      </c>
      <c r="JTI2" s="503"/>
      <c r="JTJ2" s="503"/>
      <c r="JTK2" s="503"/>
      <c r="JTL2" s="503"/>
      <c r="JTM2" s="503"/>
      <c r="JTN2" s="503"/>
      <c r="JTO2" s="503"/>
      <c r="JTP2" s="503"/>
      <c r="JTQ2" s="503"/>
      <c r="JTR2" s="503"/>
      <c r="JTS2" s="503"/>
      <c r="JTT2" s="503"/>
      <c r="JTU2" s="503"/>
      <c r="JTV2" s="503"/>
      <c r="JTW2" s="503"/>
      <c r="JTX2" s="503" t="s">
        <v>349</v>
      </c>
      <c r="JTY2" s="503"/>
      <c r="JTZ2" s="503"/>
      <c r="JUA2" s="503"/>
      <c r="JUB2" s="503"/>
      <c r="JUC2" s="503"/>
      <c r="JUD2" s="503"/>
      <c r="JUE2" s="503"/>
      <c r="JUF2" s="503"/>
      <c r="JUG2" s="503"/>
      <c r="JUH2" s="503"/>
      <c r="JUI2" s="503"/>
      <c r="JUJ2" s="503"/>
      <c r="JUK2" s="503"/>
      <c r="JUL2" s="503"/>
      <c r="JUM2" s="503"/>
      <c r="JUN2" s="503" t="s">
        <v>349</v>
      </c>
      <c r="JUO2" s="503"/>
      <c r="JUP2" s="503"/>
      <c r="JUQ2" s="503"/>
      <c r="JUR2" s="503"/>
      <c r="JUS2" s="503"/>
      <c r="JUT2" s="503"/>
      <c r="JUU2" s="503"/>
      <c r="JUV2" s="503"/>
      <c r="JUW2" s="503"/>
      <c r="JUX2" s="503"/>
      <c r="JUY2" s="503"/>
      <c r="JUZ2" s="503"/>
      <c r="JVA2" s="503"/>
      <c r="JVB2" s="503"/>
      <c r="JVC2" s="503"/>
      <c r="JVD2" s="503" t="s">
        <v>349</v>
      </c>
      <c r="JVE2" s="503"/>
      <c r="JVF2" s="503"/>
      <c r="JVG2" s="503"/>
      <c r="JVH2" s="503"/>
      <c r="JVI2" s="503"/>
      <c r="JVJ2" s="503"/>
      <c r="JVK2" s="503"/>
      <c r="JVL2" s="503"/>
      <c r="JVM2" s="503"/>
      <c r="JVN2" s="503"/>
      <c r="JVO2" s="503"/>
      <c r="JVP2" s="503"/>
      <c r="JVQ2" s="503"/>
      <c r="JVR2" s="503"/>
      <c r="JVS2" s="503"/>
      <c r="JVT2" s="503" t="s">
        <v>349</v>
      </c>
      <c r="JVU2" s="503"/>
      <c r="JVV2" s="503"/>
      <c r="JVW2" s="503"/>
      <c r="JVX2" s="503"/>
      <c r="JVY2" s="503"/>
      <c r="JVZ2" s="503"/>
      <c r="JWA2" s="503"/>
      <c r="JWB2" s="503"/>
      <c r="JWC2" s="503"/>
      <c r="JWD2" s="503"/>
      <c r="JWE2" s="503"/>
      <c r="JWF2" s="503"/>
      <c r="JWG2" s="503"/>
      <c r="JWH2" s="503"/>
      <c r="JWI2" s="503"/>
      <c r="JWJ2" s="503" t="s">
        <v>349</v>
      </c>
      <c r="JWK2" s="503"/>
      <c r="JWL2" s="503"/>
      <c r="JWM2" s="503"/>
      <c r="JWN2" s="503"/>
      <c r="JWO2" s="503"/>
      <c r="JWP2" s="503"/>
      <c r="JWQ2" s="503"/>
      <c r="JWR2" s="503"/>
      <c r="JWS2" s="503"/>
      <c r="JWT2" s="503"/>
      <c r="JWU2" s="503"/>
      <c r="JWV2" s="503"/>
      <c r="JWW2" s="503"/>
      <c r="JWX2" s="503"/>
      <c r="JWY2" s="503"/>
      <c r="JWZ2" s="503" t="s">
        <v>349</v>
      </c>
      <c r="JXA2" s="503"/>
      <c r="JXB2" s="503"/>
      <c r="JXC2" s="503"/>
      <c r="JXD2" s="503"/>
      <c r="JXE2" s="503"/>
      <c r="JXF2" s="503"/>
      <c r="JXG2" s="503"/>
      <c r="JXH2" s="503"/>
      <c r="JXI2" s="503"/>
      <c r="JXJ2" s="503"/>
      <c r="JXK2" s="503"/>
      <c r="JXL2" s="503"/>
      <c r="JXM2" s="503"/>
      <c r="JXN2" s="503"/>
      <c r="JXO2" s="503"/>
      <c r="JXP2" s="503" t="s">
        <v>349</v>
      </c>
      <c r="JXQ2" s="503"/>
      <c r="JXR2" s="503"/>
      <c r="JXS2" s="503"/>
      <c r="JXT2" s="503"/>
      <c r="JXU2" s="503"/>
      <c r="JXV2" s="503"/>
      <c r="JXW2" s="503"/>
      <c r="JXX2" s="503"/>
      <c r="JXY2" s="503"/>
      <c r="JXZ2" s="503"/>
      <c r="JYA2" s="503"/>
      <c r="JYB2" s="503"/>
      <c r="JYC2" s="503"/>
      <c r="JYD2" s="503"/>
      <c r="JYE2" s="503"/>
      <c r="JYF2" s="503" t="s">
        <v>349</v>
      </c>
      <c r="JYG2" s="503"/>
      <c r="JYH2" s="503"/>
      <c r="JYI2" s="503"/>
      <c r="JYJ2" s="503"/>
      <c r="JYK2" s="503"/>
      <c r="JYL2" s="503"/>
      <c r="JYM2" s="503"/>
      <c r="JYN2" s="503"/>
      <c r="JYO2" s="503"/>
      <c r="JYP2" s="503"/>
      <c r="JYQ2" s="503"/>
      <c r="JYR2" s="503"/>
      <c r="JYS2" s="503"/>
      <c r="JYT2" s="503"/>
      <c r="JYU2" s="503"/>
      <c r="JYV2" s="503" t="s">
        <v>349</v>
      </c>
      <c r="JYW2" s="503"/>
      <c r="JYX2" s="503"/>
      <c r="JYY2" s="503"/>
      <c r="JYZ2" s="503"/>
      <c r="JZA2" s="503"/>
      <c r="JZB2" s="503"/>
      <c r="JZC2" s="503"/>
      <c r="JZD2" s="503"/>
      <c r="JZE2" s="503"/>
      <c r="JZF2" s="503"/>
      <c r="JZG2" s="503"/>
      <c r="JZH2" s="503"/>
      <c r="JZI2" s="503"/>
      <c r="JZJ2" s="503"/>
      <c r="JZK2" s="503"/>
      <c r="JZL2" s="503" t="s">
        <v>349</v>
      </c>
      <c r="JZM2" s="503"/>
      <c r="JZN2" s="503"/>
      <c r="JZO2" s="503"/>
      <c r="JZP2" s="503"/>
      <c r="JZQ2" s="503"/>
      <c r="JZR2" s="503"/>
      <c r="JZS2" s="503"/>
      <c r="JZT2" s="503"/>
      <c r="JZU2" s="503"/>
      <c r="JZV2" s="503"/>
      <c r="JZW2" s="503"/>
      <c r="JZX2" s="503"/>
      <c r="JZY2" s="503"/>
      <c r="JZZ2" s="503"/>
      <c r="KAA2" s="503"/>
      <c r="KAB2" s="503" t="s">
        <v>349</v>
      </c>
      <c r="KAC2" s="503"/>
      <c r="KAD2" s="503"/>
      <c r="KAE2" s="503"/>
      <c r="KAF2" s="503"/>
      <c r="KAG2" s="503"/>
      <c r="KAH2" s="503"/>
      <c r="KAI2" s="503"/>
      <c r="KAJ2" s="503"/>
      <c r="KAK2" s="503"/>
      <c r="KAL2" s="503"/>
      <c r="KAM2" s="503"/>
      <c r="KAN2" s="503"/>
      <c r="KAO2" s="503"/>
      <c r="KAP2" s="503"/>
      <c r="KAQ2" s="503"/>
      <c r="KAR2" s="503" t="s">
        <v>349</v>
      </c>
      <c r="KAS2" s="503"/>
      <c r="KAT2" s="503"/>
      <c r="KAU2" s="503"/>
      <c r="KAV2" s="503"/>
      <c r="KAW2" s="503"/>
      <c r="KAX2" s="503"/>
      <c r="KAY2" s="503"/>
      <c r="KAZ2" s="503"/>
      <c r="KBA2" s="503"/>
      <c r="KBB2" s="503"/>
      <c r="KBC2" s="503"/>
      <c r="KBD2" s="503"/>
      <c r="KBE2" s="503"/>
      <c r="KBF2" s="503"/>
      <c r="KBG2" s="503"/>
      <c r="KBH2" s="503" t="s">
        <v>349</v>
      </c>
      <c r="KBI2" s="503"/>
      <c r="KBJ2" s="503"/>
      <c r="KBK2" s="503"/>
      <c r="KBL2" s="503"/>
      <c r="KBM2" s="503"/>
      <c r="KBN2" s="503"/>
      <c r="KBO2" s="503"/>
      <c r="KBP2" s="503"/>
      <c r="KBQ2" s="503"/>
      <c r="KBR2" s="503"/>
      <c r="KBS2" s="503"/>
      <c r="KBT2" s="503"/>
      <c r="KBU2" s="503"/>
      <c r="KBV2" s="503"/>
      <c r="KBW2" s="503"/>
      <c r="KBX2" s="503" t="s">
        <v>349</v>
      </c>
      <c r="KBY2" s="503"/>
      <c r="KBZ2" s="503"/>
      <c r="KCA2" s="503"/>
      <c r="KCB2" s="503"/>
      <c r="KCC2" s="503"/>
      <c r="KCD2" s="503"/>
      <c r="KCE2" s="503"/>
      <c r="KCF2" s="503"/>
      <c r="KCG2" s="503"/>
      <c r="KCH2" s="503"/>
      <c r="KCI2" s="503"/>
      <c r="KCJ2" s="503"/>
      <c r="KCK2" s="503"/>
      <c r="KCL2" s="503"/>
      <c r="KCM2" s="503"/>
      <c r="KCN2" s="503" t="s">
        <v>349</v>
      </c>
      <c r="KCO2" s="503"/>
      <c r="KCP2" s="503"/>
      <c r="KCQ2" s="503"/>
      <c r="KCR2" s="503"/>
      <c r="KCS2" s="503"/>
      <c r="KCT2" s="503"/>
      <c r="KCU2" s="503"/>
      <c r="KCV2" s="503"/>
      <c r="KCW2" s="503"/>
      <c r="KCX2" s="503"/>
      <c r="KCY2" s="503"/>
      <c r="KCZ2" s="503"/>
      <c r="KDA2" s="503"/>
      <c r="KDB2" s="503"/>
      <c r="KDC2" s="503"/>
      <c r="KDD2" s="503" t="s">
        <v>349</v>
      </c>
      <c r="KDE2" s="503"/>
      <c r="KDF2" s="503"/>
      <c r="KDG2" s="503"/>
      <c r="KDH2" s="503"/>
      <c r="KDI2" s="503"/>
      <c r="KDJ2" s="503"/>
      <c r="KDK2" s="503"/>
      <c r="KDL2" s="503"/>
      <c r="KDM2" s="503"/>
      <c r="KDN2" s="503"/>
      <c r="KDO2" s="503"/>
      <c r="KDP2" s="503"/>
      <c r="KDQ2" s="503"/>
      <c r="KDR2" s="503"/>
      <c r="KDS2" s="503"/>
      <c r="KDT2" s="503" t="s">
        <v>349</v>
      </c>
      <c r="KDU2" s="503"/>
      <c r="KDV2" s="503"/>
      <c r="KDW2" s="503"/>
      <c r="KDX2" s="503"/>
      <c r="KDY2" s="503"/>
      <c r="KDZ2" s="503"/>
      <c r="KEA2" s="503"/>
      <c r="KEB2" s="503"/>
      <c r="KEC2" s="503"/>
      <c r="KED2" s="503"/>
      <c r="KEE2" s="503"/>
      <c r="KEF2" s="503"/>
      <c r="KEG2" s="503"/>
      <c r="KEH2" s="503"/>
      <c r="KEI2" s="503"/>
      <c r="KEJ2" s="503" t="s">
        <v>349</v>
      </c>
      <c r="KEK2" s="503"/>
      <c r="KEL2" s="503"/>
      <c r="KEM2" s="503"/>
      <c r="KEN2" s="503"/>
      <c r="KEO2" s="503"/>
      <c r="KEP2" s="503"/>
      <c r="KEQ2" s="503"/>
      <c r="KER2" s="503"/>
      <c r="KES2" s="503"/>
      <c r="KET2" s="503"/>
      <c r="KEU2" s="503"/>
      <c r="KEV2" s="503"/>
      <c r="KEW2" s="503"/>
      <c r="KEX2" s="503"/>
      <c r="KEY2" s="503"/>
      <c r="KEZ2" s="503" t="s">
        <v>349</v>
      </c>
      <c r="KFA2" s="503"/>
      <c r="KFB2" s="503"/>
      <c r="KFC2" s="503"/>
      <c r="KFD2" s="503"/>
      <c r="KFE2" s="503"/>
      <c r="KFF2" s="503"/>
      <c r="KFG2" s="503"/>
      <c r="KFH2" s="503"/>
      <c r="KFI2" s="503"/>
      <c r="KFJ2" s="503"/>
      <c r="KFK2" s="503"/>
      <c r="KFL2" s="503"/>
      <c r="KFM2" s="503"/>
      <c r="KFN2" s="503"/>
      <c r="KFO2" s="503"/>
      <c r="KFP2" s="503" t="s">
        <v>349</v>
      </c>
      <c r="KFQ2" s="503"/>
      <c r="KFR2" s="503"/>
      <c r="KFS2" s="503"/>
      <c r="KFT2" s="503"/>
      <c r="KFU2" s="503"/>
      <c r="KFV2" s="503"/>
      <c r="KFW2" s="503"/>
      <c r="KFX2" s="503"/>
      <c r="KFY2" s="503"/>
      <c r="KFZ2" s="503"/>
      <c r="KGA2" s="503"/>
      <c r="KGB2" s="503"/>
      <c r="KGC2" s="503"/>
      <c r="KGD2" s="503"/>
      <c r="KGE2" s="503"/>
      <c r="KGF2" s="503" t="s">
        <v>349</v>
      </c>
      <c r="KGG2" s="503"/>
      <c r="KGH2" s="503"/>
      <c r="KGI2" s="503"/>
      <c r="KGJ2" s="503"/>
      <c r="KGK2" s="503"/>
      <c r="KGL2" s="503"/>
      <c r="KGM2" s="503"/>
      <c r="KGN2" s="503"/>
      <c r="KGO2" s="503"/>
      <c r="KGP2" s="503"/>
      <c r="KGQ2" s="503"/>
      <c r="KGR2" s="503"/>
      <c r="KGS2" s="503"/>
      <c r="KGT2" s="503"/>
      <c r="KGU2" s="503"/>
      <c r="KGV2" s="503" t="s">
        <v>349</v>
      </c>
      <c r="KGW2" s="503"/>
      <c r="KGX2" s="503"/>
      <c r="KGY2" s="503"/>
      <c r="KGZ2" s="503"/>
      <c r="KHA2" s="503"/>
      <c r="KHB2" s="503"/>
      <c r="KHC2" s="503"/>
      <c r="KHD2" s="503"/>
      <c r="KHE2" s="503"/>
      <c r="KHF2" s="503"/>
      <c r="KHG2" s="503"/>
      <c r="KHH2" s="503"/>
      <c r="KHI2" s="503"/>
      <c r="KHJ2" s="503"/>
      <c r="KHK2" s="503"/>
      <c r="KHL2" s="503" t="s">
        <v>349</v>
      </c>
      <c r="KHM2" s="503"/>
      <c r="KHN2" s="503"/>
      <c r="KHO2" s="503"/>
      <c r="KHP2" s="503"/>
      <c r="KHQ2" s="503"/>
      <c r="KHR2" s="503"/>
      <c r="KHS2" s="503"/>
      <c r="KHT2" s="503"/>
      <c r="KHU2" s="503"/>
      <c r="KHV2" s="503"/>
      <c r="KHW2" s="503"/>
      <c r="KHX2" s="503"/>
      <c r="KHY2" s="503"/>
      <c r="KHZ2" s="503"/>
      <c r="KIA2" s="503"/>
      <c r="KIB2" s="503" t="s">
        <v>349</v>
      </c>
      <c r="KIC2" s="503"/>
      <c r="KID2" s="503"/>
      <c r="KIE2" s="503"/>
      <c r="KIF2" s="503"/>
      <c r="KIG2" s="503"/>
      <c r="KIH2" s="503"/>
      <c r="KII2" s="503"/>
      <c r="KIJ2" s="503"/>
      <c r="KIK2" s="503"/>
      <c r="KIL2" s="503"/>
      <c r="KIM2" s="503"/>
      <c r="KIN2" s="503"/>
      <c r="KIO2" s="503"/>
      <c r="KIP2" s="503"/>
      <c r="KIQ2" s="503"/>
      <c r="KIR2" s="503" t="s">
        <v>349</v>
      </c>
      <c r="KIS2" s="503"/>
      <c r="KIT2" s="503"/>
      <c r="KIU2" s="503"/>
      <c r="KIV2" s="503"/>
      <c r="KIW2" s="503"/>
      <c r="KIX2" s="503"/>
      <c r="KIY2" s="503"/>
      <c r="KIZ2" s="503"/>
      <c r="KJA2" s="503"/>
      <c r="KJB2" s="503"/>
      <c r="KJC2" s="503"/>
      <c r="KJD2" s="503"/>
      <c r="KJE2" s="503"/>
      <c r="KJF2" s="503"/>
      <c r="KJG2" s="503"/>
      <c r="KJH2" s="503" t="s">
        <v>349</v>
      </c>
      <c r="KJI2" s="503"/>
      <c r="KJJ2" s="503"/>
      <c r="KJK2" s="503"/>
      <c r="KJL2" s="503"/>
      <c r="KJM2" s="503"/>
      <c r="KJN2" s="503"/>
      <c r="KJO2" s="503"/>
      <c r="KJP2" s="503"/>
      <c r="KJQ2" s="503"/>
      <c r="KJR2" s="503"/>
      <c r="KJS2" s="503"/>
      <c r="KJT2" s="503"/>
      <c r="KJU2" s="503"/>
      <c r="KJV2" s="503"/>
      <c r="KJW2" s="503"/>
      <c r="KJX2" s="503" t="s">
        <v>349</v>
      </c>
      <c r="KJY2" s="503"/>
      <c r="KJZ2" s="503"/>
      <c r="KKA2" s="503"/>
      <c r="KKB2" s="503"/>
      <c r="KKC2" s="503"/>
      <c r="KKD2" s="503"/>
      <c r="KKE2" s="503"/>
      <c r="KKF2" s="503"/>
      <c r="KKG2" s="503"/>
      <c r="KKH2" s="503"/>
      <c r="KKI2" s="503"/>
      <c r="KKJ2" s="503"/>
      <c r="KKK2" s="503"/>
      <c r="KKL2" s="503"/>
      <c r="KKM2" s="503"/>
      <c r="KKN2" s="503" t="s">
        <v>349</v>
      </c>
      <c r="KKO2" s="503"/>
      <c r="KKP2" s="503"/>
      <c r="KKQ2" s="503"/>
      <c r="KKR2" s="503"/>
      <c r="KKS2" s="503"/>
      <c r="KKT2" s="503"/>
      <c r="KKU2" s="503"/>
      <c r="KKV2" s="503"/>
      <c r="KKW2" s="503"/>
      <c r="KKX2" s="503"/>
      <c r="KKY2" s="503"/>
      <c r="KKZ2" s="503"/>
      <c r="KLA2" s="503"/>
      <c r="KLB2" s="503"/>
      <c r="KLC2" s="503"/>
      <c r="KLD2" s="503" t="s">
        <v>349</v>
      </c>
      <c r="KLE2" s="503"/>
      <c r="KLF2" s="503"/>
      <c r="KLG2" s="503"/>
      <c r="KLH2" s="503"/>
      <c r="KLI2" s="503"/>
      <c r="KLJ2" s="503"/>
      <c r="KLK2" s="503"/>
      <c r="KLL2" s="503"/>
      <c r="KLM2" s="503"/>
      <c r="KLN2" s="503"/>
      <c r="KLO2" s="503"/>
      <c r="KLP2" s="503"/>
      <c r="KLQ2" s="503"/>
      <c r="KLR2" s="503"/>
      <c r="KLS2" s="503"/>
      <c r="KLT2" s="503" t="s">
        <v>349</v>
      </c>
      <c r="KLU2" s="503"/>
      <c r="KLV2" s="503"/>
      <c r="KLW2" s="503"/>
      <c r="KLX2" s="503"/>
      <c r="KLY2" s="503"/>
      <c r="KLZ2" s="503"/>
      <c r="KMA2" s="503"/>
      <c r="KMB2" s="503"/>
      <c r="KMC2" s="503"/>
      <c r="KMD2" s="503"/>
      <c r="KME2" s="503"/>
      <c r="KMF2" s="503"/>
      <c r="KMG2" s="503"/>
      <c r="KMH2" s="503"/>
      <c r="KMI2" s="503"/>
      <c r="KMJ2" s="503" t="s">
        <v>349</v>
      </c>
      <c r="KMK2" s="503"/>
      <c r="KML2" s="503"/>
      <c r="KMM2" s="503"/>
      <c r="KMN2" s="503"/>
      <c r="KMO2" s="503"/>
      <c r="KMP2" s="503"/>
      <c r="KMQ2" s="503"/>
      <c r="KMR2" s="503"/>
      <c r="KMS2" s="503"/>
      <c r="KMT2" s="503"/>
      <c r="KMU2" s="503"/>
      <c r="KMV2" s="503"/>
      <c r="KMW2" s="503"/>
      <c r="KMX2" s="503"/>
      <c r="KMY2" s="503"/>
      <c r="KMZ2" s="503" t="s">
        <v>349</v>
      </c>
      <c r="KNA2" s="503"/>
      <c r="KNB2" s="503"/>
      <c r="KNC2" s="503"/>
      <c r="KND2" s="503"/>
      <c r="KNE2" s="503"/>
      <c r="KNF2" s="503"/>
      <c r="KNG2" s="503"/>
      <c r="KNH2" s="503"/>
      <c r="KNI2" s="503"/>
      <c r="KNJ2" s="503"/>
      <c r="KNK2" s="503"/>
      <c r="KNL2" s="503"/>
      <c r="KNM2" s="503"/>
      <c r="KNN2" s="503"/>
      <c r="KNO2" s="503"/>
      <c r="KNP2" s="503" t="s">
        <v>349</v>
      </c>
      <c r="KNQ2" s="503"/>
      <c r="KNR2" s="503"/>
      <c r="KNS2" s="503"/>
      <c r="KNT2" s="503"/>
      <c r="KNU2" s="503"/>
      <c r="KNV2" s="503"/>
      <c r="KNW2" s="503"/>
      <c r="KNX2" s="503"/>
      <c r="KNY2" s="503"/>
      <c r="KNZ2" s="503"/>
      <c r="KOA2" s="503"/>
      <c r="KOB2" s="503"/>
      <c r="KOC2" s="503"/>
      <c r="KOD2" s="503"/>
      <c r="KOE2" s="503"/>
      <c r="KOF2" s="503" t="s">
        <v>349</v>
      </c>
      <c r="KOG2" s="503"/>
      <c r="KOH2" s="503"/>
      <c r="KOI2" s="503"/>
      <c r="KOJ2" s="503"/>
      <c r="KOK2" s="503"/>
      <c r="KOL2" s="503"/>
      <c r="KOM2" s="503"/>
      <c r="KON2" s="503"/>
      <c r="KOO2" s="503"/>
      <c r="KOP2" s="503"/>
      <c r="KOQ2" s="503"/>
      <c r="KOR2" s="503"/>
      <c r="KOS2" s="503"/>
      <c r="KOT2" s="503"/>
      <c r="KOU2" s="503"/>
      <c r="KOV2" s="503" t="s">
        <v>349</v>
      </c>
      <c r="KOW2" s="503"/>
      <c r="KOX2" s="503"/>
      <c r="KOY2" s="503"/>
      <c r="KOZ2" s="503"/>
      <c r="KPA2" s="503"/>
      <c r="KPB2" s="503"/>
      <c r="KPC2" s="503"/>
      <c r="KPD2" s="503"/>
      <c r="KPE2" s="503"/>
      <c r="KPF2" s="503"/>
      <c r="KPG2" s="503"/>
      <c r="KPH2" s="503"/>
      <c r="KPI2" s="503"/>
      <c r="KPJ2" s="503"/>
      <c r="KPK2" s="503"/>
      <c r="KPL2" s="503" t="s">
        <v>349</v>
      </c>
      <c r="KPM2" s="503"/>
      <c r="KPN2" s="503"/>
      <c r="KPO2" s="503"/>
      <c r="KPP2" s="503"/>
      <c r="KPQ2" s="503"/>
      <c r="KPR2" s="503"/>
      <c r="KPS2" s="503"/>
      <c r="KPT2" s="503"/>
      <c r="KPU2" s="503"/>
      <c r="KPV2" s="503"/>
      <c r="KPW2" s="503"/>
      <c r="KPX2" s="503"/>
      <c r="KPY2" s="503"/>
      <c r="KPZ2" s="503"/>
      <c r="KQA2" s="503"/>
      <c r="KQB2" s="503" t="s">
        <v>349</v>
      </c>
      <c r="KQC2" s="503"/>
      <c r="KQD2" s="503"/>
      <c r="KQE2" s="503"/>
      <c r="KQF2" s="503"/>
      <c r="KQG2" s="503"/>
      <c r="KQH2" s="503"/>
      <c r="KQI2" s="503"/>
      <c r="KQJ2" s="503"/>
      <c r="KQK2" s="503"/>
      <c r="KQL2" s="503"/>
      <c r="KQM2" s="503"/>
      <c r="KQN2" s="503"/>
      <c r="KQO2" s="503"/>
      <c r="KQP2" s="503"/>
      <c r="KQQ2" s="503"/>
      <c r="KQR2" s="503" t="s">
        <v>349</v>
      </c>
      <c r="KQS2" s="503"/>
      <c r="KQT2" s="503"/>
      <c r="KQU2" s="503"/>
      <c r="KQV2" s="503"/>
      <c r="KQW2" s="503"/>
      <c r="KQX2" s="503"/>
      <c r="KQY2" s="503"/>
      <c r="KQZ2" s="503"/>
      <c r="KRA2" s="503"/>
      <c r="KRB2" s="503"/>
      <c r="KRC2" s="503"/>
      <c r="KRD2" s="503"/>
      <c r="KRE2" s="503"/>
      <c r="KRF2" s="503"/>
      <c r="KRG2" s="503"/>
      <c r="KRH2" s="503" t="s">
        <v>349</v>
      </c>
      <c r="KRI2" s="503"/>
      <c r="KRJ2" s="503"/>
      <c r="KRK2" s="503"/>
      <c r="KRL2" s="503"/>
      <c r="KRM2" s="503"/>
      <c r="KRN2" s="503"/>
      <c r="KRO2" s="503"/>
      <c r="KRP2" s="503"/>
      <c r="KRQ2" s="503"/>
      <c r="KRR2" s="503"/>
      <c r="KRS2" s="503"/>
      <c r="KRT2" s="503"/>
      <c r="KRU2" s="503"/>
      <c r="KRV2" s="503"/>
      <c r="KRW2" s="503"/>
      <c r="KRX2" s="503" t="s">
        <v>349</v>
      </c>
      <c r="KRY2" s="503"/>
      <c r="KRZ2" s="503"/>
      <c r="KSA2" s="503"/>
      <c r="KSB2" s="503"/>
      <c r="KSC2" s="503"/>
      <c r="KSD2" s="503"/>
      <c r="KSE2" s="503"/>
      <c r="KSF2" s="503"/>
      <c r="KSG2" s="503"/>
      <c r="KSH2" s="503"/>
      <c r="KSI2" s="503"/>
      <c r="KSJ2" s="503"/>
      <c r="KSK2" s="503"/>
      <c r="KSL2" s="503"/>
      <c r="KSM2" s="503"/>
      <c r="KSN2" s="503" t="s">
        <v>349</v>
      </c>
      <c r="KSO2" s="503"/>
      <c r="KSP2" s="503"/>
      <c r="KSQ2" s="503"/>
      <c r="KSR2" s="503"/>
      <c r="KSS2" s="503"/>
      <c r="KST2" s="503"/>
      <c r="KSU2" s="503"/>
      <c r="KSV2" s="503"/>
      <c r="KSW2" s="503"/>
      <c r="KSX2" s="503"/>
      <c r="KSY2" s="503"/>
      <c r="KSZ2" s="503"/>
      <c r="KTA2" s="503"/>
      <c r="KTB2" s="503"/>
      <c r="KTC2" s="503"/>
      <c r="KTD2" s="503" t="s">
        <v>349</v>
      </c>
      <c r="KTE2" s="503"/>
      <c r="KTF2" s="503"/>
      <c r="KTG2" s="503"/>
      <c r="KTH2" s="503"/>
      <c r="KTI2" s="503"/>
      <c r="KTJ2" s="503"/>
      <c r="KTK2" s="503"/>
      <c r="KTL2" s="503"/>
      <c r="KTM2" s="503"/>
      <c r="KTN2" s="503"/>
      <c r="KTO2" s="503"/>
      <c r="KTP2" s="503"/>
      <c r="KTQ2" s="503"/>
      <c r="KTR2" s="503"/>
      <c r="KTS2" s="503"/>
      <c r="KTT2" s="503" t="s">
        <v>349</v>
      </c>
      <c r="KTU2" s="503"/>
      <c r="KTV2" s="503"/>
      <c r="KTW2" s="503"/>
      <c r="KTX2" s="503"/>
      <c r="KTY2" s="503"/>
      <c r="KTZ2" s="503"/>
      <c r="KUA2" s="503"/>
      <c r="KUB2" s="503"/>
      <c r="KUC2" s="503"/>
      <c r="KUD2" s="503"/>
      <c r="KUE2" s="503"/>
      <c r="KUF2" s="503"/>
      <c r="KUG2" s="503"/>
      <c r="KUH2" s="503"/>
      <c r="KUI2" s="503"/>
      <c r="KUJ2" s="503" t="s">
        <v>349</v>
      </c>
      <c r="KUK2" s="503"/>
      <c r="KUL2" s="503"/>
      <c r="KUM2" s="503"/>
      <c r="KUN2" s="503"/>
      <c r="KUO2" s="503"/>
      <c r="KUP2" s="503"/>
      <c r="KUQ2" s="503"/>
      <c r="KUR2" s="503"/>
      <c r="KUS2" s="503"/>
      <c r="KUT2" s="503"/>
      <c r="KUU2" s="503"/>
      <c r="KUV2" s="503"/>
      <c r="KUW2" s="503"/>
      <c r="KUX2" s="503"/>
      <c r="KUY2" s="503"/>
      <c r="KUZ2" s="503" t="s">
        <v>349</v>
      </c>
      <c r="KVA2" s="503"/>
      <c r="KVB2" s="503"/>
      <c r="KVC2" s="503"/>
      <c r="KVD2" s="503"/>
      <c r="KVE2" s="503"/>
      <c r="KVF2" s="503"/>
      <c r="KVG2" s="503"/>
      <c r="KVH2" s="503"/>
      <c r="KVI2" s="503"/>
      <c r="KVJ2" s="503"/>
      <c r="KVK2" s="503"/>
      <c r="KVL2" s="503"/>
      <c r="KVM2" s="503"/>
      <c r="KVN2" s="503"/>
      <c r="KVO2" s="503"/>
      <c r="KVP2" s="503" t="s">
        <v>349</v>
      </c>
      <c r="KVQ2" s="503"/>
      <c r="KVR2" s="503"/>
      <c r="KVS2" s="503"/>
      <c r="KVT2" s="503"/>
      <c r="KVU2" s="503"/>
      <c r="KVV2" s="503"/>
      <c r="KVW2" s="503"/>
      <c r="KVX2" s="503"/>
      <c r="KVY2" s="503"/>
      <c r="KVZ2" s="503"/>
      <c r="KWA2" s="503"/>
      <c r="KWB2" s="503"/>
      <c r="KWC2" s="503"/>
      <c r="KWD2" s="503"/>
      <c r="KWE2" s="503"/>
      <c r="KWF2" s="503" t="s">
        <v>349</v>
      </c>
      <c r="KWG2" s="503"/>
      <c r="KWH2" s="503"/>
      <c r="KWI2" s="503"/>
      <c r="KWJ2" s="503"/>
      <c r="KWK2" s="503"/>
      <c r="KWL2" s="503"/>
      <c r="KWM2" s="503"/>
      <c r="KWN2" s="503"/>
      <c r="KWO2" s="503"/>
      <c r="KWP2" s="503"/>
      <c r="KWQ2" s="503"/>
      <c r="KWR2" s="503"/>
      <c r="KWS2" s="503"/>
      <c r="KWT2" s="503"/>
      <c r="KWU2" s="503"/>
      <c r="KWV2" s="503" t="s">
        <v>349</v>
      </c>
      <c r="KWW2" s="503"/>
      <c r="KWX2" s="503"/>
      <c r="KWY2" s="503"/>
      <c r="KWZ2" s="503"/>
      <c r="KXA2" s="503"/>
      <c r="KXB2" s="503"/>
      <c r="KXC2" s="503"/>
      <c r="KXD2" s="503"/>
      <c r="KXE2" s="503"/>
      <c r="KXF2" s="503"/>
      <c r="KXG2" s="503"/>
      <c r="KXH2" s="503"/>
      <c r="KXI2" s="503"/>
      <c r="KXJ2" s="503"/>
      <c r="KXK2" s="503"/>
      <c r="KXL2" s="503" t="s">
        <v>349</v>
      </c>
      <c r="KXM2" s="503"/>
      <c r="KXN2" s="503"/>
      <c r="KXO2" s="503"/>
      <c r="KXP2" s="503"/>
      <c r="KXQ2" s="503"/>
      <c r="KXR2" s="503"/>
      <c r="KXS2" s="503"/>
      <c r="KXT2" s="503"/>
      <c r="KXU2" s="503"/>
      <c r="KXV2" s="503"/>
      <c r="KXW2" s="503"/>
      <c r="KXX2" s="503"/>
      <c r="KXY2" s="503"/>
      <c r="KXZ2" s="503"/>
      <c r="KYA2" s="503"/>
      <c r="KYB2" s="503" t="s">
        <v>349</v>
      </c>
      <c r="KYC2" s="503"/>
      <c r="KYD2" s="503"/>
      <c r="KYE2" s="503"/>
      <c r="KYF2" s="503"/>
      <c r="KYG2" s="503"/>
      <c r="KYH2" s="503"/>
      <c r="KYI2" s="503"/>
      <c r="KYJ2" s="503"/>
      <c r="KYK2" s="503"/>
      <c r="KYL2" s="503"/>
      <c r="KYM2" s="503"/>
      <c r="KYN2" s="503"/>
      <c r="KYO2" s="503"/>
      <c r="KYP2" s="503"/>
      <c r="KYQ2" s="503"/>
      <c r="KYR2" s="503" t="s">
        <v>349</v>
      </c>
      <c r="KYS2" s="503"/>
      <c r="KYT2" s="503"/>
      <c r="KYU2" s="503"/>
      <c r="KYV2" s="503"/>
      <c r="KYW2" s="503"/>
      <c r="KYX2" s="503"/>
      <c r="KYY2" s="503"/>
      <c r="KYZ2" s="503"/>
      <c r="KZA2" s="503"/>
      <c r="KZB2" s="503"/>
      <c r="KZC2" s="503"/>
      <c r="KZD2" s="503"/>
      <c r="KZE2" s="503"/>
      <c r="KZF2" s="503"/>
      <c r="KZG2" s="503"/>
      <c r="KZH2" s="503" t="s">
        <v>349</v>
      </c>
      <c r="KZI2" s="503"/>
      <c r="KZJ2" s="503"/>
      <c r="KZK2" s="503"/>
      <c r="KZL2" s="503"/>
      <c r="KZM2" s="503"/>
      <c r="KZN2" s="503"/>
      <c r="KZO2" s="503"/>
      <c r="KZP2" s="503"/>
      <c r="KZQ2" s="503"/>
      <c r="KZR2" s="503"/>
      <c r="KZS2" s="503"/>
      <c r="KZT2" s="503"/>
      <c r="KZU2" s="503"/>
      <c r="KZV2" s="503"/>
      <c r="KZW2" s="503"/>
      <c r="KZX2" s="503" t="s">
        <v>349</v>
      </c>
      <c r="KZY2" s="503"/>
      <c r="KZZ2" s="503"/>
      <c r="LAA2" s="503"/>
      <c r="LAB2" s="503"/>
      <c r="LAC2" s="503"/>
      <c r="LAD2" s="503"/>
      <c r="LAE2" s="503"/>
      <c r="LAF2" s="503"/>
      <c r="LAG2" s="503"/>
      <c r="LAH2" s="503"/>
      <c r="LAI2" s="503"/>
      <c r="LAJ2" s="503"/>
      <c r="LAK2" s="503"/>
      <c r="LAL2" s="503"/>
      <c r="LAM2" s="503"/>
      <c r="LAN2" s="503" t="s">
        <v>349</v>
      </c>
      <c r="LAO2" s="503"/>
      <c r="LAP2" s="503"/>
      <c r="LAQ2" s="503"/>
      <c r="LAR2" s="503"/>
      <c r="LAS2" s="503"/>
      <c r="LAT2" s="503"/>
      <c r="LAU2" s="503"/>
      <c r="LAV2" s="503"/>
      <c r="LAW2" s="503"/>
      <c r="LAX2" s="503"/>
      <c r="LAY2" s="503"/>
      <c r="LAZ2" s="503"/>
      <c r="LBA2" s="503"/>
      <c r="LBB2" s="503"/>
      <c r="LBC2" s="503"/>
      <c r="LBD2" s="503" t="s">
        <v>349</v>
      </c>
      <c r="LBE2" s="503"/>
      <c r="LBF2" s="503"/>
      <c r="LBG2" s="503"/>
      <c r="LBH2" s="503"/>
      <c r="LBI2" s="503"/>
      <c r="LBJ2" s="503"/>
      <c r="LBK2" s="503"/>
      <c r="LBL2" s="503"/>
      <c r="LBM2" s="503"/>
      <c r="LBN2" s="503"/>
      <c r="LBO2" s="503"/>
      <c r="LBP2" s="503"/>
      <c r="LBQ2" s="503"/>
      <c r="LBR2" s="503"/>
      <c r="LBS2" s="503"/>
      <c r="LBT2" s="503" t="s">
        <v>349</v>
      </c>
      <c r="LBU2" s="503"/>
      <c r="LBV2" s="503"/>
      <c r="LBW2" s="503"/>
      <c r="LBX2" s="503"/>
      <c r="LBY2" s="503"/>
      <c r="LBZ2" s="503"/>
      <c r="LCA2" s="503"/>
      <c r="LCB2" s="503"/>
      <c r="LCC2" s="503"/>
      <c r="LCD2" s="503"/>
      <c r="LCE2" s="503"/>
      <c r="LCF2" s="503"/>
      <c r="LCG2" s="503"/>
      <c r="LCH2" s="503"/>
      <c r="LCI2" s="503"/>
      <c r="LCJ2" s="503" t="s">
        <v>349</v>
      </c>
      <c r="LCK2" s="503"/>
      <c r="LCL2" s="503"/>
      <c r="LCM2" s="503"/>
      <c r="LCN2" s="503"/>
      <c r="LCO2" s="503"/>
      <c r="LCP2" s="503"/>
      <c r="LCQ2" s="503"/>
      <c r="LCR2" s="503"/>
      <c r="LCS2" s="503"/>
      <c r="LCT2" s="503"/>
      <c r="LCU2" s="503"/>
      <c r="LCV2" s="503"/>
      <c r="LCW2" s="503"/>
      <c r="LCX2" s="503"/>
      <c r="LCY2" s="503"/>
      <c r="LCZ2" s="503" t="s">
        <v>349</v>
      </c>
      <c r="LDA2" s="503"/>
      <c r="LDB2" s="503"/>
      <c r="LDC2" s="503"/>
      <c r="LDD2" s="503"/>
      <c r="LDE2" s="503"/>
      <c r="LDF2" s="503"/>
      <c r="LDG2" s="503"/>
      <c r="LDH2" s="503"/>
      <c r="LDI2" s="503"/>
      <c r="LDJ2" s="503"/>
      <c r="LDK2" s="503"/>
      <c r="LDL2" s="503"/>
      <c r="LDM2" s="503"/>
      <c r="LDN2" s="503"/>
      <c r="LDO2" s="503"/>
      <c r="LDP2" s="503" t="s">
        <v>349</v>
      </c>
      <c r="LDQ2" s="503"/>
      <c r="LDR2" s="503"/>
      <c r="LDS2" s="503"/>
      <c r="LDT2" s="503"/>
      <c r="LDU2" s="503"/>
      <c r="LDV2" s="503"/>
      <c r="LDW2" s="503"/>
      <c r="LDX2" s="503"/>
      <c r="LDY2" s="503"/>
      <c r="LDZ2" s="503"/>
      <c r="LEA2" s="503"/>
      <c r="LEB2" s="503"/>
      <c r="LEC2" s="503"/>
      <c r="LED2" s="503"/>
      <c r="LEE2" s="503"/>
      <c r="LEF2" s="503" t="s">
        <v>349</v>
      </c>
      <c r="LEG2" s="503"/>
      <c r="LEH2" s="503"/>
      <c r="LEI2" s="503"/>
      <c r="LEJ2" s="503"/>
      <c r="LEK2" s="503"/>
      <c r="LEL2" s="503"/>
      <c r="LEM2" s="503"/>
      <c r="LEN2" s="503"/>
      <c r="LEO2" s="503"/>
      <c r="LEP2" s="503"/>
      <c r="LEQ2" s="503"/>
      <c r="LER2" s="503"/>
      <c r="LES2" s="503"/>
      <c r="LET2" s="503"/>
      <c r="LEU2" s="503"/>
      <c r="LEV2" s="503" t="s">
        <v>349</v>
      </c>
      <c r="LEW2" s="503"/>
      <c r="LEX2" s="503"/>
      <c r="LEY2" s="503"/>
      <c r="LEZ2" s="503"/>
      <c r="LFA2" s="503"/>
      <c r="LFB2" s="503"/>
      <c r="LFC2" s="503"/>
      <c r="LFD2" s="503"/>
      <c r="LFE2" s="503"/>
      <c r="LFF2" s="503"/>
      <c r="LFG2" s="503"/>
      <c r="LFH2" s="503"/>
      <c r="LFI2" s="503"/>
      <c r="LFJ2" s="503"/>
      <c r="LFK2" s="503"/>
      <c r="LFL2" s="503" t="s">
        <v>349</v>
      </c>
      <c r="LFM2" s="503"/>
      <c r="LFN2" s="503"/>
      <c r="LFO2" s="503"/>
      <c r="LFP2" s="503"/>
      <c r="LFQ2" s="503"/>
      <c r="LFR2" s="503"/>
      <c r="LFS2" s="503"/>
      <c r="LFT2" s="503"/>
      <c r="LFU2" s="503"/>
      <c r="LFV2" s="503"/>
      <c r="LFW2" s="503"/>
      <c r="LFX2" s="503"/>
      <c r="LFY2" s="503"/>
      <c r="LFZ2" s="503"/>
      <c r="LGA2" s="503"/>
      <c r="LGB2" s="503" t="s">
        <v>349</v>
      </c>
      <c r="LGC2" s="503"/>
      <c r="LGD2" s="503"/>
      <c r="LGE2" s="503"/>
      <c r="LGF2" s="503"/>
      <c r="LGG2" s="503"/>
      <c r="LGH2" s="503"/>
      <c r="LGI2" s="503"/>
      <c r="LGJ2" s="503"/>
      <c r="LGK2" s="503"/>
      <c r="LGL2" s="503"/>
      <c r="LGM2" s="503"/>
      <c r="LGN2" s="503"/>
      <c r="LGO2" s="503"/>
      <c r="LGP2" s="503"/>
      <c r="LGQ2" s="503"/>
      <c r="LGR2" s="503" t="s">
        <v>349</v>
      </c>
      <c r="LGS2" s="503"/>
      <c r="LGT2" s="503"/>
      <c r="LGU2" s="503"/>
      <c r="LGV2" s="503"/>
      <c r="LGW2" s="503"/>
      <c r="LGX2" s="503"/>
      <c r="LGY2" s="503"/>
      <c r="LGZ2" s="503"/>
      <c r="LHA2" s="503"/>
      <c r="LHB2" s="503"/>
      <c r="LHC2" s="503"/>
      <c r="LHD2" s="503"/>
      <c r="LHE2" s="503"/>
      <c r="LHF2" s="503"/>
      <c r="LHG2" s="503"/>
      <c r="LHH2" s="503" t="s">
        <v>349</v>
      </c>
      <c r="LHI2" s="503"/>
      <c r="LHJ2" s="503"/>
      <c r="LHK2" s="503"/>
      <c r="LHL2" s="503"/>
      <c r="LHM2" s="503"/>
      <c r="LHN2" s="503"/>
      <c r="LHO2" s="503"/>
      <c r="LHP2" s="503"/>
      <c r="LHQ2" s="503"/>
      <c r="LHR2" s="503"/>
      <c r="LHS2" s="503"/>
      <c r="LHT2" s="503"/>
      <c r="LHU2" s="503"/>
      <c r="LHV2" s="503"/>
      <c r="LHW2" s="503"/>
      <c r="LHX2" s="503" t="s">
        <v>349</v>
      </c>
      <c r="LHY2" s="503"/>
      <c r="LHZ2" s="503"/>
      <c r="LIA2" s="503"/>
      <c r="LIB2" s="503"/>
      <c r="LIC2" s="503"/>
      <c r="LID2" s="503"/>
      <c r="LIE2" s="503"/>
      <c r="LIF2" s="503"/>
      <c r="LIG2" s="503"/>
      <c r="LIH2" s="503"/>
      <c r="LII2" s="503"/>
      <c r="LIJ2" s="503"/>
      <c r="LIK2" s="503"/>
      <c r="LIL2" s="503"/>
      <c r="LIM2" s="503"/>
      <c r="LIN2" s="503" t="s">
        <v>349</v>
      </c>
      <c r="LIO2" s="503"/>
      <c r="LIP2" s="503"/>
      <c r="LIQ2" s="503"/>
      <c r="LIR2" s="503"/>
      <c r="LIS2" s="503"/>
      <c r="LIT2" s="503"/>
      <c r="LIU2" s="503"/>
      <c r="LIV2" s="503"/>
      <c r="LIW2" s="503"/>
      <c r="LIX2" s="503"/>
      <c r="LIY2" s="503"/>
      <c r="LIZ2" s="503"/>
      <c r="LJA2" s="503"/>
      <c r="LJB2" s="503"/>
      <c r="LJC2" s="503"/>
      <c r="LJD2" s="503" t="s">
        <v>349</v>
      </c>
      <c r="LJE2" s="503"/>
      <c r="LJF2" s="503"/>
      <c r="LJG2" s="503"/>
      <c r="LJH2" s="503"/>
      <c r="LJI2" s="503"/>
      <c r="LJJ2" s="503"/>
      <c r="LJK2" s="503"/>
      <c r="LJL2" s="503"/>
      <c r="LJM2" s="503"/>
      <c r="LJN2" s="503"/>
      <c r="LJO2" s="503"/>
      <c r="LJP2" s="503"/>
      <c r="LJQ2" s="503"/>
      <c r="LJR2" s="503"/>
      <c r="LJS2" s="503"/>
      <c r="LJT2" s="503" t="s">
        <v>349</v>
      </c>
      <c r="LJU2" s="503"/>
      <c r="LJV2" s="503"/>
      <c r="LJW2" s="503"/>
      <c r="LJX2" s="503"/>
      <c r="LJY2" s="503"/>
      <c r="LJZ2" s="503"/>
      <c r="LKA2" s="503"/>
      <c r="LKB2" s="503"/>
      <c r="LKC2" s="503"/>
      <c r="LKD2" s="503"/>
      <c r="LKE2" s="503"/>
      <c r="LKF2" s="503"/>
      <c r="LKG2" s="503"/>
      <c r="LKH2" s="503"/>
      <c r="LKI2" s="503"/>
      <c r="LKJ2" s="503" t="s">
        <v>349</v>
      </c>
      <c r="LKK2" s="503"/>
      <c r="LKL2" s="503"/>
      <c r="LKM2" s="503"/>
      <c r="LKN2" s="503"/>
      <c r="LKO2" s="503"/>
      <c r="LKP2" s="503"/>
      <c r="LKQ2" s="503"/>
      <c r="LKR2" s="503"/>
      <c r="LKS2" s="503"/>
      <c r="LKT2" s="503"/>
      <c r="LKU2" s="503"/>
      <c r="LKV2" s="503"/>
      <c r="LKW2" s="503"/>
      <c r="LKX2" s="503"/>
      <c r="LKY2" s="503"/>
      <c r="LKZ2" s="503" t="s">
        <v>349</v>
      </c>
      <c r="LLA2" s="503"/>
      <c r="LLB2" s="503"/>
      <c r="LLC2" s="503"/>
      <c r="LLD2" s="503"/>
      <c r="LLE2" s="503"/>
      <c r="LLF2" s="503"/>
      <c r="LLG2" s="503"/>
      <c r="LLH2" s="503"/>
      <c r="LLI2" s="503"/>
      <c r="LLJ2" s="503"/>
      <c r="LLK2" s="503"/>
      <c r="LLL2" s="503"/>
      <c r="LLM2" s="503"/>
      <c r="LLN2" s="503"/>
      <c r="LLO2" s="503"/>
      <c r="LLP2" s="503" t="s">
        <v>349</v>
      </c>
      <c r="LLQ2" s="503"/>
      <c r="LLR2" s="503"/>
      <c r="LLS2" s="503"/>
      <c r="LLT2" s="503"/>
      <c r="LLU2" s="503"/>
      <c r="LLV2" s="503"/>
      <c r="LLW2" s="503"/>
      <c r="LLX2" s="503"/>
      <c r="LLY2" s="503"/>
      <c r="LLZ2" s="503"/>
      <c r="LMA2" s="503"/>
      <c r="LMB2" s="503"/>
      <c r="LMC2" s="503"/>
      <c r="LMD2" s="503"/>
      <c r="LME2" s="503"/>
      <c r="LMF2" s="503" t="s">
        <v>349</v>
      </c>
      <c r="LMG2" s="503"/>
      <c r="LMH2" s="503"/>
      <c r="LMI2" s="503"/>
      <c r="LMJ2" s="503"/>
      <c r="LMK2" s="503"/>
      <c r="LML2" s="503"/>
      <c r="LMM2" s="503"/>
      <c r="LMN2" s="503"/>
      <c r="LMO2" s="503"/>
      <c r="LMP2" s="503"/>
      <c r="LMQ2" s="503"/>
      <c r="LMR2" s="503"/>
      <c r="LMS2" s="503"/>
      <c r="LMT2" s="503"/>
      <c r="LMU2" s="503"/>
      <c r="LMV2" s="503" t="s">
        <v>349</v>
      </c>
      <c r="LMW2" s="503"/>
      <c r="LMX2" s="503"/>
      <c r="LMY2" s="503"/>
      <c r="LMZ2" s="503"/>
      <c r="LNA2" s="503"/>
      <c r="LNB2" s="503"/>
      <c r="LNC2" s="503"/>
      <c r="LND2" s="503"/>
      <c r="LNE2" s="503"/>
      <c r="LNF2" s="503"/>
      <c r="LNG2" s="503"/>
      <c r="LNH2" s="503"/>
      <c r="LNI2" s="503"/>
      <c r="LNJ2" s="503"/>
      <c r="LNK2" s="503"/>
      <c r="LNL2" s="503" t="s">
        <v>349</v>
      </c>
      <c r="LNM2" s="503"/>
      <c r="LNN2" s="503"/>
      <c r="LNO2" s="503"/>
      <c r="LNP2" s="503"/>
      <c r="LNQ2" s="503"/>
      <c r="LNR2" s="503"/>
      <c r="LNS2" s="503"/>
      <c r="LNT2" s="503"/>
      <c r="LNU2" s="503"/>
      <c r="LNV2" s="503"/>
      <c r="LNW2" s="503"/>
      <c r="LNX2" s="503"/>
      <c r="LNY2" s="503"/>
      <c r="LNZ2" s="503"/>
      <c r="LOA2" s="503"/>
      <c r="LOB2" s="503" t="s">
        <v>349</v>
      </c>
      <c r="LOC2" s="503"/>
      <c r="LOD2" s="503"/>
      <c r="LOE2" s="503"/>
      <c r="LOF2" s="503"/>
      <c r="LOG2" s="503"/>
      <c r="LOH2" s="503"/>
      <c r="LOI2" s="503"/>
      <c r="LOJ2" s="503"/>
      <c r="LOK2" s="503"/>
      <c r="LOL2" s="503"/>
      <c r="LOM2" s="503"/>
      <c r="LON2" s="503"/>
      <c r="LOO2" s="503"/>
      <c r="LOP2" s="503"/>
      <c r="LOQ2" s="503"/>
      <c r="LOR2" s="503" t="s">
        <v>349</v>
      </c>
      <c r="LOS2" s="503"/>
      <c r="LOT2" s="503"/>
      <c r="LOU2" s="503"/>
      <c r="LOV2" s="503"/>
      <c r="LOW2" s="503"/>
      <c r="LOX2" s="503"/>
      <c r="LOY2" s="503"/>
      <c r="LOZ2" s="503"/>
      <c r="LPA2" s="503"/>
      <c r="LPB2" s="503"/>
      <c r="LPC2" s="503"/>
      <c r="LPD2" s="503"/>
      <c r="LPE2" s="503"/>
      <c r="LPF2" s="503"/>
      <c r="LPG2" s="503"/>
      <c r="LPH2" s="503" t="s">
        <v>349</v>
      </c>
      <c r="LPI2" s="503"/>
      <c r="LPJ2" s="503"/>
      <c r="LPK2" s="503"/>
      <c r="LPL2" s="503"/>
      <c r="LPM2" s="503"/>
      <c r="LPN2" s="503"/>
      <c r="LPO2" s="503"/>
      <c r="LPP2" s="503"/>
      <c r="LPQ2" s="503"/>
      <c r="LPR2" s="503"/>
      <c r="LPS2" s="503"/>
      <c r="LPT2" s="503"/>
      <c r="LPU2" s="503"/>
      <c r="LPV2" s="503"/>
      <c r="LPW2" s="503"/>
      <c r="LPX2" s="503" t="s">
        <v>349</v>
      </c>
      <c r="LPY2" s="503"/>
      <c r="LPZ2" s="503"/>
      <c r="LQA2" s="503"/>
      <c r="LQB2" s="503"/>
      <c r="LQC2" s="503"/>
      <c r="LQD2" s="503"/>
      <c r="LQE2" s="503"/>
      <c r="LQF2" s="503"/>
      <c r="LQG2" s="503"/>
      <c r="LQH2" s="503"/>
      <c r="LQI2" s="503"/>
      <c r="LQJ2" s="503"/>
      <c r="LQK2" s="503"/>
      <c r="LQL2" s="503"/>
      <c r="LQM2" s="503"/>
      <c r="LQN2" s="503" t="s">
        <v>349</v>
      </c>
      <c r="LQO2" s="503"/>
      <c r="LQP2" s="503"/>
      <c r="LQQ2" s="503"/>
      <c r="LQR2" s="503"/>
      <c r="LQS2" s="503"/>
      <c r="LQT2" s="503"/>
      <c r="LQU2" s="503"/>
      <c r="LQV2" s="503"/>
      <c r="LQW2" s="503"/>
      <c r="LQX2" s="503"/>
      <c r="LQY2" s="503"/>
      <c r="LQZ2" s="503"/>
      <c r="LRA2" s="503"/>
      <c r="LRB2" s="503"/>
      <c r="LRC2" s="503"/>
      <c r="LRD2" s="503" t="s">
        <v>349</v>
      </c>
      <c r="LRE2" s="503"/>
      <c r="LRF2" s="503"/>
      <c r="LRG2" s="503"/>
      <c r="LRH2" s="503"/>
      <c r="LRI2" s="503"/>
      <c r="LRJ2" s="503"/>
      <c r="LRK2" s="503"/>
      <c r="LRL2" s="503"/>
      <c r="LRM2" s="503"/>
      <c r="LRN2" s="503"/>
      <c r="LRO2" s="503"/>
      <c r="LRP2" s="503"/>
      <c r="LRQ2" s="503"/>
      <c r="LRR2" s="503"/>
      <c r="LRS2" s="503"/>
      <c r="LRT2" s="503" t="s">
        <v>349</v>
      </c>
      <c r="LRU2" s="503"/>
      <c r="LRV2" s="503"/>
      <c r="LRW2" s="503"/>
      <c r="LRX2" s="503"/>
      <c r="LRY2" s="503"/>
      <c r="LRZ2" s="503"/>
      <c r="LSA2" s="503"/>
      <c r="LSB2" s="503"/>
      <c r="LSC2" s="503"/>
      <c r="LSD2" s="503"/>
      <c r="LSE2" s="503"/>
      <c r="LSF2" s="503"/>
      <c r="LSG2" s="503"/>
      <c r="LSH2" s="503"/>
      <c r="LSI2" s="503"/>
      <c r="LSJ2" s="503" t="s">
        <v>349</v>
      </c>
      <c r="LSK2" s="503"/>
      <c r="LSL2" s="503"/>
      <c r="LSM2" s="503"/>
      <c r="LSN2" s="503"/>
      <c r="LSO2" s="503"/>
      <c r="LSP2" s="503"/>
      <c r="LSQ2" s="503"/>
      <c r="LSR2" s="503"/>
      <c r="LSS2" s="503"/>
      <c r="LST2" s="503"/>
      <c r="LSU2" s="503"/>
      <c r="LSV2" s="503"/>
      <c r="LSW2" s="503"/>
      <c r="LSX2" s="503"/>
      <c r="LSY2" s="503"/>
      <c r="LSZ2" s="503" t="s">
        <v>349</v>
      </c>
      <c r="LTA2" s="503"/>
      <c r="LTB2" s="503"/>
      <c r="LTC2" s="503"/>
      <c r="LTD2" s="503"/>
      <c r="LTE2" s="503"/>
      <c r="LTF2" s="503"/>
      <c r="LTG2" s="503"/>
      <c r="LTH2" s="503"/>
      <c r="LTI2" s="503"/>
      <c r="LTJ2" s="503"/>
      <c r="LTK2" s="503"/>
      <c r="LTL2" s="503"/>
      <c r="LTM2" s="503"/>
      <c r="LTN2" s="503"/>
      <c r="LTO2" s="503"/>
      <c r="LTP2" s="503" t="s">
        <v>349</v>
      </c>
      <c r="LTQ2" s="503"/>
      <c r="LTR2" s="503"/>
      <c r="LTS2" s="503"/>
      <c r="LTT2" s="503"/>
      <c r="LTU2" s="503"/>
      <c r="LTV2" s="503"/>
      <c r="LTW2" s="503"/>
      <c r="LTX2" s="503"/>
      <c r="LTY2" s="503"/>
      <c r="LTZ2" s="503"/>
      <c r="LUA2" s="503"/>
      <c r="LUB2" s="503"/>
      <c r="LUC2" s="503"/>
      <c r="LUD2" s="503"/>
      <c r="LUE2" s="503"/>
      <c r="LUF2" s="503" t="s">
        <v>349</v>
      </c>
      <c r="LUG2" s="503"/>
      <c r="LUH2" s="503"/>
      <c r="LUI2" s="503"/>
      <c r="LUJ2" s="503"/>
      <c r="LUK2" s="503"/>
      <c r="LUL2" s="503"/>
      <c r="LUM2" s="503"/>
      <c r="LUN2" s="503"/>
      <c r="LUO2" s="503"/>
      <c r="LUP2" s="503"/>
      <c r="LUQ2" s="503"/>
      <c r="LUR2" s="503"/>
      <c r="LUS2" s="503"/>
      <c r="LUT2" s="503"/>
      <c r="LUU2" s="503"/>
      <c r="LUV2" s="503" t="s">
        <v>349</v>
      </c>
      <c r="LUW2" s="503"/>
      <c r="LUX2" s="503"/>
      <c r="LUY2" s="503"/>
      <c r="LUZ2" s="503"/>
      <c r="LVA2" s="503"/>
      <c r="LVB2" s="503"/>
      <c r="LVC2" s="503"/>
      <c r="LVD2" s="503"/>
      <c r="LVE2" s="503"/>
      <c r="LVF2" s="503"/>
      <c r="LVG2" s="503"/>
      <c r="LVH2" s="503"/>
      <c r="LVI2" s="503"/>
      <c r="LVJ2" s="503"/>
      <c r="LVK2" s="503"/>
      <c r="LVL2" s="503" t="s">
        <v>349</v>
      </c>
      <c r="LVM2" s="503"/>
      <c r="LVN2" s="503"/>
      <c r="LVO2" s="503"/>
      <c r="LVP2" s="503"/>
      <c r="LVQ2" s="503"/>
      <c r="LVR2" s="503"/>
      <c r="LVS2" s="503"/>
      <c r="LVT2" s="503"/>
      <c r="LVU2" s="503"/>
      <c r="LVV2" s="503"/>
      <c r="LVW2" s="503"/>
      <c r="LVX2" s="503"/>
      <c r="LVY2" s="503"/>
      <c r="LVZ2" s="503"/>
      <c r="LWA2" s="503"/>
      <c r="LWB2" s="503" t="s">
        <v>349</v>
      </c>
      <c r="LWC2" s="503"/>
      <c r="LWD2" s="503"/>
      <c r="LWE2" s="503"/>
      <c r="LWF2" s="503"/>
      <c r="LWG2" s="503"/>
      <c r="LWH2" s="503"/>
      <c r="LWI2" s="503"/>
      <c r="LWJ2" s="503"/>
      <c r="LWK2" s="503"/>
      <c r="LWL2" s="503"/>
      <c r="LWM2" s="503"/>
      <c r="LWN2" s="503"/>
      <c r="LWO2" s="503"/>
      <c r="LWP2" s="503"/>
      <c r="LWQ2" s="503"/>
      <c r="LWR2" s="503" t="s">
        <v>349</v>
      </c>
      <c r="LWS2" s="503"/>
      <c r="LWT2" s="503"/>
      <c r="LWU2" s="503"/>
      <c r="LWV2" s="503"/>
      <c r="LWW2" s="503"/>
      <c r="LWX2" s="503"/>
      <c r="LWY2" s="503"/>
      <c r="LWZ2" s="503"/>
      <c r="LXA2" s="503"/>
      <c r="LXB2" s="503"/>
      <c r="LXC2" s="503"/>
      <c r="LXD2" s="503"/>
      <c r="LXE2" s="503"/>
      <c r="LXF2" s="503"/>
      <c r="LXG2" s="503"/>
      <c r="LXH2" s="503" t="s">
        <v>349</v>
      </c>
      <c r="LXI2" s="503"/>
      <c r="LXJ2" s="503"/>
      <c r="LXK2" s="503"/>
      <c r="LXL2" s="503"/>
      <c r="LXM2" s="503"/>
      <c r="LXN2" s="503"/>
      <c r="LXO2" s="503"/>
      <c r="LXP2" s="503"/>
      <c r="LXQ2" s="503"/>
      <c r="LXR2" s="503"/>
      <c r="LXS2" s="503"/>
      <c r="LXT2" s="503"/>
      <c r="LXU2" s="503"/>
      <c r="LXV2" s="503"/>
      <c r="LXW2" s="503"/>
      <c r="LXX2" s="503" t="s">
        <v>349</v>
      </c>
      <c r="LXY2" s="503"/>
      <c r="LXZ2" s="503"/>
      <c r="LYA2" s="503"/>
      <c r="LYB2" s="503"/>
      <c r="LYC2" s="503"/>
      <c r="LYD2" s="503"/>
      <c r="LYE2" s="503"/>
      <c r="LYF2" s="503"/>
      <c r="LYG2" s="503"/>
      <c r="LYH2" s="503"/>
      <c r="LYI2" s="503"/>
      <c r="LYJ2" s="503"/>
      <c r="LYK2" s="503"/>
      <c r="LYL2" s="503"/>
      <c r="LYM2" s="503"/>
      <c r="LYN2" s="503" t="s">
        <v>349</v>
      </c>
      <c r="LYO2" s="503"/>
      <c r="LYP2" s="503"/>
      <c r="LYQ2" s="503"/>
      <c r="LYR2" s="503"/>
      <c r="LYS2" s="503"/>
      <c r="LYT2" s="503"/>
      <c r="LYU2" s="503"/>
      <c r="LYV2" s="503"/>
      <c r="LYW2" s="503"/>
      <c r="LYX2" s="503"/>
      <c r="LYY2" s="503"/>
      <c r="LYZ2" s="503"/>
      <c r="LZA2" s="503"/>
      <c r="LZB2" s="503"/>
      <c r="LZC2" s="503"/>
      <c r="LZD2" s="503" t="s">
        <v>349</v>
      </c>
      <c r="LZE2" s="503"/>
      <c r="LZF2" s="503"/>
      <c r="LZG2" s="503"/>
      <c r="LZH2" s="503"/>
      <c r="LZI2" s="503"/>
      <c r="LZJ2" s="503"/>
      <c r="LZK2" s="503"/>
      <c r="LZL2" s="503"/>
      <c r="LZM2" s="503"/>
      <c r="LZN2" s="503"/>
      <c r="LZO2" s="503"/>
      <c r="LZP2" s="503"/>
      <c r="LZQ2" s="503"/>
      <c r="LZR2" s="503"/>
      <c r="LZS2" s="503"/>
      <c r="LZT2" s="503" t="s">
        <v>349</v>
      </c>
      <c r="LZU2" s="503"/>
      <c r="LZV2" s="503"/>
      <c r="LZW2" s="503"/>
      <c r="LZX2" s="503"/>
      <c r="LZY2" s="503"/>
      <c r="LZZ2" s="503"/>
      <c r="MAA2" s="503"/>
      <c r="MAB2" s="503"/>
      <c r="MAC2" s="503"/>
      <c r="MAD2" s="503"/>
      <c r="MAE2" s="503"/>
      <c r="MAF2" s="503"/>
      <c r="MAG2" s="503"/>
      <c r="MAH2" s="503"/>
      <c r="MAI2" s="503"/>
      <c r="MAJ2" s="503" t="s">
        <v>349</v>
      </c>
      <c r="MAK2" s="503"/>
      <c r="MAL2" s="503"/>
      <c r="MAM2" s="503"/>
      <c r="MAN2" s="503"/>
      <c r="MAO2" s="503"/>
      <c r="MAP2" s="503"/>
      <c r="MAQ2" s="503"/>
      <c r="MAR2" s="503"/>
      <c r="MAS2" s="503"/>
      <c r="MAT2" s="503"/>
      <c r="MAU2" s="503"/>
      <c r="MAV2" s="503"/>
      <c r="MAW2" s="503"/>
      <c r="MAX2" s="503"/>
      <c r="MAY2" s="503"/>
      <c r="MAZ2" s="503" t="s">
        <v>349</v>
      </c>
      <c r="MBA2" s="503"/>
      <c r="MBB2" s="503"/>
      <c r="MBC2" s="503"/>
      <c r="MBD2" s="503"/>
      <c r="MBE2" s="503"/>
      <c r="MBF2" s="503"/>
      <c r="MBG2" s="503"/>
      <c r="MBH2" s="503"/>
      <c r="MBI2" s="503"/>
      <c r="MBJ2" s="503"/>
      <c r="MBK2" s="503"/>
      <c r="MBL2" s="503"/>
      <c r="MBM2" s="503"/>
      <c r="MBN2" s="503"/>
      <c r="MBO2" s="503"/>
      <c r="MBP2" s="503" t="s">
        <v>349</v>
      </c>
      <c r="MBQ2" s="503"/>
      <c r="MBR2" s="503"/>
      <c r="MBS2" s="503"/>
      <c r="MBT2" s="503"/>
      <c r="MBU2" s="503"/>
      <c r="MBV2" s="503"/>
      <c r="MBW2" s="503"/>
      <c r="MBX2" s="503"/>
      <c r="MBY2" s="503"/>
      <c r="MBZ2" s="503"/>
      <c r="MCA2" s="503"/>
      <c r="MCB2" s="503"/>
      <c r="MCC2" s="503"/>
      <c r="MCD2" s="503"/>
      <c r="MCE2" s="503"/>
      <c r="MCF2" s="503" t="s">
        <v>349</v>
      </c>
      <c r="MCG2" s="503"/>
      <c r="MCH2" s="503"/>
      <c r="MCI2" s="503"/>
      <c r="MCJ2" s="503"/>
      <c r="MCK2" s="503"/>
      <c r="MCL2" s="503"/>
      <c r="MCM2" s="503"/>
      <c r="MCN2" s="503"/>
      <c r="MCO2" s="503"/>
      <c r="MCP2" s="503"/>
      <c r="MCQ2" s="503"/>
      <c r="MCR2" s="503"/>
      <c r="MCS2" s="503"/>
      <c r="MCT2" s="503"/>
      <c r="MCU2" s="503"/>
      <c r="MCV2" s="503" t="s">
        <v>349</v>
      </c>
      <c r="MCW2" s="503"/>
      <c r="MCX2" s="503"/>
      <c r="MCY2" s="503"/>
      <c r="MCZ2" s="503"/>
      <c r="MDA2" s="503"/>
      <c r="MDB2" s="503"/>
      <c r="MDC2" s="503"/>
      <c r="MDD2" s="503"/>
      <c r="MDE2" s="503"/>
      <c r="MDF2" s="503"/>
      <c r="MDG2" s="503"/>
      <c r="MDH2" s="503"/>
      <c r="MDI2" s="503"/>
      <c r="MDJ2" s="503"/>
      <c r="MDK2" s="503"/>
      <c r="MDL2" s="503" t="s">
        <v>349</v>
      </c>
      <c r="MDM2" s="503"/>
      <c r="MDN2" s="503"/>
      <c r="MDO2" s="503"/>
      <c r="MDP2" s="503"/>
      <c r="MDQ2" s="503"/>
      <c r="MDR2" s="503"/>
      <c r="MDS2" s="503"/>
      <c r="MDT2" s="503"/>
      <c r="MDU2" s="503"/>
      <c r="MDV2" s="503"/>
      <c r="MDW2" s="503"/>
      <c r="MDX2" s="503"/>
      <c r="MDY2" s="503"/>
      <c r="MDZ2" s="503"/>
      <c r="MEA2" s="503"/>
      <c r="MEB2" s="503" t="s">
        <v>349</v>
      </c>
      <c r="MEC2" s="503"/>
      <c r="MED2" s="503"/>
      <c r="MEE2" s="503"/>
      <c r="MEF2" s="503"/>
      <c r="MEG2" s="503"/>
      <c r="MEH2" s="503"/>
      <c r="MEI2" s="503"/>
      <c r="MEJ2" s="503"/>
      <c r="MEK2" s="503"/>
      <c r="MEL2" s="503"/>
      <c r="MEM2" s="503"/>
      <c r="MEN2" s="503"/>
      <c r="MEO2" s="503"/>
      <c r="MEP2" s="503"/>
      <c r="MEQ2" s="503"/>
      <c r="MER2" s="503" t="s">
        <v>349</v>
      </c>
      <c r="MES2" s="503"/>
      <c r="MET2" s="503"/>
      <c r="MEU2" s="503"/>
      <c r="MEV2" s="503"/>
      <c r="MEW2" s="503"/>
      <c r="MEX2" s="503"/>
      <c r="MEY2" s="503"/>
      <c r="MEZ2" s="503"/>
      <c r="MFA2" s="503"/>
      <c r="MFB2" s="503"/>
      <c r="MFC2" s="503"/>
      <c r="MFD2" s="503"/>
      <c r="MFE2" s="503"/>
      <c r="MFF2" s="503"/>
      <c r="MFG2" s="503"/>
      <c r="MFH2" s="503" t="s">
        <v>349</v>
      </c>
      <c r="MFI2" s="503"/>
      <c r="MFJ2" s="503"/>
      <c r="MFK2" s="503"/>
      <c r="MFL2" s="503"/>
      <c r="MFM2" s="503"/>
      <c r="MFN2" s="503"/>
      <c r="MFO2" s="503"/>
      <c r="MFP2" s="503"/>
      <c r="MFQ2" s="503"/>
      <c r="MFR2" s="503"/>
      <c r="MFS2" s="503"/>
      <c r="MFT2" s="503"/>
      <c r="MFU2" s="503"/>
      <c r="MFV2" s="503"/>
      <c r="MFW2" s="503"/>
      <c r="MFX2" s="503" t="s">
        <v>349</v>
      </c>
      <c r="MFY2" s="503"/>
      <c r="MFZ2" s="503"/>
      <c r="MGA2" s="503"/>
      <c r="MGB2" s="503"/>
      <c r="MGC2" s="503"/>
      <c r="MGD2" s="503"/>
      <c r="MGE2" s="503"/>
      <c r="MGF2" s="503"/>
      <c r="MGG2" s="503"/>
      <c r="MGH2" s="503"/>
      <c r="MGI2" s="503"/>
      <c r="MGJ2" s="503"/>
      <c r="MGK2" s="503"/>
      <c r="MGL2" s="503"/>
      <c r="MGM2" s="503"/>
      <c r="MGN2" s="503" t="s">
        <v>349</v>
      </c>
      <c r="MGO2" s="503"/>
      <c r="MGP2" s="503"/>
      <c r="MGQ2" s="503"/>
      <c r="MGR2" s="503"/>
      <c r="MGS2" s="503"/>
      <c r="MGT2" s="503"/>
      <c r="MGU2" s="503"/>
      <c r="MGV2" s="503"/>
      <c r="MGW2" s="503"/>
      <c r="MGX2" s="503"/>
      <c r="MGY2" s="503"/>
      <c r="MGZ2" s="503"/>
      <c r="MHA2" s="503"/>
      <c r="MHB2" s="503"/>
      <c r="MHC2" s="503"/>
      <c r="MHD2" s="503" t="s">
        <v>349</v>
      </c>
      <c r="MHE2" s="503"/>
      <c r="MHF2" s="503"/>
      <c r="MHG2" s="503"/>
      <c r="MHH2" s="503"/>
      <c r="MHI2" s="503"/>
      <c r="MHJ2" s="503"/>
      <c r="MHK2" s="503"/>
      <c r="MHL2" s="503"/>
      <c r="MHM2" s="503"/>
      <c r="MHN2" s="503"/>
      <c r="MHO2" s="503"/>
      <c r="MHP2" s="503"/>
      <c r="MHQ2" s="503"/>
      <c r="MHR2" s="503"/>
      <c r="MHS2" s="503"/>
      <c r="MHT2" s="503" t="s">
        <v>349</v>
      </c>
      <c r="MHU2" s="503"/>
      <c r="MHV2" s="503"/>
      <c r="MHW2" s="503"/>
      <c r="MHX2" s="503"/>
      <c r="MHY2" s="503"/>
      <c r="MHZ2" s="503"/>
      <c r="MIA2" s="503"/>
      <c r="MIB2" s="503"/>
      <c r="MIC2" s="503"/>
      <c r="MID2" s="503"/>
      <c r="MIE2" s="503"/>
      <c r="MIF2" s="503"/>
      <c r="MIG2" s="503"/>
      <c r="MIH2" s="503"/>
      <c r="MII2" s="503"/>
      <c r="MIJ2" s="503" t="s">
        <v>349</v>
      </c>
      <c r="MIK2" s="503"/>
      <c r="MIL2" s="503"/>
      <c r="MIM2" s="503"/>
      <c r="MIN2" s="503"/>
      <c r="MIO2" s="503"/>
      <c r="MIP2" s="503"/>
      <c r="MIQ2" s="503"/>
      <c r="MIR2" s="503"/>
      <c r="MIS2" s="503"/>
      <c r="MIT2" s="503"/>
      <c r="MIU2" s="503"/>
      <c r="MIV2" s="503"/>
      <c r="MIW2" s="503"/>
      <c r="MIX2" s="503"/>
      <c r="MIY2" s="503"/>
      <c r="MIZ2" s="503" t="s">
        <v>349</v>
      </c>
      <c r="MJA2" s="503"/>
      <c r="MJB2" s="503"/>
      <c r="MJC2" s="503"/>
      <c r="MJD2" s="503"/>
      <c r="MJE2" s="503"/>
      <c r="MJF2" s="503"/>
      <c r="MJG2" s="503"/>
      <c r="MJH2" s="503"/>
      <c r="MJI2" s="503"/>
      <c r="MJJ2" s="503"/>
      <c r="MJK2" s="503"/>
      <c r="MJL2" s="503"/>
      <c r="MJM2" s="503"/>
      <c r="MJN2" s="503"/>
      <c r="MJO2" s="503"/>
      <c r="MJP2" s="503" t="s">
        <v>349</v>
      </c>
      <c r="MJQ2" s="503"/>
      <c r="MJR2" s="503"/>
      <c r="MJS2" s="503"/>
      <c r="MJT2" s="503"/>
      <c r="MJU2" s="503"/>
      <c r="MJV2" s="503"/>
      <c r="MJW2" s="503"/>
      <c r="MJX2" s="503"/>
      <c r="MJY2" s="503"/>
      <c r="MJZ2" s="503"/>
      <c r="MKA2" s="503"/>
      <c r="MKB2" s="503"/>
      <c r="MKC2" s="503"/>
      <c r="MKD2" s="503"/>
      <c r="MKE2" s="503"/>
      <c r="MKF2" s="503" t="s">
        <v>349</v>
      </c>
      <c r="MKG2" s="503"/>
      <c r="MKH2" s="503"/>
      <c r="MKI2" s="503"/>
      <c r="MKJ2" s="503"/>
      <c r="MKK2" s="503"/>
      <c r="MKL2" s="503"/>
      <c r="MKM2" s="503"/>
      <c r="MKN2" s="503"/>
      <c r="MKO2" s="503"/>
      <c r="MKP2" s="503"/>
      <c r="MKQ2" s="503"/>
      <c r="MKR2" s="503"/>
      <c r="MKS2" s="503"/>
      <c r="MKT2" s="503"/>
      <c r="MKU2" s="503"/>
      <c r="MKV2" s="503" t="s">
        <v>349</v>
      </c>
      <c r="MKW2" s="503"/>
      <c r="MKX2" s="503"/>
      <c r="MKY2" s="503"/>
      <c r="MKZ2" s="503"/>
      <c r="MLA2" s="503"/>
      <c r="MLB2" s="503"/>
      <c r="MLC2" s="503"/>
      <c r="MLD2" s="503"/>
      <c r="MLE2" s="503"/>
      <c r="MLF2" s="503"/>
      <c r="MLG2" s="503"/>
      <c r="MLH2" s="503"/>
      <c r="MLI2" s="503"/>
      <c r="MLJ2" s="503"/>
      <c r="MLK2" s="503"/>
      <c r="MLL2" s="503" t="s">
        <v>349</v>
      </c>
      <c r="MLM2" s="503"/>
      <c r="MLN2" s="503"/>
      <c r="MLO2" s="503"/>
      <c r="MLP2" s="503"/>
      <c r="MLQ2" s="503"/>
      <c r="MLR2" s="503"/>
      <c r="MLS2" s="503"/>
      <c r="MLT2" s="503"/>
      <c r="MLU2" s="503"/>
      <c r="MLV2" s="503"/>
      <c r="MLW2" s="503"/>
      <c r="MLX2" s="503"/>
      <c r="MLY2" s="503"/>
      <c r="MLZ2" s="503"/>
      <c r="MMA2" s="503"/>
      <c r="MMB2" s="503" t="s">
        <v>349</v>
      </c>
      <c r="MMC2" s="503"/>
      <c r="MMD2" s="503"/>
      <c r="MME2" s="503"/>
      <c r="MMF2" s="503"/>
      <c r="MMG2" s="503"/>
      <c r="MMH2" s="503"/>
      <c r="MMI2" s="503"/>
      <c r="MMJ2" s="503"/>
      <c r="MMK2" s="503"/>
      <c r="MML2" s="503"/>
      <c r="MMM2" s="503"/>
      <c r="MMN2" s="503"/>
      <c r="MMO2" s="503"/>
      <c r="MMP2" s="503"/>
      <c r="MMQ2" s="503"/>
      <c r="MMR2" s="503" t="s">
        <v>349</v>
      </c>
      <c r="MMS2" s="503"/>
      <c r="MMT2" s="503"/>
      <c r="MMU2" s="503"/>
      <c r="MMV2" s="503"/>
      <c r="MMW2" s="503"/>
      <c r="MMX2" s="503"/>
      <c r="MMY2" s="503"/>
      <c r="MMZ2" s="503"/>
      <c r="MNA2" s="503"/>
      <c r="MNB2" s="503"/>
      <c r="MNC2" s="503"/>
      <c r="MND2" s="503"/>
      <c r="MNE2" s="503"/>
      <c r="MNF2" s="503"/>
      <c r="MNG2" s="503"/>
      <c r="MNH2" s="503" t="s">
        <v>349</v>
      </c>
      <c r="MNI2" s="503"/>
      <c r="MNJ2" s="503"/>
      <c r="MNK2" s="503"/>
      <c r="MNL2" s="503"/>
      <c r="MNM2" s="503"/>
      <c r="MNN2" s="503"/>
      <c r="MNO2" s="503"/>
      <c r="MNP2" s="503"/>
      <c r="MNQ2" s="503"/>
      <c r="MNR2" s="503"/>
      <c r="MNS2" s="503"/>
      <c r="MNT2" s="503"/>
      <c r="MNU2" s="503"/>
      <c r="MNV2" s="503"/>
      <c r="MNW2" s="503"/>
      <c r="MNX2" s="503" t="s">
        <v>349</v>
      </c>
      <c r="MNY2" s="503"/>
      <c r="MNZ2" s="503"/>
      <c r="MOA2" s="503"/>
      <c r="MOB2" s="503"/>
      <c r="MOC2" s="503"/>
      <c r="MOD2" s="503"/>
      <c r="MOE2" s="503"/>
      <c r="MOF2" s="503"/>
      <c r="MOG2" s="503"/>
      <c r="MOH2" s="503"/>
      <c r="MOI2" s="503"/>
      <c r="MOJ2" s="503"/>
      <c r="MOK2" s="503"/>
      <c r="MOL2" s="503"/>
      <c r="MOM2" s="503"/>
      <c r="MON2" s="503" t="s">
        <v>349</v>
      </c>
      <c r="MOO2" s="503"/>
      <c r="MOP2" s="503"/>
      <c r="MOQ2" s="503"/>
      <c r="MOR2" s="503"/>
      <c r="MOS2" s="503"/>
      <c r="MOT2" s="503"/>
      <c r="MOU2" s="503"/>
      <c r="MOV2" s="503"/>
      <c r="MOW2" s="503"/>
      <c r="MOX2" s="503"/>
      <c r="MOY2" s="503"/>
      <c r="MOZ2" s="503"/>
      <c r="MPA2" s="503"/>
      <c r="MPB2" s="503"/>
      <c r="MPC2" s="503"/>
      <c r="MPD2" s="503" t="s">
        <v>349</v>
      </c>
      <c r="MPE2" s="503"/>
      <c r="MPF2" s="503"/>
      <c r="MPG2" s="503"/>
      <c r="MPH2" s="503"/>
      <c r="MPI2" s="503"/>
      <c r="MPJ2" s="503"/>
      <c r="MPK2" s="503"/>
      <c r="MPL2" s="503"/>
      <c r="MPM2" s="503"/>
      <c r="MPN2" s="503"/>
      <c r="MPO2" s="503"/>
      <c r="MPP2" s="503"/>
      <c r="MPQ2" s="503"/>
      <c r="MPR2" s="503"/>
      <c r="MPS2" s="503"/>
      <c r="MPT2" s="503" t="s">
        <v>349</v>
      </c>
      <c r="MPU2" s="503"/>
      <c r="MPV2" s="503"/>
      <c r="MPW2" s="503"/>
      <c r="MPX2" s="503"/>
      <c r="MPY2" s="503"/>
      <c r="MPZ2" s="503"/>
      <c r="MQA2" s="503"/>
      <c r="MQB2" s="503"/>
      <c r="MQC2" s="503"/>
      <c r="MQD2" s="503"/>
      <c r="MQE2" s="503"/>
      <c r="MQF2" s="503"/>
      <c r="MQG2" s="503"/>
      <c r="MQH2" s="503"/>
      <c r="MQI2" s="503"/>
      <c r="MQJ2" s="503" t="s">
        <v>349</v>
      </c>
      <c r="MQK2" s="503"/>
      <c r="MQL2" s="503"/>
      <c r="MQM2" s="503"/>
      <c r="MQN2" s="503"/>
      <c r="MQO2" s="503"/>
      <c r="MQP2" s="503"/>
      <c r="MQQ2" s="503"/>
      <c r="MQR2" s="503"/>
      <c r="MQS2" s="503"/>
      <c r="MQT2" s="503"/>
      <c r="MQU2" s="503"/>
      <c r="MQV2" s="503"/>
      <c r="MQW2" s="503"/>
      <c r="MQX2" s="503"/>
      <c r="MQY2" s="503"/>
      <c r="MQZ2" s="503" t="s">
        <v>349</v>
      </c>
      <c r="MRA2" s="503"/>
      <c r="MRB2" s="503"/>
      <c r="MRC2" s="503"/>
      <c r="MRD2" s="503"/>
      <c r="MRE2" s="503"/>
      <c r="MRF2" s="503"/>
      <c r="MRG2" s="503"/>
      <c r="MRH2" s="503"/>
      <c r="MRI2" s="503"/>
      <c r="MRJ2" s="503"/>
      <c r="MRK2" s="503"/>
      <c r="MRL2" s="503"/>
      <c r="MRM2" s="503"/>
      <c r="MRN2" s="503"/>
      <c r="MRO2" s="503"/>
      <c r="MRP2" s="503" t="s">
        <v>349</v>
      </c>
      <c r="MRQ2" s="503"/>
      <c r="MRR2" s="503"/>
      <c r="MRS2" s="503"/>
      <c r="MRT2" s="503"/>
      <c r="MRU2" s="503"/>
      <c r="MRV2" s="503"/>
      <c r="MRW2" s="503"/>
      <c r="MRX2" s="503"/>
      <c r="MRY2" s="503"/>
      <c r="MRZ2" s="503"/>
      <c r="MSA2" s="503"/>
      <c r="MSB2" s="503"/>
      <c r="MSC2" s="503"/>
      <c r="MSD2" s="503"/>
      <c r="MSE2" s="503"/>
      <c r="MSF2" s="503" t="s">
        <v>349</v>
      </c>
      <c r="MSG2" s="503"/>
      <c r="MSH2" s="503"/>
      <c r="MSI2" s="503"/>
      <c r="MSJ2" s="503"/>
      <c r="MSK2" s="503"/>
      <c r="MSL2" s="503"/>
      <c r="MSM2" s="503"/>
      <c r="MSN2" s="503"/>
      <c r="MSO2" s="503"/>
      <c r="MSP2" s="503"/>
      <c r="MSQ2" s="503"/>
      <c r="MSR2" s="503"/>
      <c r="MSS2" s="503"/>
      <c r="MST2" s="503"/>
      <c r="MSU2" s="503"/>
      <c r="MSV2" s="503" t="s">
        <v>349</v>
      </c>
      <c r="MSW2" s="503"/>
      <c r="MSX2" s="503"/>
      <c r="MSY2" s="503"/>
      <c r="MSZ2" s="503"/>
      <c r="MTA2" s="503"/>
      <c r="MTB2" s="503"/>
      <c r="MTC2" s="503"/>
      <c r="MTD2" s="503"/>
      <c r="MTE2" s="503"/>
      <c r="MTF2" s="503"/>
      <c r="MTG2" s="503"/>
      <c r="MTH2" s="503"/>
      <c r="MTI2" s="503"/>
      <c r="MTJ2" s="503"/>
      <c r="MTK2" s="503"/>
      <c r="MTL2" s="503" t="s">
        <v>349</v>
      </c>
      <c r="MTM2" s="503"/>
      <c r="MTN2" s="503"/>
      <c r="MTO2" s="503"/>
      <c r="MTP2" s="503"/>
      <c r="MTQ2" s="503"/>
      <c r="MTR2" s="503"/>
      <c r="MTS2" s="503"/>
      <c r="MTT2" s="503"/>
      <c r="MTU2" s="503"/>
      <c r="MTV2" s="503"/>
      <c r="MTW2" s="503"/>
      <c r="MTX2" s="503"/>
      <c r="MTY2" s="503"/>
      <c r="MTZ2" s="503"/>
      <c r="MUA2" s="503"/>
      <c r="MUB2" s="503" t="s">
        <v>349</v>
      </c>
      <c r="MUC2" s="503"/>
      <c r="MUD2" s="503"/>
      <c r="MUE2" s="503"/>
      <c r="MUF2" s="503"/>
      <c r="MUG2" s="503"/>
      <c r="MUH2" s="503"/>
      <c r="MUI2" s="503"/>
      <c r="MUJ2" s="503"/>
      <c r="MUK2" s="503"/>
      <c r="MUL2" s="503"/>
      <c r="MUM2" s="503"/>
      <c r="MUN2" s="503"/>
      <c r="MUO2" s="503"/>
      <c r="MUP2" s="503"/>
      <c r="MUQ2" s="503"/>
      <c r="MUR2" s="503" t="s">
        <v>349</v>
      </c>
      <c r="MUS2" s="503"/>
      <c r="MUT2" s="503"/>
      <c r="MUU2" s="503"/>
      <c r="MUV2" s="503"/>
      <c r="MUW2" s="503"/>
      <c r="MUX2" s="503"/>
      <c r="MUY2" s="503"/>
      <c r="MUZ2" s="503"/>
      <c r="MVA2" s="503"/>
      <c r="MVB2" s="503"/>
      <c r="MVC2" s="503"/>
      <c r="MVD2" s="503"/>
      <c r="MVE2" s="503"/>
      <c r="MVF2" s="503"/>
      <c r="MVG2" s="503"/>
      <c r="MVH2" s="503" t="s">
        <v>349</v>
      </c>
      <c r="MVI2" s="503"/>
      <c r="MVJ2" s="503"/>
      <c r="MVK2" s="503"/>
      <c r="MVL2" s="503"/>
      <c r="MVM2" s="503"/>
      <c r="MVN2" s="503"/>
      <c r="MVO2" s="503"/>
      <c r="MVP2" s="503"/>
      <c r="MVQ2" s="503"/>
      <c r="MVR2" s="503"/>
      <c r="MVS2" s="503"/>
      <c r="MVT2" s="503"/>
      <c r="MVU2" s="503"/>
      <c r="MVV2" s="503"/>
      <c r="MVW2" s="503"/>
      <c r="MVX2" s="503" t="s">
        <v>349</v>
      </c>
      <c r="MVY2" s="503"/>
      <c r="MVZ2" s="503"/>
      <c r="MWA2" s="503"/>
      <c r="MWB2" s="503"/>
      <c r="MWC2" s="503"/>
      <c r="MWD2" s="503"/>
      <c r="MWE2" s="503"/>
      <c r="MWF2" s="503"/>
      <c r="MWG2" s="503"/>
      <c r="MWH2" s="503"/>
      <c r="MWI2" s="503"/>
      <c r="MWJ2" s="503"/>
      <c r="MWK2" s="503"/>
      <c r="MWL2" s="503"/>
      <c r="MWM2" s="503"/>
      <c r="MWN2" s="503" t="s">
        <v>349</v>
      </c>
      <c r="MWO2" s="503"/>
      <c r="MWP2" s="503"/>
      <c r="MWQ2" s="503"/>
      <c r="MWR2" s="503"/>
      <c r="MWS2" s="503"/>
      <c r="MWT2" s="503"/>
      <c r="MWU2" s="503"/>
      <c r="MWV2" s="503"/>
      <c r="MWW2" s="503"/>
      <c r="MWX2" s="503"/>
      <c r="MWY2" s="503"/>
      <c r="MWZ2" s="503"/>
      <c r="MXA2" s="503"/>
      <c r="MXB2" s="503"/>
      <c r="MXC2" s="503"/>
      <c r="MXD2" s="503" t="s">
        <v>349</v>
      </c>
      <c r="MXE2" s="503"/>
      <c r="MXF2" s="503"/>
      <c r="MXG2" s="503"/>
      <c r="MXH2" s="503"/>
      <c r="MXI2" s="503"/>
      <c r="MXJ2" s="503"/>
      <c r="MXK2" s="503"/>
      <c r="MXL2" s="503"/>
      <c r="MXM2" s="503"/>
      <c r="MXN2" s="503"/>
      <c r="MXO2" s="503"/>
      <c r="MXP2" s="503"/>
      <c r="MXQ2" s="503"/>
      <c r="MXR2" s="503"/>
      <c r="MXS2" s="503"/>
      <c r="MXT2" s="503" t="s">
        <v>349</v>
      </c>
      <c r="MXU2" s="503"/>
      <c r="MXV2" s="503"/>
      <c r="MXW2" s="503"/>
      <c r="MXX2" s="503"/>
      <c r="MXY2" s="503"/>
      <c r="MXZ2" s="503"/>
      <c r="MYA2" s="503"/>
      <c r="MYB2" s="503"/>
      <c r="MYC2" s="503"/>
      <c r="MYD2" s="503"/>
      <c r="MYE2" s="503"/>
      <c r="MYF2" s="503"/>
      <c r="MYG2" s="503"/>
      <c r="MYH2" s="503"/>
      <c r="MYI2" s="503"/>
      <c r="MYJ2" s="503" t="s">
        <v>349</v>
      </c>
      <c r="MYK2" s="503"/>
      <c r="MYL2" s="503"/>
      <c r="MYM2" s="503"/>
      <c r="MYN2" s="503"/>
      <c r="MYO2" s="503"/>
      <c r="MYP2" s="503"/>
      <c r="MYQ2" s="503"/>
      <c r="MYR2" s="503"/>
      <c r="MYS2" s="503"/>
      <c r="MYT2" s="503"/>
      <c r="MYU2" s="503"/>
      <c r="MYV2" s="503"/>
      <c r="MYW2" s="503"/>
      <c r="MYX2" s="503"/>
      <c r="MYY2" s="503"/>
      <c r="MYZ2" s="503" t="s">
        <v>349</v>
      </c>
      <c r="MZA2" s="503"/>
      <c r="MZB2" s="503"/>
      <c r="MZC2" s="503"/>
      <c r="MZD2" s="503"/>
      <c r="MZE2" s="503"/>
      <c r="MZF2" s="503"/>
      <c r="MZG2" s="503"/>
      <c r="MZH2" s="503"/>
      <c r="MZI2" s="503"/>
      <c r="MZJ2" s="503"/>
      <c r="MZK2" s="503"/>
      <c r="MZL2" s="503"/>
      <c r="MZM2" s="503"/>
      <c r="MZN2" s="503"/>
      <c r="MZO2" s="503"/>
      <c r="MZP2" s="503" t="s">
        <v>349</v>
      </c>
      <c r="MZQ2" s="503"/>
      <c r="MZR2" s="503"/>
      <c r="MZS2" s="503"/>
      <c r="MZT2" s="503"/>
      <c r="MZU2" s="503"/>
      <c r="MZV2" s="503"/>
      <c r="MZW2" s="503"/>
      <c r="MZX2" s="503"/>
      <c r="MZY2" s="503"/>
      <c r="MZZ2" s="503"/>
      <c r="NAA2" s="503"/>
      <c r="NAB2" s="503"/>
      <c r="NAC2" s="503"/>
      <c r="NAD2" s="503"/>
      <c r="NAE2" s="503"/>
      <c r="NAF2" s="503" t="s">
        <v>349</v>
      </c>
      <c r="NAG2" s="503"/>
      <c r="NAH2" s="503"/>
      <c r="NAI2" s="503"/>
      <c r="NAJ2" s="503"/>
      <c r="NAK2" s="503"/>
      <c r="NAL2" s="503"/>
      <c r="NAM2" s="503"/>
      <c r="NAN2" s="503"/>
      <c r="NAO2" s="503"/>
      <c r="NAP2" s="503"/>
      <c r="NAQ2" s="503"/>
      <c r="NAR2" s="503"/>
      <c r="NAS2" s="503"/>
      <c r="NAT2" s="503"/>
      <c r="NAU2" s="503"/>
      <c r="NAV2" s="503" t="s">
        <v>349</v>
      </c>
      <c r="NAW2" s="503"/>
      <c r="NAX2" s="503"/>
      <c r="NAY2" s="503"/>
      <c r="NAZ2" s="503"/>
      <c r="NBA2" s="503"/>
      <c r="NBB2" s="503"/>
      <c r="NBC2" s="503"/>
      <c r="NBD2" s="503"/>
      <c r="NBE2" s="503"/>
      <c r="NBF2" s="503"/>
      <c r="NBG2" s="503"/>
      <c r="NBH2" s="503"/>
      <c r="NBI2" s="503"/>
      <c r="NBJ2" s="503"/>
      <c r="NBK2" s="503"/>
      <c r="NBL2" s="503" t="s">
        <v>349</v>
      </c>
      <c r="NBM2" s="503"/>
      <c r="NBN2" s="503"/>
      <c r="NBO2" s="503"/>
      <c r="NBP2" s="503"/>
      <c r="NBQ2" s="503"/>
      <c r="NBR2" s="503"/>
      <c r="NBS2" s="503"/>
      <c r="NBT2" s="503"/>
      <c r="NBU2" s="503"/>
      <c r="NBV2" s="503"/>
      <c r="NBW2" s="503"/>
      <c r="NBX2" s="503"/>
      <c r="NBY2" s="503"/>
      <c r="NBZ2" s="503"/>
      <c r="NCA2" s="503"/>
      <c r="NCB2" s="503" t="s">
        <v>349</v>
      </c>
      <c r="NCC2" s="503"/>
      <c r="NCD2" s="503"/>
      <c r="NCE2" s="503"/>
      <c r="NCF2" s="503"/>
      <c r="NCG2" s="503"/>
      <c r="NCH2" s="503"/>
      <c r="NCI2" s="503"/>
      <c r="NCJ2" s="503"/>
      <c r="NCK2" s="503"/>
      <c r="NCL2" s="503"/>
      <c r="NCM2" s="503"/>
      <c r="NCN2" s="503"/>
      <c r="NCO2" s="503"/>
      <c r="NCP2" s="503"/>
      <c r="NCQ2" s="503"/>
      <c r="NCR2" s="503" t="s">
        <v>349</v>
      </c>
      <c r="NCS2" s="503"/>
      <c r="NCT2" s="503"/>
      <c r="NCU2" s="503"/>
      <c r="NCV2" s="503"/>
      <c r="NCW2" s="503"/>
      <c r="NCX2" s="503"/>
      <c r="NCY2" s="503"/>
      <c r="NCZ2" s="503"/>
      <c r="NDA2" s="503"/>
      <c r="NDB2" s="503"/>
      <c r="NDC2" s="503"/>
      <c r="NDD2" s="503"/>
      <c r="NDE2" s="503"/>
      <c r="NDF2" s="503"/>
      <c r="NDG2" s="503"/>
      <c r="NDH2" s="503" t="s">
        <v>349</v>
      </c>
      <c r="NDI2" s="503"/>
      <c r="NDJ2" s="503"/>
      <c r="NDK2" s="503"/>
      <c r="NDL2" s="503"/>
      <c r="NDM2" s="503"/>
      <c r="NDN2" s="503"/>
      <c r="NDO2" s="503"/>
      <c r="NDP2" s="503"/>
      <c r="NDQ2" s="503"/>
      <c r="NDR2" s="503"/>
      <c r="NDS2" s="503"/>
      <c r="NDT2" s="503"/>
      <c r="NDU2" s="503"/>
      <c r="NDV2" s="503"/>
      <c r="NDW2" s="503"/>
      <c r="NDX2" s="503" t="s">
        <v>349</v>
      </c>
      <c r="NDY2" s="503"/>
      <c r="NDZ2" s="503"/>
      <c r="NEA2" s="503"/>
      <c r="NEB2" s="503"/>
      <c r="NEC2" s="503"/>
      <c r="NED2" s="503"/>
      <c r="NEE2" s="503"/>
      <c r="NEF2" s="503"/>
      <c r="NEG2" s="503"/>
      <c r="NEH2" s="503"/>
      <c r="NEI2" s="503"/>
      <c r="NEJ2" s="503"/>
      <c r="NEK2" s="503"/>
      <c r="NEL2" s="503"/>
      <c r="NEM2" s="503"/>
      <c r="NEN2" s="503" t="s">
        <v>349</v>
      </c>
      <c r="NEO2" s="503"/>
      <c r="NEP2" s="503"/>
      <c r="NEQ2" s="503"/>
      <c r="NER2" s="503"/>
      <c r="NES2" s="503"/>
      <c r="NET2" s="503"/>
      <c r="NEU2" s="503"/>
      <c r="NEV2" s="503"/>
      <c r="NEW2" s="503"/>
      <c r="NEX2" s="503"/>
      <c r="NEY2" s="503"/>
      <c r="NEZ2" s="503"/>
      <c r="NFA2" s="503"/>
      <c r="NFB2" s="503"/>
      <c r="NFC2" s="503"/>
      <c r="NFD2" s="503" t="s">
        <v>349</v>
      </c>
      <c r="NFE2" s="503"/>
      <c r="NFF2" s="503"/>
      <c r="NFG2" s="503"/>
      <c r="NFH2" s="503"/>
      <c r="NFI2" s="503"/>
      <c r="NFJ2" s="503"/>
      <c r="NFK2" s="503"/>
      <c r="NFL2" s="503"/>
      <c r="NFM2" s="503"/>
      <c r="NFN2" s="503"/>
      <c r="NFO2" s="503"/>
      <c r="NFP2" s="503"/>
      <c r="NFQ2" s="503"/>
      <c r="NFR2" s="503"/>
      <c r="NFS2" s="503"/>
      <c r="NFT2" s="503" t="s">
        <v>349</v>
      </c>
      <c r="NFU2" s="503"/>
      <c r="NFV2" s="503"/>
      <c r="NFW2" s="503"/>
      <c r="NFX2" s="503"/>
      <c r="NFY2" s="503"/>
      <c r="NFZ2" s="503"/>
      <c r="NGA2" s="503"/>
      <c r="NGB2" s="503"/>
      <c r="NGC2" s="503"/>
      <c r="NGD2" s="503"/>
      <c r="NGE2" s="503"/>
      <c r="NGF2" s="503"/>
      <c r="NGG2" s="503"/>
      <c r="NGH2" s="503"/>
      <c r="NGI2" s="503"/>
      <c r="NGJ2" s="503" t="s">
        <v>349</v>
      </c>
      <c r="NGK2" s="503"/>
      <c r="NGL2" s="503"/>
      <c r="NGM2" s="503"/>
      <c r="NGN2" s="503"/>
      <c r="NGO2" s="503"/>
      <c r="NGP2" s="503"/>
      <c r="NGQ2" s="503"/>
      <c r="NGR2" s="503"/>
      <c r="NGS2" s="503"/>
      <c r="NGT2" s="503"/>
      <c r="NGU2" s="503"/>
      <c r="NGV2" s="503"/>
      <c r="NGW2" s="503"/>
      <c r="NGX2" s="503"/>
      <c r="NGY2" s="503"/>
      <c r="NGZ2" s="503" t="s">
        <v>349</v>
      </c>
      <c r="NHA2" s="503"/>
      <c r="NHB2" s="503"/>
      <c r="NHC2" s="503"/>
      <c r="NHD2" s="503"/>
      <c r="NHE2" s="503"/>
      <c r="NHF2" s="503"/>
      <c r="NHG2" s="503"/>
      <c r="NHH2" s="503"/>
      <c r="NHI2" s="503"/>
      <c r="NHJ2" s="503"/>
      <c r="NHK2" s="503"/>
      <c r="NHL2" s="503"/>
      <c r="NHM2" s="503"/>
      <c r="NHN2" s="503"/>
      <c r="NHO2" s="503"/>
      <c r="NHP2" s="503" t="s">
        <v>349</v>
      </c>
      <c r="NHQ2" s="503"/>
      <c r="NHR2" s="503"/>
      <c r="NHS2" s="503"/>
      <c r="NHT2" s="503"/>
      <c r="NHU2" s="503"/>
      <c r="NHV2" s="503"/>
      <c r="NHW2" s="503"/>
      <c r="NHX2" s="503"/>
      <c r="NHY2" s="503"/>
      <c r="NHZ2" s="503"/>
      <c r="NIA2" s="503"/>
      <c r="NIB2" s="503"/>
      <c r="NIC2" s="503"/>
      <c r="NID2" s="503"/>
      <c r="NIE2" s="503"/>
      <c r="NIF2" s="503" t="s">
        <v>349</v>
      </c>
      <c r="NIG2" s="503"/>
      <c r="NIH2" s="503"/>
      <c r="NII2" s="503"/>
      <c r="NIJ2" s="503"/>
      <c r="NIK2" s="503"/>
      <c r="NIL2" s="503"/>
      <c r="NIM2" s="503"/>
      <c r="NIN2" s="503"/>
      <c r="NIO2" s="503"/>
      <c r="NIP2" s="503"/>
      <c r="NIQ2" s="503"/>
      <c r="NIR2" s="503"/>
      <c r="NIS2" s="503"/>
      <c r="NIT2" s="503"/>
      <c r="NIU2" s="503"/>
      <c r="NIV2" s="503" t="s">
        <v>349</v>
      </c>
      <c r="NIW2" s="503"/>
      <c r="NIX2" s="503"/>
      <c r="NIY2" s="503"/>
      <c r="NIZ2" s="503"/>
      <c r="NJA2" s="503"/>
      <c r="NJB2" s="503"/>
      <c r="NJC2" s="503"/>
      <c r="NJD2" s="503"/>
      <c r="NJE2" s="503"/>
      <c r="NJF2" s="503"/>
      <c r="NJG2" s="503"/>
      <c r="NJH2" s="503"/>
      <c r="NJI2" s="503"/>
      <c r="NJJ2" s="503"/>
      <c r="NJK2" s="503"/>
      <c r="NJL2" s="503" t="s">
        <v>349</v>
      </c>
      <c r="NJM2" s="503"/>
      <c r="NJN2" s="503"/>
      <c r="NJO2" s="503"/>
      <c r="NJP2" s="503"/>
      <c r="NJQ2" s="503"/>
      <c r="NJR2" s="503"/>
      <c r="NJS2" s="503"/>
      <c r="NJT2" s="503"/>
      <c r="NJU2" s="503"/>
      <c r="NJV2" s="503"/>
      <c r="NJW2" s="503"/>
      <c r="NJX2" s="503"/>
      <c r="NJY2" s="503"/>
      <c r="NJZ2" s="503"/>
      <c r="NKA2" s="503"/>
      <c r="NKB2" s="503" t="s">
        <v>349</v>
      </c>
      <c r="NKC2" s="503"/>
      <c r="NKD2" s="503"/>
      <c r="NKE2" s="503"/>
      <c r="NKF2" s="503"/>
      <c r="NKG2" s="503"/>
      <c r="NKH2" s="503"/>
      <c r="NKI2" s="503"/>
      <c r="NKJ2" s="503"/>
      <c r="NKK2" s="503"/>
      <c r="NKL2" s="503"/>
      <c r="NKM2" s="503"/>
      <c r="NKN2" s="503"/>
      <c r="NKO2" s="503"/>
      <c r="NKP2" s="503"/>
      <c r="NKQ2" s="503"/>
      <c r="NKR2" s="503" t="s">
        <v>349</v>
      </c>
      <c r="NKS2" s="503"/>
      <c r="NKT2" s="503"/>
      <c r="NKU2" s="503"/>
      <c r="NKV2" s="503"/>
      <c r="NKW2" s="503"/>
      <c r="NKX2" s="503"/>
      <c r="NKY2" s="503"/>
      <c r="NKZ2" s="503"/>
      <c r="NLA2" s="503"/>
      <c r="NLB2" s="503"/>
      <c r="NLC2" s="503"/>
      <c r="NLD2" s="503"/>
      <c r="NLE2" s="503"/>
      <c r="NLF2" s="503"/>
      <c r="NLG2" s="503"/>
      <c r="NLH2" s="503" t="s">
        <v>349</v>
      </c>
      <c r="NLI2" s="503"/>
      <c r="NLJ2" s="503"/>
      <c r="NLK2" s="503"/>
      <c r="NLL2" s="503"/>
      <c r="NLM2" s="503"/>
      <c r="NLN2" s="503"/>
      <c r="NLO2" s="503"/>
      <c r="NLP2" s="503"/>
      <c r="NLQ2" s="503"/>
      <c r="NLR2" s="503"/>
      <c r="NLS2" s="503"/>
      <c r="NLT2" s="503"/>
      <c r="NLU2" s="503"/>
      <c r="NLV2" s="503"/>
      <c r="NLW2" s="503"/>
      <c r="NLX2" s="503" t="s">
        <v>349</v>
      </c>
      <c r="NLY2" s="503"/>
      <c r="NLZ2" s="503"/>
      <c r="NMA2" s="503"/>
      <c r="NMB2" s="503"/>
      <c r="NMC2" s="503"/>
      <c r="NMD2" s="503"/>
      <c r="NME2" s="503"/>
      <c r="NMF2" s="503"/>
      <c r="NMG2" s="503"/>
      <c r="NMH2" s="503"/>
      <c r="NMI2" s="503"/>
      <c r="NMJ2" s="503"/>
      <c r="NMK2" s="503"/>
      <c r="NML2" s="503"/>
      <c r="NMM2" s="503"/>
      <c r="NMN2" s="503" t="s">
        <v>349</v>
      </c>
      <c r="NMO2" s="503"/>
      <c r="NMP2" s="503"/>
      <c r="NMQ2" s="503"/>
      <c r="NMR2" s="503"/>
      <c r="NMS2" s="503"/>
      <c r="NMT2" s="503"/>
      <c r="NMU2" s="503"/>
      <c r="NMV2" s="503"/>
      <c r="NMW2" s="503"/>
      <c r="NMX2" s="503"/>
      <c r="NMY2" s="503"/>
      <c r="NMZ2" s="503"/>
      <c r="NNA2" s="503"/>
      <c r="NNB2" s="503"/>
      <c r="NNC2" s="503"/>
      <c r="NND2" s="503" t="s">
        <v>349</v>
      </c>
      <c r="NNE2" s="503"/>
      <c r="NNF2" s="503"/>
      <c r="NNG2" s="503"/>
      <c r="NNH2" s="503"/>
      <c r="NNI2" s="503"/>
      <c r="NNJ2" s="503"/>
      <c r="NNK2" s="503"/>
      <c r="NNL2" s="503"/>
      <c r="NNM2" s="503"/>
      <c r="NNN2" s="503"/>
      <c r="NNO2" s="503"/>
      <c r="NNP2" s="503"/>
      <c r="NNQ2" s="503"/>
      <c r="NNR2" s="503"/>
      <c r="NNS2" s="503"/>
      <c r="NNT2" s="503" t="s">
        <v>349</v>
      </c>
      <c r="NNU2" s="503"/>
      <c r="NNV2" s="503"/>
      <c r="NNW2" s="503"/>
      <c r="NNX2" s="503"/>
      <c r="NNY2" s="503"/>
      <c r="NNZ2" s="503"/>
      <c r="NOA2" s="503"/>
      <c r="NOB2" s="503"/>
      <c r="NOC2" s="503"/>
      <c r="NOD2" s="503"/>
      <c r="NOE2" s="503"/>
      <c r="NOF2" s="503"/>
      <c r="NOG2" s="503"/>
      <c r="NOH2" s="503"/>
      <c r="NOI2" s="503"/>
      <c r="NOJ2" s="503" t="s">
        <v>349</v>
      </c>
      <c r="NOK2" s="503"/>
      <c r="NOL2" s="503"/>
      <c r="NOM2" s="503"/>
      <c r="NON2" s="503"/>
      <c r="NOO2" s="503"/>
      <c r="NOP2" s="503"/>
      <c r="NOQ2" s="503"/>
      <c r="NOR2" s="503"/>
      <c r="NOS2" s="503"/>
      <c r="NOT2" s="503"/>
      <c r="NOU2" s="503"/>
      <c r="NOV2" s="503"/>
      <c r="NOW2" s="503"/>
      <c r="NOX2" s="503"/>
      <c r="NOY2" s="503"/>
      <c r="NOZ2" s="503" t="s">
        <v>349</v>
      </c>
      <c r="NPA2" s="503"/>
      <c r="NPB2" s="503"/>
      <c r="NPC2" s="503"/>
      <c r="NPD2" s="503"/>
      <c r="NPE2" s="503"/>
      <c r="NPF2" s="503"/>
      <c r="NPG2" s="503"/>
      <c r="NPH2" s="503"/>
      <c r="NPI2" s="503"/>
      <c r="NPJ2" s="503"/>
      <c r="NPK2" s="503"/>
      <c r="NPL2" s="503"/>
      <c r="NPM2" s="503"/>
      <c r="NPN2" s="503"/>
      <c r="NPO2" s="503"/>
      <c r="NPP2" s="503" t="s">
        <v>349</v>
      </c>
      <c r="NPQ2" s="503"/>
      <c r="NPR2" s="503"/>
      <c r="NPS2" s="503"/>
      <c r="NPT2" s="503"/>
      <c r="NPU2" s="503"/>
      <c r="NPV2" s="503"/>
      <c r="NPW2" s="503"/>
      <c r="NPX2" s="503"/>
      <c r="NPY2" s="503"/>
      <c r="NPZ2" s="503"/>
      <c r="NQA2" s="503"/>
      <c r="NQB2" s="503"/>
      <c r="NQC2" s="503"/>
      <c r="NQD2" s="503"/>
      <c r="NQE2" s="503"/>
      <c r="NQF2" s="503" t="s">
        <v>349</v>
      </c>
      <c r="NQG2" s="503"/>
      <c r="NQH2" s="503"/>
      <c r="NQI2" s="503"/>
      <c r="NQJ2" s="503"/>
      <c r="NQK2" s="503"/>
      <c r="NQL2" s="503"/>
      <c r="NQM2" s="503"/>
      <c r="NQN2" s="503"/>
      <c r="NQO2" s="503"/>
      <c r="NQP2" s="503"/>
      <c r="NQQ2" s="503"/>
      <c r="NQR2" s="503"/>
      <c r="NQS2" s="503"/>
      <c r="NQT2" s="503"/>
      <c r="NQU2" s="503"/>
      <c r="NQV2" s="503" t="s">
        <v>349</v>
      </c>
      <c r="NQW2" s="503"/>
      <c r="NQX2" s="503"/>
      <c r="NQY2" s="503"/>
      <c r="NQZ2" s="503"/>
      <c r="NRA2" s="503"/>
      <c r="NRB2" s="503"/>
      <c r="NRC2" s="503"/>
      <c r="NRD2" s="503"/>
      <c r="NRE2" s="503"/>
      <c r="NRF2" s="503"/>
      <c r="NRG2" s="503"/>
      <c r="NRH2" s="503"/>
      <c r="NRI2" s="503"/>
      <c r="NRJ2" s="503"/>
      <c r="NRK2" s="503"/>
      <c r="NRL2" s="503" t="s">
        <v>349</v>
      </c>
      <c r="NRM2" s="503"/>
      <c r="NRN2" s="503"/>
      <c r="NRO2" s="503"/>
      <c r="NRP2" s="503"/>
      <c r="NRQ2" s="503"/>
      <c r="NRR2" s="503"/>
      <c r="NRS2" s="503"/>
      <c r="NRT2" s="503"/>
      <c r="NRU2" s="503"/>
      <c r="NRV2" s="503"/>
      <c r="NRW2" s="503"/>
      <c r="NRX2" s="503"/>
      <c r="NRY2" s="503"/>
      <c r="NRZ2" s="503"/>
      <c r="NSA2" s="503"/>
      <c r="NSB2" s="503" t="s">
        <v>349</v>
      </c>
      <c r="NSC2" s="503"/>
      <c r="NSD2" s="503"/>
      <c r="NSE2" s="503"/>
      <c r="NSF2" s="503"/>
      <c r="NSG2" s="503"/>
      <c r="NSH2" s="503"/>
      <c r="NSI2" s="503"/>
      <c r="NSJ2" s="503"/>
      <c r="NSK2" s="503"/>
      <c r="NSL2" s="503"/>
      <c r="NSM2" s="503"/>
      <c r="NSN2" s="503"/>
      <c r="NSO2" s="503"/>
      <c r="NSP2" s="503"/>
      <c r="NSQ2" s="503"/>
      <c r="NSR2" s="503" t="s">
        <v>349</v>
      </c>
      <c r="NSS2" s="503"/>
      <c r="NST2" s="503"/>
      <c r="NSU2" s="503"/>
      <c r="NSV2" s="503"/>
      <c r="NSW2" s="503"/>
      <c r="NSX2" s="503"/>
      <c r="NSY2" s="503"/>
      <c r="NSZ2" s="503"/>
      <c r="NTA2" s="503"/>
      <c r="NTB2" s="503"/>
      <c r="NTC2" s="503"/>
      <c r="NTD2" s="503"/>
      <c r="NTE2" s="503"/>
      <c r="NTF2" s="503"/>
      <c r="NTG2" s="503"/>
      <c r="NTH2" s="503" t="s">
        <v>349</v>
      </c>
      <c r="NTI2" s="503"/>
      <c r="NTJ2" s="503"/>
      <c r="NTK2" s="503"/>
      <c r="NTL2" s="503"/>
      <c r="NTM2" s="503"/>
      <c r="NTN2" s="503"/>
      <c r="NTO2" s="503"/>
      <c r="NTP2" s="503"/>
      <c r="NTQ2" s="503"/>
      <c r="NTR2" s="503"/>
      <c r="NTS2" s="503"/>
      <c r="NTT2" s="503"/>
      <c r="NTU2" s="503"/>
      <c r="NTV2" s="503"/>
      <c r="NTW2" s="503"/>
      <c r="NTX2" s="503" t="s">
        <v>349</v>
      </c>
      <c r="NTY2" s="503"/>
      <c r="NTZ2" s="503"/>
      <c r="NUA2" s="503"/>
      <c r="NUB2" s="503"/>
      <c r="NUC2" s="503"/>
      <c r="NUD2" s="503"/>
      <c r="NUE2" s="503"/>
      <c r="NUF2" s="503"/>
      <c r="NUG2" s="503"/>
      <c r="NUH2" s="503"/>
      <c r="NUI2" s="503"/>
      <c r="NUJ2" s="503"/>
      <c r="NUK2" s="503"/>
      <c r="NUL2" s="503"/>
      <c r="NUM2" s="503"/>
      <c r="NUN2" s="503" t="s">
        <v>349</v>
      </c>
      <c r="NUO2" s="503"/>
      <c r="NUP2" s="503"/>
      <c r="NUQ2" s="503"/>
      <c r="NUR2" s="503"/>
      <c r="NUS2" s="503"/>
      <c r="NUT2" s="503"/>
      <c r="NUU2" s="503"/>
      <c r="NUV2" s="503"/>
      <c r="NUW2" s="503"/>
      <c r="NUX2" s="503"/>
      <c r="NUY2" s="503"/>
      <c r="NUZ2" s="503"/>
      <c r="NVA2" s="503"/>
      <c r="NVB2" s="503"/>
      <c r="NVC2" s="503"/>
      <c r="NVD2" s="503" t="s">
        <v>349</v>
      </c>
      <c r="NVE2" s="503"/>
      <c r="NVF2" s="503"/>
      <c r="NVG2" s="503"/>
      <c r="NVH2" s="503"/>
      <c r="NVI2" s="503"/>
      <c r="NVJ2" s="503"/>
      <c r="NVK2" s="503"/>
      <c r="NVL2" s="503"/>
      <c r="NVM2" s="503"/>
      <c r="NVN2" s="503"/>
      <c r="NVO2" s="503"/>
      <c r="NVP2" s="503"/>
      <c r="NVQ2" s="503"/>
      <c r="NVR2" s="503"/>
      <c r="NVS2" s="503"/>
      <c r="NVT2" s="503" t="s">
        <v>349</v>
      </c>
      <c r="NVU2" s="503"/>
      <c r="NVV2" s="503"/>
      <c r="NVW2" s="503"/>
      <c r="NVX2" s="503"/>
      <c r="NVY2" s="503"/>
      <c r="NVZ2" s="503"/>
      <c r="NWA2" s="503"/>
      <c r="NWB2" s="503"/>
      <c r="NWC2" s="503"/>
      <c r="NWD2" s="503"/>
      <c r="NWE2" s="503"/>
      <c r="NWF2" s="503"/>
      <c r="NWG2" s="503"/>
      <c r="NWH2" s="503"/>
      <c r="NWI2" s="503"/>
      <c r="NWJ2" s="503" t="s">
        <v>349</v>
      </c>
      <c r="NWK2" s="503"/>
      <c r="NWL2" s="503"/>
      <c r="NWM2" s="503"/>
      <c r="NWN2" s="503"/>
      <c r="NWO2" s="503"/>
      <c r="NWP2" s="503"/>
      <c r="NWQ2" s="503"/>
      <c r="NWR2" s="503"/>
      <c r="NWS2" s="503"/>
      <c r="NWT2" s="503"/>
      <c r="NWU2" s="503"/>
      <c r="NWV2" s="503"/>
      <c r="NWW2" s="503"/>
      <c r="NWX2" s="503"/>
      <c r="NWY2" s="503"/>
      <c r="NWZ2" s="503" t="s">
        <v>349</v>
      </c>
      <c r="NXA2" s="503"/>
      <c r="NXB2" s="503"/>
      <c r="NXC2" s="503"/>
      <c r="NXD2" s="503"/>
      <c r="NXE2" s="503"/>
      <c r="NXF2" s="503"/>
      <c r="NXG2" s="503"/>
      <c r="NXH2" s="503"/>
      <c r="NXI2" s="503"/>
      <c r="NXJ2" s="503"/>
      <c r="NXK2" s="503"/>
      <c r="NXL2" s="503"/>
      <c r="NXM2" s="503"/>
      <c r="NXN2" s="503"/>
      <c r="NXO2" s="503"/>
      <c r="NXP2" s="503" t="s">
        <v>349</v>
      </c>
      <c r="NXQ2" s="503"/>
      <c r="NXR2" s="503"/>
      <c r="NXS2" s="503"/>
      <c r="NXT2" s="503"/>
      <c r="NXU2" s="503"/>
      <c r="NXV2" s="503"/>
      <c r="NXW2" s="503"/>
      <c r="NXX2" s="503"/>
      <c r="NXY2" s="503"/>
      <c r="NXZ2" s="503"/>
      <c r="NYA2" s="503"/>
      <c r="NYB2" s="503"/>
      <c r="NYC2" s="503"/>
      <c r="NYD2" s="503"/>
      <c r="NYE2" s="503"/>
      <c r="NYF2" s="503" t="s">
        <v>349</v>
      </c>
      <c r="NYG2" s="503"/>
      <c r="NYH2" s="503"/>
      <c r="NYI2" s="503"/>
      <c r="NYJ2" s="503"/>
      <c r="NYK2" s="503"/>
      <c r="NYL2" s="503"/>
      <c r="NYM2" s="503"/>
      <c r="NYN2" s="503"/>
      <c r="NYO2" s="503"/>
      <c r="NYP2" s="503"/>
      <c r="NYQ2" s="503"/>
      <c r="NYR2" s="503"/>
      <c r="NYS2" s="503"/>
      <c r="NYT2" s="503"/>
      <c r="NYU2" s="503"/>
      <c r="NYV2" s="503" t="s">
        <v>349</v>
      </c>
      <c r="NYW2" s="503"/>
      <c r="NYX2" s="503"/>
      <c r="NYY2" s="503"/>
      <c r="NYZ2" s="503"/>
      <c r="NZA2" s="503"/>
      <c r="NZB2" s="503"/>
      <c r="NZC2" s="503"/>
      <c r="NZD2" s="503"/>
      <c r="NZE2" s="503"/>
      <c r="NZF2" s="503"/>
      <c r="NZG2" s="503"/>
      <c r="NZH2" s="503"/>
      <c r="NZI2" s="503"/>
      <c r="NZJ2" s="503"/>
      <c r="NZK2" s="503"/>
      <c r="NZL2" s="503" t="s">
        <v>349</v>
      </c>
      <c r="NZM2" s="503"/>
      <c r="NZN2" s="503"/>
      <c r="NZO2" s="503"/>
      <c r="NZP2" s="503"/>
      <c r="NZQ2" s="503"/>
      <c r="NZR2" s="503"/>
      <c r="NZS2" s="503"/>
      <c r="NZT2" s="503"/>
      <c r="NZU2" s="503"/>
      <c r="NZV2" s="503"/>
      <c r="NZW2" s="503"/>
      <c r="NZX2" s="503"/>
      <c r="NZY2" s="503"/>
      <c r="NZZ2" s="503"/>
      <c r="OAA2" s="503"/>
      <c r="OAB2" s="503" t="s">
        <v>349</v>
      </c>
      <c r="OAC2" s="503"/>
      <c r="OAD2" s="503"/>
      <c r="OAE2" s="503"/>
      <c r="OAF2" s="503"/>
      <c r="OAG2" s="503"/>
      <c r="OAH2" s="503"/>
      <c r="OAI2" s="503"/>
      <c r="OAJ2" s="503"/>
      <c r="OAK2" s="503"/>
      <c r="OAL2" s="503"/>
      <c r="OAM2" s="503"/>
      <c r="OAN2" s="503"/>
      <c r="OAO2" s="503"/>
      <c r="OAP2" s="503"/>
      <c r="OAQ2" s="503"/>
      <c r="OAR2" s="503" t="s">
        <v>349</v>
      </c>
      <c r="OAS2" s="503"/>
      <c r="OAT2" s="503"/>
      <c r="OAU2" s="503"/>
      <c r="OAV2" s="503"/>
      <c r="OAW2" s="503"/>
      <c r="OAX2" s="503"/>
      <c r="OAY2" s="503"/>
      <c r="OAZ2" s="503"/>
      <c r="OBA2" s="503"/>
      <c r="OBB2" s="503"/>
      <c r="OBC2" s="503"/>
      <c r="OBD2" s="503"/>
      <c r="OBE2" s="503"/>
      <c r="OBF2" s="503"/>
      <c r="OBG2" s="503"/>
      <c r="OBH2" s="503" t="s">
        <v>349</v>
      </c>
      <c r="OBI2" s="503"/>
      <c r="OBJ2" s="503"/>
      <c r="OBK2" s="503"/>
      <c r="OBL2" s="503"/>
      <c r="OBM2" s="503"/>
      <c r="OBN2" s="503"/>
      <c r="OBO2" s="503"/>
      <c r="OBP2" s="503"/>
      <c r="OBQ2" s="503"/>
      <c r="OBR2" s="503"/>
      <c r="OBS2" s="503"/>
      <c r="OBT2" s="503"/>
      <c r="OBU2" s="503"/>
      <c r="OBV2" s="503"/>
      <c r="OBW2" s="503"/>
      <c r="OBX2" s="503" t="s">
        <v>349</v>
      </c>
      <c r="OBY2" s="503"/>
      <c r="OBZ2" s="503"/>
      <c r="OCA2" s="503"/>
      <c r="OCB2" s="503"/>
      <c r="OCC2" s="503"/>
      <c r="OCD2" s="503"/>
      <c r="OCE2" s="503"/>
      <c r="OCF2" s="503"/>
      <c r="OCG2" s="503"/>
      <c r="OCH2" s="503"/>
      <c r="OCI2" s="503"/>
      <c r="OCJ2" s="503"/>
      <c r="OCK2" s="503"/>
      <c r="OCL2" s="503"/>
      <c r="OCM2" s="503"/>
      <c r="OCN2" s="503" t="s">
        <v>349</v>
      </c>
      <c r="OCO2" s="503"/>
      <c r="OCP2" s="503"/>
      <c r="OCQ2" s="503"/>
      <c r="OCR2" s="503"/>
      <c r="OCS2" s="503"/>
      <c r="OCT2" s="503"/>
      <c r="OCU2" s="503"/>
      <c r="OCV2" s="503"/>
      <c r="OCW2" s="503"/>
      <c r="OCX2" s="503"/>
      <c r="OCY2" s="503"/>
      <c r="OCZ2" s="503"/>
      <c r="ODA2" s="503"/>
      <c r="ODB2" s="503"/>
      <c r="ODC2" s="503"/>
      <c r="ODD2" s="503" t="s">
        <v>349</v>
      </c>
      <c r="ODE2" s="503"/>
      <c r="ODF2" s="503"/>
      <c r="ODG2" s="503"/>
      <c r="ODH2" s="503"/>
      <c r="ODI2" s="503"/>
      <c r="ODJ2" s="503"/>
      <c r="ODK2" s="503"/>
      <c r="ODL2" s="503"/>
      <c r="ODM2" s="503"/>
      <c r="ODN2" s="503"/>
      <c r="ODO2" s="503"/>
      <c r="ODP2" s="503"/>
      <c r="ODQ2" s="503"/>
      <c r="ODR2" s="503"/>
      <c r="ODS2" s="503"/>
      <c r="ODT2" s="503" t="s">
        <v>349</v>
      </c>
      <c r="ODU2" s="503"/>
      <c r="ODV2" s="503"/>
      <c r="ODW2" s="503"/>
      <c r="ODX2" s="503"/>
      <c r="ODY2" s="503"/>
      <c r="ODZ2" s="503"/>
      <c r="OEA2" s="503"/>
      <c r="OEB2" s="503"/>
      <c r="OEC2" s="503"/>
      <c r="OED2" s="503"/>
      <c r="OEE2" s="503"/>
      <c r="OEF2" s="503"/>
      <c r="OEG2" s="503"/>
      <c r="OEH2" s="503"/>
      <c r="OEI2" s="503"/>
      <c r="OEJ2" s="503" t="s">
        <v>349</v>
      </c>
      <c r="OEK2" s="503"/>
      <c r="OEL2" s="503"/>
      <c r="OEM2" s="503"/>
      <c r="OEN2" s="503"/>
      <c r="OEO2" s="503"/>
      <c r="OEP2" s="503"/>
      <c r="OEQ2" s="503"/>
      <c r="OER2" s="503"/>
      <c r="OES2" s="503"/>
      <c r="OET2" s="503"/>
      <c r="OEU2" s="503"/>
      <c r="OEV2" s="503"/>
      <c r="OEW2" s="503"/>
      <c r="OEX2" s="503"/>
      <c r="OEY2" s="503"/>
      <c r="OEZ2" s="503" t="s">
        <v>349</v>
      </c>
      <c r="OFA2" s="503"/>
      <c r="OFB2" s="503"/>
      <c r="OFC2" s="503"/>
      <c r="OFD2" s="503"/>
      <c r="OFE2" s="503"/>
      <c r="OFF2" s="503"/>
      <c r="OFG2" s="503"/>
      <c r="OFH2" s="503"/>
      <c r="OFI2" s="503"/>
      <c r="OFJ2" s="503"/>
      <c r="OFK2" s="503"/>
      <c r="OFL2" s="503"/>
      <c r="OFM2" s="503"/>
      <c r="OFN2" s="503"/>
      <c r="OFO2" s="503"/>
      <c r="OFP2" s="503" t="s">
        <v>349</v>
      </c>
      <c r="OFQ2" s="503"/>
      <c r="OFR2" s="503"/>
      <c r="OFS2" s="503"/>
      <c r="OFT2" s="503"/>
      <c r="OFU2" s="503"/>
      <c r="OFV2" s="503"/>
      <c r="OFW2" s="503"/>
      <c r="OFX2" s="503"/>
      <c r="OFY2" s="503"/>
      <c r="OFZ2" s="503"/>
      <c r="OGA2" s="503"/>
      <c r="OGB2" s="503"/>
      <c r="OGC2" s="503"/>
      <c r="OGD2" s="503"/>
      <c r="OGE2" s="503"/>
      <c r="OGF2" s="503" t="s">
        <v>349</v>
      </c>
      <c r="OGG2" s="503"/>
      <c r="OGH2" s="503"/>
      <c r="OGI2" s="503"/>
      <c r="OGJ2" s="503"/>
      <c r="OGK2" s="503"/>
      <c r="OGL2" s="503"/>
      <c r="OGM2" s="503"/>
      <c r="OGN2" s="503"/>
      <c r="OGO2" s="503"/>
      <c r="OGP2" s="503"/>
      <c r="OGQ2" s="503"/>
      <c r="OGR2" s="503"/>
      <c r="OGS2" s="503"/>
      <c r="OGT2" s="503"/>
      <c r="OGU2" s="503"/>
      <c r="OGV2" s="503" t="s">
        <v>349</v>
      </c>
      <c r="OGW2" s="503"/>
      <c r="OGX2" s="503"/>
      <c r="OGY2" s="503"/>
      <c r="OGZ2" s="503"/>
      <c r="OHA2" s="503"/>
      <c r="OHB2" s="503"/>
      <c r="OHC2" s="503"/>
      <c r="OHD2" s="503"/>
      <c r="OHE2" s="503"/>
      <c r="OHF2" s="503"/>
      <c r="OHG2" s="503"/>
      <c r="OHH2" s="503"/>
      <c r="OHI2" s="503"/>
      <c r="OHJ2" s="503"/>
      <c r="OHK2" s="503"/>
      <c r="OHL2" s="503" t="s">
        <v>349</v>
      </c>
      <c r="OHM2" s="503"/>
      <c r="OHN2" s="503"/>
      <c r="OHO2" s="503"/>
      <c r="OHP2" s="503"/>
      <c r="OHQ2" s="503"/>
      <c r="OHR2" s="503"/>
      <c r="OHS2" s="503"/>
      <c r="OHT2" s="503"/>
      <c r="OHU2" s="503"/>
      <c r="OHV2" s="503"/>
      <c r="OHW2" s="503"/>
      <c r="OHX2" s="503"/>
      <c r="OHY2" s="503"/>
      <c r="OHZ2" s="503"/>
      <c r="OIA2" s="503"/>
      <c r="OIB2" s="503" t="s">
        <v>349</v>
      </c>
      <c r="OIC2" s="503"/>
      <c r="OID2" s="503"/>
      <c r="OIE2" s="503"/>
      <c r="OIF2" s="503"/>
      <c r="OIG2" s="503"/>
      <c r="OIH2" s="503"/>
      <c r="OII2" s="503"/>
      <c r="OIJ2" s="503"/>
      <c r="OIK2" s="503"/>
      <c r="OIL2" s="503"/>
      <c r="OIM2" s="503"/>
      <c r="OIN2" s="503"/>
      <c r="OIO2" s="503"/>
      <c r="OIP2" s="503"/>
      <c r="OIQ2" s="503"/>
      <c r="OIR2" s="503" t="s">
        <v>349</v>
      </c>
      <c r="OIS2" s="503"/>
      <c r="OIT2" s="503"/>
      <c r="OIU2" s="503"/>
      <c r="OIV2" s="503"/>
      <c r="OIW2" s="503"/>
      <c r="OIX2" s="503"/>
      <c r="OIY2" s="503"/>
      <c r="OIZ2" s="503"/>
      <c r="OJA2" s="503"/>
      <c r="OJB2" s="503"/>
      <c r="OJC2" s="503"/>
      <c r="OJD2" s="503"/>
      <c r="OJE2" s="503"/>
      <c r="OJF2" s="503"/>
      <c r="OJG2" s="503"/>
      <c r="OJH2" s="503" t="s">
        <v>349</v>
      </c>
      <c r="OJI2" s="503"/>
      <c r="OJJ2" s="503"/>
      <c r="OJK2" s="503"/>
      <c r="OJL2" s="503"/>
      <c r="OJM2" s="503"/>
      <c r="OJN2" s="503"/>
      <c r="OJO2" s="503"/>
      <c r="OJP2" s="503"/>
      <c r="OJQ2" s="503"/>
      <c r="OJR2" s="503"/>
      <c r="OJS2" s="503"/>
      <c r="OJT2" s="503"/>
      <c r="OJU2" s="503"/>
      <c r="OJV2" s="503"/>
      <c r="OJW2" s="503"/>
      <c r="OJX2" s="503" t="s">
        <v>349</v>
      </c>
      <c r="OJY2" s="503"/>
      <c r="OJZ2" s="503"/>
      <c r="OKA2" s="503"/>
      <c r="OKB2" s="503"/>
      <c r="OKC2" s="503"/>
      <c r="OKD2" s="503"/>
      <c r="OKE2" s="503"/>
      <c r="OKF2" s="503"/>
      <c r="OKG2" s="503"/>
      <c r="OKH2" s="503"/>
      <c r="OKI2" s="503"/>
      <c r="OKJ2" s="503"/>
      <c r="OKK2" s="503"/>
      <c r="OKL2" s="503"/>
      <c r="OKM2" s="503"/>
      <c r="OKN2" s="503" t="s">
        <v>349</v>
      </c>
      <c r="OKO2" s="503"/>
      <c r="OKP2" s="503"/>
      <c r="OKQ2" s="503"/>
      <c r="OKR2" s="503"/>
      <c r="OKS2" s="503"/>
      <c r="OKT2" s="503"/>
      <c r="OKU2" s="503"/>
      <c r="OKV2" s="503"/>
      <c r="OKW2" s="503"/>
      <c r="OKX2" s="503"/>
      <c r="OKY2" s="503"/>
      <c r="OKZ2" s="503"/>
      <c r="OLA2" s="503"/>
      <c r="OLB2" s="503"/>
      <c r="OLC2" s="503"/>
      <c r="OLD2" s="503" t="s">
        <v>349</v>
      </c>
      <c r="OLE2" s="503"/>
      <c r="OLF2" s="503"/>
      <c r="OLG2" s="503"/>
      <c r="OLH2" s="503"/>
      <c r="OLI2" s="503"/>
      <c r="OLJ2" s="503"/>
      <c r="OLK2" s="503"/>
      <c r="OLL2" s="503"/>
      <c r="OLM2" s="503"/>
      <c r="OLN2" s="503"/>
      <c r="OLO2" s="503"/>
      <c r="OLP2" s="503"/>
      <c r="OLQ2" s="503"/>
      <c r="OLR2" s="503"/>
      <c r="OLS2" s="503"/>
      <c r="OLT2" s="503" t="s">
        <v>349</v>
      </c>
      <c r="OLU2" s="503"/>
      <c r="OLV2" s="503"/>
      <c r="OLW2" s="503"/>
      <c r="OLX2" s="503"/>
      <c r="OLY2" s="503"/>
      <c r="OLZ2" s="503"/>
      <c r="OMA2" s="503"/>
      <c r="OMB2" s="503"/>
      <c r="OMC2" s="503"/>
      <c r="OMD2" s="503"/>
      <c r="OME2" s="503"/>
      <c r="OMF2" s="503"/>
      <c r="OMG2" s="503"/>
      <c r="OMH2" s="503"/>
      <c r="OMI2" s="503"/>
      <c r="OMJ2" s="503" t="s">
        <v>349</v>
      </c>
      <c r="OMK2" s="503"/>
      <c r="OML2" s="503"/>
      <c r="OMM2" s="503"/>
      <c r="OMN2" s="503"/>
      <c r="OMO2" s="503"/>
      <c r="OMP2" s="503"/>
      <c r="OMQ2" s="503"/>
      <c r="OMR2" s="503"/>
      <c r="OMS2" s="503"/>
      <c r="OMT2" s="503"/>
      <c r="OMU2" s="503"/>
      <c r="OMV2" s="503"/>
      <c r="OMW2" s="503"/>
      <c r="OMX2" s="503"/>
      <c r="OMY2" s="503"/>
      <c r="OMZ2" s="503" t="s">
        <v>349</v>
      </c>
      <c r="ONA2" s="503"/>
      <c r="ONB2" s="503"/>
      <c r="ONC2" s="503"/>
      <c r="OND2" s="503"/>
      <c r="ONE2" s="503"/>
      <c r="ONF2" s="503"/>
      <c r="ONG2" s="503"/>
      <c r="ONH2" s="503"/>
      <c r="ONI2" s="503"/>
      <c r="ONJ2" s="503"/>
      <c r="ONK2" s="503"/>
      <c r="ONL2" s="503"/>
      <c r="ONM2" s="503"/>
      <c r="ONN2" s="503"/>
      <c r="ONO2" s="503"/>
      <c r="ONP2" s="503" t="s">
        <v>349</v>
      </c>
      <c r="ONQ2" s="503"/>
      <c r="ONR2" s="503"/>
      <c r="ONS2" s="503"/>
      <c r="ONT2" s="503"/>
      <c r="ONU2" s="503"/>
      <c r="ONV2" s="503"/>
      <c r="ONW2" s="503"/>
      <c r="ONX2" s="503"/>
      <c r="ONY2" s="503"/>
      <c r="ONZ2" s="503"/>
      <c r="OOA2" s="503"/>
      <c r="OOB2" s="503"/>
      <c r="OOC2" s="503"/>
      <c r="OOD2" s="503"/>
      <c r="OOE2" s="503"/>
      <c r="OOF2" s="503" t="s">
        <v>349</v>
      </c>
      <c r="OOG2" s="503"/>
      <c r="OOH2" s="503"/>
      <c r="OOI2" s="503"/>
      <c r="OOJ2" s="503"/>
      <c r="OOK2" s="503"/>
      <c r="OOL2" s="503"/>
      <c r="OOM2" s="503"/>
      <c r="OON2" s="503"/>
      <c r="OOO2" s="503"/>
      <c r="OOP2" s="503"/>
      <c r="OOQ2" s="503"/>
      <c r="OOR2" s="503"/>
      <c r="OOS2" s="503"/>
      <c r="OOT2" s="503"/>
      <c r="OOU2" s="503"/>
      <c r="OOV2" s="503" t="s">
        <v>349</v>
      </c>
      <c r="OOW2" s="503"/>
      <c r="OOX2" s="503"/>
      <c r="OOY2" s="503"/>
      <c r="OOZ2" s="503"/>
      <c r="OPA2" s="503"/>
      <c r="OPB2" s="503"/>
      <c r="OPC2" s="503"/>
      <c r="OPD2" s="503"/>
      <c r="OPE2" s="503"/>
      <c r="OPF2" s="503"/>
      <c r="OPG2" s="503"/>
      <c r="OPH2" s="503"/>
      <c r="OPI2" s="503"/>
      <c r="OPJ2" s="503"/>
      <c r="OPK2" s="503"/>
      <c r="OPL2" s="503" t="s">
        <v>349</v>
      </c>
      <c r="OPM2" s="503"/>
      <c r="OPN2" s="503"/>
      <c r="OPO2" s="503"/>
      <c r="OPP2" s="503"/>
      <c r="OPQ2" s="503"/>
      <c r="OPR2" s="503"/>
      <c r="OPS2" s="503"/>
      <c r="OPT2" s="503"/>
      <c r="OPU2" s="503"/>
      <c r="OPV2" s="503"/>
      <c r="OPW2" s="503"/>
      <c r="OPX2" s="503"/>
      <c r="OPY2" s="503"/>
      <c r="OPZ2" s="503"/>
      <c r="OQA2" s="503"/>
      <c r="OQB2" s="503" t="s">
        <v>349</v>
      </c>
      <c r="OQC2" s="503"/>
      <c r="OQD2" s="503"/>
      <c r="OQE2" s="503"/>
      <c r="OQF2" s="503"/>
      <c r="OQG2" s="503"/>
      <c r="OQH2" s="503"/>
      <c r="OQI2" s="503"/>
      <c r="OQJ2" s="503"/>
      <c r="OQK2" s="503"/>
      <c r="OQL2" s="503"/>
      <c r="OQM2" s="503"/>
      <c r="OQN2" s="503"/>
      <c r="OQO2" s="503"/>
      <c r="OQP2" s="503"/>
      <c r="OQQ2" s="503"/>
      <c r="OQR2" s="503" t="s">
        <v>349</v>
      </c>
      <c r="OQS2" s="503"/>
      <c r="OQT2" s="503"/>
      <c r="OQU2" s="503"/>
      <c r="OQV2" s="503"/>
      <c r="OQW2" s="503"/>
      <c r="OQX2" s="503"/>
      <c r="OQY2" s="503"/>
      <c r="OQZ2" s="503"/>
      <c r="ORA2" s="503"/>
      <c r="ORB2" s="503"/>
      <c r="ORC2" s="503"/>
      <c r="ORD2" s="503"/>
      <c r="ORE2" s="503"/>
      <c r="ORF2" s="503"/>
      <c r="ORG2" s="503"/>
      <c r="ORH2" s="503" t="s">
        <v>349</v>
      </c>
      <c r="ORI2" s="503"/>
      <c r="ORJ2" s="503"/>
      <c r="ORK2" s="503"/>
      <c r="ORL2" s="503"/>
      <c r="ORM2" s="503"/>
      <c r="ORN2" s="503"/>
      <c r="ORO2" s="503"/>
      <c r="ORP2" s="503"/>
      <c r="ORQ2" s="503"/>
      <c r="ORR2" s="503"/>
      <c r="ORS2" s="503"/>
      <c r="ORT2" s="503"/>
      <c r="ORU2" s="503"/>
      <c r="ORV2" s="503"/>
      <c r="ORW2" s="503"/>
      <c r="ORX2" s="503" t="s">
        <v>349</v>
      </c>
      <c r="ORY2" s="503"/>
      <c r="ORZ2" s="503"/>
      <c r="OSA2" s="503"/>
      <c r="OSB2" s="503"/>
      <c r="OSC2" s="503"/>
      <c r="OSD2" s="503"/>
      <c r="OSE2" s="503"/>
      <c r="OSF2" s="503"/>
      <c r="OSG2" s="503"/>
      <c r="OSH2" s="503"/>
      <c r="OSI2" s="503"/>
      <c r="OSJ2" s="503"/>
      <c r="OSK2" s="503"/>
      <c r="OSL2" s="503"/>
      <c r="OSM2" s="503"/>
      <c r="OSN2" s="503" t="s">
        <v>349</v>
      </c>
      <c r="OSO2" s="503"/>
      <c r="OSP2" s="503"/>
      <c r="OSQ2" s="503"/>
      <c r="OSR2" s="503"/>
      <c r="OSS2" s="503"/>
      <c r="OST2" s="503"/>
      <c r="OSU2" s="503"/>
      <c r="OSV2" s="503"/>
      <c r="OSW2" s="503"/>
      <c r="OSX2" s="503"/>
      <c r="OSY2" s="503"/>
      <c r="OSZ2" s="503"/>
      <c r="OTA2" s="503"/>
      <c r="OTB2" s="503"/>
      <c r="OTC2" s="503"/>
      <c r="OTD2" s="503" t="s">
        <v>349</v>
      </c>
      <c r="OTE2" s="503"/>
      <c r="OTF2" s="503"/>
      <c r="OTG2" s="503"/>
      <c r="OTH2" s="503"/>
      <c r="OTI2" s="503"/>
      <c r="OTJ2" s="503"/>
      <c r="OTK2" s="503"/>
      <c r="OTL2" s="503"/>
      <c r="OTM2" s="503"/>
      <c r="OTN2" s="503"/>
      <c r="OTO2" s="503"/>
      <c r="OTP2" s="503"/>
      <c r="OTQ2" s="503"/>
      <c r="OTR2" s="503"/>
      <c r="OTS2" s="503"/>
      <c r="OTT2" s="503" t="s">
        <v>349</v>
      </c>
      <c r="OTU2" s="503"/>
      <c r="OTV2" s="503"/>
      <c r="OTW2" s="503"/>
      <c r="OTX2" s="503"/>
      <c r="OTY2" s="503"/>
      <c r="OTZ2" s="503"/>
      <c r="OUA2" s="503"/>
      <c r="OUB2" s="503"/>
      <c r="OUC2" s="503"/>
      <c r="OUD2" s="503"/>
      <c r="OUE2" s="503"/>
      <c r="OUF2" s="503"/>
      <c r="OUG2" s="503"/>
      <c r="OUH2" s="503"/>
      <c r="OUI2" s="503"/>
      <c r="OUJ2" s="503" t="s">
        <v>349</v>
      </c>
      <c r="OUK2" s="503"/>
      <c r="OUL2" s="503"/>
      <c r="OUM2" s="503"/>
      <c r="OUN2" s="503"/>
      <c r="OUO2" s="503"/>
      <c r="OUP2" s="503"/>
      <c r="OUQ2" s="503"/>
      <c r="OUR2" s="503"/>
      <c r="OUS2" s="503"/>
      <c r="OUT2" s="503"/>
      <c r="OUU2" s="503"/>
      <c r="OUV2" s="503"/>
      <c r="OUW2" s="503"/>
      <c r="OUX2" s="503"/>
      <c r="OUY2" s="503"/>
      <c r="OUZ2" s="503" t="s">
        <v>349</v>
      </c>
      <c r="OVA2" s="503"/>
      <c r="OVB2" s="503"/>
      <c r="OVC2" s="503"/>
      <c r="OVD2" s="503"/>
      <c r="OVE2" s="503"/>
      <c r="OVF2" s="503"/>
      <c r="OVG2" s="503"/>
      <c r="OVH2" s="503"/>
      <c r="OVI2" s="503"/>
      <c r="OVJ2" s="503"/>
      <c r="OVK2" s="503"/>
      <c r="OVL2" s="503"/>
      <c r="OVM2" s="503"/>
      <c r="OVN2" s="503"/>
      <c r="OVO2" s="503"/>
      <c r="OVP2" s="503" t="s">
        <v>349</v>
      </c>
      <c r="OVQ2" s="503"/>
      <c r="OVR2" s="503"/>
      <c r="OVS2" s="503"/>
      <c r="OVT2" s="503"/>
      <c r="OVU2" s="503"/>
      <c r="OVV2" s="503"/>
      <c r="OVW2" s="503"/>
      <c r="OVX2" s="503"/>
      <c r="OVY2" s="503"/>
      <c r="OVZ2" s="503"/>
      <c r="OWA2" s="503"/>
      <c r="OWB2" s="503"/>
      <c r="OWC2" s="503"/>
      <c r="OWD2" s="503"/>
      <c r="OWE2" s="503"/>
      <c r="OWF2" s="503" t="s">
        <v>349</v>
      </c>
      <c r="OWG2" s="503"/>
      <c r="OWH2" s="503"/>
      <c r="OWI2" s="503"/>
      <c r="OWJ2" s="503"/>
      <c r="OWK2" s="503"/>
      <c r="OWL2" s="503"/>
      <c r="OWM2" s="503"/>
      <c r="OWN2" s="503"/>
      <c r="OWO2" s="503"/>
      <c r="OWP2" s="503"/>
      <c r="OWQ2" s="503"/>
      <c r="OWR2" s="503"/>
      <c r="OWS2" s="503"/>
      <c r="OWT2" s="503"/>
      <c r="OWU2" s="503"/>
      <c r="OWV2" s="503" t="s">
        <v>349</v>
      </c>
      <c r="OWW2" s="503"/>
      <c r="OWX2" s="503"/>
      <c r="OWY2" s="503"/>
      <c r="OWZ2" s="503"/>
      <c r="OXA2" s="503"/>
      <c r="OXB2" s="503"/>
      <c r="OXC2" s="503"/>
      <c r="OXD2" s="503"/>
      <c r="OXE2" s="503"/>
      <c r="OXF2" s="503"/>
      <c r="OXG2" s="503"/>
      <c r="OXH2" s="503"/>
      <c r="OXI2" s="503"/>
      <c r="OXJ2" s="503"/>
      <c r="OXK2" s="503"/>
      <c r="OXL2" s="503" t="s">
        <v>349</v>
      </c>
      <c r="OXM2" s="503"/>
      <c r="OXN2" s="503"/>
      <c r="OXO2" s="503"/>
      <c r="OXP2" s="503"/>
      <c r="OXQ2" s="503"/>
      <c r="OXR2" s="503"/>
      <c r="OXS2" s="503"/>
      <c r="OXT2" s="503"/>
      <c r="OXU2" s="503"/>
      <c r="OXV2" s="503"/>
      <c r="OXW2" s="503"/>
      <c r="OXX2" s="503"/>
      <c r="OXY2" s="503"/>
      <c r="OXZ2" s="503"/>
      <c r="OYA2" s="503"/>
      <c r="OYB2" s="503" t="s">
        <v>349</v>
      </c>
      <c r="OYC2" s="503"/>
      <c r="OYD2" s="503"/>
      <c r="OYE2" s="503"/>
      <c r="OYF2" s="503"/>
      <c r="OYG2" s="503"/>
      <c r="OYH2" s="503"/>
      <c r="OYI2" s="503"/>
      <c r="OYJ2" s="503"/>
      <c r="OYK2" s="503"/>
      <c r="OYL2" s="503"/>
      <c r="OYM2" s="503"/>
      <c r="OYN2" s="503"/>
      <c r="OYO2" s="503"/>
      <c r="OYP2" s="503"/>
      <c r="OYQ2" s="503"/>
      <c r="OYR2" s="503" t="s">
        <v>349</v>
      </c>
      <c r="OYS2" s="503"/>
      <c r="OYT2" s="503"/>
      <c r="OYU2" s="503"/>
      <c r="OYV2" s="503"/>
      <c r="OYW2" s="503"/>
      <c r="OYX2" s="503"/>
      <c r="OYY2" s="503"/>
      <c r="OYZ2" s="503"/>
      <c r="OZA2" s="503"/>
      <c r="OZB2" s="503"/>
      <c r="OZC2" s="503"/>
      <c r="OZD2" s="503"/>
      <c r="OZE2" s="503"/>
      <c r="OZF2" s="503"/>
      <c r="OZG2" s="503"/>
      <c r="OZH2" s="503" t="s">
        <v>349</v>
      </c>
      <c r="OZI2" s="503"/>
      <c r="OZJ2" s="503"/>
      <c r="OZK2" s="503"/>
      <c r="OZL2" s="503"/>
      <c r="OZM2" s="503"/>
      <c r="OZN2" s="503"/>
      <c r="OZO2" s="503"/>
      <c r="OZP2" s="503"/>
      <c r="OZQ2" s="503"/>
      <c r="OZR2" s="503"/>
      <c r="OZS2" s="503"/>
      <c r="OZT2" s="503"/>
      <c r="OZU2" s="503"/>
      <c r="OZV2" s="503"/>
      <c r="OZW2" s="503"/>
      <c r="OZX2" s="503" t="s">
        <v>349</v>
      </c>
      <c r="OZY2" s="503"/>
      <c r="OZZ2" s="503"/>
      <c r="PAA2" s="503"/>
      <c r="PAB2" s="503"/>
      <c r="PAC2" s="503"/>
      <c r="PAD2" s="503"/>
      <c r="PAE2" s="503"/>
      <c r="PAF2" s="503"/>
      <c r="PAG2" s="503"/>
      <c r="PAH2" s="503"/>
      <c r="PAI2" s="503"/>
      <c r="PAJ2" s="503"/>
      <c r="PAK2" s="503"/>
      <c r="PAL2" s="503"/>
      <c r="PAM2" s="503"/>
      <c r="PAN2" s="503" t="s">
        <v>349</v>
      </c>
      <c r="PAO2" s="503"/>
      <c r="PAP2" s="503"/>
      <c r="PAQ2" s="503"/>
      <c r="PAR2" s="503"/>
      <c r="PAS2" s="503"/>
      <c r="PAT2" s="503"/>
      <c r="PAU2" s="503"/>
      <c r="PAV2" s="503"/>
      <c r="PAW2" s="503"/>
      <c r="PAX2" s="503"/>
      <c r="PAY2" s="503"/>
      <c r="PAZ2" s="503"/>
      <c r="PBA2" s="503"/>
      <c r="PBB2" s="503"/>
      <c r="PBC2" s="503"/>
      <c r="PBD2" s="503" t="s">
        <v>349</v>
      </c>
      <c r="PBE2" s="503"/>
      <c r="PBF2" s="503"/>
      <c r="PBG2" s="503"/>
      <c r="PBH2" s="503"/>
      <c r="PBI2" s="503"/>
      <c r="PBJ2" s="503"/>
      <c r="PBK2" s="503"/>
      <c r="PBL2" s="503"/>
      <c r="PBM2" s="503"/>
      <c r="PBN2" s="503"/>
      <c r="PBO2" s="503"/>
      <c r="PBP2" s="503"/>
      <c r="PBQ2" s="503"/>
      <c r="PBR2" s="503"/>
      <c r="PBS2" s="503"/>
      <c r="PBT2" s="503" t="s">
        <v>349</v>
      </c>
      <c r="PBU2" s="503"/>
      <c r="PBV2" s="503"/>
      <c r="PBW2" s="503"/>
      <c r="PBX2" s="503"/>
      <c r="PBY2" s="503"/>
      <c r="PBZ2" s="503"/>
      <c r="PCA2" s="503"/>
      <c r="PCB2" s="503"/>
      <c r="PCC2" s="503"/>
      <c r="PCD2" s="503"/>
      <c r="PCE2" s="503"/>
      <c r="PCF2" s="503"/>
      <c r="PCG2" s="503"/>
      <c r="PCH2" s="503"/>
      <c r="PCI2" s="503"/>
      <c r="PCJ2" s="503" t="s">
        <v>349</v>
      </c>
      <c r="PCK2" s="503"/>
      <c r="PCL2" s="503"/>
      <c r="PCM2" s="503"/>
      <c r="PCN2" s="503"/>
      <c r="PCO2" s="503"/>
      <c r="PCP2" s="503"/>
      <c r="PCQ2" s="503"/>
      <c r="PCR2" s="503"/>
      <c r="PCS2" s="503"/>
      <c r="PCT2" s="503"/>
      <c r="PCU2" s="503"/>
      <c r="PCV2" s="503"/>
      <c r="PCW2" s="503"/>
      <c r="PCX2" s="503"/>
      <c r="PCY2" s="503"/>
      <c r="PCZ2" s="503" t="s">
        <v>349</v>
      </c>
      <c r="PDA2" s="503"/>
      <c r="PDB2" s="503"/>
      <c r="PDC2" s="503"/>
      <c r="PDD2" s="503"/>
      <c r="PDE2" s="503"/>
      <c r="PDF2" s="503"/>
      <c r="PDG2" s="503"/>
      <c r="PDH2" s="503"/>
      <c r="PDI2" s="503"/>
      <c r="PDJ2" s="503"/>
      <c r="PDK2" s="503"/>
      <c r="PDL2" s="503"/>
      <c r="PDM2" s="503"/>
      <c r="PDN2" s="503"/>
      <c r="PDO2" s="503"/>
      <c r="PDP2" s="503" t="s">
        <v>349</v>
      </c>
      <c r="PDQ2" s="503"/>
      <c r="PDR2" s="503"/>
      <c r="PDS2" s="503"/>
      <c r="PDT2" s="503"/>
      <c r="PDU2" s="503"/>
      <c r="PDV2" s="503"/>
      <c r="PDW2" s="503"/>
      <c r="PDX2" s="503"/>
      <c r="PDY2" s="503"/>
      <c r="PDZ2" s="503"/>
      <c r="PEA2" s="503"/>
      <c r="PEB2" s="503"/>
      <c r="PEC2" s="503"/>
      <c r="PED2" s="503"/>
      <c r="PEE2" s="503"/>
      <c r="PEF2" s="503" t="s">
        <v>349</v>
      </c>
      <c r="PEG2" s="503"/>
      <c r="PEH2" s="503"/>
      <c r="PEI2" s="503"/>
      <c r="PEJ2" s="503"/>
      <c r="PEK2" s="503"/>
      <c r="PEL2" s="503"/>
      <c r="PEM2" s="503"/>
      <c r="PEN2" s="503"/>
      <c r="PEO2" s="503"/>
      <c r="PEP2" s="503"/>
      <c r="PEQ2" s="503"/>
      <c r="PER2" s="503"/>
      <c r="PES2" s="503"/>
      <c r="PET2" s="503"/>
      <c r="PEU2" s="503"/>
      <c r="PEV2" s="503" t="s">
        <v>349</v>
      </c>
      <c r="PEW2" s="503"/>
      <c r="PEX2" s="503"/>
      <c r="PEY2" s="503"/>
      <c r="PEZ2" s="503"/>
      <c r="PFA2" s="503"/>
      <c r="PFB2" s="503"/>
      <c r="PFC2" s="503"/>
      <c r="PFD2" s="503"/>
      <c r="PFE2" s="503"/>
      <c r="PFF2" s="503"/>
      <c r="PFG2" s="503"/>
      <c r="PFH2" s="503"/>
      <c r="PFI2" s="503"/>
      <c r="PFJ2" s="503"/>
      <c r="PFK2" s="503"/>
      <c r="PFL2" s="503" t="s">
        <v>349</v>
      </c>
      <c r="PFM2" s="503"/>
      <c r="PFN2" s="503"/>
      <c r="PFO2" s="503"/>
      <c r="PFP2" s="503"/>
      <c r="PFQ2" s="503"/>
      <c r="PFR2" s="503"/>
      <c r="PFS2" s="503"/>
      <c r="PFT2" s="503"/>
      <c r="PFU2" s="503"/>
      <c r="PFV2" s="503"/>
      <c r="PFW2" s="503"/>
      <c r="PFX2" s="503"/>
      <c r="PFY2" s="503"/>
      <c r="PFZ2" s="503"/>
      <c r="PGA2" s="503"/>
      <c r="PGB2" s="503" t="s">
        <v>349</v>
      </c>
      <c r="PGC2" s="503"/>
      <c r="PGD2" s="503"/>
      <c r="PGE2" s="503"/>
      <c r="PGF2" s="503"/>
      <c r="PGG2" s="503"/>
      <c r="PGH2" s="503"/>
      <c r="PGI2" s="503"/>
      <c r="PGJ2" s="503"/>
      <c r="PGK2" s="503"/>
      <c r="PGL2" s="503"/>
      <c r="PGM2" s="503"/>
      <c r="PGN2" s="503"/>
      <c r="PGO2" s="503"/>
      <c r="PGP2" s="503"/>
      <c r="PGQ2" s="503"/>
      <c r="PGR2" s="503" t="s">
        <v>349</v>
      </c>
      <c r="PGS2" s="503"/>
      <c r="PGT2" s="503"/>
      <c r="PGU2" s="503"/>
      <c r="PGV2" s="503"/>
      <c r="PGW2" s="503"/>
      <c r="PGX2" s="503"/>
      <c r="PGY2" s="503"/>
      <c r="PGZ2" s="503"/>
      <c r="PHA2" s="503"/>
      <c r="PHB2" s="503"/>
      <c r="PHC2" s="503"/>
      <c r="PHD2" s="503"/>
      <c r="PHE2" s="503"/>
      <c r="PHF2" s="503"/>
      <c r="PHG2" s="503"/>
      <c r="PHH2" s="503" t="s">
        <v>349</v>
      </c>
      <c r="PHI2" s="503"/>
      <c r="PHJ2" s="503"/>
      <c r="PHK2" s="503"/>
      <c r="PHL2" s="503"/>
      <c r="PHM2" s="503"/>
      <c r="PHN2" s="503"/>
      <c r="PHO2" s="503"/>
      <c r="PHP2" s="503"/>
      <c r="PHQ2" s="503"/>
      <c r="PHR2" s="503"/>
      <c r="PHS2" s="503"/>
      <c r="PHT2" s="503"/>
      <c r="PHU2" s="503"/>
      <c r="PHV2" s="503"/>
      <c r="PHW2" s="503"/>
      <c r="PHX2" s="503" t="s">
        <v>349</v>
      </c>
      <c r="PHY2" s="503"/>
      <c r="PHZ2" s="503"/>
      <c r="PIA2" s="503"/>
      <c r="PIB2" s="503"/>
      <c r="PIC2" s="503"/>
      <c r="PID2" s="503"/>
      <c r="PIE2" s="503"/>
      <c r="PIF2" s="503"/>
      <c r="PIG2" s="503"/>
      <c r="PIH2" s="503"/>
      <c r="PII2" s="503"/>
      <c r="PIJ2" s="503"/>
      <c r="PIK2" s="503"/>
      <c r="PIL2" s="503"/>
      <c r="PIM2" s="503"/>
      <c r="PIN2" s="503" t="s">
        <v>349</v>
      </c>
      <c r="PIO2" s="503"/>
      <c r="PIP2" s="503"/>
      <c r="PIQ2" s="503"/>
      <c r="PIR2" s="503"/>
      <c r="PIS2" s="503"/>
      <c r="PIT2" s="503"/>
      <c r="PIU2" s="503"/>
      <c r="PIV2" s="503"/>
      <c r="PIW2" s="503"/>
      <c r="PIX2" s="503"/>
      <c r="PIY2" s="503"/>
      <c r="PIZ2" s="503"/>
      <c r="PJA2" s="503"/>
      <c r="PJB2" s="503"/>
      <c r="PJC2" s="503"/>
      <c r="PJD2" s="503" t="s">
        <v>349</v>
      </c>
      <c r="PJE2" s="503"/>
      <c r="PJF2" s="503"/>
      <c r="PJG2" s="503"/>
      <c r="PJH2" s="503"/>
      <c r="PJI2" s="503"/>
      <c r="PJJ2" s="503"/>
      <c r="PJK2" s="503"/>
      <c r="PJL2" s="503"/>
      <c r="PJM2" s="503"/>
      <c r="PJN2" s="503"/>
      <c r="PJO2" s="503"/>
      <c r="PJP2" s="503"/>
      <c r="PJQ2" s="503"/>
      <c r="PJR2" s="503"/>
      <c r="PJS2" s="503"/>
      <c r="PJT2" s="503" t="s">
        <v>349</v>
      </c>
      <c r="PJU2" s="503"/>
      <c r="PJV2" s="503"/>
      <c r="PJW2" s="503"/>
      <c r="PJX2" s="503"/>
      <c r="PJY2" s="503"/>
      <c r="PJZ2" s="503"/>
      <c r="PKA2" s="503"/>
      <c r="PKB2" s="503"/>
      <c r="PKC2" s="503"/>
      <c r="PKD2" s="503"/>
      <c r="PKE2" s="503"/>
      <c r="PKF2" s="503"/>
      <c r="PKG2" s="503"/>
      <c r="PKH2" s="503"/>
      <c r="PKI2" s="503"/>
      <c r="PKJ2" s="503" t="s">
        <v>349</v>
      </c>
      <c r="PKK2" s="503"/>
      <c r="PKL2" s="503"/>
      <c r="PKM2" s="503"/>
      <c r="PKN2" s="503"/>
      <c r="PKO2" s="503"/>
      <c r="PKP2" s="503"/>
      <c r="PKQ2" s="503"/>
      <c r="PKR2" s="503"/>
      <c r="PKS2" s="503"/>
      <c r="PKT2" s="503"/>
      <c r="PKU2" s="503"/>
      <c r="PKV2" s="503"/>
      <c r="PKW2" s="503"/>
      <c r="PKX2" s="503"/>
      <c r="PKY2" s="503"/>
      <c r="PKZ2" s="503" t="s">
        <v>349</v>
      </c>
      <c r="PLA2" s="503"/>
      <c r="PLB2" s="503"/>
      <c r="PLC2" s="503"/>
      <c r="PLD2" s="503"/>
      <c r="PLE2" s="503"/>
      <c r="PLF2" s="503"/>
      <c r="PLG2" s="503"/>
      <c r="PLH2" s="503"/>
      <c r="PLI2" s="503"/>
      <c r="PLJ2" s="503"/>
      <c r="PLK2" s="503"/>
      <c r="PLL2" s="503"/>
      <c r="PLM2" s="503"/>
      <c r="PLN2" s="503"/>
      <c r="PLO2" s="503"/>
      <c r="PLP2" s="503" t="s">
        <v>349</v>
      </c>
      <c r="PLQ2" s="503"/>
      <c r="PLR2" s="503"/>
      <c r="PLS2" s="503"/>
      <c r="PLT2" s="503"/>
      <c r="PLU2" s="503"/>
      <c r="PLV2" s="503"/>
      <c r="PLW2" s="503"/>
      <c r="PLX2" s="503"/>
      <c r="PLY2" s="503"/>
      <c r="PLZ2" s="503"/>
      <c r="PMA2" s="503"/>
      <c r="PMB2" s="503"/>
      <c r="PMC2" s="503"/>
      <c r="PMD2" s="503"/>
      <c r="PME2" s="503"/>
      <c r="PMF2" s="503" t="s">
        <v>349</v>
      </c>
      <c r="PMG2" s="503"/>
      <c r="PMH2" s="503"/>
      <c r="PMI2" s="503"/>
      <c r="PMJ2" s="503"/>
      <c r="PMK2" s="503"/>
      <c r="PML2" s="503"/>
      <c r="PMM2" s="503"/>
      <c r="PMN2" s="503"/>
      <c r="PMO2" s="503"/>
      <c r="PMP2" s="503"/>
      <c r="PMQ2" s="503"/>
      <c r="PMR2" s="503"/>
      <c r="PMS2" s="503"/>
      <c r="PMT2" s="503"/>
      <c r="PMU2" s="503"/>
      <c r="PMV2" s="503" t="s">
        <v>349</v>
      </c>
      <c r="PMW2" s="503"/>
      <c r="PMX2" s="503"/>
      <c r="PMY2" s="503"/>
      <c r="PMZ2" s="503"/>
      <c r="PNA2" s="503"/>
      <c r="PNB2" s="503"/>
      <c r="PNC2" s="503"/>
      <c r="PND2" s="503"/>
      <c r="PNE2" s="503"/>
      <c r="PNF2" s="503"/>
      <c r="PNG2" s="503"/>
      <c r="PNH2" s="503"/>
      <c r="PNI2" s="503"/>
      <c r="PNJ2" s="503"/>
      <c r="PNK2" s="503"/>
      <c r="PNL2" s="503" t="s">
        <v>349</v>
      </c>
      <c r="PNM2" s="503"/>
      <c r="PNN2" s="503"/>
      <c r="PNO2" s="503"/>
      <c r="PNP2" s="503"/>
      <c r="PNQ2" s="503"/>
      <c r="PNR2" s="503"/>
      <c r="PNS2" s="503"/>
      <c r="PNT2" s="503"/>
      <c r="PNU2" s="503"/>
      <c r="PNV2" s="503"/>
      <c r="PNW2" s="503"/>
      <c r="PNX2" s="503"/>
      <c r="PNY2" s="503"/>
      <c r="PNZ2" s="503"/>
      <c r="POA2" s="503"/>
      <c r="POB2" s="503" t="s">
        <v>349</v>
      </c>
      <c r="POC2" s="503"/>
      <c r="POD2" s="503"/>
      <c r="POE2" s="503"/>
      <c r="POF2" s="503"/>
      <c r="POG2" s="503"/>
      <c r="POH2" s="503"/>
      <c r="POI2" s="503"/>
      <c r="POJ2" s="503"/>
      <c r="POK2" s="503"/>
      <c r="POL2" s="503"/>
      <c r="POM2" s="503"/>
      <c r="PON2" s="503"/>
      <c r="POO2" s="503"/>
      <c r="POP2" s="503"/>
      <c r="POQ2" s="503"/>
      <c r="POR2" s="503" t="s">
        <v>349</v>
      </c>
      <c r="POS2" s="503"/>
      <c r="POT2" s="503"/>
      <c r="POU2" s="503"/>
      <c r="POV2" s="503"/>
      <c r="POW2" s="503"/>
      <c r="POX2" s="503"/>
      <c r="POY2" s="503"/>
      <c r="POZ2" s="503"/>
      <c r="PPA2" s="503"/>
      <c r="PPB2" s="503"/>
      <c r="PPC2" s="503"/>
      <c r="PPD2" s="503"/>
      <c r="PPE2" s="503"/>
      <c r="PPF2" s="503"/>
      <c r="PPG2" s="503"/>
      <c r="PPH2" s="503" t="s">
        <v>349</v>
      </c>
      <c r="PPI2" s="503"/>
      <c r="PPJ2" s="503"/>
      <c r="PPK2" s="503"/>
      <c r="PPL2" s="503"/>
      <c r="PPM2" s="503"/>
      <c r="PPN2" s="503"/>
      <c r="PPO2" s="503"/>
      <c r="PPP2" s="503"/>
      <c r="PPQ2" s="503"/>
      <c r="PPR2" s="503"/>
      <c r="PPS2" s="503"/>
      <c r="PPT2" s="503"/>
      <c r="PPU2" s="503"/>
      <c r="PPV2" s="503"/>
      <c r="PPW2" s="503"/>
      <c r="PPX2" s="503" t="s">
        <v>349</v>
      </c>
      <c r="PPY2" s="503"/>
      <c r="PPZ2" s="503"/>
      <c r="PQA2" s="503"/>
      <c r="PQB2" s="503"/>
      <c r="PQC2" s="503"/>
      <c r="PQD2" s="503"/>
      <c r="PQE2" s="503"/>
      <c r="PQF2" s="503"/>
      <c r="PQG2" s="503"/>
      <c r="PQH2" s="503"/>
      <c r="PQI2" s="503"/>
      <c r="PQJ2" s="503"/>
      <c r="PQK2" s="503"/>
      <c r="PQL2" s="503"/>
      <c r="PQM2" s="503"/>
      <c r="PQN2" s="503" t="s">
        <v>349</v>
      </c>
      <c r="PQO2" s="503"/>
      <c r="PQP2" s="503"/>
      <c r="PQQ2" s="503"/>
      <c r="PQR2" s="503"/>
      <c r="PQS2" s="503"/>
      <c r="PQT2" s="503"/>
      <c r="PQU2" s="503"/>
      <c r="PQV2" s="503"/>
      <c r="PQW2" s="503"/>
      <c r="PQX2" s="503"/>
      <c r="PQY2" s="503"/>
      <c r="PQZ2" s="503"/>
      <c r="PRA2" s="503"/>
      <c r="PRB2" s="503"/>
      <c r="PRC2" s="503"/>
      <c r="PRD2" s="503" t="s">
        <v>349</v>
      </c>
      <c r="PRE2" s="503"/>
      <c r="PRF2" s="503"/>
      <c r="PRG2" s="503"/>
      <c r="PRH2" s="503"/>
      <c r="PRI2" s="503"/>
      <c r="PRJ2" s="503"/>
      <c r="PRK2" s="503"/>
      <c r="PRL2" s="503"/>
      <c r="PRM2" s="503"/>
      <c r="PRN2" s="503"/>
      <c r="PRO2" s="503"/>
      <c r="PRP2" s="503"/>
      <c r="PRQ2" s="503"/>
      <c r="PRR2" s="503"/>
      <c r="PRS2" s="503"/>
      <c r="PRT2" s="503" t="s">
        <v>349</v>
      </c>
      <c r="PRU2" s="503"/>
      <c r="PRV2" s="503"/>
      <c r="PRW2" s="503"/>
      <c r="PRX2" s="503"/>
      <c r="PRY2" s="503"/>
      <c r="PRZ2" s="503"/>
      <c r="PSA2" s="503"/>
      <c r="PSB2" s="503"/>
      <c r="PSC2" s="503"/>
      <c r="PSD2" s="503"/>
      <c r="PSE2" s="503"/>
      <c r="PSF2" s="503"/>
      <c r="PSG2" s="503"/>
      <c r="PSH2" s="503"/>
      <c r="PSI2" s="503"/>
      <c r="PSJ2" s="503" t="s">
        <v>349</v>
      </c>
      <c r="PSK2" s="503"/>
      <c r="PSL2" s="503"/>
      <c r="PSM2" s="503"/>
      <c r="PSN2" s="503"/>
      <c r="PSO2" s="503"/>
      <c r="PSP2" s="503"/>
      <c r="PSQ2" s="503"/>
      <c r="PSR2" s="503"/>
      <c r="PSS2" s="503"/>
      <c r="PST2" s="503"/>
      <c r="PSU2" s="503"/>
      <c r="PSV2" s="503"/>
      <c r="PSW2" s="503"/>
      <c r="PSX2" s="503"/>
      <c r="PSY2" s="503"/>
      <c r="PSZ2" s="503" t="s">
        <v>349</v>
      </c>
      <c r="PTA2" s="503"/>
      <c r="PTB2" s="503"/>
      <c r="PTC2" s="503"/>
      <c r="PTD2" s="503"/>
      <c r="PTE2" s="503"/>
      <c r="PTF2" s="503"/>
      <c r="PTG2" s="503"/>
      <c r="PTH2" s="503"/>
      <c r="PTI2" s="503"/>
      <c r="PTJ2" s="503"/>
      <c r="PTK2" s="503"/>
      <c r="PTL2" s="503"/>
      <c r="PTM2" s="503"/>
      <c r="PTN2" s="503"/>
      <c r="PTO2" s="503"/>
      <c r="PTP2" s="503" t="s">
        <v>349</v>
      </c>
      <c r="PTQ2" s="503"/>
      <c r="PTR2" s="503"/>
      <c r="PTS2" s="503"/>
      <c r="PTT2" s="503"/>
      <c r="PTU2" s="503"/>
      <c r="PTV2" s="503"/>
      <c r="PTW2" s="503"/>
      <c r="PTX2" s="503"/>
      <c r="PTY2" s="503"/>
      <c r="PTZ2" s="503"/>
      <c r="PUA2" s="503"/>
      <c r="PUB2" s="503"/>
      <c r="PUC2" s="503"/>
      <c r="PUD2" s="503"/>
      <c r="PUE2" s="503"/>
      <c r="PUF2" s="503" t="s">
        <v>349</v>
      </c>
      <c r="PUG2" s="503"/>
      <c r="PUH2" s="503"/>
      <c r="PUI2" s="503"/>
      <c r="PUJ2" s="503"/>
      <c r="PUK2" s="503"/>
      <c r="PUL2" s="503"/>
      <c r="PUM2" s="503"/>
      <c r="PUN2" s="503"/>
      <c r="PUO2" s="503"/>
      <c r="PUP2" s="503"/>
      <c r="PUQ2" s="503"/>
      <c r="PUR2" s="503"/>
      <c r="PUS2" s="503"/>
      <c r="PUT2" s="503"/>
      <c r="PUU2" s="503"/>
      <c r="PUV2" s="503" t="s">
        <v>349</v>
      </c>
      <c r="PUW2" s="503"/>
      <c r="PUX2" s="503"/>
      <c r="PUY2" s="503"/>
      <c r="PUZ2" s="503"/>
      <c r="PVA2" s="503"/>
      <c r="PVB2" s="503"/>
      <c r="PVC2" s="503"/>
      <c r="PVD2" s="503"/>
      <c r="PVE2" s="503"/>
      <c r="PVF2" s="503"/>
      <c r="PVG2" s="503"/>
      <c r="PVH2" s="503"/>
      <c r="PVI2" s="503"/>
      <c r="PVJ2" s="503"/>
      <c r="PVK2" s="503"/>
      <c r="PVL2" s="503" t="s">
        <v>349</v>
      </c>
      <c r="PVM2" s="503"/>
      <c r="PVN2" s="503"/>
      <c r="PVO2" s="503"/>
      <c r="PVP2" s="503"/>
      <c r="PVQ2" s="503"/>
      <c r="PVR2" s="503"/>
      <c r="PVS2" s="503"/>
      <c r="PVT2" s="503"/>
      <c r="PVU2" s="503"/>
      <c r="PVV2" s="503"/>
      <c r="PVW2" s="503"/>
      <c r="PVX2" s="503"/>
      <c r="PVY2" s="503"/>
      <c r="PVZ2" s="503"/>
      <c r="PWA2" s="503"/>
      <c r="PWB2" s="503" t="s">
        <v>349</v>
      </c>
      <c r="PWC2" s="503"/>
      <c r="PWD2" s="503"/>
      <c r="PWE2" s="503"/>
      <c r="PWF2" s="503"/>
      <c r="PWG2" s="503"/>
      <c r="PWH2" s="503"/>
      <c r="PWI2" s="503"/>
      <c r="PWJ2" s="503"/>
      <c r="PWK2" s="503"/>
      <c r="PWL2" s="503"/>
      <c r="PWM2" s="503"/>
      <c r="PWN2" s="503"/>
      <c r="PWO2" s="503"/>
      <c r="PWP2" s="503"/>
      <c r="PWQ2" s="503"/>
      <c r="PWR2" s="503" t="s">
        <v>349</v>
      </c>
      <c r="PWS2" s="503"/>
      <c r="PWT2" s="503"/>
      <c r="PWU2" s="503"/>
      <c r="PWV2" s="503"/>
      <c r="PWW2" s="503"/>
      <c r="PWX2" s="503"/>
      <c r="PWY2" s="503"/>
      <c r="PWZ2" s="503"/>
      <c r="PXA2" s="503"/>
      <c r="PXB2" s="503"/>
      <c r="PXC2" s="503"/>
      <c r="PXD2" s="503"/>
      <c r="PXE2" s="503"/>
      <c r="PXF2" s="503"/>
      <c r="PXG2" s="503"/>
      <c r="PXH2" s="503" t="s">
        <v>349</v>
      </c>
      <c r="PXI2" s="503"/>
      <c r="PXJ2" s="503"/>
      <c r="PXK2" s="503"/>
      <c r="PXL2" s="503"/>
      <c r="PXM2" s="503"/>
      <c r="PXN2" s="503"/>
      <c r="PXO2" s="503"/>
      <c r="PXP2" s="503"/>
      <c r="PXQ2" s="503"/>
      <c r="PXR2" s="503"/>
      <c r="PXS2" s="503"/>
      <c r="PXT2" s="503"/>
      <c r="PXU2" s="503"/>
      <c r="PXV2" s="503"/>
      <c r="PXW2" s="503"/>
      <c r="PXX2" s="503" t="s">
        <v>349</v>
      </c>
      <c r="PXY2" s="503"/>
      <c r="PXZ2" s="503"/>
      <c r="PYA2" s="503"/>
      <c r="PYB2" s="503"/>
      <c r="PYC2" s="503"/>
      <c r="PYD2" s="503"/>
      <c r="PYE2" s="503"/>
      <c r="PYF2" s="503"/>
      <c r="PYG2" s="503"/>
      <c r="PYH2" s="503"/>
      <c r="PYI2" s="503"/>
      <c r="PYJ2" s="503"/>
      <c r="PYK2" s="503"/>
      <c r="PYL2" s="503"/>
      <c r="PYM2" s="503"/>
      <c r="PYN2" s="503" t="s">
        <v>349</v>
      </c>
      <c r="PYO2" s="503"/>
      <c r="PYP2" s="503"/>
      <c r="PYQ2" s="503"/>
      <c r="PYR2" s="503"/>
      <c r="PYS2" s="503"/>
      <c r="PYT2" s="503"/>
      <c r="PYU2" s="503"/>
      <c r="PYV2" s="503"/>
      <c r="PYW2" s="503"/>
      <c r="PYX2" s="503"/>
      <c r="PYY2" s="503"/>
      <c r="PYZ2" s="503"/>
      <c r="PZA2" s="503"/>
      <c r="PZB2" s="503"/>
      <c r="PZC2" s="503"/>
      <c r="PZD2" s="503" t="s">
        <v>349</v>
      </c>
      <c r="PZE2" s="503"/>
      <c r="PZF2" s="503"/>
      <c r="PZG2" s="503"/>
      <c r="PZH2" s="503"/>
      <c r="PZI2" s="503"/>
      <c r="PZJ2" s="503"/>
      <c r="PZK2" s="503"/>
      <c r="PZL2" s="503"/>
      <c r="PZM2" s="503"/>
      <c r="PZN2" s="503"/>
      <c r="PZO2" s="503"/>
      <c r="PZP2" s="503"/>
      <c r="PZQ2" s="503"/>
      <c r="PZR2" s="503"/>
      <c r="PZS2" s="503"/>
      <c r="PZT2" s="503" t="s">
        <v>349</v>
      </c>
      <c r="PZU2" s="503"/>
      <c r="PZV2" s="503"/>
      <c r="PZW2" s="503"/>
      <c r="PZX2" s="503"/>
      <c r="PZY2" s="503"/>
      <c r="PZZ2" s="503"/>
      <c r="QAA2" s="503"/>
      <c r="QAB2" s="503"/>
      <c r="QAC2" s="503"/>
      <c r="QAD2" s="503"/>
      <c r="QAE2" s="503"/>
      <c r="QAF2" s="503"/>
      <c r="QAG2" s="503"/>
      <c r="QAH2" s="503"/>
      <c r="QAI2" s="503"/>
      <c r="QAJ2" s="503" t="s">
        <v>349</v>
      </c>
      <c r="QAK2" s="503"/>
      <c r="QAL2" s="503"/>
      <c r="QAM2" s="503"/>
      <c r="QAN2" s="503"/>
      <c r="QAO2" s="503"/>
      <c r="QAP2" s="503"/>
      <c r="QAQ2" s="503"/>
      <c r="QAR2" s="503"/>
      <c r="QAS2" s="503"/>
      <c r="QAT2" s="503"/>
      <c r="QAU2" s="503"/>
      <c r="QAV2" s="503"/>
      <c r="QAW2" s="503"/>
      <c r="QAX2" s="503"/>
      <c r="QAY2" s="503"/>
      <c r="QAZ2" s="503" t="s">
        <v>349</v>
      </c>
      <c r="QBA2" s="503"/>
      <c r="QBB2" s="503"/>
      <c r="QBC2" s="503"/>
      <c r="QBD2" s="503"/>
      <c r="QBE2" s="503"/>
      <c r="QBF2" s="503"/>
      <c r="QBG2" s="503"/>
      <c r="QBH2" s="503"/>
      <c r="QBI2" s="503"/>
      <c r="QBJ2" s="503"/>
      <c r="QBK2" s="503"/>
      <c r="QBL2" s="503"/>
      <c r="QBM2" s="503"/>
      <c r="QBN2" s="503"/>
      <c r="QBO2" s="503"/>
      <c r="QBP2" s="503" t="s">
        <v>349</v>
      </c>
      <c r="QBQ2" s="503"/>
      <c r="QBR2" s="503"/>
      <c r="QBS2" s="503"/>
      <c r="QBT2" s="503"/>
      <c r="QBU2" s="503"/>
      <c r="QBV2" s="503"/>
      <c r="QBW2" s="503"/>
      <c r="QBX2" s="503"/>
      <c r="QBY2" s="503"/>
      <c r="QBZ2" s="503"/>
      <c r="QCA2" s="503"/>
      <c r="QCB2" s="503"/>
      <c r="QCC2" s="503"/>
      <c r="QCD2" s="503"/>
      <c r="QCE2" s="503"/>
      <c r="QCF2" s="503" t="s">
        <v>349</v>
      </c>
      <c r="QCG2" s="503"/>
      <c r="QCH2" s="503"/>
      <c r="QCI2" s="503"/>
      <c r="QCJ2" s="503"/>
      <c r="QCK2" s="503"/>
      <c r="QCL2" s="503"/>
      <c r="QCM2" s="503"/>
      <c r="QCN2" s="503"/>
      <c r="QCO2" s="503"/>
      <c r="QCP2" s="503"/>
      <c r="QCQ2" s="503"/>
      <c r="QCR2" s="503"/>
      <c r="QCS2" s="503"/>
      <c r="QCT2" s="503"/>
      <c r="QCU2" s="503"/>
      <c r="QCV2" s="503" t="s">
        <v>349</v>
      </c>
      <c r="QCW2" s="503"/>
      <c r="QCX2" s="503"/>
      <c r="QCY2" s="503"/>
      <c r="QCZ2" s="503"/>
      <c r="QDA2" s="503"/>
      <c r="QDB2" s="503"/>
      <c r="QDC2" s="503"/>
      <c r="QDD2" s="503"/>
      <c r="QDE2" s="503"/>
      <c r="QDF2" s="503"/>
      <c r="QDG2" s="503"/>
      <c r="QDH2" s="503"/>
      <c r="QDI2" s="503"/>
      <c r="QDJ2" s="503"/>
      <c r="QDK2" s="503"/>
      <c r="QDL2" s="503" t="s">
        <v>349</v>
      </c>
      <c r="QDM2" s="503"/>
      <c r="QDN2" s="503"/>
      <c r="QDO2" s="503"/>
      <c r="QDP2" s="503"/>
      <c r="QDQ2" s="503"/>
      <c r="QDR2" s="503"/>
      <c r="QDS2" s="503"/>
      <c r="QDT2" s="503"/>
      <c r="QDU2" s="503"/>
      <c r="QDV2" s="503"/>
      <c r="QDW2" s="503"/>
      <c r="QDX2" s="503"/>
      <c r="QDY2" s="503"/>
      <c r="QDZ2" s="503"/>
      <c r="QEA2" s="503"/>
      <c r="QEB2" s="503" t="s">
        <v>349</v>
      </c>
      <c r="QEC2" s="503"/>
      <c r="QED2" s="503"/>
      <c r="QEE2" s="503"/>
      <c r="QEF2" s="503"/>
      <c r="QEG2" s="503"/>
      <c r="QEH2" s="503"/>
      <c r="QEI2" s="503"/>
      <c r="QEJ2" s="503"/>
      <c r="QEK2" s="503"/>
      <c r="QEL2" s="503"/>
      <c r="QEM2" s="503"/>
      <c r="QEN2" s="503"/>
      <c r="QEO2" s="503"/>
      <c r="QEP2" s="503"/>
      <c r="QEQ2" s="503"/>
      <c r="QER2" s="503" t="s">
        <v>349</v>
      </c>
      <c r="QES2" s="503"/>
      <c r="QET2" s="503"/>
      <c r="QEU2" s="503"/>
      <c r="QEV2" s="503"/>
      <c r="QEW2" s="503"/>
      <c r="QEX2" s="503"/>
      <c r="QEY2" s="503"/>
      <c r="QEZ2" s="503"/>
      <c r="QFA2" s="503"/>
      <c r="QFB2" s="503"/>
      <c r="QFC2" s="503"/>
      <c r="QFD2" s="503"/>
      <c r="QFE2" s="503"/>
      <c r="QFF2" s="503"/>
      <c r="QFG2" s="503"/>
      <c r="QFH2" s="503" t="s">
        <v>349</v>
      </c>
      <c r="QFI2" s="503"/>
      <c r="QFJ2" s="503"/>
      <c r="QFK2" s="503"/>
      <c r="QFL2" s="503"/>
      <c r="QFM2" s="503"/>
      <c r="QFN2" s="503"/>
      <c r="QFO2" s="503"/>
      <c r="QFP2" s="503"/>
      <c r="QFQ2" s="503"/>
      <c r="QFR2" s="503"/>
      <c r="QFS2" s="503"/>
      <c r="QFT2" s="503"/>
      <c r="QFU2" s="503"/>
      <c r="QFV2" s="503"/>
      <c r="QFW2" s="503"/>
      <c r="QFX2" s="503" t="s">
        <v>349</v>
      </c>
      <c r="QFY2" s="503"/>
      <c r="QFZ2" s="503"/>
      <c r="QGA2" s="503"/>
      <c r="QGB2" s="503"/>
      <c r="QGC2" s="503"/>
      <c r="QGD2" s="503"/>
      <c r="QGE2" s="503"/>
      <c r="QGF2" s="503"/>
      <c r="QGG2" s="503"/>
      <c r="QGH2" s="503"/>
      <c r="QGI2" s="503"/>
      <c r="QGJ2" s="503"/>
      <c r="QGK2" s="503"/>
      <c r="QGL2" s="503"/>
      <c r="QGM2" s="503"/>
      <c r="QGN2" s="503" t="s">
        <v>349</v>
      </c>
      <c r="QGO2" s="503"/>
      <c r="QGP2" s="503"/>
      <c r="QGQ2" s="503"/>
      <c r="QGR2" s="503"/>
      <c r="QGS2" s="503"/>
      <c r="QGT2" s="503"/>
      <c r="QGU2" s="503"/>
      <c r="QGV2" s="503"/>
      <c r="QGW2" s="503"/>
      <c r="QGX2" s="503"/>
      <c r="QGY2" s="503"/>
      <c r="QGZ2" s="503"/>
      <c r="QHA2" s="503"/>
      <c r="QHB2" s="503"/>
      <c r="QHC2" s="503"/>
      <c r="QHD2" s="503" t="s">
        <v>349</v>
      </c>
      <c r="QHE2" s="503"/>
      <c r="QHF2" s="503"/>
      <c r="QHG2" s="503"/>
      <c r="QHH2" s="503"/>
      <c r="QHI2" s="503"/>
      <c r="QHJ2" s="503"/>
      <c r="QHK2" s="503"/>
      <c r="QHL2" s="503"/>
      <c r="QHM2" s="503"/>
      <c r="QHN2" s="503"/>
      <c r="QHO2" s="503"/>
      <c r="QHP2" s="503"/>
      <c r="QHQ2" s="503"/>
      <c r="QHR2" s="503"/>
      <c r="QHS2" s="503"/>
      <c r="QHT2" s="503" t="s">
        <v>349</v>
      </c>
      <c r="QHU2" s="503"/>
      <c r="QHV2" s="503"/>
      <c r="QHW2" s="503"/>
      <c r="QHX2" s="503"/>
      <c r="QHY2" s="503"/>
      <c r="QHZ2" s="503"/>
      <c r="QIA2" s="503"/>
      <c r="QIB2" s="503"/>
      <c r="QIC2" s="503"/>
      <c r="QID2" s="503"/>
      <c r="QIE2" s="503"/>
      <c r="QIF2" s="503"/>
      <c r="QIG2" s="503"/>
      <c r="QIH2" s="503"/>
      <c r="QII2" s="503"/>
      <c r="QIJ2" s="503" t="s">
        <v>349</v>
      </c>
      <c r="QIK2" s="503"/>
      <c r="QIL2" s="503"/>
      <c r="QIM2" s="503"/>
      <c r="QIN2" s="503"/>
      <c r="QIO2" s="503"/>
      <c r="QIP2" s="503"/>
      <c r="QIQ2" s="503"/>
      <c r="QIR2" s="503"/>
      <c r="QIS2" s="503"/>
      <c r="QIT2" s="503"/>
      <c r="QIU2" s="503"/>
      <c r="QIV2" s="503"/>
      <c r="QIW2" s="503"/>
      <c r="QIX2" s="503"/>
      <c r="QIY2" s="503"/>
      <c r="QIZ2" s="503" t="s">
        <v>349</v>
      </c>
      <c r="QJA2" s="503"/>
      <c r="QJB2" s="503"/>
      <c r="QJC2" s="503"/>
      <c r="QJD2" s="503"/>
      <c r="QJE2" s="503"/>
      <c r="QJF2" s="503"/>
      <c r="QJG2" s="503"/>
      <c r="QJH2" s="503"/>
      <c r="QJI2" s="503"/>
      <c r="QJJ2" s="503"/>
      <c r="QJK2" s="503"/>
      <c r="QJL2" s="503"/>
      <c r="QJM2" s="503"/>
      <c r="QJN2" s="503"/>
      <c r="QJO2" s="503"/>
      <c r="QJP2" s="503" t="s">
        <v>349</v>
      </c>
      <c r="QJQ2" s="503"/>
      <c r="QJR2" s="503"/>
      <c r="QJS2" s="503"/>
      <c r="QJT2" s="503"/>
      <c r="QJU2" s="503"/>
      <c r="QJV2" s="503"/>
      <c r="QJW2" s="503"/>
      <c r="QJX2" s="503"/>
      <c r="QJY2" s="503"/>
      <c r="QJZ2" s="503"/>
      <c r="QKA2" s="503"/>
      <c r="QKB2" s="503"/>
      <c r="QKC2" s="503"/>
      <c r="QKD2" s="503"/>
      <c r="QKE2" s="503"/>
      <c r="QKF2" s="503" t="s">
        <v>349</v>
      </c>
      <c r="QKG2" s="503"/>
      <c r="QKH2" s="503"/>
      <c r="QKI2" s="503"/>
      <c r="QKJ2" s="503"/>
      <c r="QKK2" s="503"/>
      <c r="QKL2" s="503"/>
      <c r="QKM2" s="503"/>
      <c r="QKN2" s="503"/>
      <c r="QKO2" s="503"/>
      <c r="QKP2" s="503"/>
      <c r="QKQ2" s="503"/>
      <c r="QKR2" s="503"/>
      <c r="QKS2" s="503"/>
      <c r="QKT2" s="503"/>
      <c r="QKU2" s="503"/>
      <c r="QKV2" s="503" t="s">
        <v>349</v>
      </c>
      <c r="QKW2" s="503"/>
      <c r="QKX2" s="503"/>
      <c r="QKY2" s="503"/>
      <c r="QKZ2" s="503"/>
      <c r="QLA2" s="503"/>
      <c r="QLB2" s="503"/>
      <c r="QLC2" s="503"/>
      <c r="QLD2" s="503"/>
      <c r="QLE2" s="503"/>
      <c r="QLF2" s="503"/>
      <c r="QLG2" s="503"/>
      <c r="QLH2" s="503"/>
      <c r="QLI2" s="503"/>
      <c r="QLJ2" s="503"/>
      <c r="QLK2" s="503"/>
      <c r="QLL2" s="503" t="s">
        <v>349</v>
      </c>
      <c r="QLM2" s="503"/>
      <c r="QLN2" s="503"/>
      <c r="QLO2" s="503"/>
      <c r="QLP2" s="503"/>
      <c r="QLQ2" s="503"/>
      <c r="QLR2" s="503"/>
      <c r="QLS2" s="503"/>
      <c r="QLT2" s="503"/>
      <c r="QLU2" s="503"/>
      <c r="QLV2" s="503"/>
      <c r="QLW2" s="503"/>
      <c r="QLX2" s="503"/>
      <c r="QLY2" s="503"/>
      <c r="QLZ2" s="503"/>
      <c r="QMA2" s="503"/>
      <c r="QMB2" s="503" t="s">
        <v>349</v>
      </c>
      <c r="QMC2" s="503"/>
      <c r="QMD2" s="503"/>
      <c r="QME2" s="503"/>
      <c r="QMF2" s="503"/>
      <c r="QMG2" s="503"/>
      <c r="QMH2" s="503"/>
      <c r="QMI2" s="503"/>
      <c r="QMJ2" s="503"/>
      <c r="QMK2" s="503"/>
      <c r="QML2" s="503"/>
      <c r="QMM2" s="503"/>
      <c r="QMN2" s="503"/>
      <c r="QMO2" s="503"/>
      <c r="QMP2" s="503"/>
      <c r="QMQ2" s="503"/>
      <c r="QMR2" s="503" t="s">
        <v>349</v>
      </c>
      <c r="QMS2" s="503"/>
      <c r="QMT2" s="503"/>
      <c r="QMU2" s="503"/>
      <c r="QMV2" s="503"/>
      <c r="QMW2" s="503"/>
      <c r="QMX2" s="503"/>
      <c r="QMY2" s="503"/>
      <c r="QMZ2" s="503"/>
      <c r="QNA2" s="503"/>
      <c r="QNB2" s="503"/>
      <c r="QNC2" s="503"/>
      <c r="QND2" s="503"/>
      <c r="QNE2" s="503"/>
      <c r="QNF2" s="503"/>
      <c r="QNG2" s="503"/>
      <c r="QNH2" s="503" t="s">
        <v>349</v>
      </c>
      <c r="QNI2" s="503"/>
      <c r="QNJ2" s="503"/>
      <c r="QNK2" s="503"/>
      <c r="QNL2" s="503"/>
      <c r="QNM2" s="503"/>
      <c r="QNN2" s="503"/>
      <c r="QNO2" s="503"/>
      <c r="QNP2" s="503"/>
      <c r="QNQ2" s="503"/>
      <c r="QNR2" s="503"/>
      <c r="QNS2" s="503"/>
      <c r="QNT2" s="503"/>
      <c r="QNU2" s="503"/>
      <c r="QNV2" s="503"/>
      <c r="QNW2" s="503"/>
      <c r="QNX2" s="503" t="s">
        <v>349</v>
      </c>
      <c r="QNY2" s="503"/>
      <c r="QNZ2" s="503"/>
      <c r="QOA2" s="503"/>
      <c r="QOB2" s="503"/>
      <c r="QOC2" s="503"/>
      <c r="QOD2" s="503"/>
      <c r="QOE2" s="503"/>
      <c r="QOF2" s="503"/>
      <c r="QOG2" s="503"/>
      <c r="QOH2" s="503"/>
      <c r="QOI2" s="503"/>
      <c r="QOJ2" s="503"/>
      <c r="QOK2" s="503"/>
      <c r="QOL2" s="503"/>
      <c r="QOM2" s="503"/>
      <c r="QON2" s="503" t="s">
        <v>349</v>
      </c>
      <c r="QOO2" s="503"/>
      <c r="QOP2" s="503"/>
      <c r="QOQ2" s="503"/>
      <c r="QOR2" s="503"/>
      <c r="QOS2" s="503"/>
      <c r="QOT2" s="503"/>
      <c r="QOU2" s="503"/>
      <c r="QOV2" s="503"/>
      <c r="QOW2" s="503"/>
      <c r="QOX2" s="503"/>
      <c r="QOY2" s="503"/>
      <c r="QOZ2" s="503"/>
      <c r="QPA2" s="503"/>
      <c r="QPB2" s="503"/>
      <c r="QPC2" s="503"/>
      <c r="QPD2" s="503" t="s">
        <v>349</v>
      </c>
      <c r="QPE2" s="503"/>
      <c r="QPF2" s="503"/>
      <c r="QPG2" s="503"/>
      <c r="QPH2" s="503"/>
      <c r="QPI2" s="503"/>
      <c r="QPJ2" s="503"/>
      <c r="QPK2" s="503"/>
      <c r="QPL2" s="503"/>
      <c r="QPM2" s="503"/>
      <c r="QPN2" s="503"/>
      <c r="QPO2" s="503"/>
      <c r="QPP2" s="503"/>
      <c r="QPQ2" s="503"/>
      <c r="QPR2" s="503"/>
      <c r="QPS2" s="503"/>
      <c r="QPT2" s="503" t="s">
        <v>349</v>
      </c>
      <c r="QPU2" s="503"/>
      <c r="QPV2" s="503"/>
      <c r="QPW2" s="503"/>
      <c r="QPX2" s="503"/>
      <c r="QPY2" s="503"/>
      <c r="QPZ2" s="503"/>
      <c r="QQA2" s="503"/>
      <c r="QQB2" s="503"/>
      <c r="QQC2" s="503"/>
      <c r="QQD2" s="503"/>
      <c r="QQE2" s="503"/>
      <c r="QQF2" s="503"/>
      <c r="QQG2" s="503"/>
      <c r="QQH2" s="503"/>
      <c r="QQI2" s="503"/>
      <c r="QQJ2" s="503" t="s">
        <v>349</v>
      </c>
      <c r="QQK2" s="503"/>
      <c r="QQL2" s="503"/>
      <c r="QQM2" s="503"/>
      <c r="QQN2" s="503"/>
      <c r="QQO2" s="503"/>
      <c r="QQP2" s="503"/>
      <c r="QQQ2" s="503"/>
      <c r="QQR2" s="503"/>
      <c r="QQS2" s="503"/>
      <c r="QQT2" s="503"/>
      <c r="QQU2" s="503"/>
      <c r="QQV2" s="503"/>
      <c r="QQW2" s="503"/>
      <c r="QQX2" s="503"/>
      <c r="QQY2" s="503"/>
      <c r="QQZ2" s="503" t="s">
        <v>349</v>
      </c>
      <c r="QRA2" s="503"/>
      <c r="QRB2" s="503"/>
      <c r="QRC2" s="503"/>
      <c r="QRD2" s="503"/>
      <c r="QRE2" s="503"/>
      <c r="QRF2" s="503"/>
      <c r="QRG2" s="503"/>
      <c r="QRH2" s="503"/>
      <c r="QRI2" s="503"/>
      <c r="QRJ2" s="503"/>
      <c r="QRK2" s="503"/>
      <c r="QRL2" s="503"/>
      <c r="QRM2" s="503"/>
      <c r="QRN2" s="503"/>
      <c r="QRO2" s="503"/>
      <c r="QRP2" s="503" t="s">
        <v>349</v>
      </c>
      <c r="QRQ2" s="503"/>
      <c r="QRR2" s="503"/>
      <c r="QRS2" s="503"/>
      <c r="QRT2" s="503"/>
      <c r="QRU2" s="503"/>
      <c r="QRV2" s="503"/>
      <c r="QRW2" s="503"/>
      <c r="QRX2" s="503"/>
      <c r="QRY2" s="503"/>
      <c r="QRZ2" s="503"/>
      <c r="QSA2" s="503"/>
      <c r="QSB2" s="503"/>
      <c r="QSC2" s="503"/>
      <c r="QSD2" s="503"/>
      <c r="QSE2" s="503"/>
      <c r="QSF2" s="503" t="s">
        <v>349</v>
      </c>
      <c r="QSG2" s="503"/>
      <c r="QSH2" s="503"/>
      <c r="QSI2" s="503"/>
      <c r="QSJ2" s="503"/>
      <c r="QSK2" s="503"/>
      <c r="QSL2" s="503"/>
      <c r="QSM2" s="503"/>
      <c r="QSN2" s="503"/>
      <c r="QSO2" s="503"/>
      <c r="QSP2" s="503"/>
      <c r="QSQ2" s="503"/>
      <c r="QSR2" s="503"/>
      <c r="QSS2" s="503"/>
      <c r="QST2" s="503"/>
      <c r="QSU2" s="503"/>
      <c r="QSV2" s="503" t="s">
        <v>349</v>
      </c>
      <c r="QSW2" s="503"/>
      <c r="QSX2" s="503"/>
      <c r="QSY2" s="503"/>
      <c r="QSZ2" s="503"/>
      <c r="QTA2" s="503"/>
      <c r="QTB2" s="503"/>
      <c r="QTC2" s="503"/>
      <c r="QTD2" s="503"/>
      <c r="QTE2" s="503"/>
      <c r="QTF2" s="503"/>
      <c r="QTG2" s="503"/>
      <c r="QTH2" s="503"/>
      <c r="QTI2" s="503"/>
      <c r="QTJ2" s="503"/>
      <c r="QTK2" s="503"/>
      <c r="QTL2" s="503" t="s">
        <v>349</v>
      </c>
      <c r="QTM2" s="503"/>
      <c r="QTN2" s="503"/>
      <c r="QTO2" s="503"/>
      <c r="QTP2" s="503"/>
      <c r="QTQ2" s="503"/>
      <c r="QTR2" s="503"/>
      <c r="QTS2" s="503"/>
      <c r="QTT2" s="503"/>
      <c r="QTU2" s="503"/>
      <c r="QTV2" s="503"/>
      <c r="QTW2" s="503"/>
      <c r="QTX2" s="503"/>
      <c r="QTY2" s="503"/>
      <c r="QTZ2" s="503"/>
      <c r="QUA2" s="503"/>
      <c r="QUB2" s="503" t="s">
        <v>349</v>
      </c>
      <c r="QUC2" s="503"/>
      <c r="QUD2" s="503"/>
      <c r="QUE2" s="503"/>
      <c r="QUF2" s="503"/>
      <c r="QUG2" s="503"/>
      <c r="QUH2" s="503"/>
      <c r="QUI2" s="503"/>
      <c r="QUJ2" s="503"/>
      <c r="QUK2" s="503"/>
      <c r="QUL2" s="503"/>
      <c r="QUM2" s="503"/>
      <c r="QUN2" s="503"/>
      <c r="QUO2" s="503"/>
      <c r="QUP2" s="503"/>
      <c r="QUQ2" s="503"/>
      <c r="QUR2" s="503" t="s">
        <v>349</v>
      </c>
      <c r="QUS2" s="503"/>
      <c r="QUT2" s="503"/>
      <c r="QUU2" s="503"/>
      <c r="QUV2" s="503"/>
      <c r="QUW2" s="503"/>
      <c r="QUX2" s="503"/>
      <c r="QUY2" s="503"/>
      <c r="QUZ2" s="503"/>
      <c r="QVA2" s="503"/>
      <c r="QVB2" s="503"/>
      <c r="QVC2" s="503"/>
      <c r="QVD2" s="503"/>
      <c r="QVE2" s="503"/>
      <c r="QVF2" s="503"/>
      <c r="QVG2" s="503"/>
      <c r="QVH2" s="503" t="s">
        <v>349</v>
      </c>
      <c r="QVI2" s="503"/>
      <c r="QVJ2" s="503"/>
      <c r="QVK2" s="503"/>
      <c r="QVL2" s="503"/>
      <c r="QVM2" s="503"/>
      <c r="QVN2" s="503"/>
      <c r="QVO2" s="503"/>
      <c r="QVP2" s="503"/>
      <c r="QVQ2" s="503"/>
      <c r="QVR2" s="503"/>
      <c r="QVS2" s="503"/>
      <c r="QVT2" s="503"/>
      <c r="QVU2" s="503"/>
      <c r="QVV2" s="503"/>
      <c r="QVW2" s="503"/>
      <c r="QVX2" s="503" t="s">
        <v>349</v>
      </c>
      <c r="QVY2" s="503"/>
      <c r="QVZ2" s="503"/>
      <c r="QWA2" s="503"/>
      <c r="QWB2" s="503"/>
      <c r="QWC2" s="503"/>
      <c r="QWD2" s="503"/>
      <c r="QWE2" s="503"/>
      <c r="QWF2" s="503"/>
      <c r="QWG2" s="503"/>
      <c r="QWH2" s="503"/>
      <c r="QWI2" s="503"/>
      <c r="QWJ2" s="503"/>
      <c r="QWK2" s="503"/>
      <c r="QWL2" s="503"/>
      <c r="QWM2" s="503"/>
      <c r="QWN2" s="503" t="s">
        <v>349</v>
      </c>
      <c r="QWO2" s="503"/>
      <c r="QWP2" s="503"/>
      <c r="QWQ2" s="503"/>
      <c r="QWR2" s="503"/>
      <c r="QWS2" s="503"/>
      <c r="QWT2" s="503"/>
      <c r="QWU2" s="503"/>
      <c r="QWV2" s="503"/>
      <c r="QWW2" s="503"/>
      <c r="QWX2" s="503"/>
      <c r="QWY2" s="503"/>
      <c r="QWZ2" s="503"/>
      <c r="QXA2" s="503"/>
      <c r="QXB2" s="503"/>
      <c r="QXC2" s="503"/>
      <c r="QXD2" s="503" t="s">
        <v>349</v>
      </c>
      <c r="QXE2" s="503"/>
      <c r="QXF2" s="503"/>
      <c r="QXG2" s="503"/>
      <c r="QXH2" s="503"/>
      <c r="QXI2" s="503"/>
      <c r="QXJ2" s="503"/>
      <c r="QXK2" s="503"/>
      <c r="QXL2" s="503"/>
      <c r="QXM2" s="503"/>
      <c r="QXN2" s="503"/>
      <c r="QXO2" s="503"/>
      <c r="QXP2" s="503"/>
      <c r="QXQ2" s="503"/>
      <c r="QXR2" s="503"/>
      <c r="QXS2" s="503"/>
      <c r="QXT2" s="503" t="s">
        <v>349</v>
      </c>
      <c r="QXU2" s="503"/>
      <c r="QXV2" s="503"/>
      <c r="QXW2" s="503"/>
      <c r="QXX2" s="503"/>
      <c r="QXY2" s="503"/>
      <c r="QXZ2" s="503"/>
      <c r="QYA2" s="503"/>
      <c r="QYB2" s="503"/>
      <c r="QYC2" s="503"/>
      <c r="QYD2" s="503"/>
      <c r="QYE2" s="503"/>
      <c r="QYF2" s="503"/>
      <c r="QYG2" s="503"/>
      <c r="QYH2" s="503"/>
      <c r="QYI2" s="503"/>
      <c r="QYJ2" s="503" t="s">
        <v>349</v>
      </c>
      <c r="QYK2" s="503"/>
      <c r="QYL2" s="503"/>
      <c r="QYM2" s="503"/>
      <c r="QYN2" s="503"/>
      <c r="QYO2" s="503"/>
      <c r="QYP2" s="503"/>
      <c r="QYQ2" s="503"/>
      <c r="QYR2" s="503"/>
      <c r="QYS2" s="503"/>
      <c r="QYT2" s="503"/>
      <c r="QYU2" s="503"/>
      <c r="QYV2" s="503"/>
      <c r="QYW2" s="503"/>
      <c r="QYX2" s="503"/>
      <c r="QYY2" s="503"/>
      <c r="QYZ2" s="503" t="s">
        <v>349</v>
      </c>
      <c r="QZA2" s="503"/>
      <c r="QZB2" s="503"/>
      <c r="QZC2" s="503"/>
      <c r="QZD2" s="503"/>
      <c r="QZE2" s="503"/>
      <c r="QZF2" s="503"/>
      <c r="QZG2" s="503"/>
      <c r="QZH2" s="503"/>
      <c r="QZI2" s="503"/>
      <c r="QZJ2" s="503"/>
      <c r="QZK2" s="503"/>
      <c r="QZL2" s="503"/>
      <c r="QZM2" s="503"/>
      <c r="QZN2" s="503"/>
      <c r="QZO2" s="503"/>
      <c r="QZP2" s="503" t="s">
        <v>349</v>
      </c>
      <c r="QZQ2" s="503"/>
      <c r="QZR2" s="503"/>
      <c r="QZS2" s="503"/>
      <c r="QZT2" s="503"/>
      <c r="QZU2" s="503"/>
      <c r="QZV2" s="503"/>
      <c r="QZW2" s="503"/>
      <c r="QZX2" s="503"/>
      <c r="QZY2" s="503"/>
      <c r="QZZ2" s="503"/>
      <c r="RAA2" s="503"/>
      <c r="RAB2" s="503"/>
      <c r="RAC2" s="503"/>
      <c r="RAD2" s="503"/>
      <c r="RAE2" s="503"/>
      <c r="RAF2" s="503" t="s">
        <v>349</v>
      </c>
      <c r="RAG2" s="503"/>
      <c r="RAH2" s="503"/>
      <c r="RAI2" s="503"/>
      <c r="RAJ2" s="503"/>
      <c r="RAK2" s="503"/>
      <c r="RAL2" s="503"/>
      <c r="RAM2" s="503"/>
      <c r="RAN2" s="503"/>
      <c r="RAO2" s="503"/>
      <c r="RAP2" s="503"/>
      <c r="RAQ2" s="503"/>
      <c r="RAR2" s="503"/>
      <c r="RAS2" s="503"/>
      <c r="RAT2" s="503"/>
      <c r="RAU2" s="503"/>
      <c r="RAV2" s="503" t="s">
        <v>349</v>
      </c>
      <c r="RAW2" s="503"/>
      <c r="RAX2" s="503"/>
      <c r="RAY2" s="503"/>
      <c r="RAZ2" s="503"/>
      <c r="RBA2" s="503"/>
      <c r="RBB2" s="503"/>
      <c r="RBC2" s="503"/>
      <c r="RBD2" s="503"/>
      <c r="RBE2" s="503"/>
      <c r="RBF2" s="503"/>
      <c r="RBG2" s="503"/>
      <c r="RBH2" s="503"/>
      <c r="RBI2" s="503"/>
      <c r="RBJ2" s="503"/>
      <c r="RBK2" s="503"/>
      <c r="RBL2" s="503" t="s">
        <v>349</v>
      </c>
      <c r="RBM2" s="503"/>
      <c r="RBN2" s="503"/>
      <c r="RBO2" s="503"/>
      <c r="RBP2" s="503"/>
      <c r="RBQ2" s="503"/>
      <c r="RBR2" s="503"/>
      <c r="RBS2" s="503"/>
      <c r="RBT2" s="503"/>
      <c r="RBU2" s="503"/>
      <c r="RBV2" s="503"/>
      <c r="RBW2" s="503"/>
      <c r="RBX2" s="503"/>
      <c r="RBY2" s="503"/>
      <c r="RBZ2" s="503"/>
      <c r="RCA2" s="503"/>
      <c r="RCB2" s="503" t="s">
        <v>349</v>
      </c>
      <c r="RCC2" s="503"/>
      <c r="RCD2" s="503"/>
      <c r="RCE2" s="503"/>
      <c r="RCF2" s="503"/>
      <c r="RCG2" s="503"/>
      <c r="RCH2" s="503"/>
      <c r="RCI2" s="503"/>
      <c r="RCJ2" s="503"/>
      <c r="RCK2" s="503"/>
      <c r="RCL2" s="503"/>
      <c r="RCM2" s="503"/>
      <c r="RCN2" s="503"/>
      <c r="RCO2" s="503"/>
      <c r="RCP2" s="503"/>
      <c r="RCQ2" s="503"/>
      <c r="RCR2" s="503" t="s">
        <v>349</v>
      </c>
      <c r="RCS2" s="503"/>
      <c r="RCT2" s="503"/>
      <c r="RCU2" s="503"/>
      <c r="RCV2" s="503"/>
      <c r="RCW2" s="503"/>
      <c r="RCX2" s="503"/>
      <c r="RCY2" s="503"/>
      <c r="RCZ2" s="503"/>
      <c r="RDA2" s="503"/>
      <c r="RDB2" s="503"/>
      <c r="RDC2" s="503"/>
      <c r="RDD2" s="503"/>
      <c r="RDE2" s="503"/>
      <c r="RDF2" s="503"/>
      <c r="RDG2" s="503"/>
      <c r="RDH2" s="503" t="s">
        <v>349</v>
      </c>
      <c r="RDI2" s="503"/>
      <c r="RDJ2" s="503"/>
      <c r="RDK2" s="503"/>
      <c r="RDL2" s="503"/>
      <c r="RDM2" s="503"/>
      <c r="RDN2" s="503"/>
      <c r="RDO2" s="503"/>
      <c r="RDP2" s="503"/>
      <c r="RDQ2" s="503"/>
      <c r="RDR2" s="503"/>
      <c r="RDS2" s="503"/>
      <c r="RDT2" s="503"/>
      <c r="RDU2" s="503"/>
      <c r="RDV2" s="503"/>
      <c r="RDW2" s="503"/>
      <c r="RDX2" s="503" t="s">
        <v>349</v>
      </c>
      <c r="RDY2" s="503"/>
      <c r="RDZ2" s="503"/>
      <c r="REA2" s="503"/>
      <c r="REB2" s="503"/>
      <c r="REC2" s="503"/>
      <c r="RED2" s="503"/>
      <c r="REE2" s="503"/>
      <c r="REF2" s="503"/>
      <c r="REG2" s="503"/>
      <c r="REH2" s="503"/>
      <c r="REI2" s="503"/>
      <c r="REJ2" s="503"/>
      <c r="REK2" s="503"/>
      <c r="REL2" s="503"/>
      <c r="REM2" s="503"/>
      <c r="REN2" s="503" t="s">
        <v>349</v>
      </c>
      <c r="REO2" s="503"/>
      <c r="REP2" s="503"/>
      <c r="REQ2" s="503"/>
      <c r="RER2" s="503"/>
      <c r="RES2" s="503"/>
      <c r="RET2" s="503"/>
      <c r="REU2" s="503"/>
      <c r="REV2" s="503"/>
      <c r="REW2" s="503"/>
      <c r="REX2" s="503"/>
      <c r="REY2" s="503"/>
      <c r="REZ2" s="503"/>
      <c r="RFA2" s="503"/>
      <c r="RFB2" s="503"/>
      <c r="RFC2" s="503"/>
      <c r="RFD2" s="503" t="s">
        <v>349</v>
      </c>
      <c r="RFE2" s="503"/>
      <c r="RFF2" s="503"/>
      <c r="RFG2" s="503"/>
      <c r="RFH2" s="503"/>
      <c r="RFI2" s="503"/>
      <c r="RFJ2" s="503"/>
      <c r="RFK2" s="503"/>
      <c r="RFL2" s="503"/>
      <c r="RFM2" s="503"/>
      <c r="RFN2" s="503"/>
      <c r="RFO2" s="503"/>
      <c r="RFP2" s="503"/>
      <c r="RFQ2" s="503"/>
      <c r="RFR2" s="503"/>
      <c r="RFS2" s="503"/>
      <c r="RFT2" s="503" t="s">
        <v>349</v>
      </c>
      <c r="RFU2" s="503"/>
      <c r="RFV2" s="503"/>
      <c r="RFW2" s="503"/>
      <c r="RFX2" s="503"/>
      <c r="RFY2" s="503"/>
      <c r="RFZ2" s="503"/>
      <c r="RGA2" s="503"/>
      <c r="RGB2" s="503"/>
      <c r="RGC2" s="503"/>
      <c r="RGD2" s="503"/>
      <c r="RGE2" s="503"/>
      <c r="RGF2" s="503"/>
      <c r="RGG2" s="503"/>
      <c r="RGH2" s="503"/>
      <c r="RGI2" s="503"/>
      <c r="RGJ2" s="503" t="s">
        <v>349</v>
      </c>
      <c r="RGK2" s="503"/>
      <c r="RGL2" s="503"/>
      <c r="RGM2" s="503"/>
      <c r="RGN2" s="503"/>
      <c r="RGO2" s="503"/>
      <c r="RGP2" s="503"/>
      <c r="RGQ2" s="503"/>
      <c r="RGR2" s="503"/>
      <c r="RGS2" s="503"/>
      <c r="RGT2" s="503"/>
      <c r="RGU2" s="503"/>
      <c r="RGV2" s="503"/>
      <c r="RGW2" s="503"/>
      <c r="RGX2" s="503"/>
      <c r="RGY2" s="503"/>
      <c r="RGZ2" s="503" t="s">
        <v>349</v>
      </c>
      <c r="RHA2" s="503"/>
      <c r="RHB2" s="503"/>
      <c r="RHC2" s="503"/>
      <c r="RHD2" s="503"/>
      <c r="RHE2" s="503"/>
      <c r="RHF2" s="503"/>
      <c r="RHG2" s="503"/>
      <c r="RHH2" s="503"/>
      <c r="RHI2" s="503"/>
      <c r="RHJ2" s="503"/>
      <c r="RHK2" s="503"/>
      <c r="RHL2" s="503"/>
      <c r="RHM2" s="503"/>
      <c r="RHN2" s="503"/>
      <c r="RHO2" s="503"/>
      <c r="RHP2" s="503" t="s">
        <v>349</v>
      </c>
      <c r="RHQ2" s="503"/>
      <c r="RHR2" s="503"/>
      <c r="RHS2" s="503"/>
      <c r="RHT2" s="503"/>
      <c r="RHU2" s="503"/>
      <c r="RHV2" s="503"/>
      <c r="RHW2" s="503"/>
      <c r="RHX2" s="503"/>
      <c r="RHY2" s="503"/>
      <c r="RHZ2" s="503"/>
      <c r="RIA2" s="503"/>
      <c r="RIB2" s="503"/>
      <c r="RIC2" s="503"/>
      <c r="RID2" s="503"/>
      <c r="RIE2" s="503"/>
      <c r="RIF2" s="503" t="s">
        <v>349</v>
      </c>
      <c r="RIG2" s="503"/>
      <c r="RIH2" s="503"/>
      <c r="RII2" s="503"/>
      <c r="RIJ2" s="503"/>
      <c r="RIK2" s="503"/>
      <c r="RIL2" s="503"/>
      <c r="RIM2" s="503"/>
      <c r="RIN2" s="503"/>
      <c r="RIO2" s="503"/>
      <c r="RIP2" s="503"/>
      <c r="RIQ2" s="503"/>
      <c r="RIR2" s="503"/>
      <c r="RIS2" s="503"/>
      <c r="RIT2" s="503"/>
      <c r="RIU2" s="503"/>
      <c r="RIV2" s="503" t="s">
        <v>349</v>
      </c>
      <c r="RIW2" s="503"/>
      <c r="RIX2" s="503"/>
      <c r="RIY2" s="503"/>
      <c r="RIZ2" s="503"/>
      <c r="RJA2" s="503"/>
      <c r="RJB2" s="503"/>
      <c r="RJC2" s="503"/>
      <c r="RJD2" s="503"/>
      <c r="RJE2" s="503"/>
      <c r="RJF2" s="503"/>
      <c r="RJG2" s="503"/>
      <c r="RJH2" s="503"/>
      <c r="RJI2" s="503"/>
      <c r="RJJ2" s="503"/>
      <c r="RJK2" s="503"/>
      <c r="RJL2" s="503" t="s">
        <v>349</v>
      </c>
      <c r="RJM2" s="503"/>
      <c r="RJN2" s="503"/>
      <c r="RJO2" s="503"/>
      <c r="RJP2" s="503"/>
      <c r="RJQ2" s="503"/>
      <c r="RJR2" s="503"/>
      <c r="RJS2" s="503"/>
      <c r="RJT2" s="503"/>
      <c r="RJU2" s="503"/>
      <c r="RJV2" s="503"/>
      <c r="RJW2" s="503"/>
      <c r="RJX2" s="503"/>
      <c r="RJY2" s="503"/>
      <c r="RJZ2" s="503"/>
      <c r="RKA2" s="503"/>
      <c r="RKB2" s="503" t="s">
        <v>349</v>
      </c>
      <c r="RKC2" s="503"/>
      <c r="RKD2" s="503"/>
      <c r="RKE2" s="503"/>
      <c r="RKF2" s="503"/>
      <c r="RKG2" s="503"/>
      <c r="RKH2" s="503"/>
      <c r="RKI2" s="503"/>
      <c r="RKJ2" s="503"/>
      <c r="RKK2" s="503"/>
      <c r="RKL2" s="503"/>
      <c r="RKM2" s="503"/>
      <c r="RKN2" s="503"/>
      <c r="RKO2" s="503"/>
      <c r="RKP2" s="503"/>
      <c r="RKQ2" s="503"/>
      <c r="RKR2" s="503" t="s">
        <v>349</v>
      </c>
      <c r="RKS2" s="503"/>
      <c r="RKT2" s="503"/>
      <c r="RKU2" s="503"/>
      <c r="RKV2" s="503"/>
      <c r="RKW2" s="503"/>
      <c r="RKX2" s="503"/>
      <c r="RKY2" s="503"/>
      <c r="RKZ2" s="503"/>
      <c r="RLA2" s="503"/>
      <c r="RLB2" s="503"/>
      <c r="RLC2" s="503"/>
      <c r="RLD2" s="503"/>
      <c r="RLE2" s="503"/>
      <c r="RLF2" s="503"/>
      <c r="RLG2" s="503"/>
      <c r="RLH2" s="503" t="s">
        <v>349</v>
      </c>
      <c r="RLI2" s="503"/>
      <c r="RLJ2" s="503"/>
      <c r="RLK2" s="503"/>
      <c r="RLL2" s="503"/>
      <c r="RLM2" s="503"/>
      <c r="RLN2" s="503"/>
      <c r="RLO2" s="503"/>
      <c r="RLP2" s="503"/>
      <c r="RLQ2" s="503"/>
      <c r="RLR2" s="503"/>
      <c r="RLS2" s="503"/>
      <c r="RLT2" s="503"/>
      <c r="RLU2" s="503"/>
      <c r="RLV2" s="503"/>
      <c r="RLW2" s="503"/>
      <c r="RLX2" s="503" t="s">
        <v>349</v>
      </c>
      <c r="RLY2" s="503"/>
      <c r="RLZ2" s="503"/>
      <c r="RMA2" s="503"/>
      <c r="RMB2" s="503"/>
      <c r="RMC2" s="503"/>
      <c r="RMD2" s="503"/>
      <c r="RME2" s="503"/>
      <c r="RMF2" s="503"/>
      <c r="RMG2" s="503"/>
      <c r="RMH2" s="503"/>
      <c r="RMI2" s="503"/>
      <c r="RMJ2" s="503"/>
      <c r="RMK2" s="503"/>
      <c r="RML2" s="503"/>
      <c r="RMM2" s="503"/>
      <c r="RMN2" s="503" t="s">
        <v>349</v>
      </c>
      <c r="RMO2" s="503"/>
      <c r="RMP2" s="503"/>
      <c r="RMQ2" s="503"/>
      <c r="RMR2" s="503"/>
      <c r="RMS2" s="503"/>
      <c r="RMT2" s="503"/>
      <c r="RMU2" s="503"/>
      <c r="RMV2" s="503"/>
      <c r="RMW2" s="503"/>
      <c r="RMX2" s="503"/>
      <c r="RMY2" s="503"/>
      <c r="RMZ2" s="503"/>
      <c r="RNA2" s="503"/>
      <c r="RNB2" s="503"/>
      <c r="RNC2" s="503"/>
      <c r="RND2" s="503" t="s">
        <v>349</v>
      </c>
      <c r="RNE2" s="503"/>
      <c r="RNF2" s="503"/>
      <c r="RNG2" s="503"/>
      <c r="RNH2" s="503"/>
      <c r="RNI2" s="503"/>
      <c r="RNJ2" s="503"/>
      <c r="RNK2" s="503"/>
      <c r="RNL2" s="503"/>
      <c r="RNM2" s="503"/>
      <c r="RNN2" s="503"/>
      <c r="RNO2" s="503"/>
      <c r="RNP2" s="503"/>
      <c r="RNQ2" s="503"/>
      <c r="RNR2" s="503"/>
      <c r="RNS2" s="503"/>
      <c r="RNT2" s="503" t="s">
        <v>349</v>
      </c>
      <c r="RNU2" s="503"/>
      <c r="RNV2" s="503"/>
      <c r="RNW2" s="503"/>
      <c r="RNX2" s="503"/>
      <c r="RNY2" s="503"/>
      <c r="RNZ2" s="503"/>
      <c r="ROA2" s="503"/>
      <c r="ROB2" s="503"/>
      <c r="ROC2" s="503"/>
      <c r="ROD2" s="503"/>
      <c r="ROE2" s="503"/>
      <c r="ROF2" s="503"/>
      <c r="ROG2" s="503"/>
      <c r="ROH2" s="503"/>
      <c r="ROI2" s="503"/>
      <c r="ROJ2" s="503" t="s">
        <v>349</v>
      </c>
      <c r="ROK2" s="503"/>
      <c r="ROL2" s="503"/>
      <c r="ROM2" s="503"/>
      <c r="RON2" s="503"/>
      <c r="ROO2" s="503"/>
      <c r="ROP2" s="503"/>
      <c r="ROQ2" s="503"/>
      <c r="ROR2" s="503"/>
      <c r="ROS2" s="503"/>
      <c r="ROT2" s="503"/>
      <c r="ROU2" s="503"/>
      <c r="ROV2" s="503"/>
      <c r="ROW2" s="503"/>
      <c r="ROX2" s="503"/>
      <c r="ROY2" s="503"/>
      <c r="ROZ2" s="503" t="s">
        <v>349</v>
      </c>
      <c r="RPA2" s="503"/>
      <c r="RPB2" s="503"/>
      <c r="RPC2" s="503"/>
      <c r="RPD2" s="503"/>
      <c r="RPE2" s="503"/>
      <c r="RPF2" s="503"/>
      <c r="RPG2" s="503"/>
      <c r="RPH2" s="503"/>
      <c r="RPI2" s="503"/>
      <c r="RPJ2" s="503"/>
      <c r="RPK2" s="503"/>
      <c r="RPL2" s="503"/>
      <c r="RPM2" s="503"/>
      <c r="RPN2" s="503"/>
      <c r="RPO2" s="503"/>
      <c r="RPP2" s="503" t="s">
        <v>349</v>
      </c>
      <c r="RPQ2" s="503"/>
      <c r="RPR2" s="503"/>
      <c r="RPS2" s="503"/>
      <c r="RPT2" s="503"/>
      <c r="RPU2" s="503"/>
      <c r="RPV2" s="503"/>
      <c r="RPW2" s="503"/>
      <c r="RPX2" s="503"/>
      <c r="RPY2" s="503"/>
      <c r="RPZ2" s="503"/>
      <c r="RQA2" s="503"/>
      <c r="RQB2" s="503"/>
      <c r="RQC2" s="503"/>
      <c r="RQD2" s="503"/>
      <c r="RQE2" s="503"/>
      <c r="RQF2" s="503" t="s">
        <v>349</v>
      </c>
      <c r="RQG2" s="503"/>
      <c r="RQH2" s="503"/>
      <c r="RQI2" s="503"/>
      <c r="RQJ2" s="503"/>
      <c r="RQK2" s="503"/>
      <c r="RQL2" s="503"/>
      <c r="RQM2" s="503"/>
      <c r="RQN2" s="503"/>
      <c r="RQO2" s="503"/>
      <c r="RQP2" s="503"/>
      <c r="RQQ2" s="503"/>
      <c r="RQR2" s="503"/>
      <c r="RQS2" s="503"/>
      <c r="RQT2" s="503"/>
      <c r="RQU2" s="503"/>
      <c r="RQV2" s="503" t="s">
        <v>349</v>
      </c>
      <c r="RQW2" s="503"/>
      <c r="RQX2" s="503"/>
      <c r="RQY2" s="503"/>
      <c r="RQZ2" s="503"/>
      <c r="RRA2" s="503"/>
      <c r="RRB2" s="503"/>
      <c r="RRC2" s="503"/>
      <c r="RRD2" s="503"/>
      <c r="RRE2" s="503"/>
      <c r="RRF2" s="503"/>
      <c r="RRG2" s="503"/>
      <c r="RRH2" s="503"/>
      <c r="RRI2" s="503"/>
      <c r="RRJ2" s="503"/>
      <c r="RRK2" s="503"/>
      <c r="RRL2" s="503" t="s">
        <v>349</v>
      </c>
      <c r="RRM2" s="503"/>
      <c r="RRN2" s="503"/>
      <c r="RRO2" s="503"/>
      <c r="RRP2" s="503"/>
      <c r="RRQ2" s="503"/>
      <c r="RRR2" s="503"/>
      <c r="RRS2" s="503"/>
      <c r="RRT2" s="503"/>
      <c r="RRU2" s="503"/>
      <c r="RRV2" s="503"/>
      <c r="RRW2" s="503"/>
      <c r="RRX2" s="503"/>
      <c r="RRY2" s="503"/>
      <c r="RRZ2" s="503"/>
      <c r="RSA2" s="503"/>
      <c r="RSB2" s="503" t="s">
        <v>349</v>
      </c>
      <c r="RSC2" s="503"/>
      <c r="RSD2" s="503"/>
      <c r="RSE2" s="503"/>
      <c r="RSF2" s="503"/>
      <c r="RSG2" s="503"/>
      <c r="RSH2" s="503"/>
      <c r="RSI2" s="503"/>
      <c r="RSJ2" s="503"/>
      <c r="RSK2" s="503"/>
      <c r="RSL2" s="503"/>
      <c r="RSM2" s="503"/>
      <c r="RSN2" s="503"/>
      <c r="RSO2" s="503"/>
      <c r="RSP2" s="503"/>
      <c r="RSQ2" s="503"/>
      <c r="RSR2" s="503" t="s">
        <v>349</v>
      </c>
      <c r="RSS2" s="503"/>
      <c r="RST2" s="503"/>
      <c r="RSU2" s="503"/>
      <c r="RSV2" s="503"/>
      <c r="RSW2" s="503"/>
      <c r="RSX2" s="503"/>
      <c r="RSY2" s="503"/>
      <c r="RSZ2" s="503"/>
      <c r="RTA2" s="503"/>
      <c r="RTB2" s="503"/>
      <c r="RTC2" s="503"/>
      <c r="RTD2" s="503"/>
      <c r="RTE2" s="503"/>
      <c r="RTF2" s="503"/>
      <c r="RTG2" s="503"/>
      <c r="RTH2" s="503" t="s">
        <v>349</v>
      </c>
      <c r="RTI2" s="503"/>
      <c r="RTJ2" s="503"/>
      <c r="RTK2" s="503"/>
      <c r="RTL2" s="503"/>
      <c r="RTM2" s="503"/>
      <c r="RTN2" s="503"/>
      <c r="RTO2" s="503"/>
      <c r="RTP2" s="503"/>
      <c r="RTQ2" s="503"/>
      <c r="RTR2" s="503"/>
      <c r="RTS2" s="503"/>
      <c r="RTT2" s="503"/>
      <c r="RTU2" s="503"/>
      <c r="RTV2" s="503"/>
      <c r="RTW2" s="503"/>
      <c r="RTX2" s="503" t="s">
        <v>349</v>
      </c>
      <c r="RTY2" s="503"/>
      <c r="RTZ2" s="503"/>
      <c r="RUA2" s="503"/>
      <c r="RUB2" s="503"/>
      <c r="RUC2" s="503"/>
      <c r="RUD2" s="503"/>
      <c r="RUE2" s="503"/>
      <c r="RUF2" s="503"/>
      <c r="RUG2" s="503"/>
      <c r="RUH2" s="503"/>
      <c r="RUI2" s="503"/>
      <c r="RUJ2" s="503"/>
      <c r="RUK2" s="503"/>
      <c r="RUL2" s="503"/>
      <c r="RUM2" s="503"/>
      <c r="RUN2" s="503" t="s">
        <v>349</v>
      </c>
      <c r="RUO2" s="503"/>
      <c r="RUP2" s="503"/>
      <c r="RUQ2" s="503"/>
      <c r="RUR2" s="503"/>
      <c r="RUS2" s="503"/>
      <c r="RUT2" s="503"/>
      <c r="RUU2" s="503"/>
      <c r="RUV2" s="503"/>
      <c r="RUW2" s="503"/>
      <c r="RUX2" s="503"/>
      <c r="RUY2" s="503"/>
      <c r="RUZ2" s="503"/>
      <c r="RVA2" s="503"/>
      <c r="RVB2" s="503"/>
      <c r="RVC2" s="503"/>
      <c r="RVD2" s="503" t="s">
        <v>349</v>
      </c>
      <c r="RVE2" s="503"/>
      <c r="RVF2" s="503"/>
      <c r="RVG2" s="503"/>
      <c r="RVH2" s="503"/>
      <c r="RVI2" s="503"/>
      <c r="RVJ2" s="503"/>
      <c r="RVK2" s="503"/>
      <c r="RVL2" s="503"/>
      <c r="RVM2" s="503"/>
      <c r="RVN2" s="503"/>
      <c r="RVO2" s="503"/>
      <c r="RVP2" s="503"/>
      <c r="RVQ2" s="503"/>
      <c r="RVR2" s="503"/>
      <c r="RVS2" s="503"/>
      <c r="RVT2" s="503" t="s">
        <v>349</v>
      </c>
      <c r="RVU2" s="503"/>
      <c r="RVV2" s="503"/>
      <c r="RVW2" s="503"/>
      <c r="RVX2" s="503"/>
      <c r="RVY2" s="503"/>
      <c r="RVZ2" s="503"/>
      <c r="RWA2" s="503"/>
      <c r="RWB2" s="503"/>
      <c r="RWC2" s="503"/>
      <c r="RWD2" s="503"/>
      <c r="RWE2" s="503"/>
      <c r="RWF2" s="503"/>
      <c r="RWG2" s="503"/>
      <c r="RWH2" s="503"/>
      <c r="RWI2" s="503"/>
      <c r="RWJ2" s="503" t="s">
        <v>349</v>
      </c>
      <c r="RWK2" s="503"/>
      <c r="RWL2" s="503"/>
      <c r="RWM2" s="503"/>
      <c r="RWN2" s="503"/>
      <c r="RWO2" s="503"/>
      <c r="RWP2" s="503"/>
      <c r="RWQ2" s="503"/>
      <c r="RWR2" s="503"/>
      <c r="RWS2" s="503"/>
      <c r="RWT2" s="503"/>
      <c r="RWU2" s="503"/>
      <c r="RWV2" s="503"/>
      <c r="RWW2" s="503"/>
      <c r="RWX2" s="503"/>
      <c r="RWY2" s="503"/>
      <c r="RWZ2" s="503" t="s">
        <v>349</v>
      </c>
      <c r="RXA2" s="503"/>
      <c r="RXB2" s="503"/>
      <c r="RXC2" s="503"/>
      <c r="RXD2" s="503"/>
      <c r="RXE2" s="503"/>
      <c r="RXF2" s="503"/>
      <c r="RXG2" s="503"/>
      <c r="RXH2" s="503"/>
      <c r="RXI2" s="503"/>
      <c r="RXJ2" s="503"/>
      <c r="RXK2" s="503"/>
      <c r="RXL2" s="503"/>
      <c r="RXM2" s="503"/>
      <c r="RXN2" s="503"/>
      <c r="RXO2" s="503"/>
      <c r="RXP2" s="503" t="s">
        <v>349</v>
      </c>
      <c r="RXQ2" s="503"/>
      <c r="RXR2" s="503"/>
      <c r="RXS2" s="503"/>
      <c r="RXT2" s="503"/>
      <c r="RXU2" s="503"/>
      <c r="RXV2" s="503"/>
      <c r="RXW2" s="503"/>
      <c r="RXX2" s="503"/>
      <c r="RXY2" s="503"/>
      <c r="RXZ2" s="503"/>
      <c r="RYA2" s="503"/>
      <c r="RYB2" s="503"/>
      <c r="RYC2" s="503"/>
      <c r="RYD2" s="503"/>
      <c r="RYE2" s="503"/>
      <c r="RYF2" s="503" t="s">
        <v>349</v>
      </c>
      <c r="RYG2" s="503"/>
      <c r="RYH2" s="503"/>
      <c r="RYI2" s="503"/>
      <c r="RYJ2" s="503"/>
      <c r="RYK2" s="503"/>
      <c r="RYL2" s="503"/>
      <c r="RYM2" s="503"/>
      <c r="RYN2" s="503"/>
      <c r="RYO2" s="503"/>
      <c r="RYP2" s="503"/>
      <c r="RYQ2" s="503"/>
      <c r="RYR2" s="503"/>
      <c r="RYS2" s="503"/>
      <c r="RYT2" s="503"/>
      <c r="RYU2" s="503"/>
      <c r="RYV2" s="503" t="s">
        <v>349</v>
      </c>
      <c r="RYW2" s="503"/>
      <c r="RYX2" s="503"/>
      <c r="RYY2" s="503"/>
      <c r="RYZ2" s="503"/>
      <c r="RZA2" s="503"/>
      <c r="RZB2" s="503"/>
      <c r="RZC2" s="503"/>
      <c r="RZD2" s="503"/>
      <c r="RZE2" s="503"/>
      <c r="RZF2" s="503"/>
      <c r="RZG2" s="503"/>
      <c r="RZH2" s="503"/>
      <c r="RZI2" s="503"/>
      <c r="RZJ2" s="503"/>
      <c r="RZK2" s="503"/>
      <c r="RZL2" s="503" t="s">
        <v>349</v>
      </c>
      <c r="RZM2" s="503"/>
      <c r="RZN2" s="503"/>
      <c r="RZO2" s="503"/>
      <c r="RZP2" s="503"/>
      <c r="RZQ2" s="503"/>
      <c r="RZR2" s="503"/>
      <c r="RZS2" s="503"/>
      <c r="RZT2" s="503"/>
      <c r="RZU2" s="503"/>
      <c r="RZV2" s="503"/>
      <c r="RZW2" s="503"/>
      <c r="RZX2" s="503"/>
      <c r="RZY2" s="503"/>
      <c r="RZZ2" s="503"/>
      <c r="SAA2" s="503"/>
      <c r="SAB2" s="503" t="s">
        <v>349</v>
      </c>
      <c r="SAC2" s="503"/>
      <c r="SAD2" s="503"/>
      <c r="SAE2" s="503"/>
      <c r="SAF2" s="503"/>
      <c r="SAG2" s="503"/>
      <c r="SAH2" s="503"/>
      <c r="SAI2" s="503"/>
      <c r="SAJ2" s="503"/>
      <c r="SAK2" s="503"/>
      <c r="SAL2" s="503"/>
      <c r="SAM2" s="503"/>
      <c r="SAN2" s="503"/>
      <c r="SAO2" s="503"/>
      <c r="SAP2" s="503"/>
      <c r="SAQ2" s="503"/>
      <c r="SAR2" s="503" t="s">
        <v>349</v>
      </c>
      <c r="SAS2" s="503"/>
      <c r="SAT2" s="503"/>
      <c r="SAU2" s="503"/>
      <c r="SAV2" s="503"/>
      <c r="SAW2" s="503"/>
      <c r="SAX2" s="503"/>
      <c r="SAY2" s="503"/>
      <c r="SAZ2" s="503"/>
      <c r="SBA2" s="503"/>
      <c r="SBB2" s="503"/>
      <c r="SBC2" s="503"/>
      <c r="SBD2" s="503"/>
      <c r="SBE2" s="503"/>
      <c r="SBF2" s="503"/>
      <c r="SBG2" s="503"/>
      <c r="SBH2" s="503" t="s">
        <v>349</v>
      </c>
      <c r="SBI2" s="503"/>
      <c r="SBJ2" s="503"/>
      <c r="SBK2" s="503"/>
      <c r="SBL2" s="503"/>
      <c r="SBM2" s="503"/>
      <c r="SBN2" s="503"/>
      <c r="SBO2" s="503"/>
      <c r="SBP2" s="503"/>
      <c r="SBQ2" s="503"/>
      <c r="SBR2" s="503"/>
      <c r="SBS2" s="503"/>
      <c r="SBT2" s="503"/>
      <c r="SBU2" s="503"/>
      <c r="SBV2" s="503"/>
      <c r="SBW2" s="503"/>
      <c r="SBX2" s="503" t="s">
        <v>349</v>
      </c>
      <c r="SBY2" s="503"/>
      <c r="SBZ2" s="503"/>
      <c r="SCA2" s="503"/>
      <c r="SCB2" s="503"/>
      <c r="SCC2" s="503"/>
      <c r="SCD2" s="503"/>
      <c r="SCE2" s="503"/>
      <c r="SCF2" s="503"/>
      <c r="SCG2" s="503"/>
      <c r="SCH2" s="503"/>
      <c r="SCI2" s="503"/>
      <c r="SCJ2" s="503"/>
      <c r="SCK2" s="503"/>
      <c r="SCL2" s="503"/>
      <c r="SCM2" s="503"/>
      <c r="SCN2" s="503" t="s">
        <v>349</v>
      </c>
      <c r="SCO2" s="503"/>
      <c r="SCP2" s="503"/>
      <c r="SCQ2" s="503"/>
      <c r="SCR2" s="503"/>
      <c r="SCS2" s="503"/>
      <c r="SCT2" s="503"/>
      <c r="SCU2" s="503"/>
      <c r="SCV2" s="503"/>
      <c r="SCW2" s="503"/>
      <c r="SCX2" s="503"/>
      <c r="SCY2" s="503"/>
      <c r="SCZ2" s="503"/>
      <c r="SDA2" s="503"/>
      <c r="SDB2" s="503"/>
      <c r="SDC2" s="503"/>
      <c r="SDD2" s="503" t="s">
        <v>349</v>
      </c>
      <c r="SDE2" s="503"/>
      <c r="SDF2" s="503"/>
      <c r="SDG2" s="503"/>
      <c r="SDH2" s="503"/>
      <c r="SDI2" s="503"/>
      <c r="SDJ2" s="503"/>
      <c r="SDK2" s="503"/>
      <c r="SDL2" s="503"/>
      <c r="SDM2" s="503"/>
      <c r="SDN2" s="503"/>
      <c r="SDO2" s="503"/>
      <c r="SDP2" s="503"/>
      <c r="SDQ2" s="503"/>
      <c r="SDR2" s="503"/>
      <c r="SDS2" s="503"/>
      <c r="SDT2" s="503" t="s">
        <v>349</v>
      </c>
      <c r="SDU2" s="503"/>
      <c r="SDV2" s="503"/>
      <c r="SDW2" s="503"/>
      <c r="SDX2" s="503"/>
      <c r="SDY2" s="503"/>
      <c r="SDZ2" s="503"/>
      <c r="SEA2" s="503"/>
      <c r="SEB2" s="503"/>
      <c r="SEC2" s="503"/>
      <c r="SED2" s="503"/>
      <c r="SEE2" s="503"/>
      <c r="SEF2" s="503"/>
      <c r="SEG2" s="503"/>
      <c r="SEH2" s="503"/>
      <c r="SEI2" s="503"/>
      <c r="SEJ2" s="503" t="s">
        <v>349</v>
      </c>
      <c r="SEK2" s="503"/>
      <c r="SEL2" s="503"/>
      <c r="SEM2" s="503"/>
      <c r="SEN2" s="503"/>
      <c r="SEO2" s="503"/>
      <c r="SEP2" s="503"/>
      <c r="SEQ2" s="503"/>
      <c r="SER2" s="503"/>
      <c r="SES2" s="503"/>
      <c r="SET2" s="503"/>
      <c r="SEU2" s="503"/>
      <c r="SEV2" s="503"/>
      <c r="SEW2" s="503"/>
      <c r="SEX2" s="503"/>
      <c r="SEY2" s="503"/>
      <c r="SEZ2" s="503" t="s">
        <v>349</v>
      </c>
      <c r="SFA2" s="503"/>
      <c r="SFB2" s="503"/>
      <c r="SFC2" s="503"/>
      <c r="SFD2" s="503"/>
      <c r="SFE2" s="503"/>
      <c r="SFF2" s="503"/>
      <c r="SFG2" s="503"/>
      <c r="SFH2" s="503"/>
      <c r="SFI2" s="503"/>
      <c r="SFJ2" s="503"/>
      <c r="SFK2" s="503"/>
      <c r="SFL2" s="503"/>
      <c r="SFM2" s="503"/>
      <c r="SFN2" s="503"/>
      <c r="SFO2" s="503"/>
      <c r="SFP2" s="503" t="s">
        <v>349</v>
      </c>
      <c r="SFQ2" s="503"/>
      <c r="SFR2" s="503"/>
      <c r="SFS2" s="503"/>
      <c r="SFT2" s="503"/>
      <c r="SFU2" s="503"/>
      <c r="SFV2" s="503"/>
      <c r="SFW2" s="503"/>
      <c r="SFX2" s="503"/>
      <c r="SFY2" s="503"/>
      <c r="SFZ2" s="503"/>
      <c r="SGA2" s="503"/>
      <c r="SGB2" s="503"/>
      <c r="SGC2" s="503"/>
      <c r="SGD2" s="503"/>
      <c r="SGE2" s="503"/>
      <c r="SGF2" s="503" t="s">
        <v>349</v>
      </c>
      <c r="SGG2" s="503"/>
      <c r="SGH2" s="503"/>
      <c r="SGI2" s="503"/>
      <c r="SGJ2" s="503"/>
      <c r="SGK2" s="503"/>
      <c r="SGL2" s="503"/>
      <c r="SGM2" s="503"/>
      <c r="SGN2" s="503"/>
      <c r="SGO2" s="503"/>
      <c r="SGP2" s="503"/>
      <c r="SGQ2" s="503"/>
      <c r="SGR2" s="503"/>
      <c r="SGS2" s="503"/>
      <c r="SGT2" s="503"/>
      <c r="SGU2" s="503"/>
      <c r="SGV2" s="503" t="s">
        <v>349</v>
      </c>
      <c r="SGW2" s="503"/>
      <c r="SGX2" s="503"/>
      <c r="SGY2" s="503"/>
      <c r="SGZ2" s="503"/>
      <c r="SHA2" s="503"/>
      <c r="SHB2" s="503"/>
      <c r="SHC2" s="503"/>
      <c r="SHD2" s="503"/>
      <c r="SHE2" s="503"/>
      <c r="SHF2" s="503"/>
      <c r="SHG2" s="503"/>
      <c r="SHH2" s="503"/>
      <c r="SHI2" s="503"/>
      <c r="SHJ2" s="503"/>
      <c r="SHK2" s="503"/>
      <c r="SHL2" s="503" t="s">
        <v>349</v>
      </c>
      <c r="SHM2" s="503"/>
      <c r="SHN2" s="503"/>
      <c r="SHO2" s="503"/>
      <c r="SHP2" s="503"/>
      <c r="SHQ2" s="503"/>
      <c r="SHR2" s="503"/>
      <c r="SHS2" s="503"/>
      <c r="SHT2" s="503"/>
      <c r="SHU2" s="503"/>
      <c r="SHV2" s="503"/>
      <c r="SHW2" s="503"/>
      <c r="SHX2" s="503"/>
      <c r="SHY2" s="503"/>
      <c r="SHZ2" s="503"/>
      <c r="SIA2" s="503"/>
      <c r="SIB2" s="503" t="s">
        <v>349</v>
      </c>
      <c r="SIC2" s="503"/>
      <c r="SID2" s="503"/>
      <c r="SIE2" s="503"/>
      <c r="SIF2" s="503"/>
      <c r="SIG2" s="503"/>
      <c r="SIH2" s="503"/>
      <c r="SII2" s="503"/>
      <c r="SIJ2" s="503"/>
      <c r="SIK2" s="503"/>
      <c r="SIL2" s="503"/>
      <c r="SIM2" s="503"/>
      <c r="SIN2" s="503"/>
      <c r="SIO2" s="503"/>
      <c r="SIP2" s="503"/>
      <c r="SIQ2" s="503"/>
      <c r="SIR2" s="503" t="s">
        <v>349</v>
      </c>
      <c r="SIS2" s="503"/>
      <c r="SIT2" s="503"/>
      <c r="SIU2" s="503"/>
      <c r="SIV2" s="503"/>
      <c r="SIW2" s="503"/>
      <c r="SIX2" s="503"/>
      <c r="SIY2" s="503"/>
      <c r="SIZ2" s="503"/>
      <c r="SJA2" s="503"/>
      <c r="SJB2" s="503"/>
      <c r="SJC2" s="503"/>
      <c r="SJD2" s="503"/>
      <c r="SJE2" s="503"/>
      <c r="SJF2" s="503"/>
      <c r="SJG2" s="503"/>
      <c r="SJH2" s="503" t="s">
        <v>349</v>
      </c>
      <c r="SJI2" s="503"/>
      <c r="SJJ2" s="503"/>
      <c r="SJK2" s="503"/>
      <c r="SJL2" s="503"/>
      <c r="SJM2" s="503"/>
      <c r="SJN2" s="503"/>
      <c r="SJO2" s="503"/>
      <c r="SJP2" s="503"/>
      <c r="SJQ2" s="503"/>
      <c r="SJR2" s="503"/>
      <c r="SJS2" s="503"/>
      <c r="SJT2" s="503"/>
      <c r="SJU2" s="503"/>
      <c r="SJV2" s="503"/>
      <c r="SJW2" s="503"/>
      <c r="SJX2" s="503" t="s">
        <v>349</v>
      </c>
      <c r="SJY2" s="503"/>
      <c r="SJZ2" s="503"/>
      <c r="SKA2" s="503"/>
      <c r="SKB2" s="503"/>
      <c r="SKC2" s="503"/>
      <c r="SKD2" s="503"/>
      <c r="SKE2" s="503"/>
      <c r="SKF2" s="503"/>
      <c r="SKG2" s="503"/>
      <c r="SKH2" s="503"/>
      <c r="SKI2" s="503"/>
      <c r="SKJ2" s="503"/>
      <c r="SKK2" s="503"/>
      <c r="SKL2" s="503"/>
      <c r="SKM2" s="503"/>
      <c r="SKN2" s="503" t="s">
        <v>349</v>
      </c>
      <c r="SKO2" s="503"/>
      <c r="SKP2" s="503"/>
      <c r="SKQ2" s="503"/>
      <c r="SKR2" s="503"/>
      <c r="SKS2" s="503"/>
      <c r="SKT2" s="503"/>
      <c r="SKU2" s="503"/>
      <c r="SKV2" s="503"/>
      <c r="SKW2" s="503"/>
      <c r="SKX2" s="503"/>
      <c r="SKY2" s="503"/>
      <c r="SKZ2" s="503"/>
      <c r="SLA2" s="503"/>
      <c r="SLB2" s="503"/>
      <c r="SLC2" s="503"/>
      <c r="SLD2" s="503" t="s">
        <v>349</v>
      </c>
      <c r="SLE2" s="503"/>
      <c r="SLF2" s="503"/>
      <c r="SLG2" s="503"/>
      <c r="SLH2" s="503"/>
      <c r="SLI2" s="503"/>
      <c r="SLJ2" s="503"/>
      <c r="SLK2" s="503"/>
      <c r="SLL2" s="503"/>
      <c r="SLM2" s="503"/>
      <c r="SLN2" s="503"/>
      <c r="SLO2" s="503"/>
      <c r="SLP2" s="503"/>
      <c r="SLQ2" s="503"/>
      <c r="SLR2" s="503"/>
      <c r="SLS2" s="503"/>
      <c r="SLT2" s="503" t="s">
        <v>349</v>
      </c>
      <c r="SLU2" s="503"/>
      <c r="SLV2" s="503"/>
      <c r="SLW2" s="503"/>
      <c r="SLX2" s="503"/>
      <c r="SLY2" s="503"/>
      <c r="SLZ2" s="503"/>
      <c r="SMA2" s="503"/>
      <c r="SMB2" s="503"/>
      <c r="SMC2" s="503"/>
      <c r="SMD2" s="503"/>
      <c r="SME2" s="503"/>
      <c r="SMF2" s="503"/>
      <c r="SMG2" s="503"/>
      <c r="SMH2" s="503"/>
      <c r="SMI2" s="503"/>
      <c r="SMJ2" s="503" t="s">
        <v>349</v>
      </c>
      <c r="SMK2" s="503"/>
      <c r="SML2" s="503"/>
      <c r="SMM2" s="503"/>
      <c r="SMN2" s="503"/>
      <c r="SMO2" s="503"/>
      <c r="SMP2" s="503"/>
      <c r="SMQ2" s="503"/>
      <c r="SMR2" s="503"/>
      <c r="SMS2" s="503"/>
      <c r="SMT2" s="503"/>
      <c r="SMU2" s="503"/>
      <c r="SMV2" s="503"/>
      <c r="SMW2" s="503"/>
      <c r="SMX2" s="503"/>
      <c r="SMY2" s="503"/>
      <c r="SMZ2" s="503" t="s">
        <v>349</v>
      </c>
      <c r="SNA2" s="503"/>
      <c r="SNB2" s="503"/>
      <c r="SNC2" s="503"/>
      <c r="SND2" s="503"/>
      <c r="SNE2" s="503"/>
      <c r="SNF2" s="503"/>
      <c r="SNG2" s="503"/>
      <c r="SNH2" s="503"/>
      <c r="SNI2" s="503"/>
      <c r="SNJ2" s="503"/>
      <c r="SNK2" s="503"/>
      <c r="SNL2" s="503"/>
      <c r="SNM2" s="503"/>
      <c r="SNN2" s="503"/>
      <c r="SNO2" s="503"/>
      <c r="SNP2" s="503" t="s">
        <v>349</v>
      </c>
      <c r="SNQ2" s="503"/>
      <c r="SNR2" s="503"/>
      <c r="SNS2" s="503"/>
      <c r="SNT2" s="503"/>
      <c r="SNU2" s="503"/>
      <c r="SNV2" s="503"/>
      <c r="SNW2" s="503"/>
      <c r="SNX2" s="503"/>
      <c r="SNY2" s="503"/>
      <c r="SNZ2" s="503"/>
      <c r="SOA2" s="503"/>
      <c r="SOB2" s="503"/>
      <c r="SOC2" s="503"/>
      <c r="SOD2" s="503"/>
      <c r="SOE2" s="503"/>
      <c r="SOF2" s="503" t="s">
        <v>349</v>
      </c>
      <c r="SOG2" s="503"/>
      <c r="SOH2" s="503"/>
      <c r="SOI2" s="503"/>
      <c r="SOJ2" s="503"/>
      <c r="SOK2" s="503"/>
      <c r="SOL2" s="503"/>
      <c r="SOM2" s="503"/>
      <c r="SON2" s="503"/>
      <c r="SOO2" s="503"/>
      <c r="SOP2" s="503"/>
      <c r="SOQ2" s="503"/>
      <c r="SOR2" s="503"/>
      <c r="SOS2" s="503"/>
      <c r="SOT2" s="503"/>
      <c r="SOU2" s="503"/>
      <c r="SOV2" s="503" t="s">
        <v>349</v>
      </c>
      <c r="SOW2" s="503"/>
      <c r="SOX2" s="503"/>
      <c r="SOY2" s="503"/>
      <c r="SOZ2" s="503"/>
      <c r="SPA2" s="503"/>
      <c r="SPB2" s="503"/>
      <c r="SPC2" s="503"/>
      <c r="SPD2" s="503"/>
      <c r="SPE2" s="503"/>
      <c r="SPF2" s="503"/>
      <c r="SPG2" s="503"/>
      <c r="SPH2" s="503"/>
      <c r="SPI2" s="503"/>
      <c r="SPJ2" s="503"/>
      <c r="SPK2" s="503"/>
      <c r="SPL2" s="503" t="s">
        <v>349</v>
      </c>
      <c r="SPM2" s="503"/>
      <c r="SPN2" s="503"/>
      <c r="SPO2" s="503"/>
      <c r="SPP2" s="503"/>
      <c r="SPQ2" s="503"/>
      <c r="SPR2" s="503"/>
      <c r="SPS2" s="503"/>
      <c r="SPT2" s="503"/>
      <c r="SPU2" s="503"/>
      <c r="SPV2" s="503"/>
      <c r="SPW2" s="503"/>
      <c r="SPX2" s="503"/>
      <c r="SPY2" s="503"/>
      <c r="SPZ2" s="503"/>
      <c r="SQA2" s="503"/>
      <c r="SQB2" s="503" t="s">
        <v>349</v>
      </c>
      <c r="SQC2" s="503"/>
      <c r="SQD2" s="503"/>
      <c r="SQE2" s="503"/>
      <c r="SQF2" s="503"/>
      <c r="SQG2" s="503"/>
      <c r="SQH2" s="503"/>
      <c r="SQI2" s="503"/>
      <c r="SQJ2" s="503"/>
      <c r="SQK2" s="503"/>
      <c r="SQL2" s="503"/>
      <c r="SQM2" s="503"/>
      <c r="SQN2" s="503"/>
      <c r="SQO2" s="503"/>
      <c r="SQP2" s="503"/>
      <c r="SQQ2" s="503"/>
      <c r="SQR2" s="503" t="s">
        <v>349</v>
      </c>
      <c r="SQS2" s="503"/>
      <c r="SQT2" s="503"/>
      <c r="SQU2" s="503"/>
      <c r="SQV2" s="503"/>
      <c r="SQW2" s="503"/>
      <c r="SQX2" s="503"/>
      <c r="SQY2" s="503"/>
      <c r="SQZ2" s="503"/>
      <c r="SRA2" s="503"/>
      <c r="SRB2" s="503"/>
      <c r="SRC2" s="503"/>
      <c r="SRD2" s="503"/>
      <c r="SRE2" s="503"/>
      <c r="SRF2" s="503"/>
      <c r="SRG2" s="503"/>
      <c r="SRH2" s="503" t="s">
        <v>349</v>
      </c>
      <c r="SRI2" s="503"/>
      <c r="SRJ2" s="503"/>
      <c r="SRK2" s="503"/>
      <c r="SRL2" s="503"/>
      <c r="SRM2" s="503"/>
      <c r="SRN2" s="503"/>
      <c r="SRO2" s="503"/>
      <c r="SRP2" s="503"/>
      <c r="SRQ2" s="503"/>
      <c r="SRR2" s="503"/>
      <c r="SRS2" s="503"/>
      <c r="SRT2" s="503"/>
      <c r="SRU2" s="503"/>
      <c r="SRV2" s="503"/>
      <c r="SRW2" s="503"/>
      <c r="SRX2" s="503" t="s">
        <v>349</v>
      </c>
      <c r="SRY2" s="503"/>
      <c r="SRZ2" s="503"/>
      <c r="SSA2" s="503"/>
      <c r="SSB2" s="503"/>
      <c r="SSC2" s="503"/>
      <c r="SSD2" s="503"/>
      <c r="SSE2" s="503"/>
      <c r="SSF2" s="503"/>
      <c r="SSG2" s="503"/>
      <c r="SSH2" s="503"/>
      <c r="SSI2" s="503"/>
      <c r="SSJ2" s="503"/>
      <c r="SSK2" s="503"/>
      <c r="SSL2" s="503"/>
      <c r="SSM2" s="503"/>
      <c r="SSN2" s="503" t="s">
        <v>349</v>
      </c>
      <c r="SSO2" s="503"/>
      <c r="SSP2" s="503"/>
      <c r="SSQ2" s="503"/>
      <c r="SSR2" s="503"/>
      <c r="SSS2" s="503"/>
      <c r="SST2" s="503"/>
      <c r="SSU2" s="503"/>
      <c r="SSV2" s="503"/>
      <c r="SSW2" s="503"/>
      <c r="SSX2" s="503"/>
      <c r="SSY2" s="503"/>
      <c r="SSZ2" s="503"/>
      <c r="STA2" s="503"/>
      <c r="STB2" s="503"/>
      <c r="STC2" s="503"/>
      <c r="STD2" s="503" t="s">
        <v>349</v>
      </c>
      <c r="STE2" s="503"/>
      <c r="STF2" s="503"/>
      <c r="STG2" s="503"/>
      <c r="STH2" s="503"/>
      <c r="STI2" s="503"/>
      <c r="STJ2" s="503"/>
      <c r="STK2" s="503"/>
      <c r="STL2" s="503"/>
      <c r="STM2" s="503"/>
      <c r="STN2" s="503"/>
      <c r="STO2" s="503"/>
      <c r="STP2" s="503"/>
      <c r="STQ2" s="503"/>
      <c r="STR2" s="503"/>
      <c r="STS2" s="503"/>
      <c r="STT2" s="503" t="s">
        <v>349</v>
      </c>
      <c r="STU2" s="503"/>
      <c r="STV2" s="503"/>
      <c r="STW2" s="503"/>
      <c r="STX2" s="503"/>
      <c r="STY2" s="503"/>
      <c r="STZ2" s="503"/>
      <c r="SUA2" s="503"/>
      <c r="SUB2" s="503"/>
      <c r="SUC2" s="503"/>
      <c r="SUD2" s="503"/>
      <c r="SUE2" s="503"/>
      <c r="SUF2" s="503"/>
      <c r="SUG2" s="503"/>
      <c r="SUH2" s="503"/>
      <c r="SUI2" s="503"/>
      <c r="SUJ2" s="503" t="s">
        <v>349</v>
      </c>
      <c r="SUK2" s="503"/>
      <c r="SUL2" s="503"/>
      <c r="SUM2" s="503"/>
      <c r="SUN2" s="503"/>
      <c r="SUO2" s="503"/>
      <c r="SUP2" s="503"/>
      <c r="SUQ2" s="503"/>
      <c r="SUR2" s="503"/>
      <c r="SUS2" s="503"/>
      <c r="SUT2" s="503"/>
      <c r="SUU2" s="503"/>
      <c r="SUV2" s="503"/>
      <c r="SUW2" s="503"/>
      <c r="SUX2" s="503"/>
      <c r="SUY2" s="503"/>
      <c r="SUZ2" s="503" t="s">
        <v>349</v>
      </c>
      <c r="SVA2" s="503"/>
      <c r="SVB2" s="503"/>
      <c r="SVC2" s="503"/>
      <c r="SVD2" s="503"/>
      <c r="SVE2" s="503"/>
      <c r="SVF2" s="503"/>
      <c r="SVG2" s="503"/>
      <c r="SVH2" s="503"/>
      <c r="SVI2" s="503"/>
      <c r="SVJ2" s="503"/>
      <c r="SVK2" s="503"/>
      <c r="SVL2" s="503"/>
      <c r="SVM2" s="503"/>
      <c r="SVN2" s="503"/>
      <c r="SVO2" s="503"/>
      <c r="SVP2" s="503" t="s">
        <v>349</v>
      </c>
      <c r="SVQ2" s="503"/>
      <c r="SVR2" s="503"/>
      <c r="SVS2" s="503"/>
      <c r="SVT2" s="503"/>
      <c r="SVU2" s="503"/>
      <c r="SVV2" s="503"/>
      <c r="SVW2" s="503"/>
      <c r="SVX2" s="503"/>
      <c r="SVY2" s="503"/>
      <c r="SVZ2" s="503"/>
      <c r="SWA2" s="503"/>
      <c r="SWB2" s="503"/>
      <c r="SWC2" s="503"/>
      <c r="SWD2" s="503"/>
      <c r="SWE2" s="503"/>
      <c r="SWF2" s="503" t="s">
        <v>349</v>
      </c>
      <c r="SWG2" s="503"/>
      <c r="SWH2" s="503"/>
      <c r="SWI2" s="503"/>
      <c r="SWJ2" s="503"/>
      <c r="SWK2" s="503"/>
      <c r="SWL2" s="503"/>
      <c r="SWM2" s="503"/>
      <c r="SWN2" s="503"/>
      <c r="SWO2" s="503"/>
      <c r="SWP2" s="503"/>
      <c r="SWQ2" s="503"/>
      <c r="SWR2" s="503"/>
      <c r="SWS2" s="503"/>
      <c r="SWT2" s="503"/>
      <c r="SWU2" s="503"/>
      <c r="SWV2" s="503" t="s">
        <v>349</v>
      </c>
      <c r="SWW2" s="503"/>
      <c r="SWX2" s="503"/>
      <c r="SWY2" s="503"/>
      <c r="SWZ2" s="503"/>
      <c r="SXA2" s="503"/>
      <c r="SXB2" s="503"/>
      <c r="SXC2" s="503"/>
      <c r="SXD2" s="503"/>
      <c r="SXE2" s="503"/>
      <c r="SXF2" s="503"/>
      <c r="SXG2" s="503"/>
      <c r="SXH2" s="503"/>
      <c r="SXI2" s="503"/>
      <c r="SXJ2" s="503"/>
      <c r="SXK2" s="503"/>
      <c r="SXL2" s="503" t="s">
        <v>349</v>
      </c>
      <c r="SXM2" s="503"/>
      <c r="SXN2" s="503"/>
      <c r="SXO2" s="503"/>
      <c r="SXP2" s="503"/>
      <c r="SXQ2" s="503"/>
      <c r="SXR2" s="503"/>
      <c r="SXS2" s="503"/>
      <c r="SXT2" s="503"/>
      <c r="SXU2" s="503"/>
      <c r="SXV2" s="503"/>
      <c r="SXW2" s="503"/>
      <c r="SXX2" s="503"/>
      <c r="SXY2" s="503"/>
      <c r="SXZ2" s="503"/>
      <c r="SYA2" s="503"/>
      <c r="SYB2" s="503" t="s">
        <v>349</v>
      </c>
      <c r="SYC2" s="503"/>
      <c r="SYD2" s="503"/>
      <c r="SYE2" s="503"/>
      <c r="SYF2" s="503"/>
      <c r="SYG2" s="503"/>
      <c r="SYH2" s="503"/>
      <c r="SYI2" s="503"/>
      <c r="SYJ2" s="503"/>
      <c r="SYK2" s="503"/>
      <c r="SYL2" s="503"/>
      <c r="SYM2" s="503"/>
      <c r="SYN2" s="503"/>
      <c r="SYO2" s="503"/>
      <c r="SYP2" s="503"/>
      <c r="SYQ2" s="503"/>
      <c r="SYR2" s="503" t="s">
        <v>349</v>
      </c>
      <c r="SYS2" s="503"/>
      <c r="SYT2" s="503"/>
      <c r="SYU2" s="503"/>
      <c r="SYV2" s="503"/>
      <c r="SYW2" s="503"/>
      <c r="SYX2" s="503"/>
      <c r="SYY2" s="503"/>
      <c r="SYZ2" s="503"/>
      <c r="SZA2" s="503"/>
      <c r="SZB2" s="503"/>
      <c r="SZC2" s="503"/>
      <c r="SZD2" s="503"/>
      <c r="SZE2" s="503"/>
      <c r="SZF2" s="503"/>
      <c r="SZG2" s="503"/>
      <c r="SZH2" s="503" t="s">
        <v>349</v>
      </c>
      <c r="SZI2" s="503"/>
      <c r="SZJ2" s="503"/>
      <c r="SZK2" s="503"/>
      <c r="SZL2" s="503"/>
      <c r="SZM2" s="503"/>
      <c r="SZN2" s="503"/>
      <c r="SZO2" s="503"/>
      <c r="SZP2" s="503"/>
      <c r="SZQ2" s="503"/>
      <c r="SZR2" s="503"/>
      <c r="SZS2" s="503"/>
      <c r="SZT2" s="503"/>
      <c r="SZU2" s="503"/>
      <c r="SZV2" s="503"/>
      <c r="SZW2" s="503"/>
      <c r="SZX2" s="503" t="s">
        <v>349</v>
      </c>
      <c r="SZY2" s="503"/>
      <c r="SZZ2" s="503"/>
      <c r="TAA2" s="503"/>
      <c r="TAB2" s="503"/>
      <c r="TAC2" s="503"/>
      <c r="TAD2" s="503"/>
      <c r="TAE2" s="503"/>
      <c r="TAF2" s="503"/>
      <c r="TAG2" s="503"/>
      <c r="TAH2" s="503"/>
      <c r="TAI2" s="503"/>
      <c r="TAJ2" s="503"/>
      <c r="TAK2" s="503"/>
      <c r="TAL2" s="503"/>
      <c r="TAM2" s="503"/>
      <c r="TAN2" s="503" t="s">
        <v>349</v>
      </c>
      <c r="TAO2" s="503"/>
      <c r="TAP2" s="503"/>
      <c r="TAQ2" s="503"/>
      <c r="TAR2" s="503"/>
      <c r="TAS2" s="503"/>
      <c r="TAT2" s="503"/>
      <c r="TAU2" s="503"/>
      <c r="TAV2" s="503"/>
      <c r="TAW2" s="503"/>
      <c r="TAX2" s="503"/>
      <c r="TAY2" s="503"/>
      <c r="TAZ2" s="503"/>
      <c r="TBA2" s="503"/>
      <c r="TBB2" s="503"/>
      <c r="TBC2" s="503"/>
      <c r="TBD2" s="503" t="s">
        <v>349</v>
      </c>
      <c r="TBE2" s="503"/>
      <c r="TBF2" s="503"/>
      <c r="TBG2" s="503"/>
      <c r="TBH2" s="503"/>
      <c r="TBI2" s="503"/>
      <c r="TBJ2" s="503"/>
      <c r="TBK2" s="503"/>
      <c r="TBL2" s="503"/>
      <c r="TBM2" s="503"/>
      <c r="TBN2" s="503"/>
      <c r="TBO2" s="503"/>
      <c r="TBP2" s="503"/>
      <c r="TBQ2" s="503"/>
      <c r="TBR2" s="503"/>
      <c r="TBS2" s="503"/>
      <c r="TBT2" s="503" t="s">
        <v>349</v>
      </c>
      <c r="TBU2" s="503"/>
      <c r="TBV2" s="503"/>
      <c r="TBW2" s="503"/>
      <c r="TBX2" s="503"/>
      <c r="TBY2" s="503"/>
      <c r="TBZ2" s="503"/>
      <c r="TCA2" s="503"/>
      <c r="TCB2" s="503"/>
      <c r="TCC2" s="503"/>
      <c r="TCD2" s="503"/>
      <c r="TCE2" s="503"/>
      <c r="TCF2" s="503"/>
      <c r="TCG2" s="503"/>
      <c r="TCH2" s="503"/>
      <c r="TCI2" s="503"/>
      <c r="TCJ2" s="503" t="s">
        <v>349</v>
      </c>
      <c r="TCK2" s="503"/>
      <c r="TCL2" s="503"/>
      <c r="TCM2" s="503"/>
      <c r="TCN2" s="503"/>
      <c r="TCO2" s="503"/>
      <c r="TCP2" s="503"/>
      <c r="TCQ2" s="503"/>
      <c r="TCR2" s="503"/>
      <c r="TCS2" s="503"/>
      <c r="TCT2" s="503"/>
      <c r="TCU2" s="503"/>
      <c r="TCV2" s="503"/>
      <c r="TCW2" s="503"/>
      <c r="TCX2" s="503"/>
      <c r="TCY2" s="503"/>
      <c r="TCZ2" s="503" t="s">
        <v>349</v>
      </c>
      <c r="TDA2" s="503"/>
      <c r="TDB2" s="503"/>
      <c r="TDC2" s="503"/>
      <c r="TDD2" s="503"/>
      <c r="TDE2" s="503"/>
      <c r="TDF2" s="503"/>
      <c r="TDG2" s="503"/>
      <c r="TDH2" s="503"/>
      <c r="TDI2" s="503"/>
      <c r="TDJ2" s="503"/>
      <c r="TDK2" s="503"/>
      <c r="TDL2" s="503"/>
      <c r="TDM2" s="503"/>
      <c r="TDN2" s="503"/>
      <c r="TDO2" s="503"/>
      <c r="TDP2" s="503" t="s">
        <v>349</v>
      </c>
      <c r="TDQ2" s="503"/>
      <c r="TDR2" s="503"/>
      <c r="TDS2" s="503"/>
      <c r="TDT2" s="503"/>
      <c r="TDU2" s="503"/>
      <c r="TDV2" s="503"/>
      <c r="TDW2" s="503"/>
      <c r="TDX2" s="503"/>
      <c r="TDY2" s="503"/>
      <c r="TDZ2" s="503"/>
      <c r="TEA2" s="503"/>
      <c r="TEB2" s="503"/>
      <c r="TEC2" s="503"/>
      <c r="TED2" s="503"/>
      <c r="TEE2" s="503"/>
      <c r="TEF2" s="503" t="s">
        <v>349</v>
      </c>
      <c r="TEG2" s="503"/>
      <c r="TEH2" s="503"/>
      <c r="TEI2" s="503"/>
      <c r="TEJ2" s="503"/>
      <c r="TEK2" s="503"/>
      <c r="TEL2" s="503"/>
      <c r="TEM2" s="503"/>
      <c r="TEN2" s="503"/>
      <c r="TEO2" s="503"/>
      <c r="TEP2" s="503"/>
      <c r="TEQ2" s="503"/>
      <c r="TER2" s="503"/>
      <c r="TES2" s="503"/>
      <c r="TET2" s="503"/>
      <c r="TEU2" s="503"/>
      <c r="TEV2" s="503" t="s">
        <v>349</v>
      </c>
      <c r="TEW2" s="503"/>
      <c r="TEX2" s="503"/>
      <c r="TEY2" s="503"/>
      <c r="TEZ2" s="503"/>
      <c r="TFA2" s="503"/>
      <c r="TFB2" s="503"/>
      <c r="TFC2" s="503"/>
      <c r="TFD2" s="503"/>
      <c r="TFE2" s="503"/>
      <c r="TFF2" s="503"/>
      <c r="TFG2" s="503"/>
      <c r="TFH2" s="503"/>
      <c r="TFI2" s="503"/>
      <c r="TFJ2" s="503"/>
      <c r="TFK2" s="503"/>
      <c r="TFL2" s="503" t="s">
        <v>349</v>
      </c>
      <c r="TFM2" s="503"/>
      <c r="TFN2" s="503"/>
      <c r="TFO2" s="503"/>
      <c r="TFP2" s="503"/>
      <c r="TFQ2" s="503"/>
      <c r="TFR2" s="503"/>
      <c r="TFS2" s="503"/>
      <c r="TFT2" s="503"/>
      <c r="TFU2" s="503"/>
      <c r="TFV2" s="503"/>
      <c r="TFW2" s="503"/>
      <c r="TFX2" s="503"/>
      <c r="TFY2" s="503"/>
      <c r="TFZ2" s="503"/>
      <c r="TGA2" s="503"/>
      <c r="TGB2" s="503" t="s">
        <v>349</v>
      </c>
      <c r="TGC2" s="503"/>
      <c r="TGD2" s="503"/>
      <c r="TGE2" s="503"/>
      <c r="TGF2" s="503"/>
      <c r="TGG2" s="503"/>
      <c r="TGH2" s="503"/>
      <c r="TGI2" s="503"/>
      <c r="TGJ2" s="503"/>
      <c r="TGK2" s="503"/>
      <c r="TGL2" s="503"/>
      <c r="TGM2" s="503"/>
      <c r="TGN2" s="503"/>
      <c r="TGO2" s="503"/>
      <c r="TGP2" s="503"/>
      <c r="TGQ2" s="503"/>
      <c r="TGR2" s="503" t="s">
        <v>349</v>
      </c>
      <c r="TGS2" s="503"/>
      <c r="TGT2" s="503"/>
      <c r="TGU2" s="503"/>
      <c r="TGV2" s="503"/>
      <c r="TGW2" s="503"/>
      <c r="TGX2" s="503"/>
      <c r="TGY2" s="503"/>
      <c r="TGZ2" s="503"/>
      <c r="THA2" s="503"/>
      <c r="THB2" s="503"/>
      <c r="THC2" s="503"/>
      <c r="THD2" s="503"/>
      <c r="THE2" s="503"/>
      <c r="THF2" s="503"/>
      <c r="THG2" s="503"/>
      <c r="THH2" s="503" t="s">
        <v>349</v>
      </c>
      <c r="THI2" s="503"/>
      <c r="THJ2" s="503"/>
      <c r="THK2" s="503"/>
      <c r="THL2" s="503"/>
      <c r="THM2" s="503"/>
      <c r="THN2" s="503"/>
      <c r="THO2" s="503"/>
      <c r="THP2" s="503"/>
      <c r="THQ2" s="503"/>
      <c r="THR2" s="503"/>
      <c r="THS2" s="503"/>
      <c r="THT2" s="503"/>
      <c r="THU2" s="503"/>
      <c r="THV2" s="503"/>
      <c r="THW2" s="503"/>
      <c r="THX2" s="503" t="s">
        <v>349</v>
      </c>
      <c r="THY2" s="503"/>
      <c r="THZ2" s="503"/>
      <c r="TIA2" s="503"/>
      <c r="TIB2" s="503"/>
      <c r="TIC2" s="503"/>
      <c r="TID2" s="503"/>
      <c r="TIE2" s="503"/>
      <c r="TIF2" s="503"/>
      <c r="TIG2" s="503"/>
      <c r="TIH2" s="503"/>
      <c r="TII2" s="503"/>
      <c r="TIJ2" s="503"/>
      <c r="TIK2" s="503"/>
      <c r="TIL2" s="503"/>
      <c r="TIM2" s="503"/>
      <c r="TIN2" s="503" t="s">
        <v>349</v>
      </c>
      <c r="TIO2" s="503"/>
      <c r="TIP2" s="503"/>
      <c r="TIQ2" s="503"/>
      <c r="TIR2" s="503"/>
      <c r="TIS2" s="503"/>
      <c r="TIT2" s="503"/>
      <c r="TIU2" s="503"/>
      <c r="TIV2" s="503"/>
      <c r="TIW2" s="503"/>
      <c r="TIX2" s="503"/>
      <c r="TIY2" s="503"/>
      <c r="TIZ2" s="503"/>
      <c r="TJA2" s="503"/>
      <c r="TJB2" s="503"/>
      <c r="TJC2" s="503"/>
      <c r="TJD2" s="503" t="s">
        <v>349</v>
      </c>
      <c r="TJE2" s="503"/>
      <c r="TJF2" s="503"/>
      <c r="TJG2" s="503"/>
      <c r="TJH2" s="503"/>
      <c r="TJI2" s="503"/>
      <c r="TJJ2" s="503"/>
      <c r="TJK2" s="503"/>
      <c r="TJL2" s="503"/>
      <c r="TJM2" s="503"/>
      <c r="TJN2" s="503"/>
      <c r="TJO2" s="503"/>
      <c r="TJP2" s="503"/>
      <c r="TJQ2" s="503"/>
      <c r="TJR2" s="503"/>
      <c r="TJS2" s="503"/>
      <c r="TJT2" s="503" t="s">
        <v>349</v>
      </c>
      <c r="TJU2" s="503"/>
      <c r="TJV2" s="503"/>
      <c r="TJW2" s="503"/>
      <c r="TJX2" s="503"/>
      <c r="TJY2" s="503"/>
      <c r="TJZ2" s="503"/>
      <c r="TKA2" s="503"/>
      <c r="TKB2" s="503"/>
      <c r="TKC2" s="503"/>
      <c r="TKD2" s="503"/>
      <c r="TKE2" s="503"/>
      <c r="TKF2" s="503"/>
      <c r="TKG2" s="503"/>
      <c r="TKH2" s="503"/>
      <c r="TKI2" s="503"/>
      <c r="TKJ2" s="503" t="s">
        <v>349</v>
      </c>
      <c r="TKK2" s="503"/>
      <c r="TKL2" s="503"/>
      <c r="TKM2" s="503"/>
      <c r="TKN2" s="503"/>
      <c r="TKO2" s="503"/>
      <c r="TKP2" s="503"/>
      <c r="TKQ2" s="503"/>
      <c r="TKR2" s="503"/>
      <c r="TKS2" s="503"/>
      <c r="TKT2" s="503"/>
      <c r="TKU2" s="503"/>
      <c r="TKV2" s="503"/>
      <c r="TKW2" s="503"/>
      <c r="TKX2" s="503"/>
      <c r="TKY2" s="503"/>
      <c r="TKZ2" s="503" t="s">
        <v>349</v>
      </c>
      <c r="TLA2" s="503"/>
      <c r="TLB2" s="503"/>
      <c r="TLC2" s="503"/>
      <c r="TLD2" s="503"/>
      <c r="TLE2" s="503"/>
      <c r="TLF2" s="503"/>
      <c r="TLG2" s="503"/>
      <c r="TLH2" s="503"/>
      <c r="TLI2" s="503"/>
      <c r="TLJ2" s="503"/>
      <c r="TLK2" s="503"/>
      <c r="TLL2" s="503"/>
      <c r="TLM2" s="503"/>
      <c r="TLN2" s="503"/>
      <c r="TLO2" s="503"/>
      <c r="TLP2" s="503" t="s">
        <v>349</v>
      </c>
      <c r="TLQ2" s="503"/>
      <c r="TLR2" s="503"/>
      <c r="TLS2" s="503"/>
      <c r="TLT2" s="503"/>
      <c r="TLU2" s="503"/>
      <c r="TLV2" s="503"/>
      <c r="TLW2" s="503"/>
      <c r="TLX2" s="503"/>
      <c r="TLY2" s="503"/>
      <c r="TLZ2" s="503"/>
      <c r="TMA2" s="503"/>
      <c r="TMB2" s="503"/>
      <c r="TMC2" s="503"/>
      <c r="TMD2" s="503"/>
      <c r="TME2" s="503"/>
      <c r="TMF2" s="503" t="s">
        <v>349</v>
      </c>
      <c r="TMG2" s="503"/>
      <c r="TMH2" s="503"/>
      <c r="TMI2" s="503"/>
      <c r="TMJ2" s="503"/>
      <c r="TMK2" s="503"/>
      <c r="TML2" s="503"/>
      <c r="TMM2" s="503"/>
      <c r="TMN2" s="503"/>
      <c r="TMO2" s="503"/>
      <c r="TMP2" s="503"/>
      <c r="TMQ2" s="503"/>
      <c r="TMR2" s="503"/>
      <c r="TMS2" s="503"/>
      <c r="TMT2" s="503"/>
      <c r="TMU2" s="503"/>
      <c r="TMV2" s="503" t="s">
        <v>349</v>
      </c>
      <c r="TMW2" s="503"/>
      <c r="TMX2" s="503"/>
      <c r="TMY2" s="503"/>
      <c r="TMZ2" s="503"/>
      <c r="TNA2" s="503"/>
      <c r="TNB2" s="503"/>
      <c r="TNC2" s="503"/>
      <c r="TND2" s="503"/>
      <c r="TNE2" s="503"/>
      <c r="TNF2" s="503"/>
      <c r="TNG2" s="503"/>
      <c r="TNH2" s="503"/>
      <c r="TNI2" s="503"/>
      <c r="TNJ2" s="503"/>
      <c r="TNK2" s="503"/>
      <c r="TNL2" s="503" t="s">
        <v>349</v>
      </c>
      <c r="TNM2" s="503"/>
      <c r="TNN2" s="503"/>
      <c r="TNO2" s="503"/>
      <c r="TNP2" s="503"/>
      <c r="TNQ2" s="503"/>
      <c r="TNR2" s="503"/>
      <c r="TNS2" s="503"/>
      <c r="TNT2" s="503"/>
      <c r="TNU2" s="503"/>
      <c r="TNV2" s="503"/>
      <c r="TNW2" s="503"/>
      <c r="TNX2" s="503"/>
      <c r="TNY2" s="503"/>
      <c r="TNZ2" s="503"/>
      <c r="TOA2" s="503"/>
      <c r="TOB2" s="503" t="s">
        <v>349</v>
      </c>
      <c r="TOC2" s="503"/>
      <c r="TOD2" s="503"/>
      <c r="TOE2" s="503"/>
      <c r="TOF2" s="503"/>
      <c r="TOG2" s="503"/>
      <c r="TOH2" s="503"/>
      <c r="TOI2" s="503"/>
      <c r="TOJ2" s="503"/>
      <c r="TOK2" s="503"/>
      <c r="TOL2" s="503"/>
      <c r="TOM2" s="503"/>
      <c r="TON2" s="503"/>
      <c r="TOO2" s="503"/>
      <c r="TOP2" s="503"/>
      <c r="TOQ2" s="503"/>
      <c r="TOR2" s="503" t="s">
        <v>349</v>
      </c>
      <c r="TOS2" s="503"/>
      <c r="TOT2" s="503"/>
      <c r="TOU2" s="503"/>
      <c r="TOV2" s="503"/>
      <c r="TOW2" s="503"/>
      <c r="TOX2" s="503"/>
      <c r="TOY2" s="503"/>
      <c r="TOZ2" s="503"/>
      <c r="TPA2" s="503"/>
      <c r="TPB2" s="503"/>
      <c r="TPC2" s="503"/>
      <c r="TPD2" s="503"/>
      <c r="TPE2" s="503"/>
      <c r="TPF2" s="503"/>
      <c r="TPG2" s="503"/>
      <c r="TPH2" s="503" t="s">
        <v>349</v>
      </c>
      <c r="TPI2" s="503"/>
      <c r="TPJ2" s="503"/>
      <c r="TPK2" s="503"/>
      <c r="TPL2" s="503"/>
      <c r="TPM2" s="503"/>
      <c r="TPN2" s="503"/>
      <c r="TPO2" s="503"/>
      <c r="TPP2" s="503"/>
      <c r="TPQ2" s="503"/>
      <c r="TPR2" s="503"/>
      <c r="TPS2" s="503"/>
      <c r="TPT2" s="503"/>
      <c r="TPU2" s="503"/>
      <c r="TPV2" s="503"/>
      <c r="TPW2" s="503"/>
      <c r="TPX2" s="503" t="s">
        <v>349</v>
      </c>
      <c r="TPY2" s="503"/>
      <c r="TPZ2" s="503"/>
      <c r="TQA2" s="503"/>
      <c r="TQB2" s="503"/>
      <c r="TQC2" s="503"/>
      <c r="TQD2" s="503"/>
      <c r="TQE2" s="503"/>
      <c r="TQF2" s="503"/>
      <c r="TQG2" s="503"/>
      <c r="TQH2" s="503"/>
      <c r="TQI2" s="503"/>
      <c r="TQJ2" s="503"/>
      <c r="TQK2" s="503"/>
      <c r="TQL2" s="503"/>
      <c r="TQM2" s="503"/>
      <c r="TQN2" s="503" t="s">
        <v>349</v>
      </c>
      <c r="TQO2" s="503"/>
      <c r="TQP2" s="503"/>
      <c r="TQQ2" s="503"/>
      <c r="TQR2" s="503"/>
      <c r="TQS2" s="503"/>
      <c r="TQT2" s="503"/>
      <c r="TQU2" s="503"/>
      <c r="TQV2" s="503"/>
      <c r="TQW2" s="503"/>
      <c r="TQX2" s="503"/>
      <c r="TQY2" s="503"/>
      <c r="TQZ2" s="503"/>
      <c r="TRA2" s="503"/>
      <c r="TRB2" s="503"/>
      <c r="TRC2" s="503"/>
      <c r="TRD2" s="503" t="s">
        <v>349</v>
      </c>
      <c r="TRE2" s="503"/>
      <c r="TRF2" s="503"/>
      <c r="TRG2" s="503"/>
      <c r="TRH2" s="503"/>
      <c r="TRI2" s="503"/>
      <c r="TRJ2" s="503"/>
      <c r="TRK2" s="503"/>
      <c r="TRL2" s="503"/>
      <c r="TRM2" s="503"/>
      <c r="TRN2" s="503"/>
      <c r="TRO2" s="503"/>
      <c r="TRP2" s="503"/>
      <c r="TRQ2" s="503"/>
      <c r="TRR2" s="503"/>
      <c r="TRS2" s="503"/>
      <c r="TRT2" s="503" t="s">
        <v>349</v>
      </c>
      <c r="TRU2" s="503"/>
      <c r="TRV2" s="503"/>
      <c r="TRW2" s="503"/>
      <c r="TRX2" s="503"/>
      <c r="TRY2" s="503"/>
      <c r="TRZ2" s="503"/>
      <c r="TSA2" s="503"/>
      <c r="TSB2" s="503"/>
      <c r="TSC2" s="503"/>
      <c r="TSD2" s="503"/>
      <c r="TSE2" s="503"/>
      <c r="TSF2" s="503"/>
      <c r="TSG2" s="503"/>
      <c r="TSH2" s="503"/>
      <c r="TSI2" s="503"/>
      <c r="TSJ2" s="503" t="s">
        <v>349</v>
      </c>
      <c r="TSK2" s="503"/>
      <c r="TSL2" s="503"/>
      <c r="TSM2" s="503"/>
      <c r="TSN2" s="503"/>
      <c r="TSO2" s="503"/>
      <c r="TSP2" s="503"/>
      <c r="TSQ2" s="503"/>
      <c r="TSR2" s="503"/>
      <c r="TSS2" s="503"/>
      <c r="TST2" s="503"/>
      <c r="TSU2" s="503"/>
      <c r="TSV2" s="503"/>
      <c r="TSW2" s="503"/>
      <c r="TSX2" s="503"/>
      <c r="TSY2" s="503"/>
      <c r="TSZ2" s="503" t="s">
        <v>349</v>
      </c>
      <c r="TTA2" s="503"/>
      <c r="TTB2" s="503"/>
      <c r="TTC2" s="503"/>
      <c r="TTD2" s="503"/>
      <c r="TTE2" s="503"/>
      <c r="TTF2" s="503"/>
      <c r="TTG2" s="503"/>
      <c r="TTH2" s="503"/>
      <c r="TTI2" s="503"/>
      <c r="TTJ2" s="503"/>
      <c r="TTK2" s="503"/>
      <c r="TTL2" s="503"/>
      <c r="TTM2" s="503"/>
      <c r="TTN2" s="503"/>
      <c r="TTO2" s="503"/>
      <c r="TTP2" s="503" t="s">
        <v>349</v>
      </c>
      <c r="TTQ2" s="503"/>
      <c r="TTR2" s="503"/>
      <c r="TTS2" s="503"/>
      <c r="TTT2" s="503"/>
      <c r="TTU2" s="503"/>
      <c r="TTV2" s="503"/>
      <c r="TTW2" s="503"/>
      <c r="TTX2" s="503"/>
      <c r="TTY2" s="503"/>
      <c r="TTZ2" s="503"/>
      <c r="TUA2" s="503"/>
      <c r="TUB2" s="503"/>
      <c r="TUC2" s="503"/>
      <c r="TUD2" s="503"/>
      <c r="TUE2" s="503"/>
      <c r="TUF2" s="503" t="s">
        <v>349</v>
      </c>
      <c r="TUG2" s="503"/>
      <c r="TUH2" s="503"/>
      <c r="TUI2" s="503"/>
      <c r="TUJ2" s="503"/>
      <c r="TUK2" s="503"/>
      <c r="TUL2" s="503"/>
      <c r="TUM2" s="503"/>
      <c r="TUN2" s="503"/>
      <c r="TUO2" s="503"/>
      <c r="TUP2" s="503"/>
      <c r="TUQ2" s="503"/>
      <c r="TUR2" s="503"/>
      <c r="TUS2" s="503"/>
      <c r="TUT2" s="503"/>
      <c r="TUU2" s="503"/>
      <c r="TUV2" s="503" t="s">
        <v>349</v>
      </c>
      <c r="TUW2" s="503"/>
      <c r="TUX2" s="503"/>
      <c r="TUY2" s="503"/>
      <c r="TUZ2" s="503"/>
      <c r="TVA2" s="503"/>
      <c r="TVB2" s="503"/>
      <c r="TVC2" s="503"/>
      <c r="TVD2" s="503"/>
      <c r="TVE2" s="503"/>
      <c r="TVF2" s="503"/>
      <c r="TVG2" s="503"/>
      <c r="TVH2" s="503"/>
      <c r="TVI2" s="503"/>
      <c r="TVJ2" s="503"/>
      <c r="TVK2" s="503"/>
      <c r="TVL2" s="503" t="s">
        <v>349</v>
      </c>
      <c r="TVM2" s="503"/>
      <c r="TVN2" s="503"/>
      <c r="TVO2" s="503"/>
      <c r="TVP2" s="503"/>
      <c r="TVQ2" s="503"/>
      <c r="TVR2" s="503"/>
      <c r="TVS2" s="503"/>
      <c r="TVT2" s="503"/>
      <c r="TVU2" s="503"/>
      <c r="TVV2" s="503"/>
      <c r="TVW2" s="503"/>
      <c r="TVX2" s="503"/>
      <c r="TVY2" s="503"/>
      <c r="TVZ2" s="503"/>
      <c r="TWA2" s="503"/>
      <c r="TWB2" s="503" t="s">
        <v>349</v>
      </c>
      <c r="TWC2" s="503"/>
      <c r="TWD2" s="503"/>
      <c r="TWE2" s="503"/>
      <c r="TWF2" s="503"/>
      <c r="TWG2" s="503"/>
      <c r="TWH2" s="503"/>
      <c r="TWI2" s="503"/>
      <c r="TWJ2" s="503"/>
      <c r="TWK2" s="503"/>
      <c r="TWL2" s="503"/>
      <c r="TWM2" s="503"/>
      <c r="TWN2" s="503"/>
      <c r="TWO2" s="503"/>
      <c r="TWP2" s="503"/>
      <c r="TWQ2" s="503"/>
      <c r="TWR2" s="503" t="s">
        <v>349</v>
      </c>
      <c r="TWS2" s="503"/>
      <c r="TWT2" s="503"/>
      <c r="TWU2" s="503"/>
      <c r="TWV2" s="503"/>
      <c r="TWW2" s="503"/>
      <c r="TWX2" s="503"/>
      <c r="TWY2" s="503"/>
      <c r="TWZ2" s="503"/>
      <c r="TXA2" s="503"/>
      <c r="TXB2" s="503"/>
      <c r="TXC2" s="503"/>
      <c r="TXD2" s="503"/>
      <c r="TXE2" s="503"/>
      <c r="TXF2" s="503"/>
      <c r="TXG2" s="503"/>
      <c r="TXH2" s="503" t="s">
        <v>349</v>
      </c>
      <c r="TXI2" s="503"/>
      <c r="TXJ2" s="503"/>
      <c r="TXK2" s="503"/>
      <c r="TXL2" s="503"/>
      <c r="TXM2" s="503"/>
      <c r="TXN2" s="503"/>
      <c r="TXO2" s="503"/>
      <c r="TXP2" s="503"/>
      <c r="TXQ2" s="503"/>
      <c r="TXR2" s="503"/>
      <c r="TXS2" s="503"/>
      <c r="TXT2" s="503"/>
      <c r="TXU2" s="503"/>
      <c r="TXV2" s="503"/>
      <c r="TXW2" s="503"/>
      <c r="TXX2" s="503" t="s">
        <v>349</v>
      </c>
      <c r="TXY2" s="503"/>
      <c r="TXZ2" s="503"/>
      <c r="TYA2" s="503"/>
      <c r="TYB2" s="503"/>
      <c r="TYC2" s="503"/>
      <c r="TYD2" s="503"/>
      <c r="TYE2" s="503"/>
      <c r="TYF2" s="503"/>
      <c r="TYG2" s="503"/>
      <c r="TYH2" s="503"/>
      <c r="TYI2" s="503"/>
      <c r="TYJ2" s="503"/>
      <c r="TYK2" s="503"/>
      <c r="TYL2" s="503"/>
      <c r="TYM2" s="503"/>
      <c r="TYN2" s="503" t="s">
        <v>349</v>
      </c>
      <c r="TYO2" s="503"/>
      <c r="TYP2" s="503"/>
      <c r="TYQ2" s="503"/>
      <c r="TYR2" s="503"/>
      <c r="TYS2" s="503"/>
      <c r="TYT2" s="503"/>
      <c r="TYU2" s="503"/>
      <c r="TYV2" s="503"/>
      <c r="TYW2" s="503"/>
      <c r="TYX2" s="503"/>
      <c r="TYY2" s="503"/>
      <c r="TYZ2" s="503"/>
      <c r="TZA2" s="503"/>
      <c r="TZB2" s="503"/>
      <c r="TZC2" s="503"/>
      <c r="TZD2" s="503" t="s">
        <v>349</v>
      </c>
      <c r="TZE2" s="503"/>
      <c r="TZF2" s="503"/>
      <c r="TZG2" s="503"/>
      <c r="TZH2" s="503"/>
      <c r="TZI2" s="503"/>
      <c r="TZJ2" s="503"/>
      <c r="TZK2" s="503"/>
      <c r="TZL2" s="503"/>
      <c r="TZM2" s="503"/>
      <c r="TZN2" s="503"/>
      <c r="TZO2" s="503"/>
      <c r="TZP2" s="503"/>
      <c r="TZQ2" s="503"/>
      <c r="TZR2" s="503"/>
      <c r="TZS2" s="503"/>
      <c r="TZT2" s="503" t="s">
        <v>349</v>
      </c>
      <c r="TZU2" s="503"/>
      <c r="TZV2" s="503"/>
      <c r="TZW2" s="503"/>
      <c r="TZX2" s="503"/>
      <c r="TZY2" s="503"/>
      <c r="TZZ2" s="503"/>
      <c r="UAA2" s="503"/>
      <c r="UAB2" s="503"/>
      <c r="UAC2" s="503"/>
      <c r="UAD2" s="503"/>
      <c r="UAE2" s="503"/>
      <c r="UAF2" s="503"/>
      <c r="UAG2" s="503"/>
      <c r="UAH2" s="503"/>
      <c r="UAI2" s="503"/>
      <c r="UAJ2" s="503" t="s">
        <v>349</v>
      </c>
      <c r="UAK2" s="503"/>
      <c r="UAL2" s="503"/>
      <c r="UAM2" s="503"/>
      <c r="UAN2" s="503"/>
      <c r="UAO2" s="503"/>
      <c r="UAP2" s="503"/>
      <c r="UAQ2" s="503"/>
      <c r="UAR2" s="503"/>
      <c r="UAS2" s="503"/>
      <c r="UAT2" s="503"/>
      <c r="UAU2" s="503"/>
      <c r="UAV2" s="503"/>
      <c r="UAW2" s="503"/>
      <c r="UAX2" s="503"/>
      <c r="UAY2" s="503"/>
      <c r="UAZ2" s="503" t="s">
        <v>349</v>
      </c>
      <c r="UBA2" s="503"/>
      <c r="UBB2" s="503"/>
      <c r="UBC2" s="503"/>
      <c r="UBD2" s="503"/>
      <c r="UBE2" s="503"/>
      <c r="UBF2" s="503"/>
      <c r="UBG2" s="503"/>
      <c r="UBH2" s="503"/>
      <c r="UBI2" s="503"/>
      <c r="UBJ2" s="503"/>
      <c r="UBK2" s="503"/>
      <c r="UBL2" s="503"/>
      <c r="UBM2" s="503"/>
      <c r="UBN2" s="503"/>
      <c r="UBO2" s="503"/>
      <c r="UBP2" s="503" t="s">
        <v>349</v>
      </c>
      <c r="UBQ2" s="503"/>
      <c r="UBR2" s="503"/>
      <c r="UBS2" s="503"/>
      <c r="UBT2" s="503"/>
      <c r="UBU2" s="503"/>
      <c r="UBV2" s="503"/>
      <c r="UBW2" s="503"/>
      <c r="UBX2" s="503"/>
      <c r="UBY2" s="503"/>
      <c r="UBZ2" s="503"/>
      <c r="UCA2" s="503"/>
      <c r="UCB2" s="503"/>
      <c r="UCC2" s="503"/>
      <c r="UCD2" s="503"/>
      <c r="UCE2" s="503"/>
      <c r="UCF2" s="503" t="s">
        <v>349</v>
      </c>
      <c r="UCG2" s="503"/>
      <c r="UCH2" s="503"/>
      <c r="UCI2" s="503"/>
      <c r="UCJ2" s="503"/>
      <c r="UCK2" s="503"/>
      <c r="UCL2" s="503"/>
      <c r="UCM2" s="503"/>
      <c r="UCN2" s="503"/>
      <c r="UCO2" s="503"/>
      <c r="UCP2" s="503"/>
      <c r="UCQ2" s="503"/>
      <c r="UCR2" s="503"/>
      <c r="UCS2" s="503"/>
      <c r="UCT2" s="503"/>
      <c r="UCU2" s="503"/>
      <c r="UCV2" s="503" t="s">
        <v>349</v>
      </c>
      <c r="UCW2" s="503"/>
      <c r="UCX2" s="503"/>
      <c r="UCY2" s="503"/>
      <c r="UCZ2" s="503"/>
      <c r="UDA2" s="503"/>
      <c r="UDB2" s="503"/>
      <c r="UDC2" s="503"/>
      <c r="UDD2" s="503"/>
      <c r="UDE2" s="503"/>
      <c r="UDF2" s="503"/>
      <c r="UDG2" s="503"/>
      <c r="UDH2" s="503"/>
      <c r="UDI2" s="503"/>
      <c r="UDJ2" s="503"/>
      <c r="UDK2" s="503"/>
      <c r="UDL2" s="503" t="s">
        <v>349</v>
      </c>
      <c r="UDM2" s="503"/>
      <c r="UDN2" s="503"/>
      <c r="UDO2" s="503"/>
      <c r="UDP2" s="503"/>
      <c r="UDQ2" s="503"/>
      <c r="UDR2" s="503"/>
      <c r="UDS2" s="503"/>
      <c r="UDT2" s="503"/>
      <c r="UDU2" s="503"/>
      <c r="UDV2" s="503"/>
      <c r="UDW2" s="503"/>
      <c r="UDX2" s="503"/>
      <c r="UDY2" s="503"/>
      <c r="UDZ2" s="503"/>
      <c r="UEA2" s="503"/>
      <c r="UEB2" s="503" t="s">
        <v>349</v>
      </c>
      <c r="UEC2" s="503"/>
      <c r="UED2" s="503"/>
      <c r="UEE2" s="503"/>
      <c r="UEF2" s="503"/>
      <c r="UEG2" s="503"/>
      <c r="UEH2" s="503"/>
      <c r="UEI2" s="503"/>
      <c r="UEJ2" s="503"/>
      <c r="UEK2" s="503"/>
      <c r="UEL2" s="503"/>
      <c r="UEM2" s="503"/>
      <c r="UEN2" s="503"/>
      <c r="UEO2" s="503"/>
      <c r="UEP2" s="503"/>
      <c r="UEQ2" s="503"/>
      <c r="UER2" s="503" t="s">
        <v>349</v>
      </c>
      <c r="UES2" s="503"/>
      <c r="UET2" s="503"/>
      <c r="UEU2" s="503"/>
      <c r="UEV2" s="503"/>
      <c r="UEW2" s="503"/>
      <c r="UEX2" s="503"/>
      <c r="UEY2" s="503"/>
      <c r="UEZ2" s="503"/>
      <c r="UFA2" s="503"/>
      <c r="UFB2" s="503"/>
      <c r="UFC2" s="503"/>
      <c r="UFD2" s="503"/>
      <c r="UFE2" s="503"/>
      <c r="UFF2" s="503"/>
      <c r="UFG2" s="503"/>
      <c r="UFH2" s="503" t="s">
        <v>349</v>
      </c>
      <c r="UFI2" s="503"/>
      <c r="UFJ2" s="503"/>
      <c r="UFK2" s="503"/>
      <c r="UFL2" s="503"/>
      <c r="UFM2" s="503"/>
      <c r="UFN2" s="503"/>
      <c r="UFO2" s="503"/>
      <c r="UFP2" s="503"/>
      <c r="UFQ2" s="503"/>
      <c r="UFR2" s="503"/>
      <c r="UFS2" s="503"/>
      <c r="UFT2" s="503"/>
      <c r="UFU2" s="503"/>
      <c r="UFV2" s="503"/>
      <c r="UFW2" s="503"/>
      <c r="UFX2" s="503" t="s">
        <v>349</v>
      </c>
      <c r="UFY2" s="503"/>
      <c r="UFZ2" s="503"/>
      <c r="UGA2" s="503"/>
      <c r="UGB2" s="503"/>
      <c r="UGC2" s="503"/>
      <c r="UGD2" s="503"/>
      <c r="UGE2" s="503"/>
      <c r="UGF2" s="503"/>
      <c r="UGG2" s="503"/>
      <c r="UGH2" s="503"/>
      <c r="UGI2" s="503"/>
      <c r="UGJ2" s="503"/>
      <c r="UGK2" s="503"/>
      <c r="UGL2" s="503"/>
      <c r="UGM2" s="503"/>
      <c r="UGN2" s="503" t="s">
        <v>349</v>
      </c>
      <c r="UGO2" s="503"/>
      <c r="UGP2" s="503"/>
      <c r="UGQ2" s="503"/>
      <c r="UGR2" s="503"/>
      <c r="UGS2" s="503"/>
      <c r="UGT2" s="503"/>
      <c r="UGU2" s="503"/>
      <c r="UGV2" s="503"/>
      <c r="UGW2" s="503"/>
      <c r="UGX2" s="503"/>
      <c r="UGY2" s="503"/>
      <c r="UGZ2" s="503"/>
      <c r="UHA2" s="503"/>
      <c r="UHB2" s="503"/>
      <c r="UHC2" s="503"/>
      <c r="UHD2" s="503" t="s">
        <v>349</v>
      </c>
      <c r="UHE2" s="503"/>
      <c r="UHF2" s="503"/>
      <c r="UHG2" s="503"/>
      <c r="UHH2" s="503"/>
      <c r="UHI2" s="503"/>
      <c r="UHJ2" s="503"/>
      <c r="UHK2" s="503"/>
      <c r="UHL2" s="503"/>
      <c r="UHM2" s="503"/>
      <c r="UHN2" s="503"/>
      <c r="UHO2" s="503"/>
      <c r="UHP2" s="503"/>
      <c r="UHQ2" s="503"/>
      <c r="UHR2" s="503"/>
      <c r="UHS2" s="503"/>
      <c r="UHT2" s="503" t="s">
        <v>349</v>
      </c>
      <c r="UHU2" s="503"/>
      <c r="UHV2" s="503"/>
      <c r="UHW2" s="503"/>
      <c r="UHX2" s="503"/>
      <c r="UHY2" s="503"/>
      <c r="UHZ2" s="503"/>
      <c r="UIA2" s="503"/>
      <c r="UIB2" s="503"/>
      <c r="UIC2" s="503"/>
      <c r="UID2" s="503"/>
      <c r="UIE2" s="503"/>
      <c r="UIF2" s="503"/>
      <c r="UIG2" s="503"/>
      <c r="UIH2" s="503"/>
      <c r="UII2" s="503"/>
      <c r="UIJ2" s="503" t="s">
        <v>349</v>
      </c>
      <c r="UIK2" s="503"/>
      <c r="UIL2" s="503"/>
      <c r="UIM2" s="503"/>
      <c r="UIN2" s="503"/>
      <c r="UIO2" s="503"/>
      <c r="UIP2" s="503"/>
      <c r="UIQ2" s="503"/>
      <c r="UIR2" s="503"/>
      <c r="UIS2" s="503"/>
      <c r="UIT2" s="503"/>
      <c r="UIU2" s="503"/>
      <c r="UIV2" s="503"/>
      <c r="UIW2" s="503"/>
      <c r="UIX2" s="503"/>
      <c r="UIY2" s="503"/>
      <c r="UIZ2" s="503" t="s">
        <v>349</v>
      </c>
      <c r="UJA2" s="503"/>
      <c r="UJB2" s="503"/>
      <c r="UJC2" s="503"/>
      <c r="UJD2" s="503"/>
      <c r="UJE2" s="503"/>
      <c r="UJF2" s="503"/>
      <c r="UJG2" s="503"/>
      <c r="UJH2" s="503"/>
      <c r="UJI2" s="503"/>
      <c r="UJJ2" s="503"/>
      <c r="UJK2" s="503"/>
      <c r="UJL2" s="503"/>
      <c r="UJM2" s="503"/>
      <c r="UJN2" s="503"/>
      <c r="UJO2" s="503"/>
      <c r="UJP2" s="503" t="s">
        <v>349</v>
      </c>
      <c r="UJQ2" s="503"/>
      <c r="UJR2" s="503"/>
      <c r="UJS2" s="503"/>
      <c r="UJT2" s="503"/>
      <c r="UJU2" s="503"/>
      <c r="UJV2" s="503"/>
      <c r="UJW2" s="503"/>
      <c r="UJX2" s="503"/>
      <c r="UJY2" s="503"/>
      <c r="UJZ2" s="503"/>
      <c r="UKA2" s="503"/>
      <c r="UKB2" s="503"/>
      <c r="UKC2" s="503"/>
      <c r="UKD2" s="503"/>
      <c r="UKE2" s="503"/>
      <c r="UKF2" s="503" t="s">
        <v>349</v>
      </c>
      <c r="UKG2" s="503"/>
      <c r="UKH2" s="503"/>
      <c r="UKI2" s="503"/>
      <c r="UKJ2" s="503"/>
      <c r="UKK2" s="503"/>
      <c r="UKL2" s="503"/>
      <c r="UKM2" s="503"/>
      <c r="UKN2" s="503"/>
      <c r="UKO2" s="503"/>
      <c r="UKP2" s="503"/>
      <c r="UKQ2" s="503"/>
      <c r="UKR2" s="503"/>
      <c r="UKS2" s="503"/>
      <c r="UKT2" s="503"/>
      <c r="UKU2" s="503"/>
      <c r="UKV2" s="503" t="s">
        <v>349</v>
      </c>
      <c r="UKW2" s="503"/>
      <c r="UKX2" s="503"/>
      <c r="UKY2" s="503"/>
      <c r="UKZ2" s="503"/>
      <c r="ULA2" s="503"/>
      <c r="ULB2" s="503"/>
      <c r="ULC2" s="503"/>
      <c r="ULD2" s="503"/>
      <c r="ULE2" s="503"/>
      <c r="ULF2" s="503"/>
      <c r="ULG2" s="503"/>
      <c r="ULH2" s="503"/>
      <c r="ULI2" s="503"/>
      <c r="ULJ2" s="503"/>
      <c r="ULK2" s="503"/>
      <c r="ULL2" s="503" t="s">
        <v>349</v>
      </c>
      <c r="ULM2" s="503"/>
      <c r="ULN2" s="503"/>
      <c r="ULO2" s="503"/>
      <c r="ULP2" s="503"/>
      <c r="ULQ2" s="503"/>
      <c r="ULR2" s="503"/>
      <c r="ULS2" s="503"/>
      <c r="ULT2" s="503"/>
      <c r="ULU2" s="503"/>
      <c r="ULV2" s="503"/>
      <c r="ULW2" s="503"/>
      <c r="ULX2" s="503"/>
      <c r="ULY2" s="503"/>
      <c r="ULZ2" s="503"/>
      <c r="UMA2" s="503"/>
      <c r="UMB2" s="503" t="s">
        <v>349</v>
      </c>
      <c r="UMC2" s="503"/>
      <c r="UMD2" s="503"/>
      <c r="UME2" s="503"/>
      <c r="UMF2" s="503"/>
      <c r="UMG2" s="503"/>
      <c r="UMH2" s="503"/>
      <c r="UMI2" s="503"/>
      <c r="UMJ2" s="503"/>
      <c r="UMK2" s="503"/>
      <c r="UML2" s="503"/>
      <c r="UMM2" s="503"/>
      <c r="UMN2" s="503"/>
      <c r="UMO2" s="503"/>
      <c r="UMP2" s="503"/>
      <c r="UMQ2" s="503"/>
      <c r="UMR2" s="503" t="s">
        <v>349</v>
      </c>
      <c r="UMS2" s="503"/>
      <c r="UMT2" s="503"/>
      <c r="UMU2" s="503"/>
      <c r="UMV2" s="503"/>
      <c r="UMW2" s="503"/>
      <c r="UMX2" s="503"/>
      <c r="UMY2" s="503"/>
      <c r="UMZ2" s="503"/>
      <c r="UNA2" s="503"/>
      <c r="UNB2" s="503"/>
      <c r="UNC2" s="503"/>
      <c r="UND2" s="503"/>
      <c r="UNE2" s="503"/>
      <c r="UNF2" s="503"/>
      <c r="UNG2" s="503"/>
      <c r="UNH2" s="503" t="s">
        <v>349</v>
      </c>
      <c r="UNI2" s="503"/>
      <c r="UNJ2" s="503"/>
      <c r="UNK2" s="503"/>
      <c r="UNL2" s="503"/>
      <c r="UNM2" s="503"/>
      <c r="UNN2" s="503"/>
      <c r="UNO2" s="503"/>
      <c r="UNP2" s="503"/>
      <c r="UNQ2" s="503"/>
      <c r="UNR2" s="503"/>
      <c r="UNS2" s="503"/>
      <c r="UNT2" s="503"/>
      <c r="UNU2" s="503"/>
      <c r="UNV2" s="503"/>
      <c r="UNW2" s="503"/>
      <c r="UNX2" s="503" t="s">
        <v>349</v>
      </c>
      <c r="UNY2" s="503"/>
      <c r="UNZ2" s="503"/>
      <c r="UOA2" s="503"/>
      <c r="UOB2" s="503"/>
      <c r="UOC2" s="503"/>
      <c r="UOD2" s="503"/>
      <c r="UOE2" s="503"/>
      <c r="UOF2" s="503"/>
      <c r="UOG2" s="503"/>
      <c r="UOH2" s="503"/>
      <c r="UOI2" s="503"/>
      <c r="UOJ2" s="503"/>
      <c r="UOK2" s="503"/>
      <c r="UOL2" s="503"/>
      <c r="UOM2" s="503"/>
      <c r="UON2" s="503" t="s">
        <v>349</v>
      </c>
      <c r="UOO2" s="503"/>
      <c r="UOP2" s="503"/>
      <c r="UOQ2" s="503"/>
      <c r="UOR2" s="503"/>
      <c r="UOS2" s="503"/>
      <c r="UOT2" s="503"/>
      <c r="UOU2" s="503"/>
      <c r="UOV2" s="503"/>
      <c r="UOW2" s="503"/>
      <c r="UOX2" s="503"/>
      <c r="UOY2" s="503"/>
      <c r="UOZ2" s="503"/>
      <c r="UPA2" s="503"/>
      <c r="UPB2" s="503"/>
      <c r="UPC2" s="503"/>
      <c r="UPD2" s="503" t="s">
        <v>349</v>
      </c>
      <c r="UPE2" s="503"/>
      <c r="UPF2" s="503"/>
      <c r="UPG2" s="503"/>
      <c r="UPH2" s="503"/>
      <c r="UPI2" s="503"/>
      <c r="UPJ2" s="503"/>
      <c r="UPK2" s="503"/>
      <c r="UPL2" s="503"/>
      <c r="UPM2" s="503"/>
      <c r="UPN2" s="503"/>
      <c r="UPO2" s="503"/>
      <c r="UPP2" s="503"/>
      <c r="UPQ2" s="503"/>
      <c r="UPR2" s="503"/>
      <c r="UPS2" s="503"/>
      <c r="UPT2" s="503" t="s">
        <v>349</v>
      </c>
      <c r="UPU2" s="503"/>
      <c r="UPV2" s="503"/>
      <c r="UPW2" s="503"/>
      <c r="UPX2" s="503"/>
      <c r="UPY2" s="503"/>
      <c r="UPZ2" s="503"/>
      <c r="UQA2" s="503"/>
      <c r="UQB2" s="503"/>
      <c r="UQC2" s="503"/>
      <c r="UQD2" s="503"/>
      <c r="UQE2" s="503"/>
      <c r="UQF2" s="503"/>
      <c r="UQG2" s="503"/>
      <c r="UQH2" s="503"/>
      <c r="UQI2" s="503"/>
      <c r="UQJ2" s="503" t="s">
        <v>349</v>
      </c>
      <c r="UQK2" s="503"/>
      <c r="UQL2" s="503"/>
      <c r="UQM2" s="503"/>
      <c r="UQN2" s="503"/>
      <c r="UQO2" s="503"/>
      <c r="UQP2" s="503"/>
      <c r="UQQ2" s="503"/>
      <c r="UQR2" s="503"/>
      <c r="UQS2" s="503"/>
      <c r="UQT2" s="503"/>
      <c r="UQU2" s="503"/>
      <c r="UQV2" s="503"/>
      <c r="UQW2" s="503"/>
      <c r="UQX2" s="503"/>
      <c r="UQY2" s="503"/>
      <c r="UQZ2" s="503" t="s">
        <v>349</v>
      </c>
      <c r="URA2" s="503"/>
      <c r="URB2" s="503"/>
      <c r="URC2" s="503"/>
      <c r="URD2" s="503"/>
      <c r="URE2" s="503"/>
      <c r="URF2" s="503"/>
      <c r="URG2" s="503"/>
      <c r="URH2" s="503"/>
      <c r="URI2" s="503"/>
      <c r="URJ2" s="503"/>
      <c r="URK2" s="503"/>
      <c r="URL2" s="503"/>
      <c r="URM2" s="503"/>
      <c r="URN2" s="503"/>
      <c r="URO2" s="503"/>
      <c r="URP2" s="503" t="s">
        <v>349</v>
      </c>
      <c r="URQ2" s="503"/>
      <c r="URR2" s="503"/>
      <c r="URS2" s="503"/>
      <c r="URT2" s="503"/>
      <c r="URU2" s="503"/>
      <c r="URV2" s="503"/>
      <c r="URW2" s="503"/>
      <c r="URX2" s="503"/>
      <c r="URY2" s="503"/>
      <c r="URZ2" s="503"/>
      <c r="USA2" s="503"/>
      <c r="USB2" s="503"/>
      <c r="USC2" s="503"/>
      <c r="USD2" s="503"/>
      <c r="USE2" s="503"/>
      <c r="USF2" s="503" t="s">
        <v>349</v>
      </c>
      <c r="USG2" s="503"/>
      <c r="USH2" s="503"/>
      <c r="USI2" s="503"/>
      <c r="USJ2" s="503"/>
      <c r="USK2" s="503"/>
      <c r="USL2" s="503"/>
      <c r="USM2" s="503"/>
      <c r="USN2" s="503"/>
      <c r="USO2" s="503"/>
      <c r="USP2" s="503"/>
      <c r="USQ2" s="503"/>
      <c r="USR2" s="503"/>
      <c r="USS2" s="503"/>
      <c r="UST2" s="503"/>
      <c r="USU2" s="503"/>
      <c r="USV2" s="503" t="s">
        <v>349</v>
      </c>
      <c r="USW2" s="503"/>
      <c r="USX2" s="503"/>
      <c r="USY2" s="503"/>
      <c r="USZ2" s="503"/>
      <c r="UTA2" s="503"/>
      <c r="UTB2" s="503"/>
      <c r="UTC2" s="503"/>
      <c r="UTD2" s="503"/>
      <c r="UTE2" s="503"/>
      <c r="UTF2" s="503"/>
      <c r="UTG2" s="503"/>
      <c r="UTH2" s="503"/>
      <c r="UTI2" s="503"/>
      <c r="UTJ2" s="503"/>
      <c r="UTK2" s="503"/>
      <c r="UTL2" s="503" t="s">
        <v>349</v>
      </c>
      <c r="UTM2" s="503"/>
      <c r="UTN2" s="503"/>
      <c r="UTO2" s="503"/>
      <c r="UTP2" s="503"/>
      <c r="UTQ2" s="503"/>
      <c r="UTR2" s="503"/>
      <c r="UTS2" s="503"/>
      <c r="UTT2" s="503"/>
      <c r="UTU2" s="503"/>
      <c r="UTV2" s="503"/>
      <c r="UTW2" s="503"/>
      <c r="UTX2" s="503"/>
      <c r="UTY2" s="503"/>
      <c r="UTZ2" s="503"/>
      <c r="UUA2" s="503"/>
      <c r="UUB2" s="503" t="s">
        <v>349</v>
      </c>
      <c r="UUC2" s="503"/>
      <c r="UUD2" s="503"/>
      <c r="UUE2" s="503"/>
      <c r="UUF2" s="503"/>
      <c r="UUG2" s="503"/>
      <c r="UUH2" s="503"/>
      <c r="UUI2" s="503"/>
      <c r="UUJ2" s="503"/>
      <c r="UUK2" s="503"/>
      <c r="UUL2" s="503"/>
      <c r="UUM2" s="503"/>
      <c r="UUN2" s="503"/>
      <c r="UUO2" s="503"/>
      <c r="UUP2" s="503"/>
      <c r="UUQ2" s="503"/>
      <c r="UUR2" s="503" t="s">
        <v>349</v>
      </c>
      <c r="UUS2" s="503"/>
      <c r="UUT2" s="503"/>
      <c r="UUU2" s="503"/>
      <c r="UUV2" s="503"/>
      <c r="UUW2" s="503"/>
      <c r="UUX2" s="503"/>
      <c r="UUY2" s="503"/>
      <c r="UUZ2" s="503"/>
      <c r="UVA2" s="503"/>
      <c r="UVB2" s="503"/>
      <c r="UVC2" s="503"/>
      <c r="UVD2" s="503"/>
      <c r="UVE2" s="503"/>
      <c r="UVF2" s="503"/>
      <c r="UVG2" s="503"/>
      <c r="UVH2" s="503" t="s">
        <v>349</v>
      </c>
      <c r="UVI2" s="503"/>
      <c r="UVJ2" s="503"/>
      <c r="UVK2" s="503"/>
      <c r="UVL2" s="503"/>
      <c r="UVM2" s="503"/>
      <c r="UVN2" s="503"/>
      <c r="UVO2" s="503"/>
      <c r="UVP2" s="503"/>
      <c r="UVQ2" s="503"/>
      <c r="UVR2" s="503"/>
      <c r="UVS2" s="503"/>
      <c r="UVT2" s="503"/>
      <c r="UVU2" s="503"/>
      <c r="UVV2" s="503"/>
      <c r="UVW2" s="503"/>
      <c r="UVX2" s="503" t="s">
        <v>349</v>
      </c>
      <c r="UVY2" s="503"/>
      <c r="UVZ2" s="503"/>
      <c r="UWA2" s="503"/>
      <c r="UWB2" s="503"/>
      <c r="UWC2" s="503"/>
      <c r="UWD2" s="503"/>
      <c r="UWE2" s="503"/>
      <c r="UWF2" s="503"/>
      <c r="UWG2" s="503"/>
      <c r="UWH2" s="503"/>
      <c r="UWI2" s="503"/>
      <c r="UWJ2" s="503"/>
      <c r="UWK2" s="503"/>
      <c r="UWL2" s="503"/>
      <c r="UWM2" s="503"/>
      <c r="UWN2" s="503" t="s">
        <v>349</v>
      </c>
      <c r="UWO2" s="503"/>
      <c r="UWP2" s="503"/>
      <c r="UWQ2" s="503"/>
      <c r="UWR2" s="503"/>
      <c r="UWS2" s="503"/>
      <c r="UWT2" s="503"/>
      <c r="UWU2" s="503"/>
      <c r="UWV2" s="503"/>
      <c r="UWW2" s="503"/>
      <c r="UWX2" s="503"/>
      <c r="UWY2" s="503"/>
      <c r="UWZ2" s="503"/>
      <c r="UXA2" s="503"/>
      <c r="UXB2" s="503"/>
      <c r="UXC2" s="503"/>
      <c r="UXD2" s="503" t="s">
        <v>349</v>
      </c>
      <c r="UXE2" s="503"/>
      <c r="UXF2" s="503"/>
      <c r="UXG2" s="503"/>
      <c r="UXH2" s="503"/>
      <c r="UXI2" s="503"/>
      <c r="UXJ2" s="503"/>
      <c r="UXK2" s="503"/>
      <c r="UXL2" s="503"/>
      <c r="UXM2" s="503"/>
      <c r="UXN2" s="503"/>
      <c r="UXO2" s="503"/>
      <c r="UXP2" s="503"/>
      <c r="UXQ2" s="503"/>
      <c r="UXR2" s="503"/>
      <c r="UXS2" s="503"/>
      <c r="UXT2" s="503" t="s">
        <v>349</v>
      </c>
      <c r="UXU2" s="503"/>
      <c r="UXV2" s="503"/>
      <c r="UXW2" s="503"/>
      <c r="UXX2" s="503"/>
      <c r="UXY2" s="503"/>
      <c r="UXZ2" s="503"/>
      <c r="UYA2" s="503"/>
      <c r="UYB2" s="503"/>
      <c r="UYC2" s="503"/>
      <c r="UYD2" s="503"/>
      <c r="UYE2" s="503"/>
      <c r="UYF2" s="503"/>
      <c r="UYG2" s="503"/>
      <c r="UYH2" s="503"/>
      <c r="UYI2" s="503"/>
      <c r="UYJ2" s="503" t="s">
        <v>349</v>
      </c>
      <c r="UYK2" s="503"/>
      <c r="UYL2" s="503"/>
      <c r="UYM2" s="503"/>
      <c r="UYN2" s="503"/>
      <c r="UYO2" s="503"/>
      <c r="UYP2" s="503"/>
      <c r="UYQ2" s="503"/>
      <c r="UYR2" s="503"/>
      <c r="UYS2" s="503"/>
      <c r="UYT2" s="503"/>
      <c r="UYU2" s="503"/>
      <c r="UYV2" s="503"/>
      <c r="UYW2" s="503"/>
      <c r="UYX2" s="503"/>
      <c r="UYY2" s="503"/>
      <c r="UYZ2" s="503" t="s">
        <v>349</v>
      </c>
      <c r="UZA2" s="503"/>
      <c r="UZB2" s="503"/>
      <c r="UZC2" s="503"/>
      <c r="UZD2" s="503"/>
      <c r="UZE2" s="503"/>
      <c r="UZF2" s="503"/>
      <c r="UZG2" s="503"/>
      <c r="UZH2" s="503"/>
      <c r="UZI2" s="503"/>
      <c r="UZJ2" s="503"/>
      <c r="UZK2" s="503"/>
      <c r="UZL2" s="503"/>
      <c r="UZM2" s="503"/>
      <c r="UZN2" s="503"/>
      <c r="UZO2" s="503"/>
      <c r="UZP2" s="503" t="s">
        <v>349</v>
      </c>
      <c r="UZQ2" s="503"/>
      <c r="UZR2" s="503"/>
      <c r="UZS2" s="503"/>
      <c r="UZT2" s="503"/>
      <c r="UZU2" s="503"/>
      <c r="UZV2" s="503"/>
      <c r="UZW2" s="503"/>
      <c r="UZX2" s="503"/>
      <c r="UZY2" s="503"/>
      <c r="UZZ2" s="503"/>
      <c r="VAA2" s="503"/>
      <c r="VAB2" s="503"/>
      <c r="VAC2" s="503"/>
      <c r="VAD2" s="503"/>
      <c r="VAE2" s="503"/>
      <c r="VAF2" s="503" t="s">
        <v>349</v>
      </c>
      <c r="VAG2" s="503"/>
      <c r="VAH2" s="503"/>
      <c r="VAI2" s="503"/>
      <c r="VAJ2" s="503"/>
      <c r="VAK2" s="503"/>
      <c r="VAL2" s="503"/>
      <c r="VAM2" s="503"/>
      <c r="VAN2" s="503"/>
      <c r="VAO2" s="503"/>
      <c r="VAP2" s="503"/>
      <c r="VAQ2" s="503"/>
      <c r="VAR2" s="503"/>
      <c r="VAS2" s="503"/>
      <c r="VAT2" s="503"/>
      <c r="VAU2" s="503"/>
      <c r="VAV2" s="503" t="s">
        <v>349</v>
      </c>
      <c r="VAW2" s="503"/>
      <c r="VAX2" s="503"/>
      <c r="VAY2" s="503"/>
      <c r="VAZ2" s="503"/>
      <c r="VBA2" s="503"/>
      <c r="VBB2" s="503"/>
      <c r="VBC2" s="503"/>
      <c r="VBD2" s="503"/>
      <c r="VBE2" s="503"/>
      <c r="VBF2" s="503"/>
      <c r="VBG2" s="503"/>
      <c r="VBH2" s="503"/>
      <c r="VBI2" s="503"/>
      <c r="VBJ2" s="503"/>
      <c r="VBK2" s="503"/>
      <c r="VBL2" s="503" t="s">
        <v>349</v>
      </c>
      <c r="VBM2" s="503"/>
      <c r="VBN2" s="503"/>
      <c r="VBO2" s="503"/>
      <c r="VBP2" s="503"/>
      <c r="VBQ2" s="503"/>
      <c r="VBR2" s="503"/>
      <c r="VBS2" s="503"/>
      <c r="VBT2" s="503"/>
      <c r="VBU2" s="503"/>
      <c r="VBV2" s="503"/>
      <c r="VBW2" s="503"/>
      <c r="VBX2" s="503"/>
      <c r="VBY2" s="503"/>
      <c r="VBZ2" s="503"/>
      <c r="VCA2" s="503"/>
      <c r="VCB2" s="503" t="s">
        <v>349</v>
      </c>
      <c r="VCC2" s="503"/>
      <c r="VCD2" s="503"/>
      <c r="VCE2" s="503"/>
      <c r="VCF2" s="503"/>
      <c r="VCG2" s="503"/>
      <c r="VCH2" s="503"/>
      <c r="VCI2" s="503"/>
      <c r="VCJ2" s="503"/>
      <c r="VCK2" s="503"/>
      <c r="VCL2" s="503"/>
      <c r="VCM2" s="503"/>
      <c r="VCN2" s="503"/>
      <c r="VCO2" s="503"/>
      <c r="VCP2" s="503"/>
      <c r="VCQ2" s="503"/>
      <c r="VCR2" s="503" t="s">
        <v>349</v>
      </c>
      <c r="VCS2" s="503"/>
      <c r="VCT2" s="503"/>
      <c r="VCU2" s="503"/>
      <c r="VCV2" s="503"/>
      <c r="VCW2" s="503"/>
      <c r="VCX2" s="503"/>
      <c r="VCY2" s="503"/>
      <c r="VCZ2" s="503"/>
      <c r="VDA2" s="503"/>
      <c r="VDB2" s="503"/>
      <c r="VDC2" s="503"/>
      <c r="VDD2" s="503"/>
      <c r="VDE2" s="503"/>
      <c r="VDF2" s="503"/>
      <c r="VDG2" s="503"/>
      <c r="VDH2" s="503" t="s">
        <v>349</v>
      </c>
      <c r="VDI2" s="503"/>
      <c r="VDJ2" s="503"/>
      <c r="VDK2" s="503"/>
      <c r="VDL2" s="503"/>
      <c r="VDM2" s="503"/>
      <c r="VDN2" s="503"/>
      <c r="VDO2" s="503"/>
      <c r="VDP2" s="503"/>
      <c r="VDQ2" s="503"/>
      <c r="VDR2" s="503"/>
      <c r="VDS2" s="503"/>
      <c r="VDT2" s="503"/>
      <c r="VDU2" s="503"/>
      <c r="VDV2" s="503"/>
      <c r="VDW2" s="503"/>
      <c r="VDX2" s="503" t="s">
        <v>349</v>
      </c>
      <c r="VDY2" s="503"/>
      <c r="VDZ2" s="503"/>
      <c r="VEA2" s="503"/>
      <c r="VEB2" s="503"/>
      <c r="VEC2" s="503"/>
      <c r="VED2" s="503"/>
      <c r="VEE2" s="503"/>
      <c r="VEF2" s="503"/>
      <c r="VEG2" s="503"/>
      <c r="VEH2" s="503"/>
      <c r="VEI2" s="503"/>
      <c r="VEJ2" s="503"/>
      <c r="VEK2" s="503"/>
      <c r="VEL2" s="503"/>
      <c r="VEM2" s="503"/>
      <c r="VEN2" s="503" t="s">
        <v>349</v>
      </c>
      <c r="VEO2" s="503"/>
      <c r="VEP2" s="503"/>
      <c r="VEQ2" s="503"/>
      <c r="VER2" s="503"/>
      <c r="VES2" s="503"/>
      <c r="VET2" s="503"/>
      <c r="VEU2" s="503"/>
      <c r="VEV2" s="503"/>
      <c r="VEW2" s="503"/>
      <c r="VEX2" s="503"/>
      <c r="VEY2" s="503"/>
      <c r="VEZ2" s="503"/>
      <c r="VFA2" s="503"/>
      <c r="VFB2" s="503"/>
      <c r="VFC2" s="503"/>
      <c r="VFD2" s="503" t="s">
        <v>349</v>
      </c>
      <c r="VFE2" s="503"/>
      <c r="VFF2" s="503"/>
      <c r="VFG2" s="503"/>
      <c r="VFH2" s="503"/>
      <c r="VFI2" s="503"/>
      <c r="VFJ2" s="503"/>
      <c r="VFK2" s="503"/>
      <c r="VFL2" s="503"/>
      <c r="VFM2" s="503"/>
      <c r="VFN2" s="503"/>
      <c r="VFO2" s="503"/>
      <c r="VFP2" s="503"/>
      <c r="VFQ2" s="503"/>
      <c r="VFR2" s="503"/>
      <c r="VFS2" s="503"/>
      <c r="VFT2" s="503" t="s">
        <v>349</v>
      </c>
      <c r="VFU2" s="503"/>
      <c r="VFV2" s="503"/>
      <c r="VFW2" s="503"/>
      <c r="VFX2" s="503"/>
      <c r="VFY2" s="503"/>
      <c r="VFZ2" s="503"/>
      <c r="VGA2" s="503"/>
      <c r="VGB2" s="503"/>
      <c r="VGC2" s="503"/>
      <c r="VGD2" s="503"/>
      <c r="VGE2" s="503"/>
      <c r="VGF2" s="503"/>
      <c r="VGG2" s="503"/>
      <c r="VGH2" s="503"/>
      <c r="VGI2" s="503"/>
      <c r="VGJ2" s="503" t="s">
        <v>349</v>
      </c>
      <c r="VGK2" s="503"/>
      <c r="VGL2" s="503"/>
      <c r="VGM2" s="503"/>
      <c r="VGN2" s="503"/>
      <c r="VGO2" s="503"/>
      <c r="VGP2" s="503"/>
      <c r="VGQ2" s="503"/>
      <c r="VGR2" s="503"/>
      <c r="VGS2" s="503"/>
      <c r="VGT2" s="503"/>
      <c r="VGU2" s="503"/>
      <c r="VGV2" s="503"/>
      <c r="VGW2" s="503"/>
      <c r="VGX2" s="503"/>
      <c r="VGY2" s="503"/>
      <c r="VGZ2" s="503" t="s">
        <v>349</v>
      </c>
      <c r="VHA2" s="503"/>
      <c r="VHB2" s="503"/>
      <c r="VHC2" s="503"/>
      <c r="VHD2" s="503"/>
      <c r="VHE2" s="503"/>
      <c r="VHF2" s="503"/>
      <c r="VHG2" s="503"/>
      <c r="VHH2" s="503"/>
      <c r="VHI2" s="503"/>
      <c r="VHJ2" s="503"/>
      <c r="VHK2" s="503"/>
      <c r="VHL2" s="503"/>
      <c r="VHM2" s="503"/>
      <c r="VHN2" s="503"/>
      <c r="VHO2" s="503"/>
      <c r="VHP2" s="503" t="s">
        <v>349</v>
      </c>
      <c r="VHQ2" s="503"/>
      <c r="VHR2" s="503"/>
      <c r="VHS2" s="503"/>
      <c r="VHT2" s="503"/>
      <c r="VHU2" s="503"/>
      <c r="VHV2" s="503"/>
      <c r="VHW2" s="503"/>
      <c r="VHX2" s="503"/>
      <c r="VHY2" s="503"/>
      <c r="VHZ2" s="503"/>
      <c r="VIA2" s="503"/>
      <c r="VIB2" s="503"/>
      <c r="VIC2" s="503"/>
      <c r="VID2" s="503"/>
      <c r="VIE2" s="503"/>
      <c r="VIF2" s="503" t="s">
        <v>349</v>
      </c>
      <c r="VIG2" s="503"/>
      <c r="VIH2" s="503"/>
      <c r="VII2" s="503"/>
      <c r="VIJ2" s="503"/>
      <c r="VIK2" s="503"/>
      <c r="VIL2" s="503"/>
      <c r="VIM2" s="503"/>
      <c r="VIN2" s="503"/>
      <c r="VIO2" s="503"/>
      <c r="VIP2" s="503"/>
      <c r="VIQ2" s="503"/>
      <c r="VIR2" s="503"/>
      <c r="VIS2" s="503"/>
      <c r="VIT2" s="503"/>
      <c r="VIU2" s="503"/>
      <c r="VIV2" s="503" t="s">
        <v>349</v>
      </c>
      <c r="VIW2" s="503"/>
      <c r="VIX2" s="503"/>
      <c r="VIY2" s="503"/>
      <c r="VIZ2" s="503"/>
      <c r="VJA2" s="503"/>
      <c r="VJB2" s="503"/>
      <c r="VJC2" s="503"/>
      <c r="VJD2" s="503"/>
      <c r="VJE2" s="503"/>
      <c r="VJF2" s="503"/>
      <c r="VJG2" s="503"/>
      <c r="VJH2" s="503"/>
      <c r="VJI2" s="503"/>
      <c r="VJJ2" s="503"/>
      <c r="VJK2" s="503"/>
      <c r="VJL2" s="503" t="s">
        <v>349</v>
      </c>
      <c r="VJM2" s="503"/>
      <c r="VJN2" s="503"/>
      <c r="VJO2" s="503"/>
      <c r="VJP2" s="503"/>
      <c r="VJQ2" s="503"/>
      <c r="VJR2" s="503"/>
      <c r="VJS2" s="503"/>
      <c r="VJT2" s="503"/>
      <c r="VJU2" s="503"/>
      <c r="VJV2" s="503"/>
      <c r="VJW2" s="503"/>
      <c r="VJX2" s="503"/>
      <c r="VJY2" s="503"/>
      <c r="VJZ2" s="503"/>
      <c r="VKA2" s="503"/>
      <c r="VKB2" s="503" t="s">
        <v>349</v>
      </c>
      <c r="VKC2" s="503"/>
      <c r="VKD2" s="503"/>
      <c r="VKE2" s="503"/>
      <c r="VKF2" s="503"/>
      <c r="VKG2" s="503"/>
      <c r="VKH2" s="503"/>
      <c r="VKI2" s="503"/>
      <c r="VKJ2" s="503"/>
      <c r="VKK2" s="503"/>
      <c r="VKL2" s="503"/>
      <c r="VKM2" s="503"/>
      <c r="VKN2" s="503"/>
      <c r="VKO2" s="503"/>
      <c r="VKP2" s="503"/>
      <c r="VKQ2" s="503"/>
      <c r="VKR2" s="503" t="s">
        <v>349</v>
      </c>
      <c r="VKS2" s="503"/>
      <c r="VKT2" s="503"/>
      <c r="VKU2" s="503"/>
      <c r="VKV2" s="503"/>
      <c r="VKW2" s="503"/>
      <c r="VKX2" s="503"/>
      <c r="VKY2" s="503"/>
      <c r="VKZ2" s="503"/>
      <c r="VLA2" s="503"/>
      <c r="VLB2" s="503"/>
      <c r="VLC2" s="503"/>
      <c r="VLD2" s="503"/>
      <c r="VLE2" s="503"/>
      <c r="VLF2" s="503"/>
      <c r="VLG2" s="503"/>
      <c r="VLH2" s="503" t="s">
        <v>349</v>
      </c>
      <c r="VLI2" s="503"/>
      <c r="VLJ2" s="503"/>
      <c r="VLK2" s="503"/>
      <c r="VLL2" s="503"/>
      <c r="VLM2" s="503"/>
      <c r="VLN2" s="503"/>
      <c r="VLO2" s="503"/>
      <c r="VLP2" s="503"/>
      <c r="VLQ2" s="503"/>
      <c r="VLR2" s="503"/>
      <c r="VLS2" s="503"/>
      <c r="VLT2" s="503"/>
      <c r="VLU2" s="503"/>
      <c r="VLV2" s="503"/>
      <c r="VLW2" s="503"/>
      <c r="VLX2" s="503" t="s">
        <v>349</v>
      </c>
      <c r="VLY2" s="503"/>
      <c r="VLZ2" s="503"/>
      <c r="VMA2" s="503"/>
      <c r="VMB2" s="503"/>
      <c r="VMC2" s="503"/>
      <c r="VMD2" s="503"/>
      <c r="VME2" s="503"/>
      <c r="VMF2" s="503"/>
      <c r="VMG2" s="503"/>
      <c r="VMH2" s="503"/>
      <c r="VMI2" s="503"/>
      <c r="VMJ2" s="503"/>
      <c r="VMK2" s="503"/>
      <c r="VML2" s="503"/>
      <c r="VMM2" s="503"/>
      <c r="VMN2" s="503" t="s">
        <v>349</v>
      </c>
      <c r="VMO2" s="503"/>
      <c r="VMP2" s="503"/>
      <c r="VMQ2" s="503"/>
      <c r="VMR2" s="503"/>
      <c r="VMS2" s="503"/>
      <c r="VMT2" s="503"/>
      <c r="VMU2" s="503"/>
      <c r="VMV2" s="503"/>
      <c r="VMW2" s="503"/>
      <c r="VMX2" s="503"/>
      <c r="VMY2" s="503"/>
      <c r="VMZ2" s="503"/>
      <c r="VNA2" s="503"/>
      <c r="VNB2" s="503"/>
      <c r="VNC2" s="503"/>
      <c r="VND2" s="503" t="s">
        <v>349</v>
      </c>
      <c r="VNE2" s="503"/>
      <c r="VNF2" s="503"/>
      <c r="VNG2" s="503"/>
      <c r="VNH2" s="503"/>
      <c r="VNI2" s="503"/>
      <c r="VNJ2" s="503"/>
      <c r="VNK2" s="503"/>
      <c r="VNL2" s="503"/>
      <c r="VNM2" s="503"/>
      <c r="VNN2" s="503"/>
      <c r="VNO2" s="503"/>
      <c r="VNP2" s="503"/>
      <c r="VNQ2" s="503"/>
      <c r="VNR2" s="503"/>
      <c r="VNS2" s="503"/>
      <c r="VNT2" s="503" t="s">
        <v>349</v>
      </c>
      <c r="VNU2" s="503"/>
      <c r="VNV2" s="503"/>
      <c r="VNW2" s="503"/>
      <c r="VNX2" s="503"/>
      <c r="VNY2" s="503"/>
      <c r="VNZ2" s="503"/>
      <c r="VOA2" s="503"/>
      <c r="VOB2" s="503"/>
      <c r="VOC2" s="503"/>
      <c r="VOD2" s="503"/>
      <c r="VOE2" s="503"/>
      <c r="VOF2" s="503"/>
      <c r="VOG2" s="503"/>
      <c r="VOH2" s="503"/>
      <c r="VOI2" s="503"/>
      <c r="VOJ2" s="503" t="s">
        <v>349</v>
      </c>
      <c r="VOK2" s="503"/>
      <c r="VOL2" s="503"/>
      <c r="VOM2" s="503"/>
      <c r="VON2" s="503"/>
      <c r="VOO2" s="503"/>
      <c r="VOP2" s="503"/>
      <c r="VOQ2" s="503"/>
      <c r="VOR2" s="503"/>
      <c r="VOS2" s="503"/>
      <c r="VOT2" s="503"/>
      <c r="VOU2" s="503"/>
      <c r="VOV2" s="503"/>
      <c r="VOW2" s="503"/>
      <c r="VOX2" s="503"/>
      <c r="VOY2" s="503"/>
      <c r="VOZ2" s="503" t="s">
        <v>349</v>
      </c>
      <c r="VPA2" s="503"/>
      <c r="VPB2" s="503"/>
      <c r="VPC2" s="503"/>
      <c r="VPD2" s="503"/>
      <c r="VPE2" s="503"/>
      <c r="VPF2" s="503"/>
      <c r="VPG2" s="503"/>
      <c r="VPH2" s="503"/>
      <c r="VPI2" s="503"/>
      <c r="VPJ2" s="503"/>
      <c r="VPK2" s="503"/>
      <c r="VPL2" s="503"/>
      <c r="VPM2" s="503"/>
      <c r="VPN2" s="503"/>
      <c r="VPO2" s="503"/>
      <c r="VPP2" s="503" t="s">
        <v>349</v>
      </c>
      <c r="VPQ2" s="503"/>
      <c r="VPR2" s="503"/>
      <c r="VPS2" s="503"/>
      <c r="VPT2" s="503"/>
      <c r="VPU2" s="503"/>
      <c r="VPV2" s="503"/>
      <c r="VPW2" s="503"/>
      <c r="VPX2" s="503"/>
      <c r="VPY2" s="503"/>
      <c r="VPZ2" s="503"/>
      <c r="VQA2" s="503"/>
      <c r="VQB2" s="503"/>
      <c r="VQC2" s="503"/>
      <c r="VQD2" s="503"/>
      <c r="VQE2" s="503"/>
      <c r="VQF2" s="503" t="s">
        <v>349</v>
      </c>
      <c r="VQG2" s="503"/>
      <c r="VQH2" s="503"/>
      <c r="VQI2" s="503"/>
      <c r="VQJ2" s="503"/>
      <c r="VQK2" s="503"/>
      <c r="VQL2" s="503"/>
      <c r="VQM2" s="503"/>
      <c r="VQN2" s="503"/>
      <c r="VQO2" s="503"/>
      <c r="VQP2" s="503"/>
      <c r="VQQ2" s="503"/>
      <c r="VQR2" s="503"/>
      <c r="VQS2" s="503"/>
      <c r="VQT2" s="503"/>
      <c r="VQU2" s="503"/>
      <c r="VQV2" s="503" t="s">
        <v>349</v>
      </c>
      <c r="VQW2" s="503"/>
      <c r="VQX2" s="503"/>
      <c r="VQY2" s="503"/>
      <c r="VQZ2" s="503"/>
      <c r="VRA2" s="503"/>
      <c r="VRB2" s="503"/>
      <c r="VRC2" s="503"/>
      <c r="VRD2" s="503"/>
      <c r="VRE2" s="503"/>
      <c r="VRF2" s="503"/>
      <c r="VRG2" s="503"/>
      <c r="VRH2" s="503"/>
      <c r="VRI2" s="503"/>
      <c r="VRJ2" s="503"/>
      <c r="VRK2" s="503"/>
      <c r="VRL2" s="503" t="s">
        <v>349</v>
      </c>
      <c r="VRM2" s="503"/>
      <c r="VRN2" s="503"/>
      <c r="VRO2" s="503"/>
      <c r="VRP2" s="503"/>
      <c r="VRQ2" s="503"/>
      <c r="VRR2" s="503"/>
      <c r="VRS2" s="503"/>
      <c r="VRT2" s="503"/>
      <c r="VRU2" s="503"/>
      <c r="VRV2" s="503"/>
      <c r="VRW2" s="503"/>
      <c r="VRX2" s="503"/>
      <c r="VRY2" s="503"/>
      <c r="VRZ2" s="503"/>
      <c r="VSA2" s="503"/>
      <c r="VSB2" s="503" t="s">
        <v>349</v>
      </c>
      <c r="VSC2" s="503"/>
      <c r="VSD2" s="503"/>
      <c r="VSE2" s="503"/>
      <c r="VSF2" s="503"/>
      <c r="VSG2" s="503"/>
      <c r="VSH2" s="503"/>
      <c r="VSI2" s="503"/>
      <c r="VSJ2" s="503"/>
      <c r="VSK2" s="503"/>
      <c r="VSL2" s="503"/>
      <c r="VSM2" s="503"/>
      <c r="VSN2" s="503"/>
      <c r="VSO2" s="503"/>
      <c r="VSP2" s="503"/>
      <c r="VSQ2" s="503"/>
      <c r="VSR2" s="503" t="s">
        <v>349</v>
      </c>
      <c r="VSS2" s="503"/>
      <c r="VST2" s="503"/>
      <c r="VSU2" s="503"/>
      <c r="VSV2" s="503"/>
      <c r="VSW2" s="503"/>
      <c r="VSX2" s="503"/>
      <c r="VSY2" s="503"/>
      <c r="VSZ2" s="503"/>
      <c r="VTA2" s="503"/>
      <c r="VTB2" s="503"/>
      <c r="VTC2" s="503"/>
      <c r="VTD2" s="503"/>
      <c r="VTE2" s="503"/>
      <c r="VTF2" s="503"/>
      <c r="VTG2" s="503"/>
      <c r="VTH2" s="503" t="s">
        <v>349</v>
      </c>
      <c r="VTI2" s="503"/>
      <c r="VTJ2" s="503"/>
      <c r="VTK2" s="503"/>
      <c r="VTL2" s="503"/>
      <c r="VTM2" s="503"/>
      <c r="VTN2" s="503"/>
      <c r="VTO2" s="503"/>
      <c r="VTP2" s="503"/>
      <c r="VTQ2" s="503"/>
      <c r="VTR2" s="503"/>
      <c r="VTS2" s="503"/>
      <c r="VTT2" s="503"/>
      <c r="VTU2" s="503"/>
      <c r="VTV2" s="503"/>
      <c r="VTW2" s="503"/>
      <c r="VTX2" s="503" t="s">
        <v>349</v>
      </c>
      <c r="VTY2" s="503"/>
      <c r="VTZ2" s="503"/>
      <c r="VUA2" s="503"/>
      <c r="VUB2" s="503"/>
      <c r="VUC2" s="503"/>
      <c r="VUD2" s="503"/>
      <c r="VUE2" s="503"/>
      <c r="VUF2" s="503"/>
      <c r="VUG2" s="503"/>
      <c r="VUH2" s="503"/>
      <c r="VUI2" s="503"/>
      <c r="VUJ2" s="503"/>
      <c r="VUK2" s="503"/>
      <c r="VUL2" s="503"/>
      <c r="VUM2" s="503"/>
      <c r="VUN2" s="503" t="s">
        <v>349</v>
      </c>
      <c r="VUO2" s="503"/>
      <c r="VUP2" s="503"/>
      <c r="VUQ2" s="503"/>
      <c r="VUR2" s="503"/>
      <c r="VUS2" s="503"/>
      <c r="VUT2" s="503"/>
      <c r="VUU2" s="503"/>
      <c r="VUV2" s="503"/>
      <c r="VUW2" s="503"/>
      <c r="VUX2" s="503"/>
      <c r="VUY2" s="503"/>
      <c r="VUZ2" s="503"/>
      <c r="VVA2" s="503"/>
      <c r="VVB2" s="503"/>
      <c r="VVC2" s="503"/>
      <c r="VVD2" s="503" t="s">
        <v>349</v>
      </c>
      <c r="VVE2" s="503"/>
      <c r="VVF2" s="503"/>
      <c r="VVG2" s="503"/>
      <c r="VVH2" s="503"/>
      <c r="VVI2" s="503"/>
      <c r="VVJ2" s="503"/>
      <c r="VVK2" s="503"/>
      <c r="VVL2" s="503"/>
      <c r="VVM2" s="503"/>
      <c r="VVN2" s="503"/>
      <c r="VVO2" s="503"/>
      <c r="VVP2" s="503"/>
      <c r="VVQ2" s="503"/>
      <c r="VVR2" s="503"/>
      <c r="VVS2" s="503"/>
      <c r="VVT2" s="503" t="s">
        <v>349</v>
      </c>
      <c r="VVU2" s="503"/>
      <c r="VVV2" s="503"/>
      <c r="VVW2" s="503"/>
      <c r="VVX2" s="503"/>
      <c r="VVY2" s="503"/>
      <c r="VVZ2" s="503"/>
      <c r="VWA2" s="503"/>
      <c r="VWB2" s="503"/>
      <c r="VWC2" s="503"/>
      <c r="VWD2" s="503"/>
      <c r="VWE2" s="503"/>
      <c r="VWF2" s="503"/>
      <c r="VWG2" s="503"/>
      <c r="VWH2" s="503"/>
      <c r="VWI2" s="503"/>
      <c r="VWJ2" s="503" t="s">
        <v>349</v>
      </c>
      <c r="VWK2" s="503"/>
      <c r="VWL2" s="503"/>
      <c r="VWM2" s="503"/>
      <c r="VWN2" s="503"/>
      <c r="VWO2" s="503"/>
      <c r="VWP2" s="503"/>
      <c r="VWQ2" s="503"/>
      <c r="VWR2" s="503"/>
      <c r="VWS2" s="503"/>
      <c r="VWT2" s="503"/>
      <c r="VWU2" s="503"/>
      <c r="VWV2" s="503"/>
      <c r="VWW2" s="503"/>
      <c r="VWX2" s="503"/>
      <c r="VWY2" s="503"/>
      <c r="VWZ2" s="503" t="s">
        <v>349</v>
      </c>
      <c r="VXA2" s="503"/>
      <c r="VXB2" s="503"/>
      <c r="VXC2" s="503"/>
      <c r="VXD2" s="503"/>
      <c r="VXE2" s="503"/>
      <c r="VXF2" s="503"/>
      <c r="VXG2" s="503"/>
      <c r="VXH2" s="503"/>
      <c r="VXI2" s="503"/>
      <c r="VXJ2" s="503"/>
      <c r="VXK2" s="503"/>
      <c r="VXL2" s="503"/>
      <c r="VXM2" s="503"/>
      <c r="VXN2" s="503"/>
      <c r="VXO2" s="503"/>
      <c r="VXP2" s="503" t="s">
        <v>349</v>
      </c>
      <c r="VXQ2" s="503"/>
      <c r="VXR2" s="503"/>
      <c r="VXS2" s="503"/>
      <c r="VXT2" s="503"/>
      <c r="VXU2" s="503"/>
      <c r="VXV2" s="503"/>
      <c r="VXW2" s="503"/>
      <c r="VXX2" s="503"/>
      <c r="VXY2" s="503"/>
      <c r="VXZ2" s="503"/>
      <c r="VYA2" s="503"/>
      <c r="VYB2" s="503"/>
      <c r="VYC2" s="503"/>
      <c r="VYD2" s="503"/>
      <c r="VYE2" s="503"/>
      <c r="VYF2" s="503" t="s">
        <v>349</v>
      </c>
      <c r="VYG2" s="503"/>
      <c r="VYH2" s="503"/>
      <c r="VYI2" s="503"/>
      <c r="VYJ2" s="503"/>
      <c r="VYK2" s="503"/>
      <c r="VYL2" s="503"/>
      <c r="VYM2" s="503"/>
      <c r="VYN2" s="503"/>
      <c r="VYO2" s="503"/>
      <c r="VYP2" s="503"/>
      <c r="VYQ2" s="503"/>
      <c r="VYR2" s="503"/>
      <c r="VYS2" s="503"/>
      <c r="VYT2" s="503"/>
      <c r="VYU2" s="503"/>
      <c r="VYV2" s="503" t="s">
        <v>349</v>
      </c>
      <c r="VYW2" s="503"/>
      <c r="VYX2" s="503"/>
      <c r="VYY2" s="503"/>
      <c r="VYZ2" s="503"/>
      <c r="VZA2" s="503"/>
      <c r="VZB2" s="503"/>
      <c r="VZC2" s="503"/>
      <c r="VZD2" s="503"/>
      <c r="VZE2" s="503"/>
      <c r="VZF2" s="503"/>
      <c r="VZG2" s="503"/>
      <c r="VZH2" s="503"/>
      <c r="VZI2" s="503"/>
      <c r="VZJ2" s="503"/>
      <c r="VZK2" s="503"/>
      <c r="VZL2" s="503" t="s">
        <v>349</v>
      </c>
      <c r="VZM2" s="503"/>
      <c r="VZN2" s="503"/>
      <c r="VZO2" s="503"/>
      <c r="VZP2" s="503"/>
      <c r="VZQ2" s="503"/>
      <c r="VZR2" s="503"/>
      <c r="VZS2" s="503"/>
      <c r="VZT2" s="503"/>
      <c r="VZU2" s="503"/>
      <c r="VZV2" s="503"/>
      <c r="VZW2" s="503"/>
      <c r="VZX2" s="503"/>
      <c r="VZY2" s="503"/>
      <c r="VZZ2" s="503"/>
      <c r="WAA2" s="503"/>
      <c r="WAB2" s="503" t="s">
        <v>349</v>
      </c>
      <c r="WAC2" s="503"/>
      <c r="WAD2" s="503"/>
      <c r="WAE2" s="503"/>
      <c r="WAF2" s="503"/>
      <c r="WAG2" s="503"/>
      <c r="WAH2" s="503"/>
      <c r="WAI2" s="503"/>
      <c r="WAJ2" s="503"/>
      <c r="WAK2" s="503"/>
      <c r="WAL2" s="503"/>
      <c r="WAM2" s="503"/>
      <c r="WAN2" s="503"/>
      <c r="WAO2" s="503"/>
      <c r="WAP2" s="503"/>
      <c r="WAQ2" s="503"/>
      <c r="WAR2" s="503" t="s">
        <v>349</v>
      </c>
      <c r="WAS2" s="503"/>
      <c r="WAT2" s="503"/>
      <c r="WAU2" s="503"/>
      <c r="WAV2" s="503"/>
      <c r="WAW2" s="503"/>
      <c r="WAX2" s="503"/>
      <c r="WAY2" s="503"/>
      <c r="WAZ2" s="503"/>
      <c r="WBA2" s="503"/>
      <c r="WBB2" s="503"/>
      <c r="WBC2" s="503"/>
      <c r="WBD2" s="503"/>
      <c r="WBE2" s="503"/>
      <c r="WBF2" s="503"/>
      <c r="WBG2" s="503"/>
      <c r="WBH2" s="503" t="s">
        <v>349</v>
      </c>
      <c r="WBI2" s="503"/>
      <c r="WBJ2" s="503"/>
      <c r="WBK2" s="503"/>
      <c r="WBL2" s="503"/>
      <c r="WBM2" s="503"/>
      <c r="WBN2" s="503"/>
      <c r="WBO2" s="503"/>
      <c r="WBP2" s="503"/>
      <c r="WBQ2" s="503"/>
      <c r="WBR2" s="503"/>
      <c r="WBS2" s="503"/>
      <c r="WBT2" s="503"/>
      <c r="WBU2" s="503"/>
      <c r="WBV2" s="503"/>
      <c r="WBW2" s="503"/>
      <c r="WBX2" s="503" t="s">
        <v>349</v>
      </c>
      <c r="WBY2" s="503"/>
      <c r="WBZ2" s="503"/>
      <c r="WCA2" s="503"/>
      <c r="WCB2" s="503"/>
      <c r="WCC2" s="503"/>
      <c r="WCD2" s="503"/>
      <c r="WCE2" s="503"/>
      <c r="WCF2" s="503"/>
      <c r="WCG2" s="503"/>
      <c r="WCH2" s="503"/>
      <c r="WCI2" s="503"/>
      <c r="WCJ2" s="503"/>
      <c r="WCK2" s="503"/>
      <c r="WCL2" s="503"/>
      <c r="WCM2" s="503"/>
      <c r="WCN2" s="503" t="s">
        <v>349</v>
      </c>
      <c r="WCO2" s="503"/>
      <c r="WCP2" s="503"/>
      <c r="WCQ2" s="503"/>
      <c r="WCR2" s="503"/>
      <c r="WCS2" s="503"/>
      <c r="WCT2" s="503"/>
      <c r="WCU2" s="503"/>
      <c r="WCV2" s="503"/>
      <c r="WCW2" s="503"/>
      <c r="WCX2" s="503"/>
      <c r="WCY2" s="503"/>
      <c r="WCZ2" s="503"/>
      <c r="WDA2" s="503"/>
      <c r="WDB2" s="503"/>
      <c r="WDC2" s="503"/>
      <c r="WDD2" s="503" t="s">
        <v>349</v>
      </c>
      <c r="WDE2" s="503"/>
      <c r="WDF2" s="503"/>
      <c r="WDG2" s="503"/>
      <c r="WDH2" s="503"/>
      <c r="WDI2" s="503"/>
      <c r="WDJ2" s="503"/>
      <c r="WDK2" s="503"/>
      <c r="WDL2" s="503"/>
      <c r="WDM2" s="503"/>
      <c r="WDN2" s="503"/>
      <c r="WDO2" s="503"/>
      <c r="WDP2" s="503"/>
      <c r="WDQ2" s="503"/>
      <c r="WDR2" s="503"/>
      <c r="WDS2" s="503"/>
      <c r="WDT2" s="503" t="s">
        <v>349</v>
      </c>
      <c r="WDU2" s="503"/>
      <c r="WDV2" s="503"/>
      <c r="WDW2" s="503"/>
      <c r="WDX2" s="503"/>
      <c r="WDY2" s="503"/>
      <c r="WDZ2" s="503"/>
      <c r="WEA2" s="503"/>
      <c r="WEB2" s="503"/>
      <c r="WEC2" s="503"/>
      <c r="WED2" s="503"/>
      <c r="WEE2" s="503"/>
      <c r="WEF2" s="503"/>
      <c r="WEG2" s="503"/>
      <c r="WEH2" s="503"/>
      <c r="WEI2" s="503"/>
      <c r="WEJ2" s="503" t="s">
        <v>349</v>
      </c>
      <c r="WEK2" s="503"/>
      <c r="WEL2" s="503"/>
      <c r="WEM2" s="503"/>
      <c r="WEN2" s="503"/>
      <c r="WEO2" s="503"/>
      <c r="WEP2" s="503"/>
      <c r="WEQ2" s="503"/>
      <c r="WER2" s="503"/>
      <c r="WES2" s="503"/>
      <c r="WET2" s="503"/>
      <c r="WEU2" s="503"/>
      <c r="WEV2" s="503"/>
      <c r="WEW2" s="503"/>
      <c r="WEX2" s="503"/>
      <c r="WEY2" s="503"/>
      <c r="WEZ2" s="503" t="s">
        <v>349</v>
      </c>
      <c r="WFA2" s="503"/>
      <c r="WFB2" s="503"/>
      <c r="WFC2" s="503"/>
      <c r="WFD2" s="503"/>
      <c r="WFE2" s="503"/>
      <c r="WFF2" s="503"/>
      <c r="WFG2" s="503"/>
      <c r="WFH2" s="503"/>
      <c r="WFI2" s="503"/>
      <c r="WFJ2" s="503"/>
      <c r="WFK2" s="503"/>
      <c r="WFL2" s="503"/>
      <c r="WFM2" s="503"/>
      <c r="WFN2" s="503"/>
      <c r="WFO2" s="503"/>
      <c r="WFP2" s="503" t="s">
        <v>349</v>
      </c>
      <c r="WFQ2" s="503"/>
      <c r="WFR2" s="503"/>
      <c r="WFS2" s="503"/>
      <c r="WFT2" s="503"/>
      <c r="WFU2" s="503"/>
      <c r="WFV2" s="503"/>
      <c r="WFW2" s="503"/>
      <c r="WFX2" s="503"/>
      <c r="WFY2" s="503"/>
      <c r="WFZ2" s="503"/>
      <c r="WGA2" s="503"/>
      <c r="WGB2" s="503"/>
      <c r="WGC2" s="503"/>
      <c r="WGD2" s="503"/>
      <c r="WGE2" s="503"/>
      <c r="WGF2" s="503" t="s">
        <v>349</v>
      </c>
      <c r="WGG2" s="503"/>
      <c r="WGH2" s="503"/>
      <c r="WGI2" s="503"/>
      <c r="WGJ2" s="503"/>
      <c r="WGK2" s="503"/>
      <c r="WGL2" s="503"/>
      <c r="WGM2" s="503"/>
      <c r="WGN2" s="503"/>
      <c r="WGO2" s="503"/>
      <c r="WGP2" s="503"/>
      <c r="WGQ2" s="503"/>
      <c r="WGR2" s="503"/>
      <c r="WGS2" s="503"/>
      <c r="WGT2" s="503"/>
      <c r="WGU2" s="503"/>
      <c r="WGV2" s="503" t="s">
        <v>349</v>
      </c>
      <c r="WGW2" s="503"/>
      <c r="WGX2" s="503"/>
      <c r="WGY2" s="503"/>
      <c r="WGZ2" s="503"/>
      <c r="WHA2" s="503"/>
      <c r="WHB2" s="503"/>
      <c r="WHC2" s="503"/>
      <c r="WHD2" s="503"/>
      <c r="WHE2" s="503"/>
      <c r="WHF2" s="503"/>
      <c r="WHG2" s="503"/>
      <c r="WHH2" s="503"/>
      <c r="WHI2" s="503"/>
      <c r="WHJ2" s="503"/>
      <c r="WHK2" s="503"/>
      <c r="WHL2" s="503" t="s">
        <v>349</v>
      </c>
      <c r="WHM2" s="503"/>
      <c r="WHN2" s="503"/>
      <c r="WHO2" s="503"/>
      <c r="WHP2" s="503"/>
      <c r="WHQ2" s="503"/>
      <c r="WHR2" s="503"/>
      <c r="WHS2" s="503"/>
      <c r="WHT2" s="503"/>
      <c r="WHU2" s="503"/>
      <c r="WHV2" s="503"/>
      <c r="WHW2" s="503"/>
      <c r="WHX2" s="503"/>
      <c r="WHY2" s="503"/>
      <c r="WHZ2" s="503"/>
      <c r="WIA2" s="503"/>
      <c r="WIB2" s="503" t="s">
        <v>349</v>
      </c>
      <c r="WIC2" s="503"/>
      <c r="WID2" s="503"/>
      <c r="WIE2" s="503"/>
      <c r="WIF2" s="503"/>
      <c r="WIG2" s="503"/>
      <c r="WIH2" s="503"/>
      <c r="WII2" s="503"/>
      <c r="WIJ2" s="503"/>
      <c r="WIK2" s="503"/>
      <c r="WIL2" s="503"/>
      <c r="WIM2" s="503"/>
      <c r="WIN2" s="503"/>
      <c r="WIO2" s="503"/>
      <c r="WIP2" s="503"/>
      <c r="WIQ2" s="503"/>
      <c r="WIR2" s="503" t="s">
        <v>349</v>
      </c>
      <c r="WIS2" s="503"/>
      <c r="WIT2" s="503"/>
      <c r="WIU2" s="503"/>
      <c r="WIV2" s="503"/>
      <c r="WIW2" s="503"/>
      <c r="WIX2" s="503"/>
      <c r="WIY2" s="503"/>
      <c r="WIZ2" s="503"/>
      <c r="WJA2" s="503"/>
      <c r="WJB2" s="503"/>
      <c r="WJC2" s="503"/>
      <c r="WJD2" s="503"/>
      <c r="WJE2" s="503"/>
      <c r="WJF2" s="503"/>
      <c r="WJG2" s="503"/>
      <c r="WJH2" s="503" t="s">
        <v>349</v>
      </c>
      <c r="WJI2" s="503"/>
      <c r="WJJ2" s="503"/>
      <c r="WJK2" s="503"/>
      <c r="WJL2" s="503"/>
      <c r="WJM2" s="503"/>
      <c r="WJN2" s="503"/>
      <c r="WJO2" s="503"/>
      <c r="WJP2" s="503"/>
      <c r="WJQ2" s="503"/>
      <c r="WJR2" s="503"/>
      <c r="WJS2" s="503"/>
      <c r="WJT2" s="503"/>
      <c r="WJU2" s="503"/>
      <c r="WJV2" s="503"/>
      <c r="WJW2" s="503"/>
      <c r="WJX2" s="503" t="s">
        <v>349</v>
      </c>
      <c r="WJY2" s="503"/>
      <c r="WJZ2" s="503"/>
      <c r="WKA2" s="503"/>
      <c r="WKB2" s="503"/>
      <c r="WKC2" s="503"/>
      <c r="WKD2" s="503"/>
      <c r="WKE2" s="503"/>
      <c r="WKF2" s="503"/>
      <c r="WKG2" s="503"/>
      <c r="WKH2" s="503"/>
      <c r="WKI2" s="503"/>
      <c r="WKJ2" s="503"/>
      <c r="WKK2" s="503"/>
      <c r="WKL2" s="503"/>
      <c r="WKM2" s="503"/>
      <c r="WKN2" s="503" t="s">
        <v>349</v>
      </c>
      <c r="WKO2" s="503"/>
      <c r="WKP2" s="503"/>
      <c r="WKQ2" s="503"/>
      <c r="WKR2" s="503"/>
      <c r="WKS2" s="503"/>
      <c r="WKT2" s="503"/>
      <c r="WKU2" s="503"/>
      <c r="WKV2" s="503"/>
      <c r="WKW2" s="503"/>
      <c r="WKX2" s="503"/>
      <c r="WKY2" s="503"/>
      <c r="WKZ2" s="503"/>
      <c r="WLA2" s="503"/>
      <c r="WLB2" s="503"/>
      <c r="WLC2" s="503"/>
      <c r="WLD2" s="503" t="s">
        <v>349</v>
      </c>
      <c r="WLE2" s="503"/>
      <c r="WLF2" s="503"/>
      <c r="WLG2" s="503"/>
      <c r="WLH2" s="503"/>
      <c r="WLI2" s="503"/>
      <c r="WLJ2" s="503"/>
      <c r="WLK2" s="503"/>
      <c r="WLL2" s="503"/>
      <c r="WLM2" s="503"/>
      <c r="WLN2" s="503"/>
      <c r="WLO2" s="503"/>
      <c r="WLP2" s="503"/>
      <c r="WLQ2" s="503"/>
      <c r="WLR2" s="503"/>
      <c r="WLS2" s="503"/>
      <c r="WLT2" s="503" t="s">
        <v>349</v>
      </c>
      <c r="WLU2" s="503"/>
      <c r="WLV2" s="503"/>
      <c r="WLW2" s="503"/>
      <c r="WLX2" s="503"/>
      <c r="WLY2" s="503"/>
      <c r="WLZ2" s="503"/>
      <c r="WMA2" s="503"/>
      <c r="WMB2" s="503"/>
      <c r="WMC2" s="503"/>
      <c r="WMD2" s="503"/>
      <c r="WME2" s="503"/>
      <c r="WMF2" s="503"/>
      <c r="WMG2" s="503"/>
      <c r="WMH2" s="503"/>
      <c r="WMI2" s="503"/>
      <c r="WMJ2" s="503" t="s">
        <v>349</v>
      </c>
      <c r="WMK2" s="503"/>
      <c r="WML2" s="503"/>
      <c r="WMM2" s="503"/>
      <c r="WMN2" s="503"/>
      <c r="WMO2" s="503"/>
      <c r="WMP2" s="503"/>
      <c r="WMQ2" s="503"/>
      <c r="WMR2" s="503"/>
      <c r="WMS2" s="503"/>
      <c r="WMT2" s="503"/>
      <c r="WMU2" s="503"/>
      <c r="WMV2" s="503"/>
      <c r="WMW2" s="503"/>
      <c r="WMX2" s="503"/>
      <c r="WMY2" s="503"/>
      <c r="WMZ2" s="503" t="s">
        <v>349</v>
      </c>
      <c r="WNA2" s="503"/>
      <c r="WNB2" s="503"/>
      <c r="WNC2" s="503"/>
      <c r="WND2" s="503"/>
      <c r="WNE2" s="503"/>
      <c r="WNF2" s="503"/>
      <c r="WNG2" s="503"/>
      <c r="WNH2" s="503"/>
      <c r="WNI2" s="503"/>
      <c r="WNJ2" s="503"/>
      <c r="WNK2" s="503"/>
      <c r="WNL2" s="503"/>
      <c r="WNM2" s="503"/>
      <c r="WNN2" s="503"/>
      <c r="WNO2" s="503"/>
      <c r="WNP2" s="503" t="s">
        <v>349</v>
      </c>
      <c r="WNQ2" s="503"/>
      <c r="WNR2" s="503"/>
      <c r="WNS2" s="503"/>
      <c r="WNT2" s="503"/>
      <c r="WNU2" s="503"/>
      <c r="WNV2" s="503"/>
      <c r="WNW2" s="503"/>
      <c r="WNX2" s="503"/>
      <c r="WNY2" s="503"/>
      <c r="WNZ2" s="503"/>
      <c r="WOA2" s="503"/>
      <c r="WOB2" s="503"/>
      <c r="WOC2" s="503"/>
      <c r="WOD2" s="503"/>
      <c r="WOE2" s="503"/>
      <c r="WOF2" s="503" t="s">
        <v>349</v>
      </c>
      <c r="WOG2" s="503"/>
      <c r="WOH2" s="503"/>
      <c r="WOI2" s="503"/>
      <c r="WOJ2" s="503"/>
      <c r="WOK2" s="503"/>
      <c r="WOL2" s="503"/>
      <c r="WOM2" s="503"/>
      <c r="WON2" s="503"/>
      <c r="WOO2" s="503"/>
      <c r="WOP2" s="503"/>
      <c r="WOQ2" s="503"/>
      <c r="WOR2" s="503"/>
      <c r="WOS2" s="503"/>
      <c r="WOT2" s="503"/>
      <c r="WOU2" s="503"/>
      <c r="WOV2" s="503" t="s">
        <v>349</v>
      </c>
      <c r="WOW2" s="503"/>
      <c r="WOX2" s="503"/>
      <c r="WOY2" s="503"/>
      <c r="WOZ2" s="503"/>
      <c r="WPA2" s="503"/>
      <c r="WPB2" s="503"/>
      <c r="WPC2" s="503"/>
      <c r="WPD2" s="503"/>
      <c r="WPE2" s="503"/>
      <c r="WPF2" s="503"/>
      <c r="WPG2" s="503"/>
      <c r="WPH2" s="503"/>
      <c r="WPI2" s="503"/>
      <c r="WPJ2" s="503"/>
      <c r="WPK2" s="503"/>
      <c r="WPL2" s="503" t="s">
        <v>349</v>
      </c>
      <c r="WPM2" s="503"/>
      <c r="WPN2" s="503"/>
      <c r="WPO2" s="503"/>
      <c r="WPP2" s="503"/>
      <c r="WPQ2" s="503"/>
      <c r="WPR2" s="503"/>
      <c r="WPS2" s="503"/>
      <c r="WPT2" s="503"/>
      <c r="WPU2" s="503"/>
      <c r="WPV2" s="503"/>
      <c r="WPW2" s="503"/>
      <c r="WPX2" s="503"/>
      <c r="WPY2" s="503"/>
      <c r="WPZ2" s="503"/>
      <c r="WQA2" s="503"/>
      <c r="WQB2" s="503" t="s">
        <v>349</v>
      </c>
      <c r="WQC2" s="503"/>
      <c r="WQD2" s="503"/>
      <c r="WQE2" s="503"/>
      <c r="WQF2" s="503"/>
      <c r="WQG2" s="503"/>
      <c r="WQH2" s="503"/>
      <c r="WQI2" s="503"/>
      <c r="WQJ2" s="503"/>
      <c r="WQK2" s="503"/>
      <c r="WQL2" s="503"/>
      <c r="WQM2" s="503"/>
      <c r="WQN2" s="503"/>
      <c r="WQO2" s="503"/>
      <c r="WQP2" s="503"/>
      <c r="WQQ2" s="503"/>
      <c r="WQR2" s="503" t="s">
        <v>349</v>
      </c>
      <c r="WQS2" s="503"/>
      <c r="WQT2" s="503"/>
      <c r="WQU2" s="503"/>
      <c r="WQV2" s="503"/>
      <c r="WQW2" s="503"/>
      <c r="WQX2" s="503"/>
      <c r="WQY2" s="503"/>
      <c r="WQZ2" s="503"/>
      <c r="WRA2" s="503"/>
      <c r="WRB2" s="503"/>
      <c r="WRC2" s="503"/>
      <c r="WRD2" s="503"/>
      <c r="WRE2" s="503"/>
      <c r="WRF2" s="503"/>
      <c r="WRG2" s="503"/>
      <c r="WRH2" s="503" t="s">
        <v>349</v>
      </c>
      <c r="WRI2" s="503"/>
      <c r="WRJ2" s="503"/>
      <c r="WRK2" s="503"/>
      <c r="WRL2" s="503"/>
      <c r="WRM2" s="503"/>
      <c r="WRN2" s="503"/>
      <c r="WRO2" s="503"/>
      <c r="WRP2" s="503"/>
      <c r="WRQ2" s="503"/>
      <c r="WRR2" s="503"/>
      <c r="WRS2" s="503"/>
      <c r="WRT2" s="503"/>
      <c r="WRU2" s="503"/>
      <c r="WRV2" s="503"/>
      <c r="WRW2" s="503"/>
      <c r="WRX2" s="503" t="s">
        <v>349</v>
      </c>
      <c r="WRY2" s="503"/>
      <c r="WRZ2" s="503"/>
      <c r="WSA2" s="503"/>
      <c r="WSB2" s="503"/>
      <c r="WSC2" s="503"/>
      <c r="WSD2" s="503"/>
      <c r="WSE2" s="503"/>
      <c r="WSF2" s="503"/>
      <c r="WSG2" s="503"/>
      <c r="WSH2" s="503"/>
      <c r="WSI2" s="503"/>
      <c r="WSJ2" s="503"/>
      <c r="WSK2" s="503"/>
      <c r="WSL2" s="503"/>
      <c r="WSM2" s="503"/>
      <c r="WSN2" s="503" t="s">
        <v>349</v>
      </c>
      <c r="WSO2" s="503"/>
      <c r="WSP2" s="503"/>
      <c r="WSQ2" s="503"/>
      <c r="WSR2" s="503"/>
      <c r="WSS2" s="503"/>
      <c r="WST2" s="503"/>
      <c r="WSU2" s="503"/>
      <c r="WSV2" s="503"/>
      <c r="WSW2" s="503"/>
      <c r="WSX2" s="503"/>
      <c r="WSY2" s="503"/>
      <c r="WSZ2" s="503"/>
      <c r="WTA2" s="503"/>
      <c r="WTB2" s="503"/>
      <c r="WTC2" s="503"/>
      <c r="WTD2" s="503" t="s">
        <v>349</v>
      </c>
      <c r="WTE2" s="503"/>
      <c r="WTF2" s="503"/>
      <c r="WTG2" s="503"/>
      <c r="WTH2" s="503"/>
      <c r="WTI2" s="503"/>
      <c r="WTJ2" s="503"/>
      <c r="WTK2" s="503"/>
      <c r="WTL2" s="503"/>
      <c r="WTM2" s="503"/>
      <c r="WTN2" s="503"/>
      <c r="WTO2" s="503"/>
      <c r="WTP2" s="503"/>
      <c r="WTQ2" s="503"/>
      <c r="WTR2" s="503"/>
      <c r="WTS2" s="503"/>
      <c r="WTT2" s="503" t="s">
        <v>349</v>
      </c>
      <c r="WTU2" s="503"/>
      <c r="WTV2" s="503"/>
      <c r="WTW2" s="503"/>
      <c r="WTX2" s="503"/>
      <c r="WTY2" s="503"/>
      <c r="WTZ2" s="503"/>
      <c r="WUA2" s="503"/>
      <c r="WUB2" s="503"/>
      <c r="WUC2" s="503"/>
      <c r="WUD2" s="503"/>
      <c r="WUE2" s="503"/>
      <c r="WUF2" s="503"/>
      <c r="WUG2" s="503"/>
      <c r="WUH2" s="503"/>
      <c r="WUI2" s="503"/>
      <c r="WUJ2" s="503" t="s">
        <v>349</v>
      </c>
      <c r="WUK2" s="503"/>
      <c r="WUL2" s="503"/>
      <c r="WUM2" s="503"/>
      <c r="WUN2" s="503"/>
      <c r="WUO2" s="503"/>
      <c r="WUP2" s="503"/>
      <c r="WUQ2" s="503"/>
      <c r="WUR2" s="503"/>
      <c r="WUS2" s="503"/>
      <c r="WUT2" s="503"/>
      <c r="WUU2" s="503"/>
      <c r="WUV2" s="503"/>
      <c r="WUW2" s="503"/>
      <c r="WUX2" s="503"/>
      <c r="WUY2" s="503"/>
      <c r="WUZ2" s="503" t="s">
        <v>349</v>
      </c>
      <c r="WVA2" s="503"/>
      <c r="WVB2" s="503"/>
      <c r="WVC2" s="503"/>
      <c r="WVD2" s="503"/>
      <c r="WVE2" s="503"/>
      <c r="WVF2" s="503"/>
      <c r="WVG2" s="503"/>
      <c r="WVH2" s="503"/>
      <c r="WVI2" s="503"/>
      <c r="WVJ2" s="503"/>
      <c r="WVK2" s="503"/>
      <c r="WVL2" s="503"/>
      <c r="WVM2" s="503"/>
      <c r="WVN2" s="503"/>
      <c r="WVO2" s="503"/>
      <c r="WVP2" s="503" t="s">
        <v>349</v>
      </c>
      <c r="WVQ2" s="503"/>
      <c r="WVR2" s="503"/>
      <c r="WVS2" s="503"/>
      <c r="WVT2" s="503"/>
      <c r="WVU2" s="503"/>
      <c r="WVV2" s="503"/>
      <c r="WVW2" s="503"/>
      <c r="WVX2" s="503"/>
      <c r="WVY2" s="503"/>
      <c r="WVZ2" s="503"/>
      <c r="WWA2" s="503"/>
      <c r="WWB2" s="503"/>
      <c r="WWC2" s="503"/>
      <c r="WWD2" s="503"/>
      <c r="WWE2" s="503"/>
      <c r="WWF2" s="503" t="s">
        <v>349</v>
      </c>
      <c r="WWG2" s="503"/>
      <c r="WWH2" s="503"/>
      <c r="WWI2" s="503"/>
      <c r="WWJ2" s="503"/>
      <c r="WWK2" s="503"/>
      <c r="WWL2" s="503"/>
      <c r="WWM2" s="503"/>
      <c r="WWN2" s="503"/>
      <c r="WWO2" s="503"/>
      <c r="WWP2" s="503"/>
      <c r="WWQ2" s="503"/>
      <c r="WWR2" s="503"/>
      <c r="WWS2" s="503"/>
      <c r="WWT2" s="503"/>
      <c r="WWU2" s="503"/>
      <c r="WWV2" s="503" t="s">
        <v>349</v>
      </c>
      <c r="WWW2" s="503"/>
      <c r="WWX2" s="503"/>
      <c r="WWY2" s="503"/>
      <c r="WWZ2" s="503"/>
      <c r="WXA2" s="503"/>
      <c r="WXB2" s="503"/>
      <c r="WXC2" s="503"/>
      <c r="WXD2" s="503"/>
      <c r="WXE2" s="503"/>
      <c r="WXF2" s="503"/>
      <c r="WXG2" s="503"/>
      <c r="WXH2" s="503"/>
      <c r="WXI2" s="503"/>
      <c r="WXJ2" s="503"/>
      <c r="WXK2" s="503"/>
      <c r="WXL2" s="503" t="s">
        <v>349</v>
      </c>
      <c r="WXM2" s="503"/>
      <c r="WXN2" s="503"/>
      <c r="WXO2" s="503"/>
      <c r="WXP2" s="503"/>
      <c r="WXQ2" s="503"/>
      <c r="WXR2" s="503"/>
      <c r="WXS2" s="503"/>
      <c r="WXT2" s="503"/>
      <c r="WXU2" s="503"/>
      <c r="WXV2" s="503"/>
      <c r="WXW2" s="503"/>
      <c r="WXX2" s="503"/>
      <c r="WXY2" s="503"/>
      <c r="WXZ2" s="503"/>
      <c r="WYA2" s="503"/>
      <c r="WYB2" s="503" t="s">
        <v>349</v>
      </c>
      <c r="WYC2" s="503"/>
      <c r="WYD2" s="503"/>
      <c r="WYE2" s="503"/>
      <c r="WYF2" s="503"/>
      <c r="WYG2" s="503"/>
      <c r="WYH2" s="503"/>
      <c r="WYI2" s="503"/>
      <c r="WYJ2" s="503"/>
      <c r="WYK2" s="503"/>
      <c r="WYL2" s="503"/>
      <c r="WYM2" s="503"/>
      <c r="WYN2" s="503"/>
      <c r="WYO2" s="503"/>
      <c r="WYP2" s="503"/>
      <c r="WYQ2" s="503"/>
      <c r="WYR2" s="503" t="s">
        <v>349</v>
      </c>
      <c r="WYS2" s="503"/>
      <c r="WYT2" s="503"/>
      <c r="WYU2" s="503"/>
      <c r="WYV2" s="503"/>
      <c r="WYW2" s="503"/>
      <c r="WYX2" s="503"/>
      <c r="WYY2" s="503"/>
      <c r="WYZ2" s="503"/>
      <c r="WZA2" s="503"/>
      <c r="WZB2" s="503"/>
      <c r="WZC2" s="503"/>
      <c r="WZD2" s="503"/>
      <c r="WZE2" s="503"/>
      <c r="WZF2" s="503"/>
      <c r="WZG2" s="503"/>
    </row>
    <row r="3" spans="1:16231" s="79" customFormat="1" ht="18" customHeight="1" x14ac:dyDescent="0.15">
      <c r="A3" s="503" t="s">
        <v>87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</row>
    <row r="4" spans="1:16231" ht="15" customHeight="1" x14ac:dyDescent="0.2">
      <c r="A4" s="395"/>
      <c r="B4" s="395"/>
      <c r="C4" s="395"/>
      <c r="D4" s="395"/>
      <c r="E4" s="39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16231" ht="15" customHeight="1" x14ac:dyDescent="0.2">
      <c r="A5" s="504" t="s">
        <v>327</v>
      </c>
      <c r="B5" s="497" t="s">
        <v>328</v>
      </c>
      <c r="C5" s="498"/>
      <c r="D5" s="498"/>
      <c r="E5" s="499"/>
      <c r="F5" s="497" t="s">
        <v>350</v>
      </c>
      <c r="G5" s="498"/>
      <c r="H5" s="498"/>
      <c r="I5" s="499"/>
      <c r="J5" s="497" t="s">
        <v>351</v>
      </c>
      <c r="K5" s="498"/>
      <c r="L5" s="498"/>
      <c r="M5" s="499"/>
      <c r="N5" s="497" t="s">
        <v>352</v>
      </c>
      <c r="O5" s="498"/>
      <c r="P5" s="498"/>
      <c r="Q5" s="499"/>
      <c r="R5" s="497" t="s">
        <v>353</v>
      </c>
      <c r="S5" s="498"/>
      <c r="T5" s="498"/>
      <c r="U5" s="499"/>
    </row>
    <row r="6" spans="1:16231" ht="15" customHeight="1" x14ac:dyDescent="0.2">
      <c r="A6" s="505"/>
      <c r="B6" s="500"/>
      <c r="C6" s="501"/>
      <c r="D6" s="501"/>
      <c r="E6" s="502"/>
      <c r="F6" s="500"/>
      <c r="G6" s="501"/>
      <c r="H6" s="501"/>
      <c r="I6" s="502"/>
      <c r="J6" s="500"/>
      <c r="K6" s="501"/>
      <c r="L6" s="501"/>
      <c r="M6" s="502"/>
      <c r="N6" s="500"/>
      <c r="O6" s="501"/>
      <c r="P6" s="501"/>
      <c r="Q6" s="502"/>
      <c r="R6" s="500"/>
      <c r="S6" s="501"/>
      <c r="T6" s="501"/>
      <c r="U6" s="502"/>
    </row>
    <row r="7" spans="1:16231" ht="31.15" customHeight="1" x14ac:dyDescent="0.2">
      <c r="A7" s="505"/>
      <c r="B7" s="396" t="s">
        <v>354</v>
      </c>
      <c r="C7" s="396" t="s">
        <v>329</v>
      </c>
      <c r="D7" s="396" t="s">
        <v>330</v>
      </c>
      <c r="E7" s="396" t="s">
        <v>355</v>
      </c>
      <c r="F7" s="396" t="s">
        <v>354</v>
      </c>
      <c r="G7" s="396" t="s">
        <v>329</v>
      </c>
      <c r="H7" s="396" t="s">
        <v>330</v>
      </c>
      <c r="I7" s="396" t="s">
        <v>355</v>
      </c>
      <c r="J7" s="396" t="s">
        <v>354</v>
      </c>
      <c r="K7" s="396" t="s">
        <v>329</v>
      </c>
      <c r="L7" s="396" t="s">
        <v>330</v>
      </c>
      <c r="M7" s="396" t="s">
        <v>355</v>
      </c>
      <c r="N7" s="396" t="s">
        <v>354</v>
      </c>
      <c r="O7" s="396" t="s">
        <v>329</v>
      </c>
      <c r="P7" s="396" t="s">
        <v>330</v>
      </c>
      <c r="Q7" s="396" t="s">
        <v>355</v>
      </c>
      <c r="R7" s="396" t="s">
        <v>354</v>
      </c>
      <c r="S7" s="396" t="s">
        <v>329</v>
      </c>
      <c r="T7" s="441" t="s">
        <v>330</v>
      </c>
      <c r="U7" s="442" t="s">
        <v>355</v>
      </c>
    </row>
    <row r="8" spans="1:16231" ht="15" customHeight="1" x14ac:dyDescent="0.2">
      <c r="A8" s="397"/>
      <c r="B8" s="398"/>
      <c r="C8" s="422"/>
      <c r="D8" s="397"/>
      <c r="E8" s="399"/>
      <c r="F8" s="400"/>
      <c r="G8" s="400"/>
      <c r="H8" s="400"/>
      <c r="I8" s="400"/>
      <c r="J8" s="423"/>
      <c r="K8" s="400"/>
      <c r="L8" s="400"/>
      <c r="M8" s="401"/>
      <c r="N8" s="400"/>
      <c r="O8" s="400"/>
      <c r="P8" s="400"/>
      <c r="Q8" s="400"/>
      <c r="R8" s="423"/>
      <c r="S8" s="400"/>
      <c r="T8" s="400"/>
      <c r="U8" s="437"/>
    </row>
    <row r="9" spans="1:16231" ht="15" customHeight="1" x14ac:dyDescent="0.2">
      <c r="A9" s="402" t="s">
        <v>331</v>
      </c>
      <c r="B9" s="424">
        <v>75574.194000000003</v>
      </c>
      <c r="C9" s="403" t="e">
        <f>#REF!</f>
        <v>#REF!</v>
      </c>
      <c r="D9" s="403">
        <v>76373.801000000007</v>
      </c>
      <c r="E9" s="404">
        <v>76639.157999999996</v>
      </c>
      <c r="F9" s="425">
        <v>59.41229753637861</v>
      </c>
      <c r="G9" s="425">
        <v>60.535990020885578</v>
      </c>
      <c r="H9" s="425">
        <v>63.363856933086247</v>
      </c>
      <c r="I9" s="425">
        <v>65.232467715785717</v>
      </c>
      <c r="J9" s="426">
        <v>92.807668712715369</v>
      </c>
      <c r="K9" s="427">
        <v>93.632554233523337</v>
      </c>
      <c r="L9" s="427">
        <v>94.292275808103199</v>
      </c>
      <c r="M9" s="428">
        <v>94.795101230329138</v>
      </c>
      <c r="N9" s="427">
        <v>7.1923312872846354</v>
      </c>
      <c r="O9" s="427">
        <v>6.3674457664766591</v>
      </c>
      <c r="P9" s="427">
        <v>5.7077221254987194</v>
      </c>
      <c r="Q9" s="427">
        <v>5.2048987696708622</v>
      </c>
      <c r="R9" s="426">
        <v>21.043470969798602</v>
      </c>
      <c r="S9" s="438">
        <v>14.869538765410791</v>
      </c>
      <c r="T9" s="427">
        <v>14.022888931866282</v>
      </c>
      <c r="U9" s="428">
        <v>13.805717088869338</v>
      </c>
    </row>
    <row r="10" spans="1:16231" ht="15" customHeight="1" x14ac:dyDescent="0.2">
      <c r="A10" s="135"/>
      <c r="B10" s="429"/>
      <c r="C10" s="406"/>
      <c r="D10" s="406"/>
      <c r="E10" s="407"/>
      <c r="F10" s="408"/>
      <c r="G10" s="408"/>
      <c r="H10" s="408"/>
      <c r="I10" s="408"/>
      <c r="J10" s="405"/>
      <c r="K10" s="409"/>
      <c r="L10" s="409"/>
      <c r="M10" s="410"/>
      <c r="N10" s="409"/>
      <c r="O10" s="409"/>
      <c r="P10" s="409"/>
      <c r="Q10" s="409"/>
      <c r="R10" s="405"/>
      <c r="S10" s="439"/>
      <c r="T10" s="406"/>
      <c r="U10" s="407"/>
    </row>
    <row r="11" spans="1:16231" ht="15" customHeight="1" x14ac:dyDescent="0.2">
      <c r="A11" s="411" t="s">
        <v>332</v>
      </c>
      <c r="B11" s="430">
        <v>10146.967000000001</v>
      </c>
      <c r="C11" s="412" t="e">
        <f>#REF!</f>
        <v>#REF!</v>
      </c>
      <c r="D11" s="412">
        <v>10207.454</v>
      </c>
      <c r="E11" s="413">
        <v>10227.56</v>
      </c>
      <c r="F11" s="431">
        <v>57.773234110251856</v>
      </c>
      <c r="G11" s="431">
        <v>58.793729785571379</v>
      </c>
      <c r="H11" s="431">
        <v>60.962322240198198</v>
      </c>
      <c r="I11" s="431">
        <v>62.448589888497352</v>
      </c>
      <c r="J11" s="432">
        <v>90.87248523642279</v>
      </c>
      <c r="K11" s="433">
        <v>92.735127787030535</v>
      </c>
      <c r="L11" s="433">
        <v>92.538561631034497</v>
      </c>
      <c r="M11" s="434">
        <v>93.0599140405767</v>
      </c>
      <c r="N11" s="433">
        <v>9.1275147635772118</v>
      </c>
      <c r="O11" s="433">
        <v>7.2648722129694612</v>
      </c>
      <c r="P11" s="433">
        <v>7.4614383689655019</v>
      </c>
      <c r="Q11" s="433">
        <v>6.9400859594233077</v>
      </c>
      <c r="R11" s="432">
        <v>14.177849152127168</v>
      </c>
      <c r="S11" s="440">
        <v>8.9786948624298333</v>
      </c>
      <c r="T11" s="433">
        <v>7.0270759332717185</v>
      </c>
      <c r="U11" s="434">
        <v>7.6788959615431844</v>
      </c>
    </row>
    <row r="12" spans="1:16231" ht="15" customHeight="1" x14ac:dyDescent="0.2">
      <c r="A12" s="411" t="s">
        <v>333</v>
      </c>
      <c r="B12" s="430">
        <v>1256.0239999999999</v>
      </c>
      <c r="C12" s="412" t="e">
        <f>#REF!</f>
        <v>#REF!</v>
      </c>
      <c r="D12" s="412">
        <v>1266.671</v>
      </c>
      <c r="E12" s="413">
        <v>1271.2460000000001</v>
      </c>
      <c r="F12" s="431">
        <v>64.58045387667751</v>
      </c>
      <c r="G12" s="431">
        <v>64.957680830794189</v>
      </c>
      <c r="H12" s="431">
        <v>66.209457704486795</v>
      </c>
      <c r="I12" s="431">
        <v>68.757974459703306</v>
      </c>
      <c r="J12" s="432">
        <v>95.080540371277181</v>
      </c>
      <c r="K12" s="433">
        <v>94.836576432001578</v>
      </c>
      <c r="L12" s="433">
        <v>95.59712206196582</v>
      </c>
      <c r="M12" s="434">
        <v>95.809894483704639</v>
      </c>
      <c r="N12" s="433">
        <v>4.9194596287228203</v>
      </c>
      <c r="O12" s="433">
        <v>5.16342356799841</v>
      </c>
      <c r="P12" s="433">
        <v>4.4028779380341883</v>
      </c>
      <c r="Q12" s="433">
        <v>4.1901055162953638</v>
      </c>
      <c r="R12" s="432">
        <v>21.463431711447249</v>
      </c>
      <c r="S12" s="440">
        <v>18.854753244363103</v>
      </c>
      <c r="T12" s="433">
        <v>12.731452320042507</v>
      </c>
      <c r="U12" s="434">
        <v>16.899474361699333</v>
      </c>
    </row>
    <row r="13" spans="1:16231" ht="15" customHeight="1" x14ac:dyDescent="0.2">
      <c r="A13" s="411" t="s">
        <v>334</v>
      </c>
      <c r="B13" s="430">
        <v>3630.3519999999999</v>
      </c>
      <c r="C13" s="412" t="e">
        <f>#REF!</f>
        <v>#REF!</v>
      </c>
      <c r="D13" s="412">
        <v>3620.7150000000001</v>
      </c>
      <c r="E13" s="413">
        <v>3603.0949999999998</v>
      </c>
      <c r="F13" s="431">
        <v>59.934050472240706</v>
      </c>
      <c r="G13" s="431">
        <v>61.965965583173997</v>
      </c>
      <c r="H13" s="431">
        <v>68.461560769074609</v>
      </c>
      <c r="I13" s="431">
        <v>67.413015754511051</v>
      </c>
      <c r="J13" s="432">
        <v>93.686417561771052</v>
      </c>
      <c r="K13" s="433">
        <v>92.812974141465077</v>
      </c>
      <c r="L13" s="433">
        <v>94.087618273050097</v>
      </c>
      <c r="M13" s="434">
        <v>94.882737638202443</v>
      </c>
      <c r="N13" s="433">
        <v>6.3135824382289512</v>
      </c>
      <c r="O13" s="433">
        <v>7.1870699390894899</v>
      </c>
      <c r="P13" s="433">
        <v>5.9123413848163509</v>
      </c>
      <c r="Q13" s="433">
        <v>5.1172211918294082</v>
      </c>
      <c r="R13" s="432">
        <v>21.180409576907888</v>
      </c>
      <c r="S13" s="440">
        <v>14.715622804888648</v>
      </c>
      <c r="T13" s="433">
        <v>15.978187512273594</v>
      </c>
      <c r="U13" s="434">
        <v>17.449219168649243</v>
      </c>
    </row>
    <row r="14" spans="1:16231" ht="15" customHeight="1" x14ac:dyDescent="0.2">
      <c r="A14" s="411" t="s">
        <v>335</v>
      </c>
      <c r="B14" s="430">
        <v>2499.7289999999998</v>
      </c>
      <c r="C14" s="412" t="e">
        <f>#REF!</f>
        <v>#REF!</v>
      </c>
      <c r="D14" s="412">
        <v>2527.3319999999999</v>
      </c>
      <c r="E14" s="413">
        <v>2529.5819999999999</v>
      </c>
      <c r="F14" s="431">
        <v>64.178596959910465</v>
      </c>
      <c r="G14" s="431">
        <v>62.875703035342248</v>
      </c>
      <c r="H14" s="431">
        <v>65.870095420783656</v>
      </c>
      <c r="I14" s="431">
        <v>66.617211855555581</v>
      </c>
      <c r="J14" s="432">
        <v>95.815098383024036</v>
      </c>
      <c r="K14" s="433">
        <v>95.665733525576329</v>
      </c>
      <c r="L14" s="433">
        <v>96.159076765604084</v>
      </c>
      <c r="M14" s="434">
        <v>97.241055178303014</v>
      </c>
      <c r="N14" s="433">
        <v>4.1849016169759734</v>
      </c>
      <c r="O14" s="433">
        <v>4.3342664744236794</v>
      </c>
      <c r="P14" s="433">
        <v>3.8409232343959112</v>
      </c>
      <c r="Q14" s="433">
        <v>2.7589448216969896</v>
      </c>
      <c r="R14" s="432">
        <v>25.048580069778353</v>
      </c>
      <c r="S14" s="440">
        <v>19.874224910353057</v>
      </c>
      <c r="T14" s="433">
        <v>15.099318221854629</v>
      </c>
      <c r="U14" s="434">
        <v>15.086122985759577</v>
      </c>
    </row>
    <row r="15" spans="1:16231" ht="15" customHeight="1" x14ac:dyDescent="0.2">
      <c r="A15" s="411" t="s">
        <v>336</v>
      </c>
      <c r="B15" s="430">
        <v>8831.7160000000003</v>
      </c>
      <c r="C15" s="412" t="e">
        <f>#REF!</f>
        <v>#REF!</v>
      </c>
      <c r="D15" s="412">
        <v>8923.0949999999993</v>
      </c>
      <c r="E15" s="413">
        <v>9007.93</v>
      </c>
      <c r="F15" s="431">
        <v>56.830416648361428</v>
      </c>
      <c r="G15" s="431">
        <v>58.583211824865614</v>
      </c>
      <c r="H15" s="431">
        <v>60.606639288273868</v>
      </c>
      <c r="I15" s="431">
        <v>64.282615428849923</v>
      </c>
      <c r="J15" s="432">
        <v>92.70841531182576</v>
      </c>
      <c r="K15" s="433">
        <v>94.294465390600507</v>
      </c>
      <c r="L15" s="433">
        <v>94.790095688082147</v>
      </c>
      <c r="M15" s="434">
        <v>95.036639977701526</v>
      </c>
      <c r="N15" s="433">
        <v>7.291584688174237</v>
      </c>
      <c r="O15" s="433">
        <v>5.705534609399475</v>
      </c>
      <c r="P15" s="433">
        <v>5.2099228030831428</v>
      </c>
      <c r="Q15" s="433">
        <v>4.9633427527310525</v>
      </c>
      <c r="R15" s="432">
        <v>14.394206565087705</v>
      </c>
      <c r="S15" s="440">
        <v>9.3995605416023444</v>
      </c>
      <c r="T15" s="433">
        <v>7.565159394698294</v>
      </c>
      <c r="U15" s="434">
        <v>6.9543539601477562</v>
      </c>
    </row>
    <row r="16" spans="1:16231" ht="15" customHeight="1" x14ac:dyDescent="0.2">
      <c r="A16" s="411" t="s">
        <v>337</v>
      </c>
      <c r="B16" s="430">
        <v>11438.36</v>
      </c>
      <c r="C16" s="412" t="e">
        <f>#REF!</f>
        <v>#REF!</v>
      </c>
      <c r="D16" s="412">
        <v>11595.207</v>
      </c>
      <c r="E16" s="413">
        <v>11649.83</v>
      </c>
      <c r="F16" s="431">
        <v>60.666205644865165</v>
      </c>
      <c r="G16" s="431">
        <v>62.202343558135887</v>
      </c>
      <c r="H16" s="431">
        <v>64.863352590428093</v>
      </c>
      <c r="I16" s="431">
        <v>64.990673683650328</v>
      </c>
      <c r="J16" s="432">
        <v>91.901610253257601</v>
      </c>
      <c r="K16" s="433">
        <v>92.555026893330933</v>
      </c>
      <c r="L16" s="433">
        <v>93.231840277408438</v>
      </c>
      <c r="M16" s="434">
        <v>93.681021615433963</v>
      </c>
      <c r="N16" s="433">
        <v>8.0983897467423933</v>
      </c>
      <c r="O16" s="433">
        <v>7.4449869989287683</v>
      </c>
      <c r="P16" s="433">
        <v>6.7681464265580287</v>
      </c>
      <c r="Q16" s="433">
        <v>6.3189783845660372</v>
      </c>
      <c r="R16" s="432">
        <v>18.981602426373485</v>
      </c>
      <c r="S16" s="440">
        <v>13.684010659910287</v>
      </c>
      <c r="T16" s="433">
        <v>17.145070082675364</v>
      </c>
      <c r="U16" s="434">
        <v>13.879719278814202</v>
      </c>
    </row>
    <row r="17" spans="1:21" ht="15" customHeight="1" x14ac:dyDescent="0.2">
      <c r="A17" s="411" t="s">
        <v>338</v>
      </c>
      <c r="B17" s="430">
        <v>2088.2620000000002</v>
      </c>
      <c r="C17" s="412" t="e">
        <f>#REF!</f>
        <v>#REF!</v>
      </c>
      <c r="D17" s="412">
        <v>2110.4830000000002</v>
      </c>
      <c r="E17" s="413">
        <v>2116.0610000000001</v>
      </c>
      <c r="F17" s="431">
        <v>62.791258951223547</v>
      </c>
      <c r="G17" s="431">
        <v>62.811030902409783</v>
      </c>
      <c r="H17" s="431">
        <v>63.466277624600622</v>
      </c>
      <c r="I17" s="431">
        <v>66.345866210851199</v>
      </c>
      <c r="J17" s="432">
        <v>92.853362374413337</v>
      </c>
      <c r="K17" s="433">
        <v>93.547186516015884</v>
      </c>
      <c r="L17" s="433">
        <v>94.765369238751873</v>
      </c>
      <c r="M17" s="434">
        <v>94.827550592306238</v>
      </c>
      <c r="N17" s="433">
        <v>7.1466376255866546</v>
      </c>
      <c r="O17" s="433">
        <v>6.4528134839841309</v>
      </c>
      <c r="P17" s="433">
        <v>5.2347054190354969</v>
      </c>
      <c r="Q17" s="433">
        <v>5.1724494076937484</v>
      </c>
      <c r="R17" s="432">
        <v>31.16113199116905</v>
      </c>
      <c r="S17" s="440">
        <v>25.026071103008206</v>
      </c>
      <c r="T17" s="433">
        <v>20.194039375103404</v>
      </c>
      <c r="U17" s="434">
        <v>22.023027081759061</v>
      </c>
    </row>
    <row r="18" spans="1:21" ht="15" customHeight="1" x14ac:dyDescent="0.2">
      <c r="A18" s="411" t="s">
        <v>339</v>
      </c>
      <c r="B18" s="430">
        <v>4036.1759999999999</v>
      </c>
      <c r="C18" s="412" t="e">
        <f>#REF!</f>
        <v>#REF!</v>
      </c>
      <c r="D18" s="412">
        <v>4088.8220000000001</v>
      </c>
      <c r="E18" s="413">
        <v>4102.6130000000003</v>
      </c>
      <c r="F18" s="431">
        <v>59.365498432179379</v>
      </c>
      <c r="G18" s="431">
        <v>58.406971547597031</v>
      </c>
      <c r="H18" s="431">
        <v>62.348299828165665</v>
      </c>
      <c r="I18" s="431">
        <v>60.758302086986994</v>
      </c>
      <c r="J18" s="432">
        <v>91.616070474638732</v>
      </c>
      <c r="K18" s="433">
        <v>92.218215842251098</v>
      </c>
      <c r="L18" s="433">
        <v>93.839041215449967</v>
      </c>
      <c r="M18" s="434">
        <v>94.757766546661856</v>
      </c>
      <c r="N18" s="433">
        <v>8.3839295253612534</v>
      </c>
      <c r="O18" s="433">
        <v>7.7818261533460813</v>
      </c>
      <c r="P18" s="433">
        <v>6.1609587845500222</v>
      </c>
      <c r="Q18" s="433">
        <v>5.2422334533381365</v>
      </c>
      <c r="R18" s="432">
        <v>30.34102903185984</v>
      </c>
      <c r="S18" s="440">
        <v>22.572592037349573</v>
      </c>
      <c r="T18" s="433">
        <v>21.209205229054334</v>
      </c>
      <c r="U18" s="434">
        <v>19.442414625534397</v>
      </c>
    </row>
    <row r="19" spans="1:21" ht="15" customHeight="1" x14ac:dyDescent="0.2">
      <c r="A19" s="411" t="s">
        <v>340</v>
      </c>
      <c r="B19" s="430">
        <v>5516.81</v>
      </c>
      <c r="C19" s="412" t="e">
        <f>#REF!</f>
        <v>#REF!</v>
      </c>
      <c r="D19" s="412">
        <v>5559.2430000000004</v>
      </c>
      <c r="E19" s="413">
        <v>5584.018</v>
      </c>
      <c r="F19" s="431">
        <v>59.658607057339289</v>
      </c>
      <c r="G19" s="431">
        <v>62.999358695444506</v>
      </c>
      <c r="H19" s="431">
        <v>62.31434747500694</v>
      </c>
      <c r="I19" s="431">
        <v>65.020922210494319</v>
      </c>
      <c r="J19" s="432">
        <v>92.579875378731245</v>
      </c>
      <c r="K19" s="433">
        <v>95.316323944008516</v>
      </c>
      <c r="L19" s="433">
        <v>94.384485218257794</v>
      </c>
      <c r="M19" s="434">
        <v>94.001647029013043</v>
      </c>
      <c r="N19" s="433">
        <v>7.4201246212687453</v>
      </c>
      <c r="O19" s="433">
        <v>4.6836474457019621</v>
      </c>
      <c r="P19" s="433">
        <v>5.6155436483858052</v>
      </c>
      <c r="Q19" s="433">
        <v>5.9983529709869501</v>
      </c>
      <c r="R19" s="432">
        <v>25.252433757778459</v>
      </c>
      <c r="S19" s="440">
        <v>16.955522070874128</v>
      </c>
      <c r="T19" s="433">
        <v>16.444886078821948</v>
      </c>
      <c r="U19" s="434">
        <v>16.579348390108038</v>
      </c>
    </row>
    <row r="20" spans="1:21" ht="15" customHeight="1" x14ac:dyDescent="0.2">
      <c r="A20" s="411" t="s">
        <v>341</v>
      </c>
      <c r="B20" s="430">
        <v>5549.1790000000001</v>
      </c>
      <c r="C20" s="412" t="e">
        <f>#REF!</f>
        <v>#REF!</v>
      </c>
      <c r="D20" s="412">
        <v>5601.88</v>
      </c>
      <c r="E20" s="413">
        <v>5636.4840000000004</v>
      </c>
      <c r="F20" s="431">
        <v>60.349485932964129</v>
      </c>
      <c r="G20" s="431">
        <v>59.960212926192511</v>
      </c>
      <c r="H20" s="431">
        <v>66.110502188550996</v>
      </c>
      <c r="I20" s="431">
        <v>67.036578122105908</v>
      </c>
      <c r="J20" s="432">
        <v>91.008602523633868</v>
      </c>
      <c r="K20" s="433">
        <v>91.956370263171991</v>
      </c>
      <c r="L20" s="433">
        <v>94.810973932010612</v>
      </c>
      <c r="M20" s="434">
        <v>95.444919235274469</v>
      </c>
      <c r="N20" s="433">
        <v>8.991397476366128</v>
      </c>
      <c r="O20" s="433">
        <v>8.0436297368279988</v>
      </c>
      <c r="P20" s="433">
        <v>5.1890260679893858</v>
      </c>
      <c r="Q20" s="433">
        <v>4.5550807647255294</v>
      </c>
      <c r="R20" s="432">
        <v>24.01495773328066</v>
      </c>
      <c r="S20" s="440">
        <v>16.436560071551302</v>
      </c>
      <c r="T20" s="433">
        <v>10.644159260253943</v>
      </c>
      <c r="U20" s="434">
        <v>14.621344546017184</v>
      </c>
    </row>
    <row r="21" spans="1:21" ht="15" customHeight="1" x14ac:dyDescent="0.2">
      <c r="A21" s="411" t="s">
        <v>342</v>
      </c>
      <c r="B21" s="430">
        <v>3196.8409999999999</v>
      </c>
      <c r="C21" s="412" t="e">
        <f>#REF!</f>
        <v>#REF!</v>
      </c>
      <c r="D21" s="412">
        <v>3243.8719999999998</v>
      </c>
      <c r="E21" s="413">
        <v>3243.8119999999999</v>
      </c>
      <c r="F21" s="431">
        <v>60.469413399039873</v>
      </c>
      <c r="G21" s="431">
        <v>57.954166960738064</v>
      </c>
      <c r="H21" s="431">
        <v>60.023206834301725</v>
      </c>
      <c r="I21" s="431">
        <v>64.991127722568393</v>
      </c>
      <c r="J21" s="432">
        <v>93.410259421212743</v>
      </c>
      <c r="K21" s="433">
        <v>92.980449884468328</v>
      </c>
      <c r="L21" s="433">
        <v>94.024629752510947</v>
      </c>
      <c r="M21" s="434">
        <v>95.452212561486391</v>
      </c>
      <c r="N21" s="433">
        <v>6.5896888487003586</v>
      </c>
      <c r="O21" s="433">
        <v>7.019550115531664</v>
      </c>
      <c r="P21" s="433">
        <v>5.9753188884255151</v>
      </c>
      <c r="Q21" s="433">
        <v>4.5477874385136063</v>
      </c>
      <c r="R21" s="432">
        <v>27.332305490761598</v>
      </c>
      <c r="S21" s="440">
        <v>19.756053706557875</v>
      </c>
      <c r="T21" s="433">
        <v>14.818616170262041</v>
      </c>
      <c r="U21" s="434">
        <v>16.009827492130949</v>
      </c>
    </row>
    <row r="22" spans="1:21" ht="15" customHeight="1" x14ac:dyDescent="0.2">
      <c r="A22" s="411" t="s">
        <v>343</v>
      </c>
      <c r="B22" s="430">
        <v>2560.9479999999999</v>
      </c>
      <c r="C22" s="412" t="e">
        <f>#REF!</f>
        <v>#REF!</v>
      </c>
      <c r="D22" s="412">
        <v>2589.261</v>
      </c>
      <c r="E22" s="413">
        <v>2586.1460000000002</v>
      </c>
      <c r="F22" s="431">
        <v>58.659332403469342</v>
      </c>
      <c r="G22" s="431">
        <v>59.986946834433454</v>
      </c>
      <c r="H22" s="431">
        <v>60.438132733625551</v>
      </c>
      <c r="I22" s="431">
        <v>65.827412682810632</v>
      </c>
      <c r="J22" s="432">
        <v>94.351616092022894</v>
      </c>
      <c r="K22" s="433">
        <v>95.021028878715327</v>
      </c>
      <c r="L22" s="433">
        <v>97.147103874302601</v>
      </c>
      <c r="M22" s="434">
        <v>95.919508597603482</v>
      </c>
      <c r="N22" s="433">
        <v>5.6483173404959945</v>
      </c>
      <c r="O22" s="433">
        <v>4.9789067044407043</v>
      </c>
      <c r="P22" s="433">
        <v>2.8529600275033373</v>
      </c>
      <c r="Q22" s="433">
        <v>4.0804914023965084</v>
      </c>
      <c r="R22" s="432">
        <v>25.131174848294354</v>
      </c>
      <c r="S22" s="440">
        <v>18.745966364223072</v>
      </c>
      <c r="T22" s="433">
        <v>20.521149069630376</v>
      </c>
      <c r="U22" s="434">
        <v>12.85642285295056</v>
      </c>
    </row>
    <row r="23" spans="1:21" ht="15" customHeight="1" x14ac:dyDescent="0.2">
      <c r="A23" s="411" t="s">
        <v>344</v>
      </c>
      <c r="B23" s="430">
        <v>3468.047</v>
      </c>
      <c r="C23" s="412" t="e">
        <f>#REF!</f>
        <v>#REF!</v>
      </c>
      <c r="D23" s="412">
        <v>3515.9369999999999</v>
      </c>
      <c r="E23" s="413">
        <v>3514.9630000000002</v>
      </c>
      <c r="F23" s="431">
        <v>60.886573913213972</v>
      </c>
      <c r="G23" s="431">
        <v>62.728308711763667</v>
      </c>
      <c r="H23" s="431">
        <v>68.704843118633818</v>
      </c>
      <c r="I23" s="431">
        <v>70.240198829973451</v>
      </c>
      <c r="J23" s="432">
        <v>95.118335839361606</v>
      </c>
      <c r="K23" s="433">
        <v>94.91488668151483</v>
      </c>
      <c r="L23" s="433">
        <v>95.858825419074762</v>
      </c>
      <c r="M23" s="434">
        <v>94.721936784428166</v>
      </c>
      <c r="N23" s="433">
        <v>4.8816641606383859</v>
      </c>
      <c r="O23" s="433">
        <v>5.0851133184851589</v>
      </c>
      <c r="P23" s="433">
        <v>4.1411331836684511</v>
      </c>
      <c r="Q23" s="433">
        <v>5.2780632155718479</v>
      </c>
      <c r="R23" s="432">
        <v>20.45123338619215</v>
      </c>
      <c r="S23" s="440">
        <v>14.860148150276975</v>
      </c>
      <c r="T23" s="433">
        <v>13.992711989718359</v>
      </c>
      <c r="U23" s="434">
        <v>13.268716491790409</v>
      </c>
    </row>
    <row r="24" spans="1:21" ht="15" customHeight="1" x14ac:dyDescent="0.2">
      <c r="A24" s="411" t="s">
        <v>345</v>
      </c>
      <c r="B24" s="430">
        <v>3658.3879999999999</v>
      </c>
      <c r="C24" s="412" t="e">
        <f>#REF!</f>
        <v>#REF!</v>
      </c>
      <c r="D24" s="412">
        <v>3711.7579999999998</v>
      </c>
      <c r="E24" s="413">
        <v>3716.4520000000002</v>
      </c>
      <c r="F24" s="431">
        <v>57.596214507591867</v>
      </c>
      <c r="G24" s="431">
        <v>59.476669475643519</v>
      </c>
      <c r="H24" s="431">
        <v>57.350775562415443</v>
      </c>
      <c r="I24" s="431">
        <v>62.699666240812469</v>
      </c>
      <c r="J24" s="432">
        <v>95.087449865762935</v>
      </c>
      <c r="K24" s="433">
        <v>95.228645694184209</v>
      </c>
      <c r="L24" s="433">
        <v>96.224166424737462</v>
      </c>
      <c r="M24" s="434">
        <v>97.070298167155386</v>
      </c>
      <c r="N24" s="433">
        <v>4.9125501342370752</v>
      </c>
      <c r="O24" s="433">
        <v>4.771354305815807</v>
      </c>
      <c r="P24" s="433">
        <v>3.7758335752625278</v>
      </c>
      <c r="Q24" s="433">
        <v>2.9297018328446063</v>
      </c>
      <c r="R24" s="432">
        <v>17.19271644121201</v>
      </c>
      <c r="S24" s="440">
        <v>11.025808918415141</v>
      </c>
      <c r="T24" s="433">
        <v>8.0962435527218322</v>
      </c>
      <c r="U24" s="434">
        <v>7.7083558988211429</v>
      </c>
    </row>
    <row r="25" spans="1:21" ht="15" customHeight="1" x14ac:dyDescent="0.2">
      <c r="A25" s="411" t="s">
        <v>346</v>
      </c>
      <c r="B25" s="430">
        <v>3304.944</v>
      </c>
      <c r="C25" s="412" t="e">
        <f>#REF!</f>
        <v>#REF!</v>
      </c>
      <c r="D25" s="412">
        <v>3343.9349999999999</v>
      </c>
      <c r="E25" s="413">
        <v>3357.0529999999999</v>
      </c>
      <c r="F25" s="431">
        <v>63.47611336228389</v>
      </c>
      <c r="G25" s="431">
        <v>62.983912511488818</v>
      </c>
      <c r="H25" s="431">
        <v>67.846384573862821</v>
      </c>
      <c r="I25" s="431">
        <v>73.364972194362139</v>
      </c>
      <c r="J25" s="432">
        <v>94.605810710965997</v>
      </c>
      <c r="K25" s="433">
        <v>95.597258647137423</v>
      </c>
      <c r="L25" s="433">
        <v>94.621505602892185</v>
      </c>
      <c r="M25" s="434">
        <v>95.953592937759183</v>
      </c>
      <c r="N25" s="433">
        <v>5.3941892890340108</v>
      </c>
      <c r="O25" s="433">
        <v>4.4027413528625869</v>
      </c>
      <c r="P25" s="433">
        <v>5.3784943971078203</v>
      </c>
      <c r="Q25" s="433">
        <v>4.0463664597155962</v>
      </c>
      <c r="R25" s="432">
        <v>23.751340261038507</v>
      </c>
      <c r="S25" s="440">
        <v>19.546068538653653</v>
      </c>
      <c r="T25" s="433">
        <v>22.953535984050045</v>
      </c>
      <c r="U25" s="434">
        <v>23.100808127140596</v>
      </c>
    </row>
    <row r="26" spans="1:21" ht="15" customHeight="1" x14ac:dyDescent="0.2">
      <c r="A26" s="411" t="s">
        <v>347</v>
      </c>
      <c r="B26" s="430">
        <v>1840.1089999999999</v>
      </c>
      <c r="C26" s="412" t="e">
        <f>#REF!</f>
        <v>#REF!</v>
      </c>
      <c r="D26" s="412">
        <v>1859.9179999999999</v>
      </c>
      <c r="E26" s="413">
        <v>1863.5530000000001</v>
      </c>
      <c r="F26" s="431">
        <v>61.692541039688408</v>
      </c>
      <c r="G26" s="431">
        <v>62.906062180275498</v>
      </c>
      <c r="H26" s="431">
        <v>66.893164107234838</v>
      </c>
      <c r="I26" s="431">
        <v>69.413963541686229</v>
      </c>
      <c r="J26" s="432">
        <v>94.853375146448684</v>
      </c>
      <c r="K26" s="433">
        <v>94.520166708885341</v>
      </c>
      <c r="L26" s="433">
        <v>95.939422484925558</v>
      </c>
      <c r="M26" s="434">
        <v>96.890765527232475</v>
      </c>
      <c r="N26" s="433">
        <v>5.1465367641229376</v>
      </c>
      <c r="O26" s="433">
        <v>5.4798332911146526</v>
      </c>
      <c r="P26" s="433">
        <v>4.0605775150744527</v>
      </c>
      <c r="Q26" s="433">
        <v>3.1093117784481037</v>
      </c>
      <c r="R26" s="432">
        <v>27.894983678264463</v>
      </c>
      <c r="S26" s="440">
        <v>19.217373956851134</v>
      </c>
      <c r="T26" s="433">
        <v>14.730010271120728</v>
      </c>
      <c r="U26" s="434">
        <v>25.549608807145034</v>
      </c>
    </row>
    <row r="27" spans="1:21" ht="28.9" customHeight="1" x14ac:dyDescent="0.2">
      <c r="A27" s="414" t="s">
        <v>348</v>
      </c>
      <c r="B27" s="430">
        <v>2551.34</v>
      </c>
      <c r="C27" s="412" t="e">
        <f>#REF!</f>
        <v>#REF!</v>
      </c>
      <c r="D27" s="412">
        <v>2608.2179999999998</v>
      </c>
      <c r="E27" s="413">
        <v>2628.7579999999998</v>
      </c>
      <c r="F27" s="431">
        <v>49.150328846802068</v>
      </c>
      <c r="G27" s="431">
        <v>55.61175498537326</v>
      </c>
      <c r="H27" s="431">
        <v>62.641926403391132</v>
      </c>
      <c r="I27" s="431">
        <v>60.278770430750953</v>
      </c>
      <c r="J27" s="432">
        <v>92.694132019980984</v>
      </c>
      <c r="K27" s="433">
        <v>92.500638672171149</v>
      </c>
      <c r="L27" s="433">
        <v>91.931941844907513</v>
      </c>
      <c r="M27" s="434">
        <v>94.407361431998197</v>
      </c>
      <c r="N27" s="433">
        <v>7.3058679800190109</v>
      </c>
      <c r="O27" s="435">
        <v>7.4993613278288667</v>
      </c>
      <c r="P27" s="435">
        <v>8.068058155092487</v>
      </c>
      <c r="Q27" s="435">
        <v>5.5925754599159525</v>
      </c>
      <c r="R27" s="432">
        <v>19.578243547489325</v>
      </c>
      <c r="S27" s="440">
        <v>12.607684258900276</v>
      </c>
      <c r="T27" s="433">
        <v>18.034791836854264</v>
      </c>
      <c r="U27" s="434">
        <v>13.353939903593872</v>
      </c>
    </row>
    <row r="28" spans="1:21" ht="6.6" customHeight="1" x14ac:dyDescent="0.2">
      <c r="A28" s="415"/>
      <c r="B28" s="416"/>
      <c r="C28" s="415"/>
      <c r="D28" s="415"/>
      <c r="E28" s="417"/>
      <c r="F28" s="415"/>
      <c r="G28" s="415"/>
      <c r="H28" s="415"/>
      <c r="I28" s="415"/>
      <c r="J28" s="436"/>
      <c r="K28" s="418"/>
      <c r="L28" s="418"/>
      <c r="M28" s="419"/>
      <c r="N28" s="418"/>
      <c r="O28" s="418"/>
      <c r="P28" s="418"/>
      <c r="Q28" s="418"/>
      <c r="R28" s="416"/>
      <c r="S28" s="415"/>
      <c r="T28" s="415"/>
      <c r="U28" s="417"/>
    </row>
    <row r="29" spans="1:21" ht="6.75" customHeight="1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</row>
    <row r="30" spans="1:21" ht="17.25" customHeight="1" x14ac:dyDescent="0.2">
      <c r="A30" s="222" t="s">
        <v>198</v>
      </c>
      <c r="D30" s="14"/>
      <c r="E30" s="14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</row>
    <row r="31" spans="1:21" ht="17.25" customHeight="1" x14ac:dyDescent="0.2">
      <c r="A31" s="17" t="s">
        <v>199</v>
      </c>
      <c r="D31" s="222"/>
      <c r="E31" s="222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</row>
    <row r="32" spans="1:21" ht="15" customHeight="1" x14ac:dyDescent="0.2">
      <c r="A32" s="17" t="s">
        <v>224</v>
      </c>
      <c r="D32" s="222"/>
      <c r="E32" s="222"/>
    </row>
    <row r="33" spans="1:21" ht="15" customHeight="1" x14ac:dyDescent="0.2">
      <c r="A33" s="18" t="s">
        <v>179</v>
      </c>
      <c r="D33" s="222"/>
      <c r="E33" s="222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</row>
    <row r="34" spans="1:21" ht="15" customHeight="1" x14ac:dyDescent="0.2">
      <c r="A34" s="469" t="s">
        <v>274</v>
      </c>
      <c r="D34" s="222"/>
      <c r="E34" s="222"/>
    </row>
    <row r="35" spans="1:21" ht="15" customHeight="1" x14ac:dyDescent="0.2">
      <c r="A35" s="496" t="s">
        <v>200</v>
      </c>
      <c r="B35" s="496"/>
      <c r="C35" s="496"/>
      <c r="D35" s="496"/>
      <c r="E35" s="222"/>
    </row>
  </sheetData>
  <mergeCells count="1023">
    <mergeCell ref="GB2:GQ2"/>
    <mergeCell ref="GR2:HG2"/>
    <mergeCell ref="HH2:HW2"/>
    <mergeCell ref="HX2:IM2"/>
    <mergeCell ref="IN2:JC2"/>
    <mergeCell ref="JD2:JS2"/>
    <mergeCell ref="CJ2:CY2"/>
    <mergeCell ref="CZ2:DO2"/>
    <mergeCell ref="DP2:EE2"/>
    <mergeCell ref="EF2:EU2"/>
    <mergeCell ref="EV2:FK2"/>
    <mergeCell ref="FL2:GA2"/>
    <mergeCell ref="X2:AM2"/>
    <mergeCell ref="AN2:BC2"/>
    <mergeCell ref="BD2:BS2"/>
    <mergeCell ref="BT2:CI2"/>
    <mergeCell ref="A1:U1"/>
    <mergeCell ref="RD2:RS2"/>
    <mergeCell ref="RT2:SI2"/>
    <mergeCell ref="SJ2:SY2"/>
    <mergeCell ref="SZ2:TO2"/>
    <mergeCell ref="TP2:UE2"/>
    <mergeCell ref="UF2:UU2"/>
    <mergeCell ref="NL2:OA2"/>
    <mergeCell ref="OB2:OQ2"/>
    <mergeCell ref="OR2:PG2"/>
    <mergeCell ref="PH2:PW2"/>
    <mergeCell ref="PX2:QM2"/>
    <mergeCell ref="QN2:RC2"/>
    <mergeCell ref="JT2:KI2"/>
    <mergeCell ref="KJ2:KY2"/>
    <mergeCell ref="KZ2:LO2"/>
    <mergeCell ref="LP2:ME2"/>
    <mergeCell ref="MF2:MU2"/>
    <mergeCell ref="MV2:NK2"/>
    <mergeCell ref="ACF2:ACU2"/>
    <mergeCell ref="ACV2:ADK2"/>
    <mergeCell ref="ADL2:AEA2"/>
    <mergeCell ref="AEB2:AEQ2"/>
    <mergeCell ref="AER2:AFG2"/>
    <mergeCell ref="AFH2:AFW2"/>
    <mergeCell ref="YN2:ZC2"/>
    <mergeCell ref="ZD2:ZS2"/>
    <mergeCell ref="ZT2:AAI2"/>
    <mergeCell ref="AAJ2:AAY2"/>
    <mergeCell ref="AAZ2:ABO2"/>
    <mergeCell ref="ABP2:ACE2"/>
    <mergeCell ref="UV2:VK2"/>
    <mergeCell ref="VL2:WA2"/>
    <mergeCell ref="WB2:WQ2"/>
    <mergeCell ref="WR2:XG2"/>
    <mergeCell ref="XH2:XW2"/>
    <mergeCell ref="XX2:YM2"/>
    <mergeCell ref="ANH2:ANW2"/>
    <mergeCell ref="ANX2:AOM2"/>
    <mergeCell ref="AON2:APC2"/>
    <mergeCell ref="APD2:APS2"/>
    <mergeCell ref="APT2:AQI2"/>
    <mergeCell ref="AQJ2:AQY2"/>
    <mergeCell ref="AJP2:AKE2"/>
    <mergeCell ref="AKF2:AKU2"/>
    <mergeCell ref="AKV2:ALK2"/>
    <mergeCell ref="ALL2:AMA2"/>
    <mergeCell ref="AMB2:AMQ2"/>
    <mergeCell ref="AMR2:ANG2"/>
    <mergeCell ref="AFX2:AGM2"/>
    <mergeCell ref="AGN2:AHC2"/>
    <mergeCell ref="AHD2:AHS2"/>
    <mergeCell ref="AHT2:AII2"/>
    <mergeCell ref="AIJ2:AIY2"/>
    <mergeCell ref="AIZ2:AJO2"/>
    <mergeCell ref="AYJ2:AYY2"/>
    <mergeCell ref="AYZ2:AZO2"/>
    <mergeCell ref="AZP2:BAE2"/>
    <mergeCell ref="BAF2:BAU2"/>
    <mergeCell ref="BAV2:BBK2"/>
    <mergeCell ref="BBL2:BCA2"/>
    <mergeCell ref="AUR2:AVG2"/>
    <mergeCell ref="AVH2:AVW2"/>
    <mergeCell ref="AVX2:AWM2"/>
    <mergeCell ref="AWN2:AXC2"/>
    <mergeCell ref="AXD2:AXS2"/>
    <mergeCell ref="AXT2:AYI2"/>
    <mergeCell ref="AQZ2:ARO2"/>
    <mergeCell ref="ARP2:ASE2"/>
    <mergeCell ref="ASF2:ASU2"/>
    <mergeCell ref="ASV2:ATK2"/>
    <mergeCell ref="ATL2:AUA2"/>
    <mergeCell ref="AUB2:AUQ2"/>
    <mergeCell ref="BJL2:BKA2"/>
    <mergeCell ref="BKB2:BKQ2"/>
    <mergeCell ref="BKR2:BLG2"/>
    <mergeCell ref="BLH2:BLW2"/>
    <mergeCell ref="BLX2:BMM2"/>
    <mergeCell ref="BMN2:BNC2"/>
    <mergeCell ref="BFT2:BGI2"/>
    <mergeCell ref="BGJ2:BGY2"/>
    <mergeCell ref="BGZ2:BHO2"/>
    <mergeCell ref="BHP2:BIE2"/>
    <mergeCell ref="BIF2:BIU2"/>
    <mergeCell ref="BIV2:BJK2"/>
    <mergeCell ref="BCB2:BCQ2"/>
    <mergeCell ref="BCR2:BDG2"/>
    <mergeCell ref="BDH2:BDW2"/>
    <mergeCell ref="BDX2:BEM2"/>
    <mergeCell ref="BEN2:BFC2"/>
    <mergeCell ref="BFD2:BFS2"/>
    <mergeCell ref="BUN2:BVC2"/>
    <mergeCell ref="BVD2:BVS2"/>
    <mergeCell ref="BVT2:BWI2"/>
    <mergeCell ref="BWJ2:BWY2"/>
    <mergeCell ref="BWZ2:BXO2"/>
    <mergeCell ref="BXP2:BYE2"/>
    <mergeCell ref="BQV2:BRK2"/>
    <mergeCell ref="BRL2:BSA2"/>
    <mergeCell ref="BSB2:BSQ2"/>
    <mergeCell ref="BSR2:BTG2"/>
    <mergeCell ref="BTH2:BTW2"/>
    <mergeCell ref="BTX2:BUM2"/>
    <mergeCell ref="BND2:BNS2"/>
    <mergeCell ref="BNT2:BOI2"/>
    <mergeCell ref="BOJ2:BOY2"/>
    <mergeCell ref="BOZ2:BPO2"/>
    <mergeCell ref="BPP2:BQE2"/>
    <mergeCell ref="BQF2:BQU2"/>
    <mergeCell ref="CFP2:CGE2"/>
    <mergeCell ref="CGF2:CGU2"/>
    <mergeCell ref="CGV2:CHK2"/>
    <mergeCell ref="CHL2:CIA2"/>
    <mergeCell ref="CIB2:CIQ2"/>
    <mergeCell ref="CIR2:CJG2"/>
    <mergeCell ref="CBX2:CCM2"/>
    <mergeCell ref="CCN2:CDC2"/>
    <mergeCell ref="CDD2:CDS2"/>
    <mergeCell ref="CDT2:CEI2"/>
    <mergeCell ref="CEJ2:CEY2"/>
    <mergeCell ref="CEZ2:CFO2"/>
    <mergeCell ref="BYF2:BYU2"/>
    <mergeCell ref="BYV2:BZK2"/>
    <mergeCell ref="BZL2:CAA2"/>
    <mergeCell ref="CAB2:CAQ2"/>
    <mergeCell ref="CAR2:CBG2"/>
    <mergeCell ref="CBH2:CBW2"/>
    <mergeCell ref="CQR2:CRG2"/>
    <mergeCell ref="CRH2:CRW2"/>
    <mergeCell ref="CRX2:CSM2"/>
    <mergeCell ref="CSN2:CTC2"/>
    <mergeCell ref="CTD2:CTS2"/>
    <mergeCell ref="CTT2:CUI2"/>
    <mergeCell ref="CMZ2:CNO2"/>
    <mergeCell ref="CNP2:COE2"/>
    <mergeCell ref="COF2:COU2"/>
    <mergeCell ref="COV2:CPK2"/>
    <mergeCell ref="CPL2:CQA2"/>
    <mergeCell ref="CQB2:CQQ2"/>
    <mergeCell ref="CJH2:CJW2"/>
    <mergeCell ref="CJX2:CKM2"/>
    <mergeCell ref="CKN2:CLC2"/>
    <mergeCell ref="CLD2:CLS2"/>
    <mergeCell ref="CLT2:CMI2"/>
    <mergeCell ref="CMJ2:CMY2"/>
    <mergeCell ref="DBT2:DCI2"/>
    <mergeCell ref="DCJ2:DCY2"/>
    <mergeCell ref="DCZ2:DDO2"/>
    <mergeCell ref="DDP2:DEE2"/>
    <mergeCell ref="DEF2:DEU2"/>
    <mergeCell ref="DEV2:DFK2"/>
    <mergeCell ref="CYB2:CYQ2"/>
    <mergeCell ref="CYR2:CZG2"/>
    <mergeCell ref="CZH2:CZW2"/>
    <mergeCell ref="CZX2:DAM2"/>
    <mergeCell ref="DAN2:DBC2"/>
    <mergeCell ref="DBD2:DBS2"/>
    <mergeCell ref="CUJ2:CUY2"/>
    <mergeCell ref="CUZ2:CVO2"/>
    <mergeCell ref="CVP2:CWE2"/>
    <mergeCell ref="CWF2:CWU2"/>
    <mergeCell ref="CWV2:CXK2"/>
    <mergeCell ref="CXL2:CYA2"/>
    <mergeCell ref="DMV2:DNK2"/>
    <mergeCell ref="DNL2:DOA2"/>
    <mergeCell ref="DOB2:DOQ2"/>
    <mergeCell ref="DOR2:DPG2"/>
    <mergeCell ref="DPH2:DPW2"/>
    <mergeCell ref="DPX2:DQM2"/>
    <mergeCell ref="DJD2:DJS2"/>
    <mergeCell ref="DJT2:DKI2"/>
    <mergeCell ref="DKJ2:DKY2"/>
    <mergeCell ref="DKZ2:DLO2"/>
    <mergeCell ref="DLP2:DME2"/>
    <mergeCell ref="DMF2:DMU2"/>
    <mergeCell ref="DFL2:DGA2"/>
    <mergeCell ref="DGB2:DGQ2"/>
    <mergeCell ref="DGR2:DHG2"/>
    <mergeCell ref="DHH2:DHW2"/>
    <mergeCell ref="DHX2:DIM2"/>
    <mergeCell ref="DIN2:DJC2"/>
    <mergeCell ref="DXX2:DYM2"/>
    <mergeCell ref="DYN2:DZC2"/>
    <mergeCell ref="DZD2:DZS2"/>
    <mergeCell ref="DZT2:EAI2"/>
    <mergeCell ref="EAJ2:EAY2"/>
    <mergeCell ref="EAZ2:EBO2"/>
    <mergeCell ref="DUF2:DUU2"/>
    <mergeCell ref="DUV2:DVK2"/>
    <mergeCell ref="DVL2:DWA2"/>
    <mergeCell ref="DWB2:DWQ2"/>
    <mergeCell ref="DWR2:DXG2"/>
    <mergeCell ref="DXH2:DXW2"/>
    <mergeCell ref="DQN2:DRC2"/>
    <mergeCell ref="DRD2:DRS2"/>
    <mergeCell ref="DRT2:DSI2"/>
    <mergeCell ref="DSJ2:DSY2"/>
    <mergeCell ref="DSZ2:DTO2"/>
    <mergeCell ref="DTP2:DUE2"/>
    <mergeCell ref="EIZ2:EJO2"/>
    <mergeCell ref="EJP2:EKE2"/>
    <mergeCell ref="EKF2:EKU2"/>
    <mergeCell ref="EKV2:ELK2"/>
    <mergeCell ref="ELL2:EMA2"/>
    <mergeCell ref="EMB2:EMQ2"/>
    <mergeCell ref="EFH2:EFW2"/>
    <mergeCell ref="EFX2:EGM2"/>
    <mergeCell ref="EGN2:EHC2"/>
    <mergeCell ref="EHD2:EHS2"/>
    <mergeCell ref="EHT2:EII2"/>
    <mergeCell ref="EIJ2:EIY2"/>
    <mergeCell ref="EBP2:ECE2"/>
    <mergeCell ref="ECF2:ECU2"/>
    <mergeCell ref="ECV2:EDK2"/>
    <mergeCell ref="EDL2:EEA2"/>
    <mergeCell ref="EEB2:EEQ2"/>
    <mergeCell ref="EER2:EFG2"/>
    <mergeCell ref="EUB2:EUQ2"/>
    <mergeCell ref="EUR2:EVG2"/>
    <mergeCell ref="EVH2:EVW2"/>
    <mergeCell ref="EVX2:EWM2"/>
    <mergeCell ref="EWN2:EXC2"/>
    <mergeCell ref="EXD2:EXS2"/>
    <mergeCell ref="EQJ2:EQY2"/>
    <mergeCell ref="EQZ2:ERO2"/>
    <mergeCell ref="ERP2:ESE2"/>
    <mergeCell ref="ESF2:ESU2"/>
    <mergeCell ref="ESV2:ETK2"/>
    <mergeCell ref="ETL2:EUA2"/>
    <mergeCell ref="EMR2:ENG2"/>
    <mergeCell ref="ENH2:ENW2"/>
    <mergeCell ref="ENX2:EOM2"/>
    <mergeCell ref="EON2:EPC2"/>
    <mergeCell ref="EPD2:EPS2"/>
    <mergeCell ref="EPT2:EQI2"/>
    <mergeCell ref="FFD2:FFS2"/>
    <mergeCell ref="FFT2:FGI2"/>
    <mergeCell ref="FGJ2:FGY2"/>
    <mergeCell ref="FGZ2:FHO2"/>
    <mergeCell ref="FHP2:FIE2"/>
    <mergeCell ref="FIF2:FIU2"/>
    <mergeCell ref="FBL2:FCA2"/>
    <mergeCell ref="FCB2:FCQ2"/>
    <mergeCell ref="FCR2:FDG2"/>
    <mergeCell ref="FDH2:FDW2"/>
    <mergeCell ref="FDX2:FEM2"/>
    <mergeCell ref="FEN2:FFC2"/>
    <mergeCell ref="EXT2:EYI2"/>
    <mergeCell ref="EYJ2:EYY2"/>
    <mergeCell ref="EYZ2:EZO2"/>
    <mergeCell ref="EZP2:FAE2"/>
    <mergeCell ref="FAF2:FAU2"/>
    <mergeCell ref="FAV2:FBK2"/>
    <mergeCell ref="FQF2:FQU2"/>
    <mergeCell ref="FQV2:FRK2"/>
    <mergeCell ref="FRL2:FSA2"/>
    <mergeCell ref="FSB2:FSQ2"/>
    <mergeCell ref="FSR2:FTG2"/>
    <mergeCell ref="FTH2:FTW2"/>
    <mergeCell ref="FMN2:FNC2"/>
    <mergeCell ref="FND2:FNS2"/>
    <mergeCell ref="FNT2:FOI2"/>
    <mergeCell ref="FOJ2:FOY2"/>
    <mergeCell ref="FOZ2:FPO2"/>
    <mergeCell ref="FPP2:FQE2"/>
    <mergeCell ref="FIV2:FJK2"/>
    <mergeCell ref="FJL2:FKA2"/>
    <mergeCell ref="FKB2:FKQ2"/>
    <mergeCell ref="FKR2:FLG2"/>
    <mergeCell ref="FLH2:FLW2"/>
    <mergeCell ref="FLX2:FMM2"/>
    <mergeCell ref="GBH2:GBW2"/>
    <mergeCell ref="GBX2:GCM2"/>
    <mergeCell ref="GCN2:GDC2"/>
    <mergeCell ref="GDD2:GDS2"/>
    <mergeCell ref="GDT2:GEI2"/>
    <mergeCell ref="GEJ2:GEY2"/>
    <mergeCell ref="FXP2:FYE2"/>
    <mergeCell ref="FYF2:FYU2"/>
    <mergeCell ref="FYV2:FZK2"/>
    <mergeCell ref="FZL2:GAA2"/>
    <mergeCell ref="GAB2:GAQ2"/>
    <mergeCell ref="GAR2:GBG2"/>
    <mergeCell ref="FTX2:FUM2"/>
    <mergeCell ref="FUN2:FVC2"/>
    <mergeCell ref="FVD2:FVS2"/>
    <mergeCell ref="FVT2:FWI2"/>
    <mergeCell ref="FWJ2:FWY2"/>
    <mergeCell ref="FWZ2:FXO2"/>
    <mergeCell ref="GMJ2:GMY2"/>
    <mergeCell ref="GMZ2:GNO2"/>
    <mergeCell ref="GNP2:GOE2"/>
    <mergeCell ref="GOF2:GOU2"/>
    <mergeCell ref="GOV2:GPK2"/>
    <mergeCell ref="GPL2:GQA2"/>
    <mergeCell ref="GIR2:GJG2"/>
    <mergeCell ref="GJH2:GJW2"/>
    <mergeCell ref="GJX2:GKM2"/>
    <mergeCell ref="GKN2:GLC2"/>
    <mergeCell ref="GLD2:GLS2"/>
    <mergeCell ref="GLT2:GMI2"/>
    <mergeCell ref="GEZ2:GFO2"/>
    <mergeCell ref="GFP2:GGE2"/>
    <mergeCell ref="GGF2:GGU2"/>
    <mergeCell ref="GGV2:GHK2"/>
    <mergeCell ref="GHL2:GIA2"/>
    <mergeCell ref="GIB2:GIQ2"/>
    <mergeCell ref="GXL2:GYA2"/>
    <mergeCell ref="GYB2:GYQ2"/>
    <mergeCell ref="GYR2:GZG2"/>
    <mergeCell ref="GZH2:GZW2"/>
    <mergeCell ref="GZX2:HAM2"/>
    <mergeCell ref="HAN2:HBC2"/>
    <mergeCell ref="GTT2:GUI2"/>
    <mergeCell ref="GUJ2:GUY2"/>
    <mergeCell ref="GUZ2:GVO2"/>
    <mergeCell ref="GVP2:GWE2"/>
    <mergeCell ref="GWF2:GWU2"/>
    <mergeCell ref="GWV2:GXK2"/>
    <mergeCell ref="GQB2:GQQ2"/>
    <mergeCell ref="GQR2:GRG2"/>
    <mergeCell ref="GRH2:GRW2"/>
    <mergeCell ref="GRX2:GSM2"/>
    <mergeCell ref="GSN2:GTC2"/>
    <mergeCell ref="GTD2:GTS2"/>
    <mergeCell ref="HIN2:HJC2"/>
    <mergeCell ref="HJD2:HJS2"/>
    <mergeCell ref="HJT2:HKI2"/>
    <mergeCell ref="HKJ2:HKY2"/>
    <mergeCell ref="HKZ2:HLO2"/>
    <mergeCell ref="HLP2:HME2"/>
    <mergeCell ref="HEV2:HFK2"/>
    <mergeCell ref="HFL2:HGA2"/>
    <mergeCell ref="HGB2:HGQ2"/>
    <mergeCell ref="HGR2:HHG2"/>
    <mergeCell ref="HHH2:HHW2"/>
    <mergeCell ref="HHX2:HIM2"/>
    <mergeCell ref="HBD2:HBS2"/>
    <mergeCell ref="HBT2:HCI2"/>
    <mergeCell ref="HCJ2:HCY2"/>
    <mergeCell ref="HCZ2:HDO2"/>
    <mergeCell ref="HDP2:HEE2"/>
    <mergeCell ref="HEF2:HEU2"/>
    <mergeCell ref="HTP2:HUE2"/>
    <mergeCell ref="HUF2:HUU2"/>
    <mergeCell ref="HUV2:HVK2"/>
    <mergeCell ref="HVL2:HWA2"/>
    <mergeCell ref="HWB2:HWQ2"/>
    <mergeCell ref="HWR2:HXG2"/>
    <mergeCell ref="HPX2:HQM2"/>
    <mergeCell ref="HQN2:HRC2"/>
    <mergeCell ref="HRD2:HRS2"/>
    <mergeCell ref="HRT2:HSI2"/>
    <mergeCell ref="HSJ2:HSY2"/>
    <mergeCell ref="HSZ2:HTO2"/>
    <mergeCell ref="HMF2:HMU2"/>
    <mergeCell ref="HMV2:HNK2"/>
    <mergeCell ref="HNL2:HOA2"/>
    <mergeCell ref="HOB2:HOQ2"/>
    <mergeCell ref="HOR2:HPG2"/>
    <mergeCell ref="HPH2:HPW2"/>
    <mergeCell ref="IER2:IFG2"/>
    <mergeCell ref="IFH2:IFW2"/>
    <mergeCell ref="IFX2:IGM2"/>
    <mergeCell ref="IGN2:IHC2"/>
    <mergeCell ref="IHD2:IHS2"/>
    <mergeCell ref="IHT2:III2"/>
    <mergeCell ref="IAZ2:IBO2"/>
    <mergeCell ref="IBP2:ICE2"/>
    <mergeCell ref="ICF2:ICU2"/>
    <mergeCell ref="ICV2:IDK2"/>
    <mergeCell ref="IDL2:IEA2"/>
    <mergeCell ref="IEB2:IEQ2"/>
    <mergeCell ref="HXH2:HXW2"/>
    <mergeCell ref="HXX2:HYM2"/>
    <mergeCell ref="HYN2:HZC2"/>
    <mergeCell ref="HZD2:HZS2"/>
    <mergeCell ref="HZT2:IAI2"/>
    <mergeCell ref="IAJ2:IAY2"/>
    <mergeCell ref="IPT2:IQI2"/>
    <mergeCell ref="IQJ2:IQY2"/>
    <mergeCell ref="IQZ2:IRO2"/>
    <mergeCell ref="IRP2:ISE2"/>
    <mergeCell ref="ISF2:ISU2"/>
    <mergeCell ref="ISV2:ITK2"/>
    <mergeCell ref="IMB2:IMQ2"/>
    <mergeCell ref="IMR2:ING2"/>
    <mergeCell ref="INH2:INW2"/>
    <mergeCell ref="INX2:IOM2"/>
    <mergeCell ref="ION2:IPC2"/>
    <mergeCell ref="IPD2:IPS2"/>
    <mergeCell ref="IIJ2:IIY2"/>
    <mergeCell ref="IIZ2:IJO2"/>
    <mergeCell ref="IJP2:IKE2"/>
    <mergeCell ref="IKF2:IKU2"/>
    <mergeCell ref="IKV2:ILK2"/>
    <mergeCell ref="ILL2:IMA2"/>
    <mergeCell ref="JAV2:JBK2"/>
    <mergeCell ref="JBL2:JCA2"/>
    <mergeCell ref="JCB2:JCQ2"/>
    <mergeCell ref="JCR2:JDG2"/>
    <mergeCell ref="JDH2:JDW2"/>
    <mergeCell ref="JDX2:JEM2"/>
    <mergeCell ref="IXD2:IXS2"/>
    <mergeCell ref="IXT2:IYI2"/>
    <mergeCell ref="IYJ2:IYY2"/>
    <mergeCell ref="IYZ2:IZO2"/>
    <mergeCell ref="IZP2:JAE2"/>
    <mergeCell ref="JAF2:JAU2"/>
    <mergeCell ref="ITL2:IUA2"/>
    <mergeCell ref="IUB2:IUQ2"/>
    <mergeCell ref="IUR2:IVG2"/>
    <mergeCell ref="IVH2:IVW2"/>
    <mergeCell ref="IVX2:IWM2"/>
    <mergeCell ref="IWN2:IXC2"/>
    <mergeCell ref="JLX2:JMM2"/>
    <mergeCell ref="JMN2:JNC2"/>
    <mergeCell ref="JND2:JNS2"/>
    <mergeCell ref="JNT2:JOI2"/>
    <mergeCell ref="JOJ2:JOY2"/>
    <mergeCell ref="JOZ2:JPO2"/>
    <mergeCell ref="JIF2:JIU2"/>
    <mergeCell ref="JIV2:JJK2"/>
    <mergeCell ref="JJL2:JKA2"/>
    <mergeCell ref="JKB2:JKQ2"/>
    <mergeCell ref="JKR2:JLG2"/>
    <mergeCell ref="JLH2:JLW2"/>
    <mergeCell ref="JEN2:JFC2"/>
    <mergeCell ref="JFD2:JFS2"/>
    <mergeCell ref="JFT2:JGI2"/>
    <mergeCell ref="JGJ2:JGY2"/>
    <mergeCell ref="JGZ2:JHO2"/>
    <mergeCell ref="JHP2:JIE2"/>
    <mergeCell ref="JWZ2:JXO2"/>
    <mergeCell ref="JXP2:JYE2"/>
    <mergeCell ref="JYF2:JYU2"/>
    <mergeCell ref="JYV2:JZK2"/>
    <mergeCell ref="JZL2:KAA2"/>
    <mergeCell ref="KAB2:KAQ2"/>
    <mergeCell ref="JTH2:JTW2"/>
    <mergeCell ref="JTX2:JUM2"/>
    <mergeCell ref="JUN2:JVC2"/>
    <mergeCell ref="JVD2:JVS2"/>
    <mergeCell ref="JVT2:JWI2"/>
    <mergeCell ref="JWJ2:JWY2"/>
    <mergeCell ref="JPP2:JQE2"/>
    <mergeCell ref="JQF2:JQU2"/>
    <mergeCell ref="JQV2:JRK2"/>
    <mergeCell ref="JRL2:JSA2"/>
    <mergeCell ref="JSB2:JSQ2"/>
    <mergeCell ref="JSR2:JTG2"/>
    <mergeCell ref="KIB2:KIQ2"/>
    <mergeCell ref="KIR2:KJG2"/>
    <mergeCell ref="KJH2:KJW2"/>
    <mergeCell ref="KJX2:KKM2"/>
    <mergeCell ref="KKN2:KLC2"/>
    <mergeCell ref="KLD2:KLS2"/>
    <mergeCell ref="KEJ2:KEY2"/>
    <mergeCell ref="KEZ2:KFO2"/>
    <mergeCell ref="KFP2:KGE2"/>
    <mergeCell ref="KGF2:KGU2"/>
    <mergeCell ref="KGV2:KHK2"/>
    <mergeCell ref="KHL2:KIA2"/>
    <mergeCell ref="KAR2:KBG2"/>
    <mergeCell ref="KBH2:KBW2"/>
    <mergeCell ref="KBX2:KCM2"/>
    <mergeCell ref="KCN2:KDC2"/>
    <mergeCell ref="KDD2:KDS2"/>
    <mergeCell ref="KDT2:KEI2"/>
    <mergeCell ref="KTD2:KTS2"/>
    <mergeCell ref="KTT2:KUI2"/>
    <mergeCell ref="KUJ2:KUY2"/>
    <mergeCell ref="KUZ2:KVO2"/>
    <mergeCell ref="KVP2:KWE2"/>
    <mergeCell ref="KWF2:KWU2"/>
    <mergeCell ref="KPL2:KQA2"/>
    <mergeCell ref="KQB2:KQQ2"/>
    <mergeCell ref="KQR2:KRG2"/>
    <mergeCell ref="KRH2:KRW2"/>
    <mergeCell ref="KRX2:KSM2"/>
    <mergeCell ref="KSN2:KTC2"/>
    <mergeCell ref="KLT2:KMI2"/>
    <mergeCell ref="KMJ2:KMY2"/>
    <mergeCell ref="KMZ2:KNO2"/>
    <mergeCell ref="KNP2:KOE2"/>
    <mergeCell ref="KOF2:KOU2"/>
    <mergeCell ref="KOV2:KPK2"/>
    <mergeCell ref="LEF2:LEU2"/>
    <mergeCell ref="LEV2:LFK2"/>
    <mergeCell ref="LFL2:LGA2"/>
    <mergeCell ref="LGB2:LGQ2"/>
    <mergeCell ref="LGR2:LHG2"/>
    <mergeCell ref="LHH2:LHW2"/>
    <mergeCell ref="LAN2:LBC2"/>
    <mergeCell ref="LBD2:LBS2"/>
    <mergeCell ref="LBT2:LCI2"/>
    <mergeCell ref="LCJ2:LCY2"/>
    <mergeCell ref="LCZ2:LDO2"/>
    <mergeCell ref="LDP2:LEE2"/>
    <mergeCell ref="KWV2:KXK2"/>
    <mergeCell ref="KXL2:KYA2"/>
    <mergeCell ref="KYB2:KYQ2"/>
    <mergeCell ref="KYR2:KZG2"/>
    <mergeCell ref="KZH2:KZW2"/>
    <mergeCell ref="KZX2:LAM2"/>
    <mergeCell ref="LPH2:LPW2"/>
    <mergeCell ref="LPX2:LQM2"/>
    <mergeCell ref="LQN2:LRC2"/>
    <mergeCell ref="LRD2:LRS2"/>
    <mergeCell ref="LRT2:LSI2"/>
    <mergeCell ref="LSJ2:LSY2"/>
    <mergeCell ref="LLP2:LME2"/>
    <mergeCell ref="LMF2:LMU2"/>
    <mergeCell ref="LMV2:LNK2"/>
    <mergeCell ref="LNL2:LOA2"/>
    <mergeCell ref="LOB2:LOQ2"/>
    <mergeCell ref="LOR2:LPG2"/>
    <mergeCell ref="LHX2:LIM2"/>
    <mergeCell ref="LIN2:LJC2"/>
    <mergeCell ref="LJD2:LJS2"/>
    <mergeCell ref="LJT2:LKI2"/>
    <mergeCell ref="LKJ2:LKY2"/>
    <mergeCell ref="LKZ2:LLO2"/>
    <mergeCell ref="MAJ2:MAY2"/>
    <mergeCell ref="MAZ2:MBO2"/>
    <mergeCell ref="MBP2:MCE2"/>
    <mergeCell ref="MCF2:MCU2"/>
    <mergeCell ref="MCV2:MDK2"/>
    <mergeCell ref="MDL2:MEA2"/>
    <mergeCell ref="LWR2:LXG2"/>
    <mergeCell ref="LXH2:LXW2"/>
    <mergeCell ref="LXX2:LYM2"/>
    <mergeCell ref="LYN2:LZC2"/>
    <mergeCell ref="LZD2:LZS2"/>
    <mergeCell ref="LZT2:MAI2"/>
    <mergeCell ref="LSZ2:LTO2"/>
    <mergeCell ref="LTP2:LUE2"/>
    <mergeCell ref="LUF2:LUU2"/>
    <mergeCell ref="LUV2:LVK2"/>
    <mergeCell ref="LVL2:LWA2"/>
    <mergeCell ref="LWB2:LWQ2"/>
    <mergeCell ref="MLL2:MMA2"/>
    <mergeCell ref="MMB2:MMQ2"/>
    <mergeCell ref="MMR2:MNG2"/>
    <mergeCell ref="MNH2:MNW2"/>
    <mergeCell ref="MNX2:MOM2"/>
    <mergeCell ref="MON2:MPC2"/>
    <mergeCell ref="MHT2:MII2"/>
    <mergeCell ref="MIJ2:MIY2"/>
    <mergeCell ref="MIZ2:MJO2"/>
    <mergeCell ref="MJP2:MKE2"/>
    <mergeCell ref="MKF2:MKU2"/>
    <mergeCell ref="MKV2:MLK2"/>
    <mergeCell ref="MEB2:MEQ2"/>
    <mergeCell ref="MER2:MFG2"/>
    <mergeCell ref="MFH2:MFW2"/>
    <mergeCell ref="MFX2:MGM2"/>
    <mergeCell ref="MGN2:MHC2"/>
    <mergeCell ref="MHD2:MHS2"/>
    <mergeCell ref="MWN2:MXC2"/>
    <mergeCell ref="MXD2:MXS2"/>
    <mergeCell ref="MXT2:MYI2"/>
    <mergeCell ref="MYJ2:MYY2"/>
    <mergeCell ref="MYZ2:MZO2"/>
    <mergeCell ref="MZP2:NAE2"/>
    <mergeCell ref="MSV2:MTK2"/>
    <mergeCell ref="MTL2:MUA2"/>
    <mergeCell ref="MUB2:MUQ2"/>
    <mergeCell ref="MUR2:MVG2"/>
    <mergeCell ref="MVH2:MVW2"/>
    <mergeCell ref="MVX2:MWM2"/>
    <mergeCell ref="MPD2:MPS2"/>
    <mergeCell ref="MPT2:MQI2"/>
    <mergeCell ref="MQJ2:MQY2"/>
    <mergeCell ref="MQZ2:MRO2"/>
    <mergeCell ref="MRP2:MSE2"/>
    <mergeCell ref="MSF2:MSU2"/>
    <mergeCell ref="NHP2:NIE2"/>
    <mergeCell ref="NIF2:NIU2"/>
    <mergeCell ref="NIV2:NJK2"/>
    <mergeCell ref="NJL2:NKA2"/>
    <mergeCell ref="NKB2:NKQ2"/>
    <mergeCell ref="NKR2:NLG2"/>
    <mergeCell ref="NDX2:NEM2"/>
    <mergeCell ref="NEN2:NFC2"/>
    <mergeCell ref="NFD2:NFS2"/>
    <mergeCell ref="NFT2:NGI2"/>
    <mergeCell ref="NGJ2:NGY2"/>
    <mergeCell ref="NGZ2:NHO2"/>
    <mergeCell ref="NAF2:NAU2"/>
    <mergeCell ref="NAV2:NBK2"/>
    <mergeCell ref="NBL2:NCA2"/>
    <mergeCell ref="NCB2:NCQ2"/>
    <mergeCell ref="NCR2:NDG2"/>
    <mergeCell ref="NDH2:NDW2"/>
    <mergeCell ref="NSR2:NTG2"/>
    <mergeCell ref="NTH2:NTW2"/>
    <mergeCell ref="NTX2:NUM2"/>
    <mergeCell ref="NUN2:NVC2"/>
    <mergeCell ref="NVD2:NVS2"/>
    <mergeCell ref="NVT2:NWI2"/>
    <mergeCell ref="NOZ2:NPO2"/>
    <mergeCell ref="NPP2:NQE2"/>
    <mergeCell ref="NQF2:NQU2"/>
    <mergeCell ref="NQV2:NRK2"/>
    <mergeCell ref="NRL2:NSA2"/>
    <mergeCell ref="NSB2:NSQ2"/>
    <mergeCell ref="NLH2:NLW2"/>
    <mergeCell ref="NLX2:NMM2"/>
    <mergeCell ref="NMN2:NNC2"/>
    <mergeCell ref="NND2:NNS2"/>
    <mergeCell ref="NNT2:NOI2"/>
    <mergeCell ref="NOJ2:NOY2"/>
    <mergeCell ref="ODT2:OEI2"/>
    <mergeCell ref="OEJ2:OEY2"/>
    <mergeCell ref="OEZ2:OFO2"/>
    <mergeCell ref="OFP2:OGE2"/>
    <mergeCell ref="OGF2:OGU2"/>
    <mergeCell ref="OGV2:OHK2"/>
    <mergeCell ref="OAB2:OAQ2"/>
    <mergeCell ref="OAR2:OBG2"/>
    <mergeCell ref="OBH2:OBW2"/>
    <mergeCell ref="OBX2:OCM2"/>
    <mergeCell ref="OCN2:ODC2"/>
    <mergeCell ref="ODD2:ODS2"/>
    <mergeCell ref="NWJ2:NWY2"/>
    <mergeCell ref="NWZ2:NXO2"/>
    <mergeCell ref="NXP2:NYE2"/>
    <mergeCell ref="NYF2:NYU2"/>
    <mergeCell ref="NYV2:NZK2"/>
    <mergeCell ref="NZL2:OAA2"/>
    <mergeCell ref="OOV2:OPK2"/>
    <mergeCell ref="OPL2:OQA2"/>
    <mergeCell ref="OQB2:OQQ2"/>
    <mergeCell ref="OQR2:ORG2"/>
    <mergeCell ref="ORH2:ORW2"/>
    <mergeCell ref="ORX2:OSM2"/>
    <mergeCell ref="OLD2:OLS2"/>
    <mergeCell ref="OLT2:OMI2"/>
    <mergeCell ref="OMJ2:OMY2"/>
    <mergeCell ref="OMZ2:ONO2"/>
    <mergeCell ref="ONP2:OOE2"/>
    <mergeCell ref="OOF2:OOU2"/>
    <mergeCell ref="OHL2:OIA2"/>
    <mergeCell ref="OIB2:OIQ2"/>
    <mergeCell ref="OIR2:OJG2"/>
    <mergeCell ref="OJH2:OJW2"/>
    <mergeCell ref="OJX2:OKM2"/>
    <mergeCell ref="OKN2:OLC2"/>
    <mergeCell ref="OZX2:PAM2"/>
    <mergeCell ref="PAN2:PBC2"/>
    <mergeCell ref="PBD2:PBS2"/>
    <mergeCell ref="PBT2:PCI2"/>
    <mergeCell ref="PCJ2:PCY2"/>
    <mergeCell ref="PCZ2:PDO2"/>
    <mergeCell ref="OWF2:OWU2"/>
    <mergeCell ref="OWV2:OXK2"/>
    <mergeCell ref="OXL2:OYA2"/>
    <mergeCell ref="OYB2:OYQ2"/>
    <mergeCell ref="OYR2:OZG2"/>
    <mergeCell ref="OZH2:OZW2"/>
    <mergeCell ref="OSN2:OTC2"/>
    <mergeCell ref="OTD2:OTS2"/>
    <mergeCell ref="OTT2:OUI2"/>
    <mergeCell ref="OUJ2:OUY2"/>
    <mergeCell ref="OUZ2:OVO2"/>
    <mergeCell ref="OVP2:OWE2"/>
    <mergeCell ref="PKZ2:PLO2"/>
    <mergeCell ref="PLP2:PME2"/>
    <mergeCell ref="PMF2:PMU2"/>
    <mergeCell ref="PMV2:PNK2"/>
    <mergeCell ref="PNL2:POA2"/>
    <mergeCell ref="POB2:POQ2"/>
    <mergeCell ref="PHH2:PHW2"/>
    <mergeCell ref="PHX2:PIM2"/>
    <mergeCell ref="PIN2:PJC2"/>
    <mergeCell ref="PJD2:PJS2"/>
    <mergeCell ref="PJT2:PKI2"/>
    <mergeCell ref="PKJ2:PKY2"/>
    <mergeCell ref="PDP2:PEE2"/>
    <mergeCell ref="PEF2:PEU2"/>
    <mergeCell ref="PEV2:PFK2"/>
    <mergeCell ref="PFL2:PGA2"/>
    <mergeCell ref="PGB2:PGQ2"/>
    <mergeCell ref="PGR2:PHG2"/>
    <mergeCell ref="PWB2:PWQ2"/>
    <mergeCell ref="PWR2:PXG2"/>
    <mergeCell ref="PXH2:PXW2"/>
    <mergeCell ref="PXX2:PYM2"/>
    <mergeCell ref="PYN2:PZC2"/>
    <mergeCell ref="PZD2:PZS2"/>
    <mergeCell ref="PSJ2:PSY2"/>
    <mergeCell ref="PSZ2:PTO2"/>
    <mergeCell ref="PTP2:PUE2"/>
    <mergeCell ref="PUF2:PUU2"/>
    <mergeCell ref="PUV2:PVK2"/>
    <mergeCell ref="PVL2:PWA2"/>
    <mergeCell ref="POR2:PPG2"/>
    <mergeCell ref="PPH2:PPW2"/>
    <mergeCell ref="PPX2:PQM2"/>
    <mergeCell ref="PQN2:PRC2"/>
    <mergeCell ref="PRD2:PRS2"/>
    <mergeCell ref="PRT2:PSI2"/>
    <mergeCell ref="QHD2:QHS2"/>
    <mergeCell ref="QHT2:QII2"/>
    <mergeCell ref="QIJ2:QIY2"/>
    <mergeCell ref="QIZ2:QJO2"/>
    <mergeCell ref="QJP2:QKE2"/>
    <mergeCell ref="QKF2:QKU2"/>
    <mergeCell ref="QDL2:QEA2"/>
    <mergeCell ref="QEB2:QEQ2"/>
    <mergeCell ref="QER2:QFG2"/>
    <mergeCell ref="QFH2:QFW2"/>
    <mergeCell ref="QFX2:QGM2"/>
    <mergeCell ref="QGN2:QHC2"/>
    <mergeCell ref="PZT2:QAI2"/>
    <mergeCell ref="QAJ2:QAY2"/>
    <mergeCell ref="QAZ2:QBO2"/>
    <mergeCell ref="QBP2:QCE2"/>
    <mergeCell ref="QCF2:QCU2"/>
    <mergeCell ref="QCV2:QDK2"/>
    <mergeCell ref="QSF2:QSU2"/>
    <mergeCell ref="QSV2:QTK2"/>
    <mergeCell ref="QTL2:QUA2"/>
    <mergeCell ref="QUB2:QUQ2"/>
    <mergeCell ref="QUR2:QVG2"/>
    <mergeCell ref="QVH2:QVW2"/>
    <mergeCell ref="QON2:QPC2"/>
    <mergeCell ref="QPD2:QPS2"/>
    <mergeCell ref="QPT2:QQI2"/>
    <mergeCell ref="QQJ2:QQY2"/>
    <mergeCell ref="QQZ2:QRO2"/>
    <mergeCell ref="QRP2:QSE2"/>
    <mergeCell ref="QKV2:QLK2"/>
    <mergeCell ref="QLL2:QMA2"/>
    <mergeCell ref="QMB2:QMQ2"/>
    <mergeCell ref="QMR2:QNG2"/>
    <mergeCell ref="QNH2:QNW2"/>
    <mergeCell ref="QNX2:QOM2"/>
    <mergeCell ref="RDH2:RDW2"/>
    <mergeCell ref="RDX2:REM2"/>
    <mergeCell ref="REN2:RFC2"/>
    <mergeCell ref="RFD2:RFS2"/>
    <mergeCell ref="RFT2:RGI2"/>
    <mergeCell ref="RGJ2:RGY2"/>
    <mergeCell ref="QZP2:RAE2"/>
    <mergeCell ref="RAF2:RAU2"/>
    <mergeCell ref="RAV2:RBK2"/>
    <mergeCell ref="RBL2:RCA2"/>
    <mergeCell ref="RCB2:RCQ2"/>
    <mergeCell ref="RCR2:RDG2"/>
    <mergeCell ref="QVX2:QWM2"/>
    <mergeCell ref="QWN2:QXC2"/>
    <mergeCell ref="QXD2:QXS2"/>
    <mergeCell ref="QXT2:QYI2"/>
    <mergeCell ref="QYJ2:QYY2"/>
    <mergeCell ref="QYZ2:QZO2"/>
    <mergeCell ref="ROJ2:ROY2"/>
    <mergeCell ref="ROZ2:RPO2"/>
    <mergeCell ref="RPP2:RQE2"/>
    <mergeCell ref="RQF2:RQU2"/>
    <mergeCell ref="RQV2:RRK2"/>
    <mergeCell ref="RRL2:RSA2"/>
    <mergeCell ref="RKR2:RLG2"/>
    <mergeCell ref="RLH2:RLW2"/>
    <mergeCell ref="RLX2:RMM2"/>
    <mergeCell ref="RMN2:RNC2"/>
    <mergeCell ref="RND2:RNS2"/>
    <mergeCell ref="RNT2:ROI2"/>
    <mergeCell ref="RGZ2:RHO2"/>
    <mergeCell ref="RHP2:RIE2"/>
    <mergeCell ref="RIF2:RIU2"/>
    <mergeCell ref="RIV2:RJK2"/>
    <mergeCell ref="RJL2:RKA2"/>
    <mergeCell ref="RKB2:RKQ2"/>
    <mergeCell ref="RZL2:SAA2"/>
    <mergeCell ref="SAB2:SAQ2"/>
    <mergeCell ref="SAR2:SBG2"/>
    <mergeCell ref="SBH2:SBW2"/>
    <mergeCell ref="SBX2:SCM2"/>
    <mergeCell ref="SCN2:SDC2"/>
    <mergeCell ref="RVT2:RWI2"/>
    <mergeCell ref="RWJ2:RWY2"/>
    <mergeCell ref="RWZ2:RXO2"/>
    <mergeCell ref="RXP2:RYE2"/>
    <mergeCell ref="RYF2:RYU2"/>
    <mergeCell ref="RYV2:RZK2"/>
    <mergeCell ref="RSB2:RSQ2"/>
    <mergeCell ref="RSR2:RTG2"/>
    <mergeCell ref="RTH2:RTW2"/>
    <mergeCell ref="RTX2:RUM2"/>
    <mergeCell ref="RUN2:RVC2"/>
    <mergeCell ref="RVD2:RVS2"/>
    <mergeCell ref="SKN2:SLC2"/>
    <mergeCell ref="SLD2:SLS2"/>
    <mergeCell ref="SLT2:SMI2"/>
    <mergeCell ref="SMJ2:SMY2"/>
    <mergeCell ref="SMZ2:SNO2"/>
    <mergeCell ref="SNP2:SOE2"/>
    <mergeCell ref="SGV2:SHK2"/>
    <mergeCell ref="SHL2:SIA2"/>
    <mergeCell ref="SIB2:SIQ2"/>
    <mergeCell ref="SIR2:SJG2"/>
    <mergeCell ref="SJH2:SJW2"/>
    <mergeCell ref="SJX2:SKM2"/>
    <mergeCell ref="SDD2:SDS2"/>
    <mergeCell ref="SDT2:SEI2"/>
    <mergeCell ref="SEJ2:SEY2"/>
    <mergeCell ref="SEZ2:SFO2"/>
    <mergeCell ref="SFP2:SGE2"/>
    <mergeCell ref="SGF2:SGU2"/>
    <mergeCell ref="SVP2:SWE2"/>
    <mergeCell ref="SWF2:SWU2"/>
    <mergeCell ref="SWV2:SXK2"/>
    <mergeCell ref="SXL2:SYA2"/>
    <mergeCell ref="SYB2:SYQ2"/>
    <mergeCell ref="SYR2:SZG2"/>
    <mergeCell ref="SRX2:SSM2"/>
    <mergeCell ref="SSN2:STC2"/>
    <mergeCell ref="STD2:STS2"/>
    <mergeCell ref="STT2:SUI2"/>
    <mergeCell ref="SUJ2:SUY2"/>
    <mergeCell ref="SUZ2:SVO2"/>
    <mergeCell ref="SOF2:SOU2"/>
    <mergeCell ref="SOV2:SPK2"/>
    <mergeCell ref="SPL2:SQA2"/>
    <mergeCell ref="SQB2:SQQ2"/>
    <mergeCell ref="SQR2:SRG2"/>
    <mergeCell ref="SRH2:SRW2"/>
    <mergeCell ref="TGR2:THG2"/>
    <mergeCell ref="THH2:THW2"/>
    <mergeCell ref="THX2:TIM2"/>
    <mergeCell ref="TIN2:TJC2"/>
    <mergeCell ref="TJD2:TJS2"/>
    <mergeCell ref="TJT2:TKI2"/>
    <mergeCell ref="TCZ2:TDO2"/>
    <mergeCell ref="TDP2:TEE2"/>
    <mergeCell ref="TEF2:TEU2"/>
    <mergeCell ref="TEV2:TFK2"/>
    <mergeCell ref="TFL2:TGA2"/>
    <mergeCell ref="TGB2:TGQ2"/>
    <mergeCell ref="SZH2:SZW2"/>
    <mergeCell ref="SZX2:TAM2"/>
    <mergeCell ref="TAN2:TBC2"/>
    <mergeCell ref="TBD2:TBS2"/>
    <mergeCell ref="TBT2:TCI2"/>
    <mergeCell ref="TCJ2:TCY2"/>
    <mergeCell ref="TRT2:TSI2"/>
    <mergeCell ref="TSJ2:TSY2"/>
    <mergeCell ref="TSZ2:TTO2"/>
    <mergeCell ref="TTP2:TUE2"/>
    <mergeCell ref="TUF2:TUU2"/>
    <mergeCell ref="TUV2:TVK2"/>
    <mergeCell ref="TOB2:TOQ2"/>
    <mergeCell ref="TOR2:TPG2"/>
    <mergeCell ref="TPH2:TPW2"/>
    <mergeCell ref="TPX2:TQM2"/>
    <mergeCell ref="TQN2:TRC2"/>
    <mergeCell ref="TRD2:TRS2"/>
    <mergeCell ref="TKJ2:TKY2"/>
    <mergeCell ref="TKZ2:TLO2"/>
    <mergeCell ref="TLP2:TME2"/>
    <mergeCell ref="TMF2:TMU2"/>
    <mergeCell ref="TMV2:TNK2"/>
    <mergeCell ref="TNL2:TOA2"/>
    <mergeCell ref="UCV2:UDK2"/>
    <mergeCell ref="UDL2:UEA2"/>
    <mergeCell ref="UEB2:UEQ2"/>
    <mergeCell ref="UER2:UFG2"/>
    <mergeCell ref="UFH2:UFW2"/>
    <mergeCell ref="UFX2:UGM2"/>
    <mergeCell ref="TZD2:TZS2"/>
    <mergeCell ref="TZT2:UAI2"/>
    <mergeCell ref="UAJ2:UAY2"/>
    <mergeCell ref="UAZ2:UBO2"/>
    <mergeCell ref="UBP2:UCE2"/>
    <mergeCell ref="UCF2:UCU2"/>
    <mergeCell ref="TVL2:TWA2"/>
    <mergeCell ref="TWB2:TWQ2"/>
    <mergeCell ref="TWR2:TXG2"/>
    <mergeCell ref="TXH2:TXW2"/>
    <mergeCell ref="TXX2:TYM2"/>
    <mergeCell ref="TYN2:TZC2"/>
    <mergeCell ref="UNX2:UOM2"/>
    <mergeCell ref="UON2:UPC2"/>
    <mergeCell ref="UPD2:UPS2"/>
    <mergeCell ref="UPT2:UQI2"/>
    <mergeCell ref="UQJ2:UQY2"/>
    <mergeCell ref="UQZ2:URO2"/>
    <mergeCell ref="UKF2:UKU2"/>
    <mergeCell ref="UKV2:ULK2"/>
    <mergeCell ref="ULL2:UMA2"/>
    <mergeCell ref="UMB2:UMQ2"/>
    <mergeCell ref="UMR2:UNG2"/>
    <mergeCell ref="UNH2:UNW2"/>
    <mergeCell ref="UGN2:UHC2"/>
    <mergeCell ref="UHD2:UHS2"/>
    <mergeCell ref="UHT2:UII2"/>
    <mergeCell ref="UIJ2:UIY2"/>
    <mergeCell ref="UIZ2:UJO2"/>
    <mergeCell ref="UJP2:UKE2"/>
    <mergeCell ref="UYZ2:UZO2"/>
    <mergeCell ref="UZP2:VAE2"/>
    <mergeCell ref="VAF2:VAU2"/>
    <mergeCell ref="VAV2:VBK2"/>
    <mergeCell ref="VBL2:VCA2"/>
    <mergeCell ref="VCB2:VCQ2"/>
    <mergeCell ref="UVH2:UVW2"/>
    <mergeCell ref="UVX2:UWM2"/>
    <mergeCell ref="UWN2:UXC2"/>
    <mergeCell ref="UXD2:UXS2"/>
    <mergeCell ref="UXT2:UYI2"/>
    <mergeCell ref="UYJ2:UYY2"/>
    <mergeCell ref="URP2:USE2"/>
    <mergeCell ref="USF2:USU2"/>
    <mergeCell ref="USV2:UTK2"/>
    <mergeCell ref="UTL2:UUA2"/>
    <mergeCell ref="UUB2:UUQ2"/>
    <mergeCell ref="UUR2:UVG2"/>
    <mergeCell ref="VKB2:VKQ2"/>
    <mergeCell ref="VKR2:VLG2"/>
    <mergeCell ref="VLH2:VLW2"/>
    <mergeCell ref="VLX2:VMM2"/>
    <mergeCell ref="VMN2:VNC2"/>
    <mergeCell ref="VND2:VNS2"/>
    <mergeCell ref="VGJ2:VGY2"/>
    <mergeCell ref="VGZ2:VHO2"/>
    <mergeCell ref="VHP2:VIE2"/>
    <mergeCell ref="VIF2:VIU2"/>
    <mergeCell ref="VIV2:VJK2"/>
    <mergeCell ref="VJL2:VKA2"/>
    <mergeCell ref="VCR2:VDG2"/>
    <mergeCell ref="VDH2:VDW2"/>
    <mergeCell ref="VDX2:VEM2"/>
    <mergeCell ref="VEN2:VFC2"/>
    <mergeCell ref="VFD2:VFS2"/>
    <mergeCell ref="VFT2:VGI2"/>
    <mergeCell ref="VVD2:VVS2"/>
    <mergeCell ref="VVT2:VWI2"/>
    <mergeCell ref="VWJ2:VWY2"/>
    <mergeCell ref="VWZ2:VXO2"/>
    <mergeCell ref="VXP2:VYE2"/>
    <mergeCell ref="VYF2:VYU2"/>
    <mergeCell ref="VRL2:VSA2"/>
    <mergeCell ref="VSB2:VSQ2"/>
    <mergeCell ref="VSR2:VTG2"/>
    <mergeCell ref="VTH2:VTW2"/>
    <mergeCell ref="VTX2:VUM2"/>
    <mergeCell ref="VUN2:VVC2"/>
    <mergeCell ref="VNT2:VOI2"/>
    <mergeCell ref="VOJ2:VOY2"/>
    <mergeCell ref="VOZ2:VPO2"/>
    <mergeCell ref="VPP2:VQE2"/>
    <mergeCell ref="VQF2:VQU2"/>
    <mergeCell ref="VQV2:VRK2"/>
    <mergeCell ref="WMJ2:WMY2"/>
    <mergeCell ref="WMZ2:WNO2"/>
    <mergeCell ref="WGF2:WGU2"/>
    <mergeCell ref="WGV2:WHK2"/>
    <mergeCell ref="WHL2:WIA2"/>
    <mergeCell ref="WIB2:WIQ2"/>
    <mergeCell ref="WIR2:WJG2"/>
    <mergeCell ref="WJH2:WJW2"/>
    <mergeCell ref="WCN2:WDC2"/>
    <mergeCell ref="WDD2:WDS2"/>
    <mergeCell ref="WDT2:WEI2"/>
    <mergeCell ref="WEJ2:WEY2"/>
    <mergeCell ref="WEZ2:WFO2"/>
    <mergeCell ref="WFP2:WGE2"/>
    <mergeCell ref="VYV2:VZK2"/>
    <mergeCell ref="VZL2:WAA2"/>
    <mergeCell ref="WAB2:WAQ2"/>
    <mergeCell ref="WAR2:WBG2"/>
    <mergeCell ref="WBH2:WBW2"/>
    <mergeCell ref="WBX2:WCM2"/>
    <mergeCell ref="A35:D35"/>
    <mergeCell ref="B5:E6"/>
    <mergeCell ref="F5:I6"/>
    <mergeCell ref="J5:M6"/>
    <mergeCell ref="N5:Q6"/>
    <mergeCell ref="R5:U6"/>
    <mergeCell ref="WYR2:WZG2"/>
    <mergeCell ref="A5:A7"/>
    <mergeCell ref="A2:U2"/>
    <mergeCell ref="A3:U3"/>
    <mergeCell ref="WUZ2:WVO2"/>
    <mergeCell ref="WVP2:WWE2"/>
    <mergeCell ref="WWF2:WWU2"/>
    <mergeCell ref="WWV2:WXK2"/>
    <mergeCell ref="WXL2:WYA2"/>
    <mergeCell ref="WYB2:WYQ2"/>
    <mergeCell ref="WRH2:WRW2"/>
    <mergeCell ref="WRX2:WSM2"/>
    <mergeCell ref="WSN2:WTC2"/>
    <mergeCell ref="WTD2:WTS2"/>
    <mergeCell ref="WTT2:WUI2"/>
    <mergeCell ref="WUJ2:WUY2"/>
    <mergeCell ref="WNP2:WOE2"/>
    <mergeCell ref="WOF2:WOU2"/>
    <mergeCell ref="WOV2:WPK2"/>
    <mergeCell ref="WPL2:WQA2"/>
    <mergeCell ref="WQB2:WQQ2"/>
    <mergeCell ref="WQR2:WRG2"/>
    <mergeCell ref="WJX2:WKM2"/>
    <mergeCell ref="WKN2:WLC2"/>
    <mergeCell ref="WLD2:WLS2"/>
    <mergeCell ref="WLT2:WMI2"/>
  </mergeCells>
  <conditionalFormatting sqref="P22:Q26">
    <cfRule type="cellIs" dxfId="1" priority="1" operator="greaterThan">
      <formula>$P$9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0"/>
  <sheetViews>
    <sheetView zoomScale="93" zoomScaleNormal="93" zoomScaleSheetLayoutView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5" sqref="L5"/>
    </sheetView>
  </sheetViews>
  <sheetFormatPr defaultColWidth="9" defaultRowHeight="12.75" x14ac:dyDescent="0.2"/>
  <cols>
    <col min="1" max="1" width="62.25" style="141" customWidth="1"/>
    <col min="2" max="2" width="12.5" style="141" customWidth="1"/>
    <col min="3" max="5" width="10.5" style="141" customWidth="1"/>
    <col min="6" max="6" width="12.125" style="141" bestFit="1" customWidth="1"/>
    <col min="7" max="7" width="9.625" style="141" bestFit="1" customWidth="1"/>
    <col min="8" max="8" width="10.375" style="141" bestFit="1" customWidth="1"/>
    <col min="9" max="9" width="10.125" style="141" bestFit="1" customWidth="1"/>
    <col min="10" max="10" width="12.125" style="141" bestFit="1" customWidth="1"/>
    <col min="11" max="11" width="9.625" style="141" bestFit="1" customWidth="1"/>
    <col min="12" max="12" width="10.375" style="141" bestFit="1" customWidth="1"/>
    <col min="13" max="13" width="10.125" style="141" bestFit="1" customWidth="1"/>
    <col min="14" max="14" width="12.125" style="141" bestFit="1" customWidth="1"/>
    <col min="15" max="15" width="9.625" style="141" bestFit="1" customWidth="1"/>
    <col min="16" max="16" width="10.375" style="141" bestFit="1" customWidth="1"/>
    <col min="17" max="17" width="10.125" style="141" bestFit="1" customWidth="1"/>
    <col min="18" max="18" width="12.75" style="141" bestFit="1" customWidth="1"/>
    <col min="19" max="29" width="11.375" style="141" customWidth="1"/>
    <col min="30" max="30" width="19.5" style="141" customWidth="1"/>
    <col min="31" max="33" width="11.375" style="141" customWidth="1"/>
    <col min="34" max="36" width="11.625" style="141" customWidth="1"/>
    <col min="37" max="39" width="12.625" style="141" customWidth="1"/>
    <col min="40" max="40" width="10" style="141" bestFit="1" customWidth="1"/>
    <col min="41" max="16384" width="9" style="141"/>
  </cols>
  <sheetData>
    <row r="1" spans="1:40" ht="15.75" x14ac:dyDescent="0.2">
      <c r="A1" s="517" t="s">
        <v>216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F1" s="517"/>
      <c r="AG1" s="517"/>
      <c r="AH1" s="517"/>
      <c r="AI1" s="517"/>
      <c r="AJ1" s="517"/>
      <c r="AK1" s="517"/>
      <c r="AL1" s="517"/>
      <c r="AM1" s="517"/>
    </row>
    <row r="2" spans="1:40" ht="21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</row>
    <row r="3" spans="1:40" ht="15.75" x14ac:dyDescent="0.2">
      <c r="A3" s="517" t="s">
        <v>87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</row>
    <row r="4" spans="1:40" ht="15.75" x14ac:dyDescent="0.2">
      <c r="A4" s="262"/>
      <c r="B4" s="263"/>
      <c r="C4" s="261"/>
      <c r="D4" s="261"/>
      <c r="E4" s="261"/>
      <c r="F4" s="263"/>
      <c r="J4" s="263"/>
      <c r="N4" s="263"/>
      <c r="R4" s="263"/>
    </row>
    <row r="6" spans="1:40" ht="30.75" customHeight="1" x14ac:dyDescent="0.2">
      <c r="A6" s="512" t="s">
        <v>88</v>
      </c>
      <c r="B6" s="507" t="s">
        <v>312</v>
      </c>
      <c r="C6" s="516"/>
      <c r="D6" s="516"/>
      <c r="E6" s="516"/>
      <c r="F6" s="497" t="s">
        <v>238</v>
      </c>
      <c r="G6" s="498"/>
      <c r="H6" s="498"/>
      <c r="I6" s="498"/>
      <c r="J6" s="497" t="s">
        <v>268</v>
      </c>
      <c r="K6" s="498"/>
      <c r="L6" s="498"/>
      <c r="M6" s="498"/>
      <c r="N6" s="497" t="s">
        <v>281</v>
      </c>
      <c r="O6" s="498"/>
      <c r="P6" s="498"/>
      <c r="Q6" s="498"/>
      <c r="R6" s="497" t="s">
        <v>288</v>
      </c>
      <c r="S6" s="498"/>
      <c r="T6" s="498"/>
      <c r="U6" s="498"/>
      <c r="V6" s="497" t="s">
        <v>294</v>
      </c>
      <c r="W6" s="498"/>
      <c r="X6" s="498"/>
      <c r="Y6" s="498"/>
      <c r="Z6" s="497" t="s">
        <v>300</v>
      </c>
      <c r="AA6" s="498"/>
      <c r="AB6" s="498"/>
      <c r="AC6" s="498"/>
      <c r="AD6" s="497" t="s">
        <v>313</v>
      </c>
      <c r="AE6" s="498"/>
      <c r="AF6" s="498"/>
      <c r="AG6" s="498"/>
      <c r="AH6" s="518" t="s">
        <v>196</v>
      </c>
      <c r="AI6" s="519"/>
      <c r="AJ6" s="519"/>
      <c r="AK6" s="506" t="s">
        <v>228</v>
      </c>
      <c r="AL6" s="506"/>
      <c r="AM6" s="506"/>
    </row>
    <row r="7" spans="1:40" s="54" customFormat="1" ht="34.5" customHeight="1" x14ac:dyDescent="0.15">
      <c r="A7" s="513"/>
      <c r="B7" s="509" t="s">
        <v>205</v>
      </c>
      <c r="C7" s="509" t="s">
        <v>206</v>
      </c>
      <c r="D7" s="514" t="s">
        <v>215</v>
      </c>
      <c r="E7" s="515"/>
      <c r="F7" s="509" t="s">
        <v>205</v>
      </c>
      <c r="G7" s="509" t="s">
        <v>206</v>
      </c>
      <c r="H7" s="514" t="s">
        <v>215</v>
      </c>
      <c r="I7" s="515"/>
      <c r="J7" s="509" t="s">
        <v>205</v>
      </c>
      <c r="K7" s="509" t="s">
        <v>206</v>
      </c>
      <c r="L7" s="514" t="s">
        <v>215</v>
      </c>
      <c r="M7" s="515"/>
      <c r="N7" s="509" t="s">
        <v>205</v>
      </c>
      <c r="O7" s="509" t="s">
        <v>206</v>
      </c>
      <c r="P7" s="514" t="s">
        <v>215</v>
      </c>
      <c r="Q7" s="515"/>
      <c r="R7" s="509" t="s">
        <v>205</v>
      </c>
      <c r="S7" s="509" t="s">
        <v>206</v>
      </c>
      <c r="T7" s="514" t="s">
        <v>215</v>
      </c>
      <c r="U7" s="515"/>
      <c r="V7" s="509" t="s">
        <v>205</v>
      </c>
      <c r="W7" s="509" t="s">
        <v>206</v>
      </c>
      <c r="X7" s="514" t="s">
        <v>215</v>
      </c>
      <c r="Y7" s="515"/>
      <c r="Z7" s="509" t="s">
        <v>205</v>
      </c>
      <c r="AA7" s="509" t="s">
        <v>206</v>
      </c>
      <c r="AB7" s="514" t="s">
        <v>215</v>
      </c>
      <c r="AC7" s="515"/>
      <c r="AD7" s="509" t="s">
        <v>205</v>
      </c>
      <c r="AE7" s="509" t="s">
        <v>206</v>
      </c>
      <c r="AF7" s="514" t="s">
        <v>215</v>
      </c>
      <c r="AG7" s="515"/>
      <c r="AH7" s="509" t="s">
        <v>314</v>
      </c>
      <c r="AI7" s="509" t="s">
        <v>315</v>
      </c>
      <c r="AJ7" s="507" t="s">
        <v>316</v>
      </c>
      <c r="AK7" s="509" t="s">
        <v>314</v>
      </c>
      <c r="AL7" s="509" t="s">
        <v>315</v>
      </c>
      <c r="AM7" s="509" t="s">
        <v>316</v>
      </c>
    </row>
    <row r="8" spans="1:40" ht="51.75" customHeight="1" x14ac:dyDescent="0.2">
      <c r="A8" s="513"/>
      <c r="B8" s="510"/>
      <c r="C8" s="510"/>
      <c r="D8" s="254" t="s">
        <v>207</v>
      </c>
      <c r="E8" s="254" t="s">
        <v>208</v>
      </c>
      <c r="F8" s="510"/>
      <c r="G8" s="510"/>
      <c r="H8" s="254" t="s">
        <v>207</v>
      </c>
      <c r="I8" s="254" t="s">
        <v>208</v>
      </c>
      <c r="J8" s="510"/>
      <c r="K8" s="510"/>
      <c r="L8" s="254" t="s">
        <v>207</v>
      </c>
      <c r="M8" s="254" t="s">
        <v>208</v>
      </c>
      <c r="N8" s="510"/>
      <c r="O8" s="510"/>
      <c r="P8" s="254" t="s">
        <v>207</v>
      </c>
      <c r="Q8" s="254" t="s">
        <v>208</v>
      </c>
      <c r="R8" s="510"/>
      <c r="S8" s="510"/>
      <c r="T8" s="254" t="s">
        <v>207</v>
      </c>
      <c r="U8" s="254" t="s">
        <v>208</v>
      </c>
      <c r="V8" s="510"/>
      <c r="W8" s="510"/>
      <c r="X8" s="254" t="s">
        <v>207</v>
      </c>
      <c r="Y8" s="254" t="s">
        <v>208</v>
      </c>
      <c r="Z8" s="510"/>
      <c r="AA8" s="510"/>
      <c r="AB8" s="254" t="s">
        <v>207</v>
      </c>
      <c r="AC8" s="254" t="s">
        <v>208</v>
      </c>
      <c r="AD8" s="510"/>
      <c r="AE8" s="510"/>
      <c r="AF8" s="254" t="s">
        <v>207</v>
      </c>
      <c r="AG8" s="254" t="s">
        <v>208</v>
      </c>
      <c r="AH8" s="511"/>
      <c r="AI8" s="511"/>
      <c r="AJ8" s="508"/>
      <c r="AK8" s="511"/>
      <c r="AL8" s="510"/>
      <c r="AM8" s="510"/>
    </row>
    <row r="9" spans="1:40" s="274" customFormat="1" ht="14.25" customHeight="1" x14ac:dyDescent="0.2">
      <c r="A9" s="273" t="s">
        <v>217</v>
      </c>
      <c r="B9" s="297">
        <v>75574.194000000003</v>
      </c>
      <c r="C9" s="297">
        <v>483.55121794523779</v>
      </c>
      <c r="D9" s="297">
        <f>B9- (C9*1.645)</f>
        <v>74778.752246480086</v>
      </c>
      <c r="E9" s="297">
        <f t="shared" ref="E9:E17" si="0">B9+ (C9*1.645)</f>
        <v>76369.63575351992</v>
      </c>
      <c r="F9" s="298">
        <v>75894.509999999995</v>
      </c>
      <c r="G9" s="298">
        <v>492.21300000000002</v>
      </c>
      <c r="H9" s="297">
        <v>75084.820000000007</v>
      </c>
      <c r="I9" s="297">
        <v>76704.2</v>
      </c>
      <c r="J9" s="298">
        <v>76153.759999999995</v>
      </c>
      <c r="K9" s="298">
        <v>1711.701</v>
      </c>
      <c r="L9" s="297">
        <v>73338.012000000002</v>
      </c>
      <c r="M9" s="297">
        <v>78969.508000000002</v>
      </c>
      <c r="N9" s="297">
        <v>76256.183999999994</v>
      </c>
      <c r="O9" s="297">
        <v>1571.646</v>
      </c>
      <c r="P9" s="297">
        <v>73670.826000000001</v>
      </c>
      <c r="Q9" s="297">
        <v>78841.542000000001</v>
      </c>
      <c r="R9" s="297">
        <v>76373.801000000007</v>
      </c>
      <c r="S9" s="297">
        <v>972.14599999999996</v>
      </c>
      <c r="T9" s="297">
        <f>R9- (S9*1.645)</f>
        <v>74774.62083</v>
      </c>
      <c r="U9" s="297">
        <f t="shared" ref="U9:U17" si="1">R9+ (S9*1.645)</f>
        <v>77972.981170000014</v>
      </c>
      <c r="V9" s="264">
        <v>76531.724000000002</v>
      </c>
      <c r="W9" s="264">
        <v>1549.9507529954146</v>
      </c>
      <c r="X9" s="264">
        <f>V9- (W9*1.645)</f>
        <v>73982.055011322547</v>
      </c>
      <c r="Y9" s="264">
        <f t="shared" ref="Y9:Y17" si="2">V9+ (W9*1.645)</f>
        <v>79081.392988677457</v>
      </c>
      <c r="Z9" s="264">
        <v>76540.345000000001</v>
      </c>
      <c r="AA9" s="264">
        <v>1780.3072043259813</v>
      </c>
      <c r="AB9" s="264">
        <f>Z9- (AA9*1.645)</f>
        <v>73611.739648883755</v>
      </c>
      <c r="AC9" s="264">
        <f t="shared" ref="AC9:AC17" si="3">Z9+ (AA9*1.645)</f>
        <v>79468.950351116247</v>
      </c>
      <c r="AD9" s="264">
        <v>76639.157999999996</v>
      </c>
      <c r="AE9" s="264">
        <v>871.05540743468191</v>
      </c>
      <c r="AF9" s="264">
        <f>AD9- (AE9*1.645)</f>
        <v>75206.271854769948</v>
      </c>
      <c r="AG9" s="264">
        <f t="shared" ref="AG9" si="4">AD9+ (AE9*1.645)</f>
        <v>78072.044145230044</v>
      </c>
      <c r="AH9" s="305">
        <f>AD9-B9</f>
        <v>1064.9639999999927</v>
      </c>
      <c r="AI9" s="305">
        <f>AD9-R9</f>
        <v>265.35699999998906</v>
      </c>
      <c r="AJ9" s="305">
        <f>AD9-Z9</f>
        <v>98.812999999994645</v>
      </c>
      <c r="AK9" s="382">
        <f>((AD9/B9)-1)*100</f>
        <v>1.4091635565441685</v>
      </c>
      <c r="AL9" s="303">
        <f>((AD9/R9)-1)*100</f>
        <v>0.34744506169070988</v>
      </c>
      <c r="AM9" s="303">
        <f>((AD9/Z9)-1)*100</f>
        <v>0.12909923518111821</v>
      </c>
    </row>
    <row r="10" spans="1:40" ht="14.25" x14ac:dyDescent="0.2">
      <c r="A10" s="56" t="s">
        <v>90</v>
      </c>
      <c r="B10" s="297">
        <v>44900.364999999998</v>
      </c>
      <c r="C10" s="297">
        <v>295.7007465847089</v>
      </c>
      <c r="D10" s="297">
        <f t="shared" ref="D10:D17" si="5">B10- (C10*1.645)</f>
        <v>44413.937271868155</v>
      </c>
      <c r="E10" s="297">
        <f t="shared" si="0"/>
        <v>45386.792728131841</v>
      </c>
      <c r="F10" s="299">
        <v>45943.493000000002</v>
      </c>
      <c r="G10" s="299">
        <v>313.476</v>
      </c>
      <c r="H10" s="297">
        <v>45427.824999999997</v>
      </c>
      <c r="I10" s="297">
        <v>46459.161</v>
      </c>
      <c r="J10" s="299">
        <v>48606.065999999999</v>
      </c>
      <c r="K10" s="299">
        <v>1125.7280000000001</v>
      </c>
      <c r="L10" s="297">
        <v>46754.243000000002</v>
      </c>
      <c r="M10" s="297">
        <v>50457.889000000003</v>
      </c>
      <c r="N10" s="297">
        <v>49849.909</v>
      </c>
      <c r="O10" s="297">
        <v>1092.366</v>
      </c>
      <c r="P10" s="297">
        <v>48052.966</v>
      </c>
      <c r="Q10" s="297">
        <v>51646.851999999999</v>
      </c>
      <c r="R10" s="297">
        <v>48393.385000000002</v>
      </c>
      <c r="S10" s="297">
        <v>645.28399999999999</v>
      </c>
      <c r="T10" s="297">
        <f t="shared" ref="T10:T17" si="6">R10- (S10*1.645)</f>
        <v>47331.892820000001</v>
      </c>
      <c r="U10" s="297">
        <f t="shared" si="1"/>
        <v>49454.877180000003</v>
      </c>
      <c r="V10" s="264">
        <v>49010.942999999999</v>
      </c>
      <c r="W10" s="264">
        <v>1068.8839440163472</v>
      </c>
      <c r="X10" s="264">
        <f t="shared" ref="X10:X17" si="7">V10- (W10*1.645)</f>
        <v>47252.628912093111</v>
      </c>
      <c r="Y10" s="264">
        <f t="shared" si="2"/>
        <v>50769.257087906888</v>
      </c>
      <c r="Z10" s="264">
        <v>49581.404999999999</v>
      </c>
      <c r="AA10" s="264">
        <v>1153.4171174737553</v>
      </c>
      <c r="AB10" s="264">
        <f t="shared" ref="AB10:AB17" si="8">Z10- (AA10*1.645)</f>
        <v>47684.03384175567</v>
      </c>
      <c r="AC10" s="264">
        <f t="shared" si="3"/>
        <v>51478.776158244327</v>
      </c>
      <c r="AD10" s="264">
        <v>49993.614000000001</v>
      </c>
      <c r="AE10" s="264">
        <v>574.24583214954862</v>
      </c>
      <c r="AF10" s="264">
        <f t="shared" ref="AF10:AF17" si="9">AD10- (AE10*1.645)</f>
        <v>49048.979606113993</v>
      </c>
      <c r="AG10" s="264">
        <f t="shared" ref="AG10:AG17" si="10">AD10+ (AE10*1.645)</f>
        <v>50938.24839388601</v>
      </c>
      <c r="AH10" s="305">
        <f t="shared" ref="AH10:AH17" si="11">AD10-B10</f>
        <v>5093.2490000000034</v>
      </c>
      <c r="AI10" s="305">
        <f t="shared" ref="AI10:AI17" si="12">AD10-R10</f>
        <v>1600.2289999999994</v>
      </c>
      <c r="AJ10" s="305">
        <f t="shared" ref="AJ10:AJ17" si="13">AD10-Z10</f>
        <v>412.20900000000256</v>
      </c>
      <c r="AK10" s="382">
        <f t="shared" ref="AK10:AK17" si="14">((AD10/B10)-1)*100</f>
        <v>11.343446762626552</v>
      </c>
      <c r="AL10" s="303">
        <f t="shared" ref="AL10:AL17" si="15">((AD10/R10)-1)*100</f>
        <v>3.3067102042975582</v>
      </c>
      <c r="AM10" s="303">
        <f t="shared" ref="AM10:AM17" si="16">((AD10/Z10)-1)*100</f>
        <v>0.83137821528052047</v>
      </c>
      <c r="AN10" s="274"/>
    </row>
    <row r="11" spans="1:40" ht="14.25" x14ac:dyDescent="0.2">
      <c r="A11" s="84" t="s">
        <v>229</v>
      </c>
      <c r="B11" s="443">
        <v>2001.6580000000001</v>
      </c>
      <c r="C11" s="297">
        <v>35.109316234556879</v>
      </c>
      <c r="D11" s="297">
        <f t="shared" ref="D11" si="17">B11- (C11*1.645)</f>
        <v>1943.903174794154</v>
      </c>
      <c r="E11" s="297">
        <f t="shared" ref="E11" si="18">B11+ (C11*1.645)</f>
        <v>2059.4128252058463</v>
      </c>
      <c r="F11" s="299">
        <v>1656.4690000000001</v>
      </c>
      <c r="G11" s="299">
        <v>33.26</v>
      </c>
      <c r="H11" s="297">
        <v>1601.7560000000001</v>
      </c>
      <c r="I11" s="297">
        <v>1711.182</v>
      </c>
      <c r="J11" s="300"/>
      <c r="K11" s="300"/>
      <c r="L11" s="300"/>
      <c r="M11" s="300"/>
      <c r="N11" s="300"/>
      <c r="O11" s="300"/>
      <c r="P11" s="300"/>
      <c r="Q11" s="300"/>
      <c r="R11" s="297">
        <v>1147.816</v>
      </c>
      <c r="S11" s="297">
        <v>57.853000000000002</v>
      </c>
      <c r="T11" s="297">
        <f t="shared" si="6"/>
        <v>1052.647815</v>
      </c>
      <c r="U11" s="297">
        <f t="shared" si="1"/>
        <v>1242.984185</v>
      </c>
      <c r="V11" s="264">
        <v>1216.2670000000001</v>
      </c>
      <c r="W11" s="264">
        <v>111.68809000961181</v>
      </c>
      <c r="X11" s="264">
        <f t="shared" si="7"/>
        <v>1032.5400919341887</v>
      </c>
      <c r="Y11" s="264">
        <f t="shared" si="2"/>
        <v>1399.9939080658114</v>
      </c>
      <c r="Z11" s="264">
        <v>979.61899999999991</v>
      </c>
      <c r="AA11" s="264">
        <v>97.604047879825643</v>
      </c>
      <c r="AB11" s="264">
        <f t="shared" si="8"/>
        <v>819.06034123768677</v>
      </c>
      <c r="AC11" s="264">
        <f t="shared" si="3"/>
        <v>1140.1776587623131</v>
      </c>
      <c r="AD11" s="264">
        <v>1288.8630000000001</v>
      </c>
      <c r="AE11" s="264">
        <v>59.183180970767815</v>
      </c>
      <c r="AF11" s="264">
        <f t="shared" si="9"/>
        <v>1191.5066673030869</v>
      </c>
      <c r="AG11" s="264">
        <f t="shared" si="10"/>
        <v>1386.2193326969132</v>
      </c>
      <c r="AH11" s="305">
        <f t="shared" si="11"/>
        <v>-712.79500000000007</v>
      </c>
      <c r="AI11" s="305">
        <f t="shared" si="12"/>
        <v>141.04700000000003</v>
      </c>
      <c r="AJ11" s="305">
        <f t="shared" si="13"/>
        <v>309.24400000000014</v>
      </c>
      <c r="AK11" s="382">
        <f t="shared" si="14"/>
        <v>-35.610229120059465</v>
      </c>
      <c r="AL11" s="303">
        <f t="shared" si="15"/>
        <v>12.288293594095222</v>
      </c>
      <c r="AM11" s="303">
        <f t="shared" si="16"/>
        <v>31.567782985017658</v>
      </c>
      <c r="AN11" s="274"/>
    </row>
    <row r="12" spans="1:40" ht="14.25" x14ac:dyDescent="0.2">
      <c r="A12" s="57" t="s">
        <v>84</v>
      </c>
      <c r="B12" s="297">
        <v>41670.982000000004</v>
      </c>
      <c r="C12" s="297">
        <v>272.99893691330908</v>
      </c>
      <c r="D12" s="297">
        <f t="shared" si="5"/>
        <v>41221.89874877761</v>
      </c>
      <c r="E12" s="297">
        <f t="shared" si="0"/>
        <v>42120.065251222397</v>
      </c>
      <c r="F12" s="297">
        <v>43018.065999999999</v>
      </c>
      <c r="G12" s="297">
        <v>294.41399999999999</v>
      </c>
      <c r="H12" s="297">
        <v>42533.754999999997</v>
      </c>
      <c r="I12" s="297">
        <v>43502.377</v>
      </c>
      <c r="J12" s="297">
        <v>45480.023999999998</v>
      </c>
      <c r="K12" s="297">
        <v>1082.3599999999999</v>
      </c>
      <c r="L12" s="297">
        <v>43699.542000000001</v>
      </c>
      <c r="M12" s="297">
        <v>47260.506000000001</v>
      </c>
      <c r="N12" s="297">
        <v>46975.031000000003</v>
      </c>
      <c r="O12" s="297">
        <v>1024.0060000000001</v>
      </c>
      <c r="P12" s="297">
        <v>45290.542000000001</v>
      </c>
      <c r="Q12" s="297">
        <v>48659.519999999997</v>
      </c>
      <c r="R12" s="297">
        <v>45631.224999999999</v>
      </c>
      <c r="S12" s="297">
        <v>615.49800000000005</v>
      </c>
      <c r="T12" s="297">
        <f t="shared" si="6"/>
        <v>44618.730790000001</v>
      </c>
      <c r="U12" s="297">
        <f t="shared" si="1"/>
        <v>46643.719209999996</v>
      </c>
      <c r="V12" s="264">
        <v>46083.587</v>
      </c>
      <c r="W12" s="264">
        <v>1005.7030799520584</v>
      </c>
      <c r="X12" s="264">
        <f t="shared" si="7"/>
        <v>44429.205433478863</v>
      </c>
      <c r="Y12" s="264">
        <f t="shared" si="2"/>
        <v>47737.968566521136</v>
      </c>
      <c r="Z12" s="264">
        <v>46591.561000000002</v>
      </c>
      <c r="AA12" s="264">
        <v>1077.6439262856632</v>
      </c>
      <c r="AB12" s="264">
        <f t="shared" si="8"/>
        <v>44818.836741260086</v>
      </c>
      <c r="AC12" s="264">
        <f t="shared" si="3"/>
        <v>48364.285258739917</v>
      </c>
      <c r="AD12" s="264">
        <v>47391.497000000003</v>
      </c>
      <c r="AE12" s="264">
        <v>550.75426161422479</v>
      </c>
      <c r="AF12" s="264">
        <f t="shared" si="9"/>
        <v>46485.506239644601</v>
      </c>
      <c r="AG12" s="264">
        <f t="shared" si="10"/>
        <v>48297.487760355405</v>
      </c>
      <c r="AH12" s="305">
        <f t="shared" si="11"/>
        <v>5720.5149999999994</v>
      </c>
      <c r="AI12" s="305">
        <f t="shared" si="12"/>
        <v>1760.2720000000045</v>
      </c>
      <c r="AJ12" s="305">
        <f t="shared" si="13"/>
        <v>799.93600000000151</v>
      </c>
      <c r="AK12" s="382">
        <f t="shared" si="14"/>
        <v>13.727814237735014</v>
      </c>
      <c r="AL12" s="303">
        <f t="shared" si="15"/>
        <v>3.8576040857987159</v>
      </c>
      <c r="AM12" s="303">
        <f t="shared" si="16"/>
        <v>1.7169117815134083</v>
      </c>
      <c r="AN12" s="274"/>
    </row>
    <row r="13" spans="1:40" ht="14.25" x14ac:dyDescent="0.2">
      <c r="A13" s="58" t="s">
        <v>86</v>
      </c>
      <c r="B13" s="297">
        <v>8769.0210000000006</v>
      </c>
      <c r="C13" s="297">
        <v>115.39667765979701</v>
      </c>
      <c r="D13" s="297">
        <f t="shared" si="5"/>
        <v>8579.1934652496348</v>
      </c>
      <c r="E13" s="297">
        <f t="shared" si="0"/>
        <v>8958.8485347503665</v>
      </c>
      <c r="F13" s="299">
        <v>6396.5879999999997</v>
      </c>
      <c r="G13" s="299">
        <v>105.143</v>
      </c>
      <c r="H13" s="297">
        <v>6223.6279999999997</v>
      </c>
      <c r="I13" s="297">
        <v>6569.5479999999998</v>
      </c>
      <c r="J13" s="299">
        <v>6381.9340000000002</v>
      </c>
      <c r="K13" s="299">
        <v>401.92500000000001</v>
      </c>
      <c r="L13" s="297">
        <v>5720.7669999999998</v>
      </c>
      <c r="M13" s="297">
        <v>7043.1009999999997</v>
      </c>
      <c r="N13" s="297">
        <v>7421.7020000000002</v>
      </c>
      <c r="O13" s="297">
        <v>471.93400000000003</v>
      </c>
      <c r="P13" s="297">
        <v>6645.37</v>
      </c>
      <c r="Q13" s="297">
        <v>8198.0339999999997</v>
      </c>
      <c r="R13" s="297">
        <v>6398.8159999999998</v>
      </c>
      <c r="S13" s="297">
        <v>207.911</v>
      </c>
      <c r="T13" s="297">
        <f t="shared" si="6"/>
        <v>6056.8024049999995</v>
      </c>
      <c r="U13" s="297">
        <f t="shared" si="1"/>
        <v>6740.8295950000002</v>
      </c>
      <c r="V13" s="264">
        <v>6667.9409999999998</v>
      </c>
      <c r="W13" s="264">
        <v>393.81859106738148</v>
      </c>
      <c r="X13" s="264">
        <f t="shared" si="7"/>
        <v>6020.1094176941569</v>
      </c>
      <c r="Y13" s="264">
        <f t="shared" si="2"/>
        <v>7315.7725823058427</v>
      </c>
      <c r="Z13" s="264">
        <v>5887.68</v>
      </c>
      <c r="AA13" s="264">
        <v>390.00033866437258</v>
      </c>
      <c r="AB13" s="264">
        <f t="shared" si="8"/>
        <v>5246.1294428971078</v>
      </c>
      <c r="AC13" s="264">
        <f t="shared" si="3"/>
        <v>6529.2305571028928</v>
      </c>
      <c r="AD13" s="264">
        <v>6542.7359999999999</v>
      </c>
      <c r="AE13" s="264">
        <v>189.03593617810128</v>
      </c>
      <c r="AF13" s="264">
        <f t="shared" si="9"/>
        <v>6231.7718849870234</v>
      </c>
      <c r="AG13" s="264">
        <f t="shared" si="10"/>
        <v>6853.7001150129763</v>
      </c>
      <c r="AH13" s="305">
        <f t="shared" si="11"/>
        <v>-2226.2850000000008</v>
      </c>
      <c r="AI13" s="305">
        <f t="shared" si="12"/>
        <v>143.92000000000007</v>
      </c>
      <c r="AJ13" s="305">
        <f t="shared" si="13"/>
        <v>655.05599999999959</v>
      </c>
      <c r="AK13" s="382">
        <f t="shared" si="14"/>
        <v>-25.388067835622707</v>
      </c>
      <c r="AL13" s="303">
        <f t="shared" si="15"/>
        <v>2.2491660957277171</v>
      </c>
      <c r="AM13" s="303">
        <f t="shared" si="16"/>
        <v>11.12587640632643</v>
      </c>
      <c r="AN13" s="274"/>
    </row>
    <row r="14" spans="1:40" ht="16.5" x14ac:dyDescent="0.2">
      <c r="A14" s="59" t="s">
        <v>221</v>
      </c>
      <c r="B14" s="297">
        <v>4588.3729999999996</v>
      </c>
      <c r="C14" s="297">
        <v>66.110051487726906</v>
      </c>
      <c r="D14" s="297">
        <f t="shared" si="5"/>
        <v>4479.6219653026892</v>
      </c>
      <c r="E14" s="297">
        <f t="shared" si="0"/>
        <v>4697.12403469731</v>
      </c>
      <c r="F14" s="299">
        <v>3848.3649999999998</v>
      </c>
      <c r="G14" s="299">
        <v>63.698999999999998</v>
      </c>
      <c r="H14" s="297">
        <v>3743.58</v>
      </c>
      <c r="I14" s="297">
        <v>3953.15</v>
      </c>
      <c r="J14" s="299">
        <v>4191.0290000000005</v>
      </c>
      <c r="K14" s="299">
        <v>255.16300000000001</v>
      </c>
      <c r="L14" s="297">
        <v>3771.2860000000001</v>
      </c>
      <c r="M14" s="297">
        <v>4610.7719999999999</v>
      </c>
      <c r="N14" s="297">
        <v>4810.0739999999996</v>
      </c>
      <c r="O14" s="297">
        <v>336.94499999999999</v>
      </c>
      <c r="P14" s="297">
        <v>4255.8</v>
      </c>
      <c r="Q14" s="297">
        <v>5364.348</v>
      </c>
      <c r="R14" s="297">
        <v>4217.3999999999996</v>
      </c>
      <c r="S14" s="297">
        <v>139.26499999999999</v>
      </c>
      <c r="T14" s="297">
        <f t="shared" si="6"/>
        <v>3988.3090749999997</v>
      </c>
      <c r="U14" s="297">
        <f t="shared" si="1"/>
        <v>4446.4909250000001</v>
      </c>
      <c r="V14" s="264">
        <v>4524.357</v>
      </c>
      <c r="W14" s="264">
        <v>287.59002953924505</v>
      </c>
      <c r="X14" s="264">
        <f t="shared" si="7"/>
        <v>4051.271401407942</v>
      </c>
      <c r="Y14" s="264">
        <f t="shared" si="2"/>
        <v>4997.4425985920579</v>
      </c>
      <c r="Z14" s="264">
        <v>3941.5450000000001</v>
      </c>
      <c r="AA14" s="264">
        <v>272.40657498134487</v>
      </c>
      <c r="AB14" s="264">
        <f t="shared" si="8"/>
        <v>3493.4361841556879</v>
      </c>
      <c r="AC14" s="264">
        <f t="shared" si="3"/>
        <v>4389.6538158443127</v>
      </c>
      <c r="AD14" s="264">
        <v>4275.8459999999995</v>
      </c>
      <c r="AE14" s="264">
        <v>125.19856400773045</v>
      </c>
      <c r="AF14" s="264">
        <f t="shared" si="9"/>
        <v>4069.8943622072829</v>
      </c>
      <c r="AG14" s="264">
        <f t="shared" si="10"/>
        <v>4481.7976377927162</v>
      </c>
      <c r="AH14" s="305">
        <f t="shared" si="11"/>
        <v>-312.52700000000004</v>
      </c>
      <c r="AI14" s="305">
        <f t="shared" si="12"/>
        <v>58.445999999999913</v>
      </c>
      <c r="AJ14" s="305">
        <f t="shared" si="13"/>
        <v>334.30099999999948</v>
      </c>
      <c r="AK14" s="382">
        <f t="shared" si="14"/>
        <v>-6.8112814716676295</v>
      </c>
      <c r="AL14" s="303">
        <f t="shared" si="15"/>
        <v>1.3858301323089961</v>
      </c>
      <c r="AM14" s="303">
        <f t="shared" si="16"/>
        <v>8.4814710982622046</v>
      </c>
      <c r="AN14" s="274"/>
    </row>
    <row r="15" spans="1:40" ht="14.25" x14ac:dyDescent="0.2">
      <c r="A15" s="59" t="s">
        <v>376</v>
      </c>
      <c r="B15" s="297">
        <v>4180.6480000000001</v>
      </c>
      <c r="C15" s="297">
        <v>73.818071167952894</v>
      </c>
      <c r="D15" s="297">
        <f t="shared" si="5"/>
        <v>4059.2172729287176</v>
      </c>
      <c r="E15" s="297">
        <f t="shared" si="0"/>
        <v>4302.0787270712826</v>
      </c>
      <c r="F15" s="299">
        <v>2548.223</v>
      </c>
      <c r="G15" s="299">
        <v>62.369</v>
      </c>
      <c r="H15" s="297">
        <v>2445.6260000000002</v>
      </c>
      <c r="I15" s="297">
        <v>2650.82</v>
      </c>
      <c r="J15" s="299">
        <v>2190.9050000000002</v>
      </c>
      <c r="K15" s="299">
        <v>203.047</v>
      </c>
      <c r="L15" s="297">
        <v>1856.8920000000001</v>
      </c>
      <c r="M15" s="297">
        <v>2524.9180000000001</v>
      </c>
      <c r="N15" s="297">
        <v>2611.6289999999999</v>
      </c>
      <c r="O15" s="297">
        <v>226.726</v>
      </c>
      <c r="P15" s="297">
        <v>2238.6640000000002</v>
      </c>
      <c r="Q15" s="297">
        <v>2984.5940000000001</v>
      </c>
      <c r="R15" s="297">
        <v>2181.4160000000002</v>
      </c>
      <c r="S15" s="297">
        <v>109.60599999999999</v>
      </c>
      <c r="T15" s="297">
        <f t="shared" si="6"/>
        <v>2001.1141300000002</v>
      </c>
      <c r="U15" s="297">
        <f t="shared" si="1"/>
        <v>2361.7178699999999</v>
      </c>
      <c r="V15" s="264">
        <v>2143.5839999999998</v>
      </c>
      <c r="W15" s="264">
        <v>180.73871600656719</v>
      </c>
      <c r="X15" s="264">
        <f t="shared" si="7"/>
        <v>1846.2688121691967</v>
      </c>
      <c r="Y15" s="264">
        <f t="shared" si="2"/>
        <v>2440.8991878308029</v>
      </c>
      <c r="Z15" s="264">
        <v>1946.135</v>
      </c>
      <c r="AA15" s="264">
        <v>197.30679888246613</v>
      </c>
      <c r="AB15" s="264">
        <f t="shared" si="8"/>
        <v>1621.5653158383432</v>
      </c>
      <c r="AC15" s="264">
        <f t="shared" si="3"/>
        <v>2270.7046841616566</v>
      </c>
      <c r="AD15" s="264">
        <v>2266.89</v>
      </c>
      <c r="AE15" s="264">
        <v>97.104066918733636</v>
      </c>
      <c r="AF15" s="264">
        <f t="shared" si="9"/>
        <v>2107.1538099186832</v>
      </c>
      <c r="AG15" s="264">
        <f t="shared" si="10"/>
        <v>2426.6261900813165</v>
      </c>
      <c r="AH15" s="305">
        <f t="shared" si="11"/>
        <v>-1913.7580000000003</v>
      </c>
      <c r="AI15" s="305">
        <f t="shared" si="12"/>
        <v>85.473999999999705</v>
      </c>
      <c r="AJ15" s="305">
        <f t="shared" si="13"/>
        <v>320.75499999999988</v>
      </c>
      <c r="AK15" s="382">
        <f t="shared" si="14"/>
        <v>-45.776587744292272</v>
      </c>
      <c r="AL15" s="303">
        <f t="shared" si="15"/>
        <v>3.918280603057811</v>
      </c>
      <c r="AM15" s="303">
        <f t="shared" si="16"/>
        <v>16.481641818270564</v>
      </c>
      <c r="AN15" s="274"/>
    </row>
    <row r="16" spans="1:40" ht="14.25" x14ac:dyDescent="0.2">
      <c r="A16" s="57" t="s">
        <v>85</v>
      </c>
      <c r="B16" s="297">
        <v>3229.3829999999998</v>
      </c>
      <c r="C16" s="297">
        <v>51.40620226943674</v>
      </c>
      <c r="D16" s="297">
        <f t="shared" si="5"/>
        <v>3144.8197972667763</v>
      </c>
      <c r="E16" s="297">
        <f t="shared" si="0"/>
        <v>3313.9462027332233</v>
      </c>
      <c r="F16" s="299">
        <v>2925.4270000000001</v>
      </c>
      <c r="G16" s="299">
        <v>48.281999999999996</v>
      </c>
      <c r="H16" s="297">
        <v>2846.0030000000002</v>
      </c>
      <c r="I16" s="297">
        <v>3004.8510000000001</v>
      </c>
      <c r="J16" s="299">
        <v>3126.0419999999999</v>
      </c>
      <c r="K16" s="299">
        <v>159.17599999999999</v>
      </c>
      <c r="L16" s="297">
        <v>2864.1970000000001</v>
      </c>
      <c r="M16" s="297">
        <v>3387.8870000000002</v>
      </c>
      <c r="N16" s="297">
        <v>2874.8780000000002</v>
      </c>
      <c r="O16" s="297">
        <v>167.91</v>
      </c>
      <c r="P16" s="297">
        <v>2598.6660000000002</v>
      </c>
      <c r="Q16" s="297">
        <v>3151.09</v>
      </c>
      <c r="R16" s="297">
        <v>2762.16</v>
      </c>
      <c r="S16" s="297">
        <v>81.762</v>
      </c>
      <c r="T16" s="297">
        <f t="shared" si="6"/>
        <v>2627.6615099999999</v>
      </c>
      <c r="U16" s="297">
        <f t="shared" si="1"/>
        <v>2896.6584899999998</v>
      </c>
      <c r="V16" s="264">
        <v>2927.3560000000002</v>
      </c>
      <c r="W16" s="264">
        <v>180.02233095926192</v>
      </c>
      <c r="X16" s="264">
        <f t="shared" si="7"/>
        <v>2631.2192655720146</v>
      </c>
      <c r="Y16" s="264">
        <f t="shared" si="2"/>
        <v>3223.4927344279859</v>
      </c>
      <c r="Z16" s="264">
        <v>2989.8440000000001</v>
      </c>
      <c r="AA16" s="264">
        <v>179.95612112559587</v>
      </c>
      <c r="AB16" s="264">
        <f t="shared" si="8"/>
        <v>2693.8161807483948</v>
      </c>
      <c r="AC16" s="264">
        <f t="shared" si="3"/>
        <v>3285.8718192516053</v>
      </c>
      <c r="AD16" s="264">
        <v>2602.1170000000002</v>
      </c>
      <c r="AE16" s="264">
        <v>76.058563808344118</v>
      </c>
      <c r="AF16" s="264">
        <f t="shared" si="9"/>
        <v>2477.0006625352739</v>
      </c>
      <c r="AG16" s="264">
        <f t="shared" si="10"/>
        <v>2727.2333374647264</v>
      </c>
      <c r="AH16" s="305">
        <f t="shared" si="11"/>
        <v>-627.26599999999962</v>
      </c>
      <c r="AI16" s="305">
        <f t="shared" si="12"/>
        <v>-160.04299999999967</v>
      </c>
      <c r="AJ16" s="305">
        <f t="shared" si="13"/>
        <v>-387.72699999999986</v>
      </c>
      <c r="AK16" s="382">
        <f t="shared" si="14"/>
        <v>-19.423710349624045</v>
      </c>
      <c r="AL16" s="303">
        <f t="shared" si="15"/>
        <v>-5.794124887768981</v>
      </c>
      <c r="AM16" s="303">
        <f t="shared" si="16"/>
        <v>-12.968134792316921</v>
      </c>
      <c r="AN16" s="274"/>
    </row>
    <row r="17" spans="1:40" ht="14.25" x14ac:dyDescent="0.2">
      <c r="A17" s="56" t="s">
        <v>91</v>
      </c>
      <c r="B17" s="297">
        <v>30673.829000000002</v>
      </c>
      <c r="C17" s="297">
        <v>226.83739445287551</v>
      </c>
      <c r="D17" s="297">
        <f t="shared" si="5"/>
        <v>30300.68148612502</v>
      </c>
      <c r="E17" s="297">
        <f t="shared" si="0"/>
        <v>31046.976513874983</v>
      </c>
      <c r="F17" s="299">
        <v>29951.017</v>
      </c>
      <c r="G17" s="299">
        <v>216.809</v>
      </c>
      <c r="H17" s="297">
        <v>29594.366000000002</v>
      </c>
      <c r="I17" s="297">
        <v>30307.668000000001</v>
      </c>
      <c r="J17" s="299">
        <v>27547.694</v>
      </c>
      <c r="K17" s="299">
        <v>738.71799999999996</v>
      </c>
      <c r="L17" s="297">
        <v>26332.502</v>
      </c>
      <c r="M17" s="297">
        <v>28762.885999999999</v>
      </c>
      <c r="N17" s="297">
        <v>26406.275000000001</v>
      </c>
      <c r="O17" s="297">
        <v>623.04200000000003</v>
      </c>
      <c r="P17" s="297">
        <v>25381.37</v>
      </c>
      <c r="Q17" s="297">
        <v>27431.18</v>
      </c>
      <c r="R17" s="297">
        <v>27980.416000000001</v>
      </c>
      <c r="S17" s="297">
        <v>398.39699999999999</v>
      </c>
      <c r="T17" s="297">
        <f t="shared" si="6"/>
        <v>27325.052935</v>
      </c>
      <c r="U17" s="297">
        <f t="shared" si="1"/>
        <v>28635.779065000002</v>
      </c>
      <c r="V17" s="264">
        <v>27520.780999999999</v>
      </c>
      <c r="W17" s="264">
        <v>677.66815464010597</v>
      </c>
      <c r="X17" s="264">
        <f t="shared" si="7"/>
        <v>26406.016885617024</v>
      </c>
      <c r="Y17" s="264">
        <f t="shared" si="2"/>
        <v>28635.545114382974</v>
      </c>
      <c r="Z17" s="264">
        <v>26958.94</v>
      </c>
      <c r="AA17" s="264">
        <v>755.36435794562658</v>
      </c>
      <c r="AB17" s="264">
        <f t="shared" si="8"/>
        <v>25716.365631179444</v>
      </c>
      <c r="AC17" s="264">
        <f t="shared" si="3"/>
        <v>28201.514368820553</v>
      </c>
      <c r="AD17" s="264">
        <v>26645.544000000002</v>
      </c>
      <c r="AE17" s="264">
        <v>376.81961594841005</v>
      </c>
      <c r="AF17" s="264">
        <f t="shared" si="9"/>
        <v>26025.675731764866</v>
      </c>
      <c r="AG17" s="264">
        <f t="shared" si="10"/>
        <v>27265.412268235137</v>
      </c>
      <c r="AH17" s="305">
        <f t="shared" si="11"/>
        <v>-4028.2849999999999</v>
      </c>
      <c r="AI17" s="305">
        <f t="shared" si="12"/>
        <v>-1334.8719999999994</v>
      </c>
      <c r="AJ17" s="305">
        <f t="shared" si="13"/>
        <v>-313.395999999997</v>
      </c>
      <c r="AK17" s="382">
        <f t="shared" si="14"/>
        <v>-13.132644770237189</v>
      </c>
      <c r="AL17" s="303">
        <f t="shared" si="15"/>
        <v>-4.7707367896174251</v>
      </c>
      <c r="AM17" s="303">
        <f t="shared" si="16"/>
        <v>-1.1624937775743249</v>
      </c>
      <c r="AN17" s="274"/>
    </row>
    <row r="18" spans="1:40" s="236" customFormat="1" ht="14.25" x14ac:dyDescent="0.2">
      <c r="A18" s="232"/>
      <c r="B18" s="233"/>
      <c r="C18" s="233"/>
      <c r="D18" s="233"/>
      <c r="E18" s="233"/>
      <c r="F18" s="234"/>
      <c r="G18" s="235"/>
      <c r="H18" s="235"/>
      <c r="I18" s="233"/>
      <c r="J18" s="233"/>
      <c r="K18" s="233"/>
      <c r="L18" s="233"/>
      <c r="M18" s="233"/>
      <c r="N18" s="233"/>
      <c r="O18" s="233"/>
      <c r="P18" s="233"/>
      <c r="Q18" s="233"/>
      <c r="R18" s="265"/>
      <c r="S18" s="233"/>
      <c r="T18" s="233"/>
      <c r="U18" s="233"/>
      <c r="V18" s="265"/>
      <c r="W18" s="233"/>
      <c r="X18" s="233"/>
      <c r="Y18" s="233"/>
      <c r="Z18" s="265"/>
      <c r="AA18" s="233"/>
      <c r="AB18" s="233"/>
      <c r="AC18" s="233"/>
      <c r="AD18" s="233"/>
      <c r="AE18" s="233"/>
      <c r="AF18" s="233"/>
      <c r="AG18" s="233"/>
      <c r="AH18" s="305"/>
      <c r="AI18" s="305"/>
      <c r="AJ18" s="377"/>
      <c r="AK18" s="347"/>
      <c r="AL18" s="210"/>
      <c r="AM18" s="210"/>
    </row>
    <row r="19" spans="1:40" ht="14.25" x14ac:dyDescent="0.2">
      <c r="A19" s="55" t="s">
        <v>89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4"/>
      <c r="AI19" s="324"/>
      <c r="AJ19" s="378"/>
      <c r="AK19" s="347"/>
      <c r="AL19" s="325"/>
      <c r="AM19" s="325"/>
    </row>
    <row r="20" spans="1:40" ht="14.25" x14ac:dyDescent="0.2">
      <c r="A20" s="60" t="s">
        <v>92</v>
      </c>
      <c r="B20" s="326">
        <f>B10/B9*100</f>
        <v>59.41229753637861</v>
      </c>
      <c r="C20" s="326">
        <v>0.13016030838904302</v>
      </c>
      <c r="D20" s="326">
        <f t="shared" ref="D20:D27" si="19">B20- (C20*1.645)</f>
        <v>59.198183829078637</v>
      </c>
      <c r="E20" s="326">
        <f t="shared" ref="E20:E27" si="20">B20+ (C20*1.645)</f>
        <v>59.626411243678582</v>
      </c>
      <c r="F20" s="327">
        <v>60.536000000000001</v>
      </c>
      <c r="G20" s="327">
        <v>0.127</v>
      </c>
      <c r="H20" s="326">
        <v>60.326999999999998</v>
      </c>
      <c r="I20" s="326">
        <v>60.744999999999997</v>
      </c>
      <c r="J20" s="327">
        <v>63.826000000000001</v>
      </c>
      <c r="K20" s="327">
        <v>0.47399999999999998</v>
      </c>
      <c r="L20" s="326">
        <v>63.046999999999997</v>
      </c>
      <c r="M20" s="326">
        <v>64.605999999999995</v>
      </c>
      <c r="N20" s="326">
        <v>65.372</v>
      </c>
      <c r="O20" s="326">
        <v>0.43099999999999999</v>
      </c>
      <c r="P20" s="326">
        <v>64.662999999999997</v>
      </c>
      <c r="Q20" s="326">
        <v>66.08</v>
      </c>
      <c r="R20" s="326">
        <v>63.363999999999997</v>
      </c>
      <c r="S20" s="326">
        <v>0.24</v>
      </c>
      <c r="T20" s="326">
        <f t="shared" ref="T20:T27" si="21">R20- (S20*1.645)</f>
        <v>62.969200000000001</v>
      </c>
      <c r="U20" s="326">
        <f t="shared" ref="U20:U27" si="22">R20+ (S20*1.645)</f>
        <v>63.758799999999994</v>
      </c>
      <c r="V20" s="326">
        <v>64.040000000000006</v>
      </c>
      <c r="W20" s="326">
        <v>0.50893849537189628</v>
      </c>
      <c r="X20" s="326">
        <f t="shared" ref="X20:X27" si="23">V20- (W20*1.645)</f>
        <v>63.202796175113235</v>
      </c>
      <c r="Y20" s="326">
        <f t="shared" ref="Y20:Y27" si="24">V20+ (W20*1.645)</f>
        <v>64.877203824886777</v>
      </c>
      <c r="Z20" s="326">
        <f>Z10/Z9*100</f>
        <v>64.778131062774804</v>
      </c>
      <c r="AA20" s="326">
        <v>0.44312466616805524</v>
      </c>
      <c r="AB20" s="326">
        <f t="shared" ref="AB20:AB27" si="25">Z20- (AA20*1.645)</f>
        <v>64.049190986928352</v>
      </c>
      <c r="AC20" s="326">
        <f t="shared" ref="AC20:AC27" si="26">Z20+ (AA20*1.645)</f>
        <v>65.507071138621257</v>
      </c>
      <c r="AD20" s="326">
        <f>AD10/AD9*100</f>
        <v>65.232467715785717</v>
      </c>
      <c r="AE20" s="326">
        <v>0.24478719593823631</v>
      </c>
      <c r="AF20" s="455">
        <f t="shared" ref="AF20:AF27" si="27">AD20- (AE20*1.645)</f>
        <v>64.829792778467322</v>
      </c>
      <c r="AG20" s="455">
        <f t="shared" ref="AG20:AG27" si="28">AD20+ (AE20*1.645)</f>
        <v>65.635142653104111</v>
      </c>
      <c r="AH20" s="305">
        <f t="shared" ref="AH20:AH27" si="29">AD20-B20</f>
        <v>5.820170179407107</v>
      </c>
      <c r="AI20" s="305">
        <f t="shared" ref="AI20:AI27" si="30">AD20-R20</f>
        <v>1.8684677157857195</v>
      </c>
      <c r="AJ20" s="305">
        <f t="shared" ref="AJ20:AJ27" si="31">AD20-Z20</f>
        <v>0.45433665301091253</v>
      </c>
      <c r="AK20" s="382">
        <f t="shared" ref="AK20:AK27" si="32">((AD20/B20)-1)*100</f>
        <v>9.7962381876300455</v>
      </c>
      <c r="AL20" s="303">
        <f t="shared" ref="AL20:AL27" si="33">((AD20/R20)-1)*100</f>
        <v>2.9487843503972488</v>
      </c>
      <c r="AM20" s="303">
        <f t="shared" ref="AM20:AM27" si="34">((AD20/Z20)-1)*100</f>
        <v>0.70137351225929567</v>
      </c>
      <c r="AN20" s="274"/>
    </row>
    <row r="21" spans="1:40" ht="14.25" x14ac:dyDescent="0.2">
      <c r="A21" s="92" t="s">
        <v>233</v>
      </c>
      <c r="B21" s="326">
        <f>B11/B10*100</f>
        <v>4.4579993948824255</v>
      </c>
      <c r="C21" s="326">
        <v>7.2321408114032273E-2</v>
      </c>
      <c r="D21" s="326">
        <f t="shared" si="19"/>
        <v>4.3390306785348427</v>
      </c>
      <c r="E21" s="326">
        <f t="shared" si="20"/>
        <v>4.5769681112300082</v>
      </c>
      <c r="F21" s="327">
        <v>3.605</v>
      </c>
      <c r="G21" s="327">
        <v>6.9000000000000006E-2</v>
      </c>
      <c r="H21" s="326">
        <v>3.4910000000000001</v>
      </c>
      <c r="I21" s="326">
        <v>3.7189999999999999</v>
      </c>
      <c r="J21" s="328"/>
      <c r="K21" s="328"/>
      <c r="L21" s="328"/>
      <c r="M21" s="328"/>
      <c r="N21" s="328"/>
      <c r="O21" s="328"/>
      <c r="P21" s="328"/>
      <c r="Q21" s="328"/>
      <c r="R21" s="246">
        <v>2.3719999999999999</v>
      </c>
      <c r="S21" s="326">
        <v>0.114</v>
      </c>
      <c r="T21" s="326">
        <f t="shared" si="21"/>
        <v>2.1844699999999997</v>
      </c>
      <c r="U21" s="326">
        <f t="shared" si="22"/>
        <v>2.5595300000000001</v>
      </c>
      <c r="V21" s="326">
        <v>2.4820000000000002</v>
      </c>
      <c r="W21" s="326">
        <v>0.22616904558892897</v>
      </c>
      <c r="X21" s="326">
        <f t="shared" si="23"/>
        <v>2.1099519200062122</v>
      </c>
      <c r="Y21" s="326">
        <f t="shared" si="24"/>
        <v>2.8540480799937882</v>
      </c>
      <c r="Z21" s="326">
        <f>Z11/Z10*100</f>
        <v>1.9757790244144955</v>
      </c>
      <c r="AA21" s="326">
        <v>0.19467548130174422</v>
      </c>
      <c r="AB21" s="326">
        <f t="shared" si="25"/>
        <v>1.6555378576731261</v>
      </c>
      <c r="AC21" s="326">
        <f t="shared" si="26"/>
        <v>2.2960201911558649</v>
      </c>
      <c r="AD21" s="326">
        <f>AD11/AD10*100</f>
        <v>2.5780552692189844</v>
      </c>
      <c r="AE21" s="326">
        <v>0.11436467914652819</v>
      </c>
      <c r="AF21" s="455">
        <f t="shared" si="27"/>
        <v>2.3899253720229456</v>
      </c>
      <c r="AG21" s="455">
        <f t="shared" si="28"/>
        <v>2.7661851664150232</v>
      </c>
      <c r="AH21" s="305">
        <f t="shared" si="29"/>
        <v>-1.879944125663441</v>
      </c>
      <c r="AI21" s="305">
        <f t="shared" si="30"/>
        <v>0.20605526921898454</v>
      </c>
      <c r="AJ21" s="305">
        <f t="shared" si="31"/>
        <v>0.60227624480448894</v>
      </c>
      <c r="AK21" s="382">
        <f t="shared" si="32"/>
        <v>-42.170129673447889</v>
      </c>
      <c r="AL21" s="303">
        <f t="shared" si="33"/>
        <v>8.6869843684226122</v>
      </c>
      <c r="AM21" s="303">
        <f t="shared" si="34"/>
        <v>30.48297594833349</v>
      </c>
      <c r="AN21" s="274"/>
    </row>
    <row r="22" spans="1:40" ht="14.25" x14ac:dyDescent="0.2">
      <c r="A22" s="61" t="s">
        <v>93</v>
      </c>
      <c r="B22" s="326">
        <f>B12/B10*100</f>
        <v>92.807668712715369</v>
      </c>
      <c r="C22" s="326">
        <v>9.9044528296706014E-2</v>
      </c>
      <c r="D22" s="326">
        <f t="shared" si="19"/>
        <v>92.64474046366729</v>
      </c>
      <c r="E22" s="326">
        <f t="shared" si="20"/>
        <v>92.970596961763448</v>
      </c>
      <c r="F22" s="327">
        <v>93.632999999999996</v>
      </c>
      <c r="G22" s="327">
        <v>9.2999999999999999E-2</v>
      </c>
      <c r="H22" s="326">
        <v>93.48</v>
      </c>
      <c r="I22" s="326">
        <v>93.786000000000001</v>
      </c>
      <c r="J22" s="327">
        <v>93.569000000000003</v>
      </c>
      <c r="K22" s="327">
        <v>0.311</v>
      </c>
      <c r="L22" s="326">
        <v>93.058000000000007</v>
      </c>
      <c r="M22" s="326">
        <v>94.08</v>
      </c>
      <c r="N22" s="326">
        <v>94.233000000000004</v>
      </c>
      <c r="O22" s="326">
        <v>0.29899999999999999</v>
      </c>
      <c r="P22" s="326">
        <v>93.741</v>
      </c>
      <c r="Q22" s="326">
        <v>94.724999999999994</v>
      </c>
      <c r="R22" s="326">
        <v>94.292000000000002</v>
      </c>
      <c r="S22" s="326">
        <v>0.153</v>
      </c>
      <c r="T22" s="326">
        <f t="shared" si="21"/>
        <v>94.040315000000007</v>
      </c>
      <c r="U22" s="326">
        <f t="shared" si="22"/>
        <v>94.543684999999996</v>
      </c>
      <c r="V22" s="326">
        <v>94.027000000000001</v>
      </c>
      <c r="W22" s="326">
        <v>0.33351874630530903</v>
      </c>
      <c r="X22" s="326">
        <f t="shared" si="23"/>
        <v>93.478361662327771</v>
      </c>
      <c r="Y22" s="326">
        <f t="shared" si="24"/>
        <v>94.575638337672231</v>
      </c>
      <c r="Z22" s="326">
        <f>Z12/Z10*100</f>
        <v>93.969828003058808</v>
      </c>
      <c r="AA22" s="326">
        <v>0.31937376852656174</v>
      </c>
      <c r="AB22" s="326">
        <f t="shared" si="25"/>
        <v>93.444458153832613</v>
      </c>
      <c r="AC22" s="326">
        <f t="shared" si="26"/>
        <v>94.495197852285003</v>
      </c>
      <c r="AD22" s="326">
        <f>AD12/AD10*100</f>
        <v>94.795101230329138</v>
      </c>
      <c r="AE22" s="326">
        <v>0.14146207999534147</v>
      </c>
      <c r="AF22" s="455">
        <f t="shared" si="27"/>
        <v>94.562396108736806</v>
      </c>
      <c r="AG22" s="455">
        <f t="shared" si="28"/>
        <v>95.02780635192147</v>
      </c>
      <c r="AH22" s="305">
        <f t="shared" si="29"/>
        <v>1.9874325176137688</v>
      </c>
      <c r="AI22" s="305">
        <f t="shared" si="30"/>
        <v>0.50310123032913623</v>
      </c>
      <c r="AJ22" s="305">
        <f t="shared" si="31"/>
        <v>0.82527322727032981</v>
      </c>
      <c r="AK22" s="382">
        <f t="shared" si="32"/>
        <v>2.1414529048950026</v>
      </c>
      <c r="AL22" s="303">
        <f t="shared" si="33"/>
        <v>0.53355664354255428</v>
      </c>
      <c r="AM22" s="303">
        <f t="shared" si="34"/>
        <v>0.87823213557809421</v>
      </c>
      <c r="AN22" s="274"/>
    </row>
    <row r="23" spans="1:40" ht="14.25" x14ac:dyDescent="0.2">
      <c r="A23" s="58" t="s">
        <v>94</v>
      </c>
      <c r="B23" s="327">
        <f>B13/B12*100</f>
        <v>21.043470969798602</v>
      </c>
      <c r="C23" s="326">
        <v>0.24032577500236885</v>
      </c>
      <c r="D23" s="326">
        <f t="shared" si="19"/>
        <v>20.648135069919704</v>
      </c>
      <c r="E23" s="326">
        <f t="shared" si="20"/>
        <v>21.438806869677499</v>
      </c>
      <c r="F23" s="327">
        <v>14.87</v>
      </c>
      <c r="G23" s="327">
        <v>0.223</v>
      </c>
      <c r="H23" s="326">
        <v>14.503</v>
      </c>
      <c r="I23" s="326">
        <v>15.237</v>
      </c>
      <c r="J23" s="327">
        <v>14.032</v>
      </c>
      <c r="K23" s="327">
        <v>0.83499999999999996</v>
      </c>
      <c r="L23" s="326">
        <v>12.66</v>
      </c>
      <c r="M23" s="326">
        <v>15.404999999999999</v>
      </c>
      <c r="N23" s="327">
        <v>15.798999999999999</v>
      </c>
      <c r="O23" s="326">
        <v>0.96099999999999997</v>
      </c>
      <c r="P23" s="326">
        <v>14.218</v>
      </c>
      <c r="Q23" s="326">
        <v>17.38</v>
      </c>
      <c r="R23" s="327">
        <v>14.023</v>
      </c>
      <c r="S23" s="326">
        <v>0.42299999999999999</v>
      </c>
      <c r="T23" s="326">
        <f t="shared" si="21"/>
        <v>13.327164999999999</v>
      </c>
      <c r="U23" s="326">
        <f t="shared" si="22"/>
        <v>14.718835</v>
      </c>
      <c r="V23" s="327">
        <v>14.468999999999999</v>
      </c>
      <c r="W23" s="326">
        <v>0.77667765513621267</v>
      </c>
      <c r="X23" s="326">
        <f t="shared" si="23"/>
        <v>13.19136525730093</v>
      </c>
      <c r="Y23" s="326">
        <f t="shared" si="24"/>
        <v>15.746634742699069</v>
      </c>
      <c r="Z23" s="327">
        <f>Z13/Z12*100</f>
        <v>12.636794890817246</v>
      </c>
      <c r="AA23" s="326">
        <v>0.80374709757442875</v>
      </c>
      <c r="AB23" s="326">
        <f t="shared" si="25"/>
        <v>11.31463091530731</v>
      </c>
      <c r="AC23" s="326">
        <f t="shared" si="26"/>
        <v>13.958958866327182</v>
      </c>
      <c r="AD23" s="327">
        <f>AD13/AD12*100</f>
        <v>13.805717088869338</v>
      </c>
      <c r="AE23" s="326">
        <v>0.36743268777053822</v>
      </c>
      <c r="AF23" s="455">
        <f t="shared" si="27"/>
        <v>13.201290317486803</v>
      </c>
      <c r="AG23" s="455">
        <f t="shared" si="28"/>
        <v>14.410143860251873</v>
      </c>
      <c r="AH23" s="305">
        <f t="shared" si="29"/>
        <v>-7.2377538809292634</v>
      </c>
      <c r="AI23" s="305">
        <f t="shared" si="30"/>
        <v>-0.21728291113066156</v>
      </c>
      <c r="AJ23" s="305">
        <f t="shared" si="31"/>
        <v>1.1689221980520923</v>
      </c>
      <c r="AK23" s="382">
        <f t="shared" si="32"/>
        <v>-34.394296888174111</v>
      </c>
      <c r="AL23" s="303">
        <f t="shared" si="33"/>
        <v>-1.5494752273455203</v>
      </c>
      <c r="AM23" s="303">
        <f t="shared" si="34"/>
        <v>9.2501477483148076</v>
      </c>
      <c r="AN23" s="274"/>
    </row>
    <row r="24" spans="1:40" ht="14.25" x14ac:dyDescent="0.2">
      <c r="A24" s="58" t="s">
        <v>95</v>
      </c>
      <c r="B24" s="327">
        <f>B14/B12*100</f>
        <v>11.010954817431466</v>
      </c>
      <c r="C24" s="327">
        <v>0.14594740075218687</v>
      </c>
      <c r="D24" s="326">
        <f t="shared" si="19"/>
        <v>10.77087134319412</v>
      </c>
      <c r="E24" s="326">
        <f t="shared" si="20"/>
        <v>11.251038291668813</v>
      </c>
      <c r="F24" s="327">
        <v>8.9459999999999997</v>
      </c>
      <c r="G24" s="327">
        <v>0.13800000000000001</v>
      </c>
      <c r="H24" s="326">
        <v>8.7189999999999994</v>
      </c>
      <c r="I24" s="326">
        <v>9.173</v>
      </c>
      <c r="J24" s="327">
        <v>9.2149999999999999</v>
      </c>
      <c r="K24" s="327">
        <v>0.53300000000000003</v>
      </c>
      <c r="L24" s="326">
        <v>8.3379999999999992</v>
      </c>
      <c r="M24" s="326">
        <v>10.092000000000001</v>
      </c>
      <c r="N24" s="327">
        <v>10.24</v>
      </c>
      <c r="O24" s="326">
        <v>0.67600000000000005</v>
      </c>
      <c r="P24" s="326">
        <v>9.1280000000000001</v>
      </c>
      <c r="Q24" s="326">
        <v>11.352</v>
      </c>
      <c r="R24" s="327">
        <v>9.2420000000000009</v>
      </c>
      <c r="S24" s="326">
        <v>0.28999999999999998</v>
      </c>
      <c r="T24" s="326">
        <f t="shared" si="21"/>
        <v>8.7649500000000007</v>
      </c>
      <c r="U24" s="326">
        <f t="shared" si="22"/>
        <v>9.7190500000000011</v>
      </c>
      <c r="V24" s="327">
        <v>9.8179999999999996</v>
      </c>
      <c r="W24" s="326">
        <v>0.55747227376363628</v>
      </c>
      <c r="X24" s="326">
        <f t="shared" si="23"/>
        <v>8.9009581096588182</v>
      </c>
      <c r="Y24" s="326">
        <f t="shared" si="24"/>
        <v>10.735041890341181</v>
      </c>
      <c r="Z24" s="327">
        <f>Z14/Z12*100</f>
        <v>8.459783092478915</v>
      </c>
      <c r="AA24" s="326">
        <v>0.56217109437830259</v>
      </c>
      <c r="AB24" s="326">
        <f t="shared" si="25"/>
        <v>7.5350116422266069</v>
      </c>
      <c r="AC24" s="326">
        <f t="shared" si="26"/>
        <v>9.3845545427312231</v>
      </c>
      <c r="AD24" s="327">
        <f>AD14/AD12*100</f>
        <v>9.0223906621898848</v>
      </c>
      <c r="AE24" s="326">
        <v>0.25081755721641913</v>
      </c>
      <c r="AF24" s="455">
        <f t="shared" si="27"/>
        <v>8.6097957805688754</v>
      </c>
      <c r="AG24" s="455">
        <f t="shared" si="28"/>
        <v>9.4349855438108943</v>
      </c>
      <c r="AH24" s="305">
        <f t="shared" si="29"/>
        <v>-1.9885641552415816</v>
      </c>
      <c r="AI24" s="305">
        <f t="shared" si="30"/>
        <v>-0.21960933781011605</v>
      </c>
      <c r="AJ24" s="305">
        <f t="shared" si="31"/>
        <v>0.56260756971096981</v>
      </c>
      <c r="AK24" s="382">
        <f t="shared" si="32"/>
        <v>-18.059870267503786</v>
      </c>
      <c r="AL24" s="303">
        <f t="shared" si="33"/>
        <v>-2.3762101039830785</v>
      </c>
      <c r="AM24" s="303">
        <f t="shared" si="34"/>
        <v>6.6503781900880021</v>
      </c>
      <c r="AN24" s="274"/>
    </row>
    <row r="25" spans="1:40" ht="14.25" x14ac:dyDescent="0.2">
      <c r="A25" s="58" t="s">
        <v>96</v>
      </c>
      <c r="B25" s="327">
        <f>B15/B12*100</f>
        <v>10.032516152367132</v>
      </c>
      <c r="C25" s="327">
        <v>0.1608729629530479</v>
      </c>
      <c r="D25" s="326">
        <f t="shared" si="19"/>
        <v>9.7678801283093684</v>
      </c>
      <c r="E25" s="326">
        <f t="shared" si="20"/>
        <v>10.297152176424895</v>
      </c>
      <c r="F25" s="327">
        <v>5.9240000000000004</v>
      </c>
      <c r="G25" s="327">
        <v>0.13700000000000001</v>
      </c>
      <c r="H25" s="326">
        <v>5.6989999999999998</v>
      </c>
      <c r="I25" s="326">
        <v>6.149</v>
      </c>
      <c r="J25" s="327">
        <v>4.8170000000000002</v>
      </c>
      <c r="K25" s="327">
        <v>0.432</v>
      </c>
      <c r="L25" s="326">
        <v>4.1070000000000002</v>
      </c>
      <c r="M25" s="326">
        <v>5.5270000000000001</v>
      </c>
      <c r="N25" s="327">
        <v>5.56</v>
      </c>
      <c r="O25" s="326">
        <v>0.48399999999999999</v>
      </c>
      <c r="P25" s="326">
        <v>4.7640000000000002</v>
      </c>
      <c r="Q25" s="326">
        <v>6.3550000000000004</v>
      </c>
      <c r="R25" s="327">
        <v>4.7809999999999997</v>
      </c>
      <c r="S25" s="326">
        <v>0.23</v>
      </c>
      <c r="T25" s="326">
        <f t="shared" si="21"/>
        <v>4.4026499999999995</v>
      </c>
      <c r="U25" s="326">
        <f t="shared" si="22"/>
        <v>5.1593499999999999</v>
      </c>
      <c r="V25" s="327">
        <v>4.6520000000000001</v>
      </c>
      <c r="W25" s="326">
        <v>0.38761537375684318</v>
      </c>
      <c r="X25" s="326">
        <f t="shared" si="23"/>
        <v>4.0143727101699929</v>
      </c>
      <c r="Y25" s="326">
        <f t="shared" si="24"/>
        <v>5.2896272898300074</v>
      </c>
      <c r="Z25" s="327">
        <f>Z15/Z12*100</f>
        <v>4.1770117983383299</v>
      </c>
      <c r="AA25" s="326">
        <v>0.41714242397552215</v>
      </c>
      <c r="AB25" s="326">
        <f t="shared" si="25"/>
        <v>3.4908125108985959</v>
      </c>
      <c r="AC25" s="326">
        <f t="shared" si="26"/>
        <v>4.8632110857780635</v>
      </c>
      <c r="AD25" s="327">
        <f>AD15/AD12*100</f>
        <v>4.7833264266794515</v>
      </c>
      <c r="AE25" s="326">
        <v>0.19308371466123431</v>
      </c>
      <c r="AF25" s="455">
        <f t="shared" si="27"/>
        <v>4.4657037160617215</v>
      </c>
      <c r="AG25" s="455">
        <f t="shared" si="28"/>
        <v>5.1009491372971816</v>
      </c>
      <c r="AH25" s="305">
        <f t="shared" si="29"/>
        <v>-5.2491897256876801</v>
      </c>
      <c r="AI25" s="305">
        <f t="shared" si="30"/>
        <v>2.3264266794518207E-3</v>
      </c>
      <c r="AJ25" s="305">
        <f t="shared" si="31"/>
        <v>0.6063146283411216</v>
      </c>
      <c r="AK25" s="382">
        <f t="shared" si="32"/>
        <v>-52.321767002081074</v>
      </c>
      <c r="AL25" s="303">
        <f t="shared" si="33"/>
        <v>4.8659834332820395E-2</v>
      </c>
      <c r="AM25" s="303">
        <f t="shared" si="34"/>
        <v>14.515511509503543</v>
      </c>
      <c r="AN25" s="274"/>
    </row>
    <row r="26" spans="1:40" ht="14.25" x14ac:dyDescent="0.2">
      <c r="A26" s="61" t="s">
        <v>97</v>
      </c>
      <c r="B26" s="327">
        <f>B16/B10*100</f>
        <v>7.1923312872846354</v>
      </c>
      <c r="C26" s="326">
        <v>9.9044528296705681E-2</v>
      </c>
      <c r="D26" s="326">
        <f t="shared" si="19"/>
        <v>7.0294030382365547</v>
      </c>
      <c r="E26" s="326">
        <f t="shared" si="20"/>
        <v>7.3552595363327162</v>
      </c>
      <c r="F26" s="327">
        <v>6.367</v>
      </c>
      <c r="G26" s="327">
        <v>9.2999999999999999E-2</v>
      </c>
      <c r="H26" s="326">
        <v>6.2140000000000004</v>
      </c>
      <c r="I26" s="326">
        <v>6.52</v>
      </c>
      <c r="J26" s="327">
        <v>6.431</v>
      </c>
      <c r="K26" s="327">
        <v>0.311</v>
      </c>
      <c r="L26" s="326">
        <v>5.92</v>
      </c>
      <c r="M26" s="326">
        <v>6.9420000000000002</v>
      </c>
      <c r="N26" s="327">
        <v>5.7670000000000003</v>
      </c>
      <c r="O26" s="326">
        <v>0.29899999999999999</v>
      </c>
      <c r="P26" s="326">
        <v>5.2750000000000004</v>
      </c>
      <c r="Q26" s="326">
        <v>6.2590000000000003</v>
      </c>
      <c r="R26" s="327">
        <v>5.7080000000000002</v>
      </c>
      <c r="S26" s="326">
        <v>0.153</v>
      </c>
      <c r="T26" s="326">
        <f t="shared" si="21"/>
        <v>5.456315</v>
      </c>
      <c r="U26" s="326">
        <f t="shared" si="22"/>
        <v>5.9596850000000003</v>
      </c>
      <c r="V26" s="327">
        <v>5.9729999999999999</v>
      </c>
      <c r="W26" s="326">
        <v>0.33351874630530914</v>
      </c>
      <c r="X26" s="326">
        <f t="shared" si="23"/>
        <v>5.4243616623277662</v>
      </c>
      <c r="Y26" s="326">
        <f t="shared" si="24"/>
        <v>6.5216383376722336</v>
      </c>
      <c r="Z26" s="327">
        <f>Z16/Z10*100</f>
        <v>6.030171996941192</v>
      </c>
      <c r="AA26" s="326">
        <v>0.31937376852656113</v>
      </c>
      <c r="AB26" s="326">
        <f t="shared" si="25"/>
        <v>5.5048021477149991</v>
      </c>
      <c r="AC26" s="326">
        <f t="shared" si="26"/>
        <v>6.5555418461673849</v>
      </c>
      <c r="AD26" s="327">
        <f>AD16/AD10*100</f>
        <v>5.2048987696708622</v>
      </c>
      <c r="AE26" s="326">
        <v>0.14146207999534152</v>
      </c>
      <c r="AF26" s="455">
        <f t="shared" si="27"/>
        <v>4.9721936480785249</v>
      </c>
      <c r="AG26" s="455">
        <f t="shared" si="28"/>
        <v>5.4376038912631994</v>
      </c>
      <c r="AH26" s="305">
        <f t="shared" si="29"/>
        <v>-1.9874325176137733</v>
      </c>
      <c r="AI26" s="305">
        <f t="shared" si="30"/>
        <v>-0.50310123032913801</v>
      </c>
      <c r="AJ26" s="305">
        <f t="shared" si="31"/>
        <v>-0.82527322727032981</v>
      </c>
      <c r="AK26" s="382">
        <f t="shared" si="32"/>
        <v>-27.632660930502006</v>
      </c>
      <c r="AL26" s="303">
        <f t="shared" si="33"/>
        <v>-8.8139668943436948</v>
      </c>
      <c r="AM26" s="303">
        <f t="shared" si="34"/>
        <v>-13.685732806443163</v>
      </c>
      <c r="AN26" s="274"/>
    </row>
    <row r="27" spans="1:40" ht="14.25" x14ac:dyDescent="0.2">
      <c r="A27" s="60" t="s">
        <v>98</v>
      </c>
      <c r="B27" s="326">
        <v>41.699499451894006</v>
      </c>
      <c r="C27" s="326">
        <v>8.3548634451057674E-2</v>
      </c>
      <c r="D27" s="326">
        <f t="shared" si="19"/>
        <v>41.562061948222016</v>
      </c>
      <c r="E27" s="326">
        <f t="shared" si="20"/>
        <v>41.836936955565996</v>
      </c>
      <c r="F27" s="327">
        <v>41.793999999999997</v>
      </c>
      <c r="G27" s="329">
        <v>8.3000000000000004E-2</v>
      </c>
      <c r="H27" s="326">
        <v>41.656999999999996</v>
      </c>
      <c r="I27" s="326">
        <v>41.930999999999997</v>
      </c>
      <c r="J27" s="327">
        <v>40.838999999999999</v>
      </c>
      <c r="K27" s="329">
        <v>0.31900000000000001</v>
      </c>
      <c r="L27" s="326">
        <v>40.314999999999998</v>
      </c>
      <c r="M27" s="326">
        <v>41.363999999999997</v>
      </c>
      <c r="N27" s="326">
        <v>40.56</v>
      </c>
      <c r="O27" s="326">
        <v>0.309</v>
      </c>
      <c r="P27" s="326">
        <v>40.051000000000002</v>
      </c>
      <c r="Q27" s="326">
        <v>41.067999999999998</v>
      </c>
      <c r="R27" s="326">
        <v>40.134</v>
      </c>
      <c r="S27" s="326">
        <v>0.16900000000000001</v>
      </c>
      <c r="T27" s="326">
        <f t="shared" si="21"/>
        <v>39.855995</v>
      </c>
      <c r="U27" s="326">
        <f t="shared" si="22"/>
        <v>40.412005000000001</v>
      </c>
      <c r="V27" s="326">
        <v>39.776000000000003</v>
      </c>
      <c r="W27" s="326">
        <v>0.26385209393402925</v>
      </c>
      <c r="X27" s="326">
        <f t="shared" si="23"/>
        <v>39.341963305478522</v>
      </c>
      <c r="Y27" s="326">
        <f t="shared" si="24"/>
        <v>40.210036694521484</v>
      </c>
      <c r="Z27" s="326">
        <v>40.316241799569084</v>
      </c>
      <c r="AA27" s="326">
        <v>0.28945083048951498</v>
      </c>
      <c r="AB27" s="326">
        <f t="shared" si="25"/>
        <v>39.84009518341383</v>
      </c>
      <c r="AC27" s="326">
        <f t="shared" si="26"/>
        <v>40.792388415724339</v>
      </c>
      <c r="AD27" s="326">
        <v>40.462211560103263</v>
      </c>
      <c r="AE27" s="326">
        <v>0.14878274787394419</v>
      </c>
      <c r="AF27" s="455">
        <f t="shared" si="27"/>
        <v>40.217463939850624</v>
      </c>
      <c r="AG27" s="455">
        <f t="shared" si="28"/>
        <v>40.706959180355902</v>
      </c>
      <c r="AH27" s="305">
        <f t="shared" si="29"/>
        <v>-1.2372878917907428</v>
      </c>
      <c r="AI27" s="305">
        <f t="shared" si="30"/>
        <v>0.32821156010326291</v>
      </c>
      <c r="AJ27" s="305">
        <f t="shared" si="31"/>
        <v>0.14596976053417876</v>
      </c>
      <c r="AK27" s="382">
        <f t="shared" si="32"/>
        <v>-2.967152862873379</v>
      </c>
      <c r="AL27" s="303">
        <f t="shared" si="33"/>
        <v>0.81778930608278344</v>
      </c>
      <c r="AM27" s="303">
        <f t="shared" si="34"/>
        <v>0.36206192347953969</v>
      </c>
      <c r="AN27" s="274"/>
    </row>
    <row r="28" spans="1:40" ht="14.25" x14ac:dyDescent="0.2">
      <c r="A28" s="60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304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306"/>
      <c r="AI28" s="306"/>
      <c r="AJ28" s="379"/>
      <c r="AK28" s="347"/>
      <c r="AL28" s="210"/>
      <c r="AM28" s="210"/>
    </row>
    <row r="29" spans="1:40" ht="15" thickBot="1" x14ac:dyDescent="0.25">
      <c r="A29" s="62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307"/>
      <c r="AI29" s="307"/>
      <c r="AJ29" s="380"/>
      <c r="AK29" s="348"/>
      <c r="AL29" s="348"/>
      <c r="AM29" s="348"/>
    </row>
    <row r="30" spans="1:40" ht="14.25" x14ac:dyDescent="0.2">
      <c r="A30" s="60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306"/>
      <c r="AI30" s="306"/>
      <c r="AJ30" s="379"/>
      <c r="AK30" s="347"/>
      <c r="AL30" s="210"/>
      <c r="AM30" s="210"/>
    </row>
    <row r="31" spans="1:40" ht="15" x14ac:dyDescent="0.25">
      <c r="A31" s="63" t="s">
        <v>159</v>
      </c>
      <c r="B31" s="43">
        <v>20096.656999999999</v>
      </c>
      <c r="C31" s="43">
        <v>152.80278309500443</v>
      </c>
      <c r="D31" s="459">
        <f t="shared" ref="D31:D39" si="35">B31- (C31*1.645)</f>
        <v>19845.296421808718</v>
      </c>
      <c r="E31" s="459">
        <f t="shared" ref="E31:E39" si="36">B31+ (C31*1.645)</f>
        <v>20348.01757819128</v>
      </c>
      <c r="F31" s="43">
        <v>20005.452000000001</v>
      </c>
      <c r="G31" s="43">
        <v>152.535</v>
      </c>
      <c r="H31" s="43">
        <v>19754.531999999999</v>
      </c>
      <c r="I31" s="43">
        <v>20256.371999999999</v>
      </c>
      <c r="J31" s="43">
        <v>20145.276000000002</v>
      </c>
      <c r="K31" s="43">
        <v>572.12099999999998</v>
      </c>
      <c r="L31" s="43">
        <v>19204.136999999999</v>
      </c>
      <c r="M31" s="43">
        <v>21086.415000000001</v>
      </c>
      <c r="N31" s="43">
        <v>20137.653999999999</v>
      </c>
      <c r="O31" s="43">
        <v>517.62590759211866</v>
      </c>
      <c r="P31" s="43">
        <f t="shared" ref="P31:P32" si="37">N31-1.645*O31</f>
        <v>19286.159382010963</v>
      </c>
      <c r="Q31" s="43">
        <f t="shared" ref="Q31:Q32" si="38">N31+1.645*O31</f>
        <v>20989.148617989034</v>
      </c>
      <c r="R31" s="43">
        <v>20121.204000000002</v>
      </c>
      <c r="S31" s="43">
        <v>291.10000000000002</v>
      </c>
      <c r="T31" s="43">
        <f t="shared" ref="T31:T39" si="39">R31- (S31*1.645)</f>
        <v>19642.344500000003</v>
      </c>
      <c r="U31" s="43">
        <f t="shared" ref="U31:U39" si="40">R31+ (S31*1.645)</f>
        <v>20600.0635</v>
      </c>
      <c r="V31" s="43">
        <v>20138.924999999999</v>
      </c>
      <c r="W31" s="43">
        <v>505.51066259747489</v>
      </c>
      <c r="X31" s="43">
        <f t="shared" ref="X31:X38" si="41">V31- (W31*1.645)</f>
        <v>19307.359960027152</v>
      </c>
      <c r="Y31" s="43">
        <f t="shared" ref="Y31:Y38" si="42">V31+ (W31*1.645)</f>
        <v>20970.490039972847</v>
      </c>
      <c r="Z31" s="43">
        <v>20143.489000000001</v>
      </c>
      <c r="AA31" s="43">
        <v>561.24488059753253</v>
      </c>
      <c r="AB31" s="43">
        <f t="shared" ref="AB31:AB36" si="43">Z31- (AA31*1.645)</f>
        <v>19220.241171417059</v>
      </c>
      <c r="AC31" s="43">
        <f t="shared" ref="AC31:AC36" si="44">Z31+ (AA31*1.645)</f>
        <v>21066.736828582943</v>
      </c>
      <c r="AD31" s="43">
        <v>20131.893</v>
      </c>
      <c r="AE31" s="43">
        <v>290.21010426748609</v>
      </c>
      <c r="AF31" s="264">
        <f t="shared" ref="AF31:AF39" si="45">AD31- (AE31*1.645)</f>
        <v>19654.497378479984</v>
      </c>
      <c r="AG31" s="264">
        <f t="shared" ref="AG31:AG39" si="46">AD31+ (AE31*1.645)</f>
        <v>20609.288621520016</v>
      </c>
      <c r="AH31" s="305">
        <f t="shared" ref="AH31:AH39" si="47">AD31-B31</f>
        <v>35.236000000000786</v>
      </c>
      <c r="AI31" s="305">
        <f t="shared" ref="AI31:AI39" si="48">AD31-R31</f>
        <v>10.688999999998487</v>
      </c>
      <c r="AJ31" s="305">
        <f t="shared" ref="AJ31:AJ38" si="49">AD31-Z31</f>
        <v>-11.596000000001368</v>
      </c>
      <c r="AK31" s="382">
        <f t="shared" ref="AK31:AK36" si="50">((AD31/B31)-1)*100</f>
        <v>0.17533264363323031</v>
      </c>
      <c r="AL31" s="303">
        <f t="shared" ref="AL31:AL36" si="51">((AD31/R31)-1)*100</f>
        <v>5.3123063609894494E-2</v>
      </c>
      <c r="AM31" s="303">
        <f t="shared" ref="AM31:AM36" si="52">((AD31/Z31)-1)*100</f>
        <v>-5.7566988519219819E-2</v>
      </c>
      <c r="AN31" s="274"/>
    </row>
    <row r="32" spans="1:40" s="64" customFormat="1" ht="14.25" x14ac:dyDescent="0.2">
      <c r="A32" s="56" t="s">
        <v>160</v>
      </c>
      <c r="B32" s="159">
        <v>6556.5940000000001</v>
      </c>
      <c r="C32" s="159">
        <v>65.588253071160892</v>
      </c>
      <c r="D32" s="264">
        <f t="shared" si="35"/>
        <v>6448.7013236979401</v>
      </c>
      <c r="E32" s="264">
        <f t="shared" si="36"/>
        <v>6664.48667630206</v>
      </c>
      <c r="F32" s="43">
        <v>6401.29</v>
      </c>
      <c r="G32" s="43">
        <v>67.341999999999999</v>
      </c>
      <c r="H32" s="159">
        <v>6290.5119999999997</v>
      </c>
      <c r="I32" s="159">
        <v>6512.0680000000002</v>
      </c>
      <c r="J32" s="43">
        <v>7230.2759999999998</v>
      </c>
      <c r="K32" s="43">
        <v>263.66800000000001</v>
      </c>
      <c r="L32" s="159">
        <v>6796.5420000000004</v>
      </c>
      <c r="M32" s="159">
        <v>7664.01</v>
      </c>
      <c r="N32" s="159">
        <v>7436.692</v>
      </c>
      <c r="O32" s="159">
        <v>238.19017573386779</v>
      </c>
      <c r="P32" s="159">
        <f t="shared" si="37"/>
        <v>7044.8691609177877</v>
      </c>
      <c r="Q32" s="159">
        <f t="shared" si="38"/>
        <v>7828.5148390822123</v>
      </c>
      <c r="R32" s="159">
        <v>7005.0050000000001</v>
      </c>
      <c r="S32" s="159">
        <v>144.57</v>
      </c>
      <c r="T32" s="159">
        <f t="shared" si="39"/>
        <v>6767.1873500000002</v>
      </c>
      <c r="U32" s="159">
        <f t="shared" si="40"/>
        <v>7242.8226500000001</v>
      </c>
      <c r="V32" s="159">
        <v>7297.9359999999997</v>
      </c>
      <c r="W32" s="159">
        <v>291.41954469083907</v>
      </c>
      <c r="X32" s="159">
        <f t="shared" si="41"/>
        <v>6818.5508489835693</v>
      </c>
      <c r="Y32" s="159">
        <f t="shared" si="42"/>
        <v>7777.3211510164301</v>
      </c>
      <c r="Z32" s="159">
        <v>7227.7560000000003</v>
      </c>
      <c r="AA32" s="159">
        <v>282.89016755654126</v>
      </c>
      <c r="AB32" s="159">
        <f t="shared" si="43"/>
        <v>6762.4016743694901</v>
      </c>
      <c r="AC32" s="159">
        <f t="shared" si="44"/>
        <v>7693.1103256305105</v>
      </c>
      <c r="AD32" s="159">
        <v>7478.0959999999995</v>
      </c>
      <c r="AE32" s="159">
        <v>139.79555210432781</v>
      </c>
      <c r="AF32" s="264">
        <f t="shared" si="45"/>
        <v>7248.1323167883802</v>
      </c>
      <c r="AG32" s="264">
        <f t="shared" si="46"/>
        <v>7708.0596832116189</v>
      </c>
      <c r="AH32" s="305">
        <f t="shared" si="47"/>
        <v>921.5019999999995</v>
      </c>
      <c r="AI32" s="305">
        <f t="shared" si="48"/>
        <v>473.09099999999944</v>
      </c>
      <c r="AJ32" s="305">
        <f t="shared" si="49"/>
        <v>250.33999999999924</v>
      </c>
      <c r="AK32" s="382">
        <f t="shared" si="50"/>
        <v>14.054583828127832</v>
      </c>
      <c r="AL32" s="303">
        <f t="shared" si="51"/>
        <v>6.7536140231163166</v>
      </c>
      <c r="AM32" s="303">
        <f t="shared" si="52"/>
        <v>3.4635922961427923</v>
      </c>
      <c r="AN32" s="274"/>
    </row>
    <row r="33" spans="1:41" s="64" customFormat="1" ht="14.25" x14ac:dyDescent="0.2">
      <c r="A33" s="56" t="s">
        <v>234</v>
      </c>
      <c r="B33" s="443">
        <v>1398.135</v>
      </c>
      <c r="C33" s="459">
        <v>25.220172442835942</v>
      </c>
      <c r="D33" s="459">
        <f t="shared" si="35"/>
        <v>1356.6478163315348</v>
      </c>
      <c r="E33" s="459">
        <f t="shared" si="36"/>
        <v>1439.6221836684651</v>
      </c>
      <c r="F33" s="43">
        <v>1181.028</v>
      </c>
      <c r="G33" s="43">
        <v>24.93</v>
      </c>
      <c r="H33" s="159">
        <v>1140.018</v>
      </c>
      <c r="I33" s="159">
        <v>1222.038</v>
      </c>
      <c r="J33" s="282"/>
      <c r="K33" s="282"/>
      <c r="L33" s="282"/>
      <c r="M33" s="282"/>
      <c r="N33" s="282"/>
      <c r="O33" s="282"/>
      <c r="P33" s="282"/>
      <c r="Q33" s="282"/>
      <c r="R33" s="247">
        <v>899.17200000000003</v>
      </c>
      <c r="S33" s="159">
        <v>48.533999999999999</v>
      </c>
      <c r="T33" s="159">
        <f t="shared" si="39"/>
        <v>819.33357000000001</v>
      </c>
      <c r="U33" s="159">
        <f t="shared" si="40"/>
        <v>979.01043000000004</v>
      </c>
      <c r="V33" s="247">
        <v>999.20799999999997</v>
      </c>
      <c r="W33" s="159">
        <v>90.582154479810541</v>
      </c>
      <c r="X33" s="159">
        <f t="shared" si="41"/>
        <v>850.20035588071164</v>
      </c>
      <c r="Y33" s="159">
        <f t="shared" si="42"/>
        <v>1148.2156441192883</v>
      </c>
      <c r="Z33" s="247">
        <v>811.70500000000004</v>
      </c>
      <c r="AA33" s="159">
        <v>84.465353872923387</v>
      </c>
      <c r="AB33" s="159">
        <f t="shared" si="43"/>
        <v>672.75949287904109</v>
      </c>
      <c r="AC33" s="159">
        <f t="shared" si="44"/>
        <v>950.65050712095899</v>
      </c>
      <c r="AD33" s="159">
        <v>1092.7</v>
      </c>
      <c r="AE33" s="159">
        <v>50.03072287600699</v>
      </c>
      <c r="AF33" s="264">
        <f t="shared" si="45"/>
        <v>1010.3994608689685</v>
      </c>
      <c r="AG33" s="264">
        <f t="shared" si="46"/>
        <v>1175.0005391310315</v>
      </c>
      <c r="AH33" s="305">
        <f t="shared" si="47"/>
        <v>-305.43499999999995</v>
      </c>
      <c r="AI33" s="305">
        <f t="shared" si="48"/>
        <v>193.52800000000002</v>
      </c>
      <c r="AJ33" s="305">
        <f t="shared" si="49"/>
        <v>280.995</v>
      </c>
      <c r="AK33" s="382">
        <f t="shared" si="50"/>
        <v>-21.845887557353183</v>
      </c>
      <c r="AL33" s="303">
        <f t="shared" si="51"/>
        <v>21.522912190326203</v>
      </c>
      <c r="AM33" s="303">
        <f t="shared" si="52"/>
        <v>34.617872256546399</v>
      </c>
      <c r="AN33" s="274"/>
    </row>
    <row r="34" spans="1:41" s="64" customFormat="1" ht="14.25" x14ac:dyDescent="0.2">
      <c r="A34" s="57" t="s">
        <v>161</v>
      </c>
      <c r="B34" s="43">
        <v>5513.098</v>
      </c>
      <c r="C34" s="459">
        <v>54.510279802500932</v>
      </c>
      <c r="D34" s="459">
        <f t="shared" si="35"/>
        <v>5423.4285897248856</v>
      </c>
      <c r="E34" s="459">
        <f t="shared" si="36"/>
        <v>5602.7674102751143</v>
      </c>
      <c r="F34" s="43">
        <v>5520.75</v>
      </c>
      <c r="G34" s="43">
        <v>56.823999999999998</v>
      </c>
      <c r="H34" s="159">
        <v>5427.2749999999996</v>
      </c>
      <c r="I34" s="159">
        <v>5614.2250000000004</v>
      </c>
      <c r="J34" s="43">
        <v>6198.4920000000002</v>
      </c>
      <c r="K34" s="43">
        <v>222.535</v>
      </c>
      <c r="L34" s="43">
        <v>5832.4219999999996</v>
      </c>
      <c r="M34" s="43">
        <v>6564.5619999999999</v>
      </c>
      <c r="N34" s="43">
        <v>6593.585</v>
      </c>
      <c r="O34" s="43">
        <v>209.80143451696054</v>
      </c>
      <c r="P34" s="4">
        <f t="shared" ref="P34:P36" si="53">N34-1.645*O34</f>
        <v>6248.4616402195998</v>
      </c>
      <c r="Q34" s="4">
        <f t="shared" ref="Q34:Q36" si="54">N34+1.645*O34</f>
        <v>6938.7083597804003</v>
      </c>
      <c r="R34" s="43">
        <v>6143.7610000000004</v>
      </c>
      <c r="S34" s="43">
        <v>128.976</v>
      </c>
      <c r="T34" s="4">
        <f t="shared" si="39"/>
        <v>5931.59548</v>
      </c>
      <c r="U34" s="4">
        <f t="shared" si="40"/>
        <v>6355.9265200000009</v>
      </c>
      <c r="V34" s="43">
        <v>6415.2349999999997</v>
      </c>
      <c r="W34" s="43">
        <v>249.75049032097377</v>
      </c>
      <c r="X34" s="4">
        <f t="shared" si="41"/>
        <v>6004.3954434219977</v>
      </c>
      <c r="Y34" s="4">
        <f t="shared" si="42"/>
        <v>6826.0745565780016</v>
      </c>
      <c r="Z34" s="43">
        <v>6373.5020000000004</v>
      </c>
      <c r="AA34" s="43">
        <v>238.74916298459246</v>
      </c>
      <c r="AB34" s="4">
        <f t="shared" si="43"/>
        <v>5980.7596268903462</v>
      </c>
      <c r="AC34" s="4">
        <f t="shared" si="44"/>
        <v>6766.2443731096546</v>
      </c>
      <c r="AD34" s="43">
        <v>6587.1629999999996</v>
      </c>
      <c r="AE34" s="4">
        <v>125.26179101401088</v>
      </c>
      <c r="AF34" s="264">
        <f t="shared" si="45"/>
        <v>6381.107353781952</v>
      </c>
      <c r="AG34" s="264">
        <f t="shared" si="46"/>
        <v>6793.2186462180471</v>
      </c>
      <c r="AH34" s="305">
        <f t="shared" si="47"/>
        <v>1074.0649999999996</v>
      </c>
      <c r="AI34" s="305">
        <f t="shared" si="48"/>
        <v>443.40199999999913</v>
      </c>
      <c r="AJ34" s="305">
        <f t="shared" si="49"/>
        <v>213.66099999999915</v>
      </c>
      <c r="AK34" s="382">
        <f t="shared" si="50"/>
        <v>19.482058907713949</v>
      </c>
      <c r="AL34" s="303">
        <f t="shared" si="51"/>
        <v>7.217110170789498</v>
      </c>
      <c r="AM34" s="303">
        <f t="shared" si="52"/>
        <v>3.3523328305223643</v>
      </c>
      <c r="AN34" s="274"/>
      <c r="AO34" s="207"/>
    </row>
    <row r="35" spans="1:41" s="64" customFormat="1" ht="14.25" x14ac:dyDescent="0.2">
      <c r="A35" s="58" t="s">
        <v>162</v>
      </c>
      <c r="B35" s="43">
        <v>1042.9739999999999</v>
      </c>
      <c r="C35" s="459">
        <v>21.895805489420393</v>
      </c>
      <c r="D35" s="459">
        <f t="shared" si="35"/>
        <v>1006.9553999699034</v>
      </c>
      <c r="E35" s="459">
        <f t="shared" si="36"/>
        <v>1078.9926000300966</v>
      </c>
      <c r="F35" s="208">
        <v>700.28700000000003</v>
      </c>
      <c r="G35" s="43">
        <v>18.683</v>
      </c>
      <c r="H35" s="159">
        <v>669.553</v>
      </c>
      <c r="I35" s="159">
        <v>731.02099999999996</v>
      </c>
      <c r="J35" s="208">
        <v>837.54200000000003</v>
      </c>
      <c r="K35" s="43">
        <v>77.653000000000006</v>
      </c>
      <c r="L35" s="43">
        <v>709.803</v>
      </c>
      <c r="M35" s="43">
        <v>965.28099999999995</v>
      </c>
      <c r="N35" s="43">
        <v>879.65200000000004</v>
      </c>
      <c r="O35" s="43">
        <v>81.987699464892117</v>
      </c>
      <c r="P35" s="4">
        <f t="shared" si="53"/>
        <v>744.78223438025248</v>
      </c>
      <c r="Q35" s="4">
        <f t="shared" si="54"/>
        <v>1014.5217656197476</v>
      </c>
      <c r="R35" s="43">
        <v>702.85</v>
      </c>
      <c r="S35" s="43">
        <v>37.843000000000004</v>
      </c>
      <c r="T35" s="4">
        <f t="shared" si="39"/>
        <v>640.59826499999997</v>
      </c>
      <c r="U35" s="4">
        <f t="shared" si="40"/>
        <v>765.10173500000008</v>
      </c>
      <c r="V35" s="43">
        <v>744.971</v>
      </c>
      <c r="W35" s="43">
        <v>67.679870016658171</v>
      </c>
      <c r="X35" s="4">
        <f t="shared" si="41"/>
        <v>633.63761382259736</v>
      </c>
      <c r="Y35" s="4">
        <f t="shared" si="42"/>
        <v>856.30438617740265</v>
      </c>
      <c r="Z35" s="43">
        <v>653.40700000000004</v>
      </c>
      <c r="AA35" s="43">
        <v>81.397073058821547</v>
      </c>
      <c r="AB35" s="4">
        <f t="shared" si="43"/>
        <v>519.50881481823853</v>
      </c>
      <c r="AC35" s="4">
        <f t="shared" si="44"/>
        <v>787.30518518176154</v>
      </c>
      <c r="AD35" s="43">
        <v>796.01499999999999</v>
      </c>
      <c r="AE35" s="4">
        <v>40.865992971958299</v>
      </c>
      <c r="AF35" s="264">
        <f t="shared" si="45"/>
        <v>728.79044156112855</v>
      </c>
      <c r="AG35" s="264">
        <f t="shared" si="46"/>
        <v>863.23955843887143</v>
      </c>
      <c r="AH35" s="305">
        <f t="shared" si="47"/>
        <v>-246.95899999999995</v>
      </c>
      <c r="AI35" s="305">
        <f t="shared" si="48"/>
        <v>93.164999999999964</v>
      </c>
      <c r="AJ35" s="305">
        <f t="shared" si="49"/>
        <v>142.60799999999995</v>
      </c>
      <c r="AK35" s="382">
        <f t="shared" si="50"/>
        <v>-23.678346727722833</v>
      </c>
      <c r="AL35" s="303">
        <f t="shared" si="51"/>
        <v>13.255317635341823</v>
      </c>
      <c r="AM35" s="303">
        <f t="shared" si="52"/>
        <v>21.825294188767487</v>
      </c>
      <c r="AN35" s="274"/>
      <c r="AO35" s="207"/>
    </row>
    <row r="36" spans="1:41" s="64" customFormat="1" ht="14.25" x14ac:dyDescent="0.2">
      <c r="A36" s="57" t="s">
        <v>163</v>
      </c>
      <c r="B36" s="43">
        <v>1043.4960000000001</v>
      </c>
      <c r="C36" s="459">
        <v>22.06022791478112</v>
      </c>
      <c r="D36" s="459">
        <f t="shared" si="35"/>
        <v>1007.2069250801851</v>
      </c>
      <c r="E36" s="459">
        <f t="shared" si="36"/>
        <v>1079.7850749198151</v>
      </c>
      <c r="F36" s="43">
        <v>880.54</v>
      </c>
      <c r="G36" s="43">
        <v>19.603000000000002</v>
      </c>
      <c r="H36" s="159">
        <v>848.29300000000001</v>
      </c>
      <c r="I36" s="159">
        <v>912.78700000000003</v>
      </c>
      <c r="J36" s="43">
        <v>1031.7840000000001</v>
      </c>
      <c r="K36" s="43">
        <v>80.935000000000002</v>
      </c>
      <c r="L36" s="43">
        <v>898.64599999999996</v>
      </c>
      <c r="M36" s="43">
        <v>1164.922</v>
      </c>
      <c r="N36" s="43">
        <v>843.10699999999997</v>
      </c>
      <c r="O36" s="43">
        <v>69.527698771412602</v>
      </c>
      <c r="P36" s="4">
        <f t="shared" si="53"/>
        <v>728.7339355210263</v>
      </c>
      <c r="Q36" s="4">
        <f t="shared" si="54"/>
        <v>957.48006447897365</v>
      </c>
      <c r="R36" s="43">
        <v>861.24300000000005</v>
      </c>
      <c r="S36" s="43">
        <v>35.265999999999998</v>
      </c>
      <c r="T36" s="4">
        <f t="shared" si="39"/>
        <v>803.23043000000007</v>
      </c>
      <c r="U36" s="4">
        <f t="shared" si="40"/>
        <v>919.25557000000003</v>
      </c>
      <c r="V36" s="43">
        <v>882.7</v>
      </c>
      <c r="W36" s="43">
        <v>91.981670917876514</v>
      </c>
      <c r="X36" s="4">
        <f t="shared" si="41"/>
        <v>731.39015134009321</v>
      </c>
      <c r="Y36" s="4">
        <f t="shared" si="42"/>
        <v>1034.009848659907</v>
      </c>
      <c r="Z36" s="43">
        <v>854.25400000000002</v>
      </c>
      <c r="AA36" s="43">
        <v>64.507800004400821</v>
      </c>
      <c r="AB36" s="4">
        <f t="shared" si="43"/>
        <v>748.1386689927607</v>
      </c>
      <c r="AC36" s="4">
        <f t="shared" si="44"/>
        <v>960.36933100723934</v>
      </c>
      <c r="AD36" s="43">
        <v>890.93299999999999</v>
      </c>
      <c r="AE36" s="4">
        <v>35.187247458578092</v>
      </c>
      <c r="AF36" s="264">
        <f t="shared" si="45"/>
        <v>833.04997793063899</v>
      </c>
      <c r="AG36" s="264">
        <f t="shared" si="46"/>
        <v>948.816022069361</v>
      </c>
      <c r="AH36" s="305">
        <f t="shared" si="47"/>
        <v>-152.5630000000001</v>
      </c>
      <c r="AI36" s="305">
        <f t="shared" si="48"/>
        <v>29.689999999999941</v>
      </c>
      <c r="AJ36" s="305">
        <f t="shared" si="49"/>
        <v>36.678999999999974</v>
      </c>
      <c r="AK36" s="382">
        <f t="shared" si="50"/>
        <v>-14.620372287004457</v>
      </c>
      <c r="AL36" s="303">
        <f t="shared" si="51"/>
        <v>3.4473429682447376</v>
      </c>
      <c r="AM36" s="303">
        <f t="shared" si="52"/>
        <v>4.2936878258691191</v>
      </c>
      <c r="AN36" s="274"/>
      <c r="AO36" s="207"/>
    </row>
    <row r="37" spans="1:41" s="64" customFormat="1" ht="14.25" x14ac:dyDescent="0.2">
      <c r="A37" s="85" t="s">
        <v>225</v>
      </c>
      <c r="B37" s="453">
        <v>944.447</v>
      </c>
      <c r="C37" s="459">
        <v>20.67633004721759</v>
      </c>
      <c r="D37" s="459">
        <f t="shared" si="35"/>
        <v>910.43443707232711</v>
      </c>
      <c r="E37" s="459">
        <f t="shared" si="36"/>
        <v>978.45956292767289</v>
      </c>
      <c r="F37" s="43">
        <v>824.43600000000004</v>
      </c>
      <c r="G37" s="43">
        <v>18.350999999999999</v>
      </c>
      <c r="H37" s="159">
        <v>794.24900000000002</v>
      </c>
      <c r="I37" s="159">
        <v>854.62300000000005</v>
      </c>
      <c r="J37" s="448"/>
      <c r="K37" s="448"/>
      <c r="L37" s="448"/>
      <c r="M37" s="448"/>
      <c r="N37" s="448"/>
      <c r="O37" s="448"/>
      <c r="P37" s="448"/>
      <c r="Q37" s="448"/>
      <c r="R37" s="43">
        <v>810.65</v>
      </c>
      <c r="S37" s="159">
        <v>33.552999999999997</v>
      </c>
      <c r="T37" s="159">
        <f t="shared" si="39"/>
        <v>755.45531499999993</v>
      </c>
      <c r="U37" s="159">
        <f t="shared" si="40"/>
        <v>865.84468500000003</v>
      </c>
      <c r="V37" s="448"/>
      <c r="W37" s="448"/>
      <c r="X37" s="448"/>
      <c r="Y37" s="448"/>
      <c r="Z37" s="448"/>
      <c r="AA37" s="448"/>
      <c r="AB37" s="448"/>
      <c r="AC37" s="448"/>
      <c r="AD37" s="208">
        <v>803.03399999999999</v>
      </c>
      <c r="AE37" s="4">
        <v>33.661290771038608</v>
      </c>
      <c r="AF37" s="264">
        <f t="shared" si="45"/>
        <v>747.66117668164145</v>
      </c>
      <c r="AG37" s="264">
        <f t="shared" si="46"/>
        <v>858.40682331835853</v>
      </c>
      <c r="AH37" s="305">
        <f t="shared" si="47"/>
        <v>-141.41300000000001</v>
      </c>
      <c r="AI37" s="305">
        <f t="shared" si="48"/>
        <v>-7.6159999999999854</v>
      </c>
      <c r="AJ37" s="448"/>
      <c r="AK37" s="382">
        <f>((AD37/B37)-1)*100</f>
        <v>-14.973100661021743</v>
      </c>
      <c r="AL37" s="303">
        <f>((AD37/R37)-1)*100</f>
        <v>-0.93949299944489084</v>
      </c>
      <c r="AM37" s="448"/>
      <c r="AN37" s="274"/>
    </row>
    <row r="38" spans="1:41" s="64" customFormat="1" ht="14.25" x14ac:dyDescent="0.2">
      <c r="A38" s="84" t="s">
        <v>226</v>
      </c>
      <c r="B38" s="376">
        <v>13540.062</v>
      </c>
      <c r="C38" s="459">
        <v>113.66572742605079</v>
      </c>
      <c r="D38" s="459">
        <f t="shared" si="35"/>
        <v>13353.081878384146</v>
      </c>
      <c r="E38" s="459">
        <f t="shared" si="36"/>
        <v>13727.042121615854</v>
      </c>
      <c r="F38" s="43">
        <v>13604.162</v>
      </c>
      <c r="G38" s="43">
        <v>111.754</v>
      </c>
      <c r="H38" s="159">
        <v>13420.326999999999</v>
      </c>
      <c r="I38" s="159">
        <v>13787.996999999999</v>
      </c>
      <c r="J38" s="43">
        <v>12915</v>
      </c>
      <c r="K38" s="43">
        <v>411.46199999999999</v>
      </c>
      <c r="L38" s="159">
        <v>12238.144</v>
      </c>
      <c r="M38" s="159">
        <v>13591.856</v>
      </c>
      <c r="N38" s="159">
        <v>12700.962</v>
      </c>
      <c r="O38" s="159">
        <v>368.52519261125929</v>
      </c>
      <c r="P38" s="159">
        <f>N38-1.645*O38</f>
        <v>12094.738058154478</v>
      </c>
      <c r="Q38" s="159">
        <f t="shared" ref="Q38" si="55">N38+1.645*O38</f>
        <v>13307.185941845521</v>
      </c>
      <c r="R38" s="159">
        <v>13116.199000000001</v>
      </c>
      <c r="S38" s="159">
        <v>203.06299999999999</v>
      </c>
      <c r="T38" s="159">
        <f t="shared" si="39"/>
        <v>12782.160365</v>
      </c>
      <c r="U38" s="159">
        <f t="shared" si="40"/>
        <v>13450.237635000001</v>
      </c>
      <c r="V38" s="159">
        <v>12840.989</v>
      </c>
      <c r="W38" s="159">
        <v>354.62842848264165</v>
      </c>
      <c r="X38" s="159">
        <f t="shared" si="41"/>
        <v>12257.625235146053</v>
      </c>
      <c r="Y38" s="159">
        <f t="shared" si="42"/>
        <v>13424.352764853946</v>
      </c>
      <c r="Z38" s="159">
        <v>12915.733</v>
      </c>
      <c r="AA38" s="159">
        <v>393.77358193140685</v>
      </c>
      <c r="AB38" s="159">
        <f t="shared" ref="AB38" si="56">Z38- (AA38*1.645)</f>
        <v>12267.975457722836</v>
      </c>
      <c r="AC38" s="159">
        <f t="shared" ref="AC38" si="57">Z38+ (AA38*1.645)</f>
        <v>13563.490542277164</v>
      </c>
      <c r="AD38" s="159">
        <v>12653.796</v>
      </c>
      <c r="AE38" s="159">
        <v>205.64590312009611</v>
      </c>
      <c r="AF38" s="264">
        <f t="shared" si="45"/>
        <v>12315.508489367443</v>
      </c>
      <c r="AG38" s="264">
        <f t="shared" si="46"/>
        <v>12992.083510632558</v>
      </c>
      <c r="AH38" s="305">
        <f t="shared" si="47"/>
        <v>-886.26599999999962</v>
      </c>
      <c r="AI38" s="305">
        <f t="shared" si="48"/>
        <v>-462.40300000000025</v>
      </c>
      <c r="AJ38" s="305">
        <f t="shared" si="49"/>
        <v>-261.9369999999999</v>
      </c>
      <c r="AK38" s="382">
        <f>((AD38/B38)-1)*100</f>
        <v>-6.5455091712283142</v>
      </c>
      <c r="AL38" s="303">
        <f>((AD38/R38)-1)*100</f>
        <v>-3.5254344646646452</v>
      </c>
      <c r="AM38" s="303">
        <f>((AD38/Z38)-1)*100</f>
        <v>-2.0280459498504655</v>
      </c>
      <c r="AN38" s="274"/>
    </row>
    <row r="39" spans="1:41" s="64" customFormat="1" ht="14.25" x14ac:dyDescent="0.2">
      <c r="A39" s="85" t="s">
        <v>227</v>
      </c>
      <c r="B39" s="454">
        <v>2572.9789999999998</v>
      </c>
      <c r="C39" s="459">
        <v>31.17418723341623</v>
      </c>
      <c r="D39" s="459">
        <f t="shared" si="35"/>
        <v>2521.6974620010301</v>
      </c>
      <c r="E39" s="459">
        <f t="shared" si="36"/>
        <v>2624.2605379989695</v>
      </c>
      <c r="F39" s="43">
        <v>2071.085</v>
      </c>
      <c r="G39" s="43">
        <v>24.315000000000001</v>
      </c>
      <c r="H39" s="159">
        <v>2031.087</v>
      </c>
      <c r="I39" s="159">
        <v>2111.0830000000001</v>
      </c>
      <c r="J39" s="448"/>
      <c r="K39" s="448"/>
      <c r="L39" s="448"/>
      <c r="M39" s="448"/>
      <c r="N39" s="448"/>
      <c r="O39" s="448"/>
      <c r="P39" s="448"/>
      <c r="Q39" s="448"/>
      <c r="R39" s="247">
        <v>1574.914</v>
      </c>
      <c r="S39" s="159">
        <v>50.286000000000001</v>
      </c>
      <c r="T39" s="159">
        <f t="shared" si="39"/>
        <v>1492.19353</v>
      </c>
      <c r="U39" s="159">
        <f t="shared" si="40"/>
        <v>1657.63447</v>
      </c>
      <c r="V39" s="448"/>
      <c r="W39" s="448"/>
      <c r="X39" s="448"/>
      <c r="Y39" s="448"/>
      <c r="Z39" s="448"/>
      <c r="AA39" s="448"/>
      <c r="AB39" s="448"/>
      <c r="AC39" s="448"/>
      <c r="AD39" s="159">
        <v>1784.52</v>
      </c>
      <c r="AE39" s="4">
        <v>42.82843462222916</v>
      </c>
      <c r="AF39" s="264">
        <f t="shared" si="45"/>
        <v>1714.0672250464331</v>
      </c>
      <c r="AG39" s="264">
        <f t="shared" si="46"/>
        <v>1854.9727749535668</v>
      </c>
      <c r="AH39" s="305">
        <f t="shared" si="47"/>
        <v>-788.45899999999983</v>
      </c>
      <c r="AI39" s="305">
        <f t="shared" si="48"/>
        <v>209.60599999999999</v>
      </c>
      <c r="AJ39" s="448"/>
      <c r="AK39" s="382">
        <f>((AD39/B39)-1)*100</f>
        <v>-30.643817924670191</v>
      </c>
      <c r="AL39" s="303">
        <f>((AD39/R39)-1)*100</f>
        <v>13.309044176380414</v>
      </c>
      <c r="AM39" s="448"/>
      <c r="AN39" s="274"/>
    </row>
    <row r="40" spans="1:41" ht="14.25" x14ac:dyDescent="0.2">
      <c r="A40" s="59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233"/>
      <c r="AE40" s="143"/>
      <c r="AF40" s="143"/>
      <c r="AG40" s="143"/>
      <c r="AH40" s="305"/>
      <c r="AI40" s="305"/>
      <c r="AJ40" s="377"/>
      <c r="AK40" s="347"/>
      <c r="AL40" s="210"/>
      <c r="AM40" s="210"/>
    </row>
    <row r="41" spans="1:41" s="468" customFormat="1" ht="14.25" x14ac:dyDescent="0.2">
      <c r="A41" s="460" t="s">
        <v>164</v>
      </c>
      <c r="B41" s="461"/>
      <c r="C41" s="462"/>
      <c r="D41" s="462"/>
      <c r="E41" s="462"/>
      <c r="F41" s="461"/>
      <c r="G41" s="462"/>
      <c r="H41" s="462"/>
      <c r="I41" s="462"/>
      <c r="J41" s="462"/>
      <c r="K41" s="462"/>
      <c r="L41" s="463"/>
      <c r="M41" s="463"/>
      <c r="N41" s="462"/>
      <c r="O41" s="462"/>
      <c r="P41" s="462"/>
      <c r="Q41" s="462"/>
      <c r="R41" s="461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1"/>
      <c r="AE41" s="462"/>
      <c r="AF41" s="462"/>
      <c r="AG41" s="462"/>
      <c r="AH41" s="464"/>
      <c r="AI41" s="464"/>
      <c r="AJ41" s="465"/>
      <c r="AK41" s="466"/>
      <c r="AL41" s="467"/>
      <c r="AM41" s="467"/>
    </row>
    <row r="42" spans="1:41" ht="14.25" x14ac:dyDescent="0.2">
      <c r="A42" s="60" t="s">
        <v>165</v>
      </c>
      <c r="B42" s="44">
        <f>B32/B31*100</f>
        <v>32.625296834194863</v>
      </c>
      <c r="C42" s="44">
        <v>0.22148135656582338</v>
      </c>
      <c r="D42" s="5">
        <f t="shared" ref="D42:D48" si="58">B42- (C42*1.645)</f>
        <v>32.260960002644083</v>
      </c>
      <c r="E42" s="5">
        <f t="shared" ref="E42:E48" si="59">B42+ (C42*1.645)</f>
        <v>32.989633665745643</v>
      </c>
      <c r="F42" s="44">
        <v>31.998000000000001</v>
      </c>
      <c r="G42" s="44">
        <v>0.22500000000000001</v>
      </c>
      <c r="H42" s="165">
        <v>31.628</v>
      </c>
      <c r="I42" s="165">
        <v>32.368000000000002</v>
      </c>
      <c r="J42" s="44">
        <v>35.890999999999998</v>
      </c>
      <c r="K42" s="44">
        <v>0.86</v>
      </c>
      <c r="L42" s="44">
        <v>34.475999999999999</v>
      </c>
      <c r="M42" s="44">
        <v>37.305</v>
      </c>
      <c r="N42" s="44">
        <v>36.929000000000002</v>
      </c>
      <c r="O42" s="44">
        <v>0.76173563990781723</v>
      </c>
      <c r="P42" s="5">
        <f t="shared" ref="P42:P45" si="60">N42-1.645*O42</f>
        <v>35.675944872351643</v>
      </c>
      <c r="Q42" s="5">
        <f t="shared" ref="Q42:Q45" si="61">N42+1.645*O42</f>
        <v>38.182055127648361</v>
      </c>
      <c r="R42" s="294">
        <v>34.814</v>
      </c>
      <c r="S42" s="294">
        <v>0.46500000000000002</v>
      </c>
      <c r="T42" s="295">
        <f t="shared" ref="T42:T48" si="62">R42- (S42*1.645)</f>
        <v>34.049075000000002</v>
      </c>
      <c r="U42" s="295">
        <f t="shared" ref="U42:U48" si="63">R42+ (S42*1.645)</f>
        <v>35.578924999999998</v>
      </c>
      <c r="V42" s="44">
        <v>36.238</v>
      </c>
      <c r="W42" s="44">
        <v>1.0014829009435757</v>
      </c>
      <c r="X42" s="5">
        <f t="shared" ref="X42:X48" si="64">V42- (W42*1.645)</f>
        <v>34.590560627947816</v>
      </c>
      <c r="Y42" s="5">
        <f t="shared" ref="Y42:Y47" si="65">V42+ (W42*1.645)</f>
        <v>37.885439372052183</v>
      </c>
      <c r="Z42" s="44">
        <f>Z32/Z31*100</f>
        <v>35.881351041023727</v>
      </c>
      <c r="AA42" s="44">
        <v>0.92181205986081227</v>
      </c>
      <c r="AB42" s="5">
        <f t="shared" ref="AB42:AB45" si="66">Z42- (AA42*1.645)</f>
        <v>34.364970202552691</v>
      </c>
      <c r="AC42" s="5">
        <f t="shared" ref="AC42:AC45" si="67">Z42+ (AA42*1.645)</f>
        <v>37.397731879494764</v>
      </c>
      <c r="AD42" s="44">
        <f>AD32/AD31*100</f>
        <v>37.145518307692178</v>
      </c>
      <c r="AE42" s="5">
        <v>0.45331741030863748</v>
      </c>
      <c r="AF42" s="455">
        <f t="shared" ref="AF42:AF48" si="68">AD42- (AE42*1.645)</f>
        <v>36.39981116773447</v>
      </c>
      <c r="AG42" s="455">
        <f t="shared" ref="AG42:AG48" si="69">AD42+ (AE42*1.645)</f>
        <v>37.891225447649887</v>
      </c>
      <c r="AH42" s="305">
        <f t="shared" ref="AH42:AH48" si="70">AD42-B42</f>
        <v>4.5202214734973154</v>
      </c>
      <c r="AI42" s="305">
        <f t="shared" ref="AI42:AI48" si="71">AD42-R42</f>
        <v>2.3315183076921784</v>
      </c>
      <c r="AJ42" s="305">
        <f t="shared" ref="AJ42:AJ48" si="72">AD42-Z42</f>
        <v>1.2641672666684514</v>
      </c>
      <c r="AK42" s="382">
        <f t="shared" ref="AK42:AK45" si="73">((AD42/B42)-1)*100</f>
        <v>13.854958918748084</v>
      </c>
      <c r="AL42" s="303">
        <f t="shared" ref="AL42:AL45" si="74">((AD42/R42)-1)*100</f>
        <v>6.6970710280122248</v>
      </c>
      <c r="AM42" s="303">
        <f t="shared" ref="AM42:AM45" si="75">((AD42/Z42)-1)*100</f>
        <v>3.5231874775927707</v>
      </c>
      <c r="AN42" s="274"/>
    </row>
    <row r="43" spans="1:41" ht="14.25" x14ac:dyDescent="0.2">
      <c r="A43" s="61" t="s">
        <v>166</v>
      </c>
      <c r="B43" s="44">
        <f>B34/B32*100</f>
        <v>84.084785484658653</v>
      </c>
      <c r="C43" s="44">
        <v>0.296042415816333</v>
      </c>
      <c r="D43" s="5">
        <f t="shared" si="58"/>
        <v>83.597795710640781</v>
      </c>
      <c r="E43" s="5">
        <f t="shared" si="59"/>
        <v>84.571775258676524</v>
      </c>
      <c r="F43" s="44">
        <v>86.244</v>
      </c>
      <c r="G43" s="44">
        <v>0.27500000000000002</v>
      </c>
      <c r="H43" s="165">
        <v>85.792000000000002</v>
      </c>
      <c r="I43" s="165">
        <v>86.695999999999998</v>
      </c>
      <c r="J43" s="44">
        <v>85.73</v>
      </c>
      <c r="K43" s="44">
        <v>0.99</v>
      </c>
      <c r="L43" s="44">
        <v>84.102000000000004</v>
      </c>
      <c r="M43" s="44">
        <v>87.358000000000004</v>
      </c>
      <c r="N43" s="44">
        <v>88.662999999999997</v>
      </c>
      <c r="O43" s="44">
        <v>0.8661815274402983</v>
      </c>
      <c r="P43" s="5">
        <f t="shared" si="60"/>
        <v>87.23813138736071</v>
      </c>
      <c r="Q43" s="5">
        <f t="shared" si="61"/>
        <v>90.087868612639284</v>
      </c>
      <c r="R43" s="294">
        <v>87.704999999999998</v>
      </c>
      <c r="S43" s="294">
        <v>0.48199999999999998</v>
      </c>
      <c r="T43" s="295">
        <f t="shared" si="62"/>
        <v>86.912109999999998</v>
      </c>
      <c r="U43" s="295">
        <f t="shared" si="63"/>
        <v>88.497889999999998</v>
      </c>
      <c r="V43" s="44">
        <v>87.905000000000001</v>
      </c>
      <c r="W43" s="44">
        <v>1.1605412915605147</v>
      </c>
      <c r="X43" s="5">
        <f t="shared" si="64"/>
        <v>85.995909575382953</v>
      </c>
      <c r="Y43" s="5">
        <f t="shared" si="65"/>
        <v>89.814090424617049</v>
      </c>
      <c r="Z43" s="44">
        <f>Z34/Z32*100</f>
        <v>88.180923650438672</v>
      </c>
      <c r="AA43" s="44">
        <v>0.7875019128433155</v>
      </c>
      <c r="AB43" s="5">
        <f t="shared" si="66"/>
        <v>86.885483003811416</v>
      </c>
      <c r="AC43" s="5">
        <f t="shared" si="67"/>
        <v>89.476364297065928</v>
      </c>
      <c r="AD43" s="44">
        <f>AD34/AD32*100</f>
        <v>88.086098386541167</v>
      </c>
      <c r="AE43" s="5">
        <v>0.44359864627063811</v>
      </c>
      <c r="AF43" s="455">
        <f t="shared" si="68"/>
        <v>87.35637861342596</v>
      </c>
      <c r="AG43" s="455">
        <f t="shared" si="69"/>
        <v>88.815818159656374</v>
      </c>
      <c r="AH43" s="305">
        <f t="shared" si="70"/>
        <v>4.001312901882514</v>
      </c>
      <c r="AI43" s="305">
        <f t="shared" si="71"/>
        <v>0.38109838654116857</v>
      </c>
      <c r="AJ43" s="305">
        <f t="shared" si="72"/>
        <v>-9.4825263897504897E-2</v>
      </c>
      <c r="AK43" s="382">
        <f t="shared" si="73"/>
        <v>4.7586645774490899</v>
      </c>
      <c r="AL43" s="303">
        <f t="shared" si="74"/>
        <v>0.43452298790396249</v>
      </c>
      <c r="AM43" s="303">
        <f t="shared" si="75"/>
        <v>-0.10753489527214333</v>
      </c>
      <c r="AN43" s="274"/>
    </row>
    <row r="44" spans="1:41" ht="14.25" x14ac:dyDescent="0.2">
      <c r="A44" s="65" t="s">
        <v>167</v>
      </c>
      <c r="B44" s="44">
        <f>B35/B34*100</f>
        <v>18.918111014895796</v>
      </c>
      <c r="C44" s="44">
        <v>0.35821350124582513</v>
      </c>
      <c r="D44" s="5">
        <f t="shared" si="58"/>
        <v>18.328849805346415</v>
      </c>
      <c r="E44" s="5">
        <f t="shared" si="59"/>
        <v>19.507372224445177</v>
      </c>
      <c r="F44" s="44">
        <v>12.685</v>
      </c>
      <c r="G44" s="44">
        <v>0.316</v>
      </c>
      <c r="H44" s="165">
        <v>12.164999999999999</v>
      </c>
      <c r="I44" s="165">
        <v>13.205</v>
      </c>
      <c r="J44" s="44">
        <v>13.512</v>
      </c>
      <c r="K44" s="44">
        <v>1.1679999999999999</v>
      </c>
      <c r="L44" s="44">
        <v>11.590999999999999</v>
      </c>
      <c r="M44" s="44">
        <v>15.433</v>
      </c>
      <c r="N44" s="44">
        <v>13.340999999999999</v>
      </c>
      <c r="O44" s="44">
        <v>1.1707723847947196</v>
      </c>
      <c r="P44" s="5">
        <f t="shared" si="60"/>
        <v>11.415079427012685</v>
      </c>
      <c r="Q44" s="5">
        <f t="shared" si="61"/>
        <v>15.266920572987313</v>
      </c>
      <c r="R44" s="294">
        <v>11.44</v>
      </c>
      <c r="S44" s="294">
        <v>0.57399999999999995</v>
      </c>
      <c r="T44" s="295">
        <f t="shared" si="62"/>
        <v>10.49577</v>
      </c>
      <c r="U44" s="295">
        <f t="shared" si="63"/>
        <v>12.384229999999999</v>
      </c>
      <c r="V44" s="44">
        <v>11.613</v>
      </c>
      <c r="W44" s="44">
        <v>1.0113083454635614</v>
      </c>
      <c r="X44" s="5">
        <f t="shared" si="64"/>
        <v>9.9493977717124409</v>
      </c>
      <c r="Y44" s="5">
        <f t="shared" si="65"/>
        <v>13.276602228287558</v>
      </c>
      <c r="Z44" s="44">
        <f>Z35/Z34*100</f>
        <v>10.251930571293459</v>
      </c>
      <c r="AA44" s="44">
        <v>1.1904973838066788</v>
      </c>
      <c r="AB44" s="5">
        <f t="shared" si="66"/>
        <v>8.2935623749314722</v>
      </c>
      <c r="AC44" s="5">
        <f t="shared" si="67"/>
        <v>12.210298767655445</v>
      </c>
      <c r="AD44" s="44">
        <f>AD35/AD34*100</f>
        <v>12.084337369517044</v>
      </c>
      <c r="AE44" s="5">
        <v>0.57901280874723149</v>
      </c>
      <c r="AF44" s="455">
        <f t="shared" si="68"/>
        <v>11.131861299127848</v>
      </c>
      <c r="AG44" s="455">
        <f t="shared" si="69"/>
        <v>13.03681343990624</v>
      </c>
      <c r="AH44" s="305">
        <f t="shared" si="70"/>
        <v>-6.8337736453787521</v>
      </c>
      <c r="AI44" s="305">
        <f t="shared" si="71"/>
        <v>0.64433736951704468</v>
      </c>
      <c r="AJ44" s="305">
        <f t="shared" si="72"/>
        <v>1.8324067982235857</v>
      </c>
      <c r="AK44" s="382">
        <f t="shared" si="73"/>
        <v>-36.122917557667122</v>
      </c>
      <c r="AL44" s="303">
        <f t="shared" si="74"/>
        <v>5.6323196636105299</v>
      </c>
      <c r="AM44" s="303">
        <f t="shared" si="75"/>
        <v>17.873772997980765</v>
      </c>
      <c r="AN44" s="274"/>
    </row>
    <row r="45" spans="1:41" ht="14.25" x14ac:dyDescent="0.2">
      <c r="A45" s="61" t="s">
        <v>168</v>
      </c>
      <c r="B45" s="44">
        <f>B36/B32*100</f>
        <v>15.915214515341351</v>
      </c>
      <c r="C45" s="44">
        <v>0.29604241581633317</v>
      </c>
      <c r="D45" s="5">
        <f t="shared" si="58"/>
        <v>15.428224741323483</v>
      </c>
      <c r="E45" s="5">
        <f t="shared" si="59"/>
        <v>16.402204289359219</v>
      </c>
      <c r="F45" s="44">
        <v>13.756</v>
      </c>
      <c r="G45" s="44">
        <v>0.27500000000000002</v>
      </c>
      <c r="H45" s="165">
        <v>13.304</v>
      </c>
      <c r="I45" s="165">
        <v>14.208</v>
      </c>
      <c r="J45" s="44">
        <v>14.27</v>
      </c>
      <c r="K45" s="44">
        <v>0.99</v>
      </c>
      <c r="L45" s="44">
        <v>12.641999999999999</v>
      </c>
      <c r="M45" s="44">
        <v>15.898</v>
      </c>
      <c r="N45" s="44">
        <v>11.337</v>
      </c>
      <c r="O45" s="44">
        <v>0.86618152744029808</v>
      </c>
      <c r="P45" s="5">
        <f t="shared" si="60"/>
        <v>9.9121313873607093</v>
      </c>
      <c r="Q45" s="5">
        <f t="shared" si="61"/>
        <v>12.76186861263929</v>
      </c>
      <c r="R45" s="294">
        <v>12.295</v>
      </c>
      <c r="S45" s="294">
        <v>0.48199999999999998</v>
      </c>
      <c r="T45" s="295">
        <f t="shared" si="62"/>
        <v>11.50211</v>
      </c>
      <c r="U45" s="295">
        <f t="shared" si="63"/>
        <v>13.08789</v>
      </c>
      <c r="V45" s="44">
        <v>12.095000000000001</v>
      </c>
      <c r="W45" s="44">
        <v>1.1605412915605147</v>
      </c>
      <c r="X45" s="5">
        <f t="shared" si="64"/>
        <v>10.185909575382954</v>
      </c>
      <c r="Y45" s="5">
        <f t="shared" si="65"/>
        <v>14.004090424617047</v>
      </c>
      <c r="Z45" s="44">
        <f>Z36/Z32*100</f>
        <v>11.819076349561328</v>
      </c>
      <c r="AA45" s="44">
        <v>0.7875019128433155</v>
      </c>
      <c r="AB45" s="5">
        <f t="shared" si="66"/>
        <v>10.523635702934074</v>
      </c>
      <c r="AC45" s="5">
        <f t="shared" si="67"/>
        <v>13.114516996188582</v>
      </c>
      <c r="AD45" s="44">
        <f>AD36/AD32*100</f>
        <v>11.913901613458828</v>
      </c>
      <c r="AE45" s="5">
        <v>0.44359864627063794</v>
      </c>
      <c r="AF45" s="455">
        <f t="shared" si="68"/>
        <v>11.184181840343628</v>
      </c>
      <c r="AG45" s="455">
        <f t="shared" si="69"/>
        <v>12.643621386574027</v>
      </c>
      <c r="AH45" s="305">
        <f t="shared" si="70"/>
        <v>-4.0013129018825229</v>
      </c>
      <c r="AI45" s="305">
        <f t="shared" si="71"/>
        <v>-0.38109838654117212</v>
      </c>
      <c r="AJ45" s="305">
        <f t="shared" si="72"/>
        <v>9.4825263897499568E-2</v>
      </c>
      <c r="AK45" s="382">
        <f t="shared" si="73"/>
        <v>-25.141432420062493</v>
      </c>
      <c r="AL45" s="303">
        <f t="shared" si="74"/>
        <v>-3.0996208746740361</v>
      </c>
      <c r="AM45" s="303">
        <f t="shared" si="75"/>
        <v>0.80230689008975453</v>
      </c>
      <c r="AN45" s="274"/>
    </row>
    <row r="46" spans="1:41" ht="14.25" x14ac:dyDescent="0.2">
      <c r="A46" s="69" t="s">
        <v>230</v>
      </c>
      <c r="B46" s="444">
        <v>17.502542835855735</v>
      </c>
      <c r="C46" s="44">
        <v>0.18245271698323268</v>
      </c>
      <c r="D46" s="44">
        <f t="shared" si="58"/>
        <v>17.202408116418319</v>
      </c>
      <c r="E46" s="44">
        <f t="shared" si="59"/>
        <v>17.802677555293151</v>
      </c>
      <c r="F46" s="44">
        <v>14.474</v>
      </c>
      <c r="G46" s="44">
        <v>0.151</v>
      </c>
      <c r="H46" s="165">
        <v>14.226000000000001</v>
      </c>
      <c r="I46" s="165">
        <v>14.722</v>
      </c>
      <c r="J46" s="282"/>
      <c r="K46" s="282"/>
      <c r="L46" s="282"/>
      <c r="M46" s="282"/>
      <c r="N46" s="282"/>
      <c r="O46" s="282"/>
      <c r="P46" s="282"/>
      <c r="Q46" s="282"/>
      <c r="R46" s="296">
        <v>11.856</v>
      </c>
      <c r="S46" s="165">
        <v>0.27100000000000002</v>
      </c>
      <c r="T46" s="165">
        <f t="shared" si="62"/>
        <v>11.410204999999999</v>
      </c>
      <c r="U46" s="165">
        <f t="shared" si="63"/>
        <v>12.301795</v>
      </c>
      <c r="V46" s="282"/>
      <c r="W46" s="282"/>
      <c r="X46" s="282"/>
      <c r="Y46" s="282"/>
      <c r="Z46" s="282"/>
      <c r="AA46" s="282"/>
      <c r="AB46" s="282"/>
      <c r="AC46" s="282"/>
      <c r="AD46" s="444">
        <v>12.853008904825792</v>
      </c>
      <c r="AE46" s="5">
        <v>0.29553506110540306</v>
      </c>
      <c r="AF46" s="455">
        <f t="shared" si="68"/>
        <v>12.366853729307405</v>
      </c>
      <c r="AG46" s="455">
        <f t="shared" si="69"/>
        <v>13.33916408034418</v>
      </c>
      <c r="AH46" s="305">
        <f t="shared" si="70"/>
        <v>-4.6495339310299428</v>
      </c>
      <c r="AI46" s="305">
        <f t="shared" si="71"/>
        <v>0.99700890482579219</v>
      </c>
      <c r="AJ46" s="282"/>
      <c r="AK46" s="382">
        <f>((AD46/B46)-1)*100</f>
        <v>-26.56490530910115</v>
      </c>
      <c r="AL46" s="303">
        <f>((AD46/R46)-1)*100</f>
        <v>8.409319372687186</v>
      </c>
      <c r="AM46" s="282"/>
      <c r="AN46" s="274"/>
    </row>
    <row r="47" spans="1:41" ht="14.25" x14ac:dyDescent="0.2">
      <c r="A47" s="91" t="s">
        <v>231</v>
      </c>
      <c r="B47" s="445">
        <f>B33/B32*100</f>
        <v>21.32410516801864</v>
      </c>
      <c r="C47" s="44">
        <v>0.33331318533251431</v>
      </c>
      <c r="D47" s="44">
        <f t="shared" si="58"/>
        <v>20.775804978146653</v>
      </c>
      <c r="E47" s="44">
        <f t="shared" si="59"/>
        <v>21.872405357890628</v>
      </c>
      <c r="F47" s="44">
        <v>18.45</v>
      </c>
      <c r="G47" s="44">
        <v>0.34899999999999998</v>
      </c>
      <c r="H47" s="165">
        <v>17.876000000000001</v>
      </c>
      <c r="I47" s="165">
        <v>19.024000000000001</v>
      </c>
      <c r="J47" s="282"/>
      <c r="K47" s="282"/>
      <c r="L47" s="282"/>
      <c r="M47" s="282"/>
      <c r="N47" s="282"/>
      <c r="O47" s="282"/>
      <c r="P47" s="282"/>
      <c r="Q47" s="282"/>
      <c r="R47" s="296">
        <v>12.836</v>
      </c>
      <c r="S47" s="165">
        <v>0.63600000000000001</v>
      </c>
      <c r="T47" s="165">
        <f t="shared" si="62"/>
        <v>11.78978</v>
      </c>
      <c r="U47" s="165">
        <f t="shared" si="63"/>
        <v>13.88222</v>
      </c>
      <c r="V47" s="255">
        <v>13.692</v>
      </c>
      <c r="W47" s="255">
        <v>1.1942580552554447</v>
      </c>
      <c r="X47" s="255">
        <f t="shared" si="64"/>
        <v>11.727445499104794</v>
      </c>
      <c r="Y47" s="255">
        <f t="shared" si="65"/>
        <v>15.656554500895206</v>
      </c>
      <c r="Z47" s="255">
        <f>Z33/Z32*100</f>
        <v>11.23038741208198</v>
      </c>
      <c r="AA47" s="255">
        <v>1.1224834746673942</v>
      </c>
      <c r="AB47" s="255">
        <f t="shared" ref="AB47:AB48" si="76">Z47- (AA47*1.645)</f>
        <v>9.3839020962541166</v>
      </c>
      <c r="AC47" s="255">
        <f t="shared" ref="AC47" si="77">Z47+ (AA47*1.645)</f>
        <v>13.076872727909842</v>
      </c>
      <c r="AD47" s="445">
        <f>AD33/AD32*100</f>
        <v>14.612008190320106</v>
      </c>
      <c r="AE47" s="255">
        <v>0.61733904489672631</v>
      </c>
      <c r="AF47" s="455">
        <f t="shared" si="68"/>
        <v>13.59648546146499</v>
      </c>
      <c r="AG47" s="455">
        <f t="shared" si="69"/>
        <v>15.627530919175221</v>
      </c>
      <c r="AH47" s="305">
        <f t="shared" si="70"/>
        <v>-6.7120969776985344</v>
      </c>
      <c r="AI47" s="305">
        <f t="shared" si="71"/>
        <v>1.7760081903201055</v>
      </c>
      <c r="AJ47" s="305">
        <f t="shared" si="72"/>
        <v>3.3816207782381262</v>
      </c>
      <c r="AK47" s="382">
        <f t="shared" ref="AK47:AK48" si="78">((AD47/B47)-1)*100</f>
        <v>-31.476570410866145</v>
      </c>
      <c r="AL47" s="303">
        <f t="shared" ref="AL47:AL48" si="79">((AD47/R47)-1)*100</f>
        <v>13.836149815519683</v>
      </c>
      <c r="AM47" s="303">
        <f t="shared" ref="AM47:AM48" si="80">((AD47/Z47)-1)*100</f>
        <v>30.111345710122883</v>
      </c>
      <c r="AN47" s="274"/>
    </row>
    <row r="48" spans="1:41" ht="14.25" x14ac:dyDescent="0.2">
      <c r="A48" s="60" t="s">
        <v>169</v>
      </c>
      <c r="B48" s="165">
        <v>39.61604261700726</v>
      </c>
      <c r="C48" s="165">
        <v>0.14774560405156889</v>
      </c>
      <c r="D48" s="165">
        <f t="shared" si="58"/>
        <v>39.373001098342428</v>
      </c>
      <c r="E48" s="165">
        <f t="shared" si="59"/>
        <v>39.859084135672092</v>
      </c>
      <c r="F48" s="44">
        <v>39.090000000000003</v>
      </c>
      <c r="G48" s="44">
        <v>14.959</v>
      </c>
      <c r="H48" s="165">
        <v>14.481999999999999</v>
      </c>
      <c r="I48" s="165">
        <v>63.698</v>
      </c>
      <c r="J48" s="44">
        <v>38.034999999999997</v>
      </c>
      <c r="K48" s="44">
        <v>0.58399999999999996</v>
      </c>
      <c r="L48" s="165">
        <v>37.073999999999998</v>
      </c>
      <c r="M48" s="165">
        <v>38.996000000000002</v>
      </c>
      <c r="N48" s="165">
        <v>36.741999999999997</v>
      </c>
      <c r="O48" s="165">
        <v>0.48589375015365766</v>
      </c>
      <c r="P48" s="165">
        <f>N48-1.645*O48</f>
        <v>35.942704780997232</v>
      </c>
      <c r="Q48" s="165">
        <f t="shared" ref="Q48" si="81">N48+1.645*O48</f>
        <v>37.541295219002762</v>
      </c>
      <c r="R48" s="165">
        <v>36.921999999999997</v>
      </c>
      <c r="S48" s="165">
        <v>0.32300000000000001</v>
      </c>
      <c r="T48" s="165">
        <f t="shared" si="62"/>
        <v>36.390664999999998</v>
      </c>
      <c r="U48" s="165">
        <f t="shared" si="63"/>
        <v>37.453334999999996</v>
      </c>
      <c r="V48" s="165">
        <v>36.155000000000001</v>
      </c>
      <c r="W48" s="165">
        <v>0.49412369259164579</v>
      </c>
      <c r="X48" s="165">
        <f t="shared" si="64"/>
        <v>35.342166525686743</v>
      </c>
      <c r="Y48" s="165">
        <f>V48+ (W48*1.645)</f>
        <v>36.96783347431326</v>
      </c>
      <c r="Z48" s="165">
        <v>36.032577435362455</v>
      </c>
      <c r="AA48" s="165">
        <v>0.51614308629634009</v>
      </c>
      <c r="AB48" s="165">
        <f t="shared" si="76"/>
        <v>35.183522058404975</v>
      </c>
      <c r="AC48" s="165">
        <f>Z48+ (AA48*1.645)</f>
        <v>36.881632812319936</v>
      </c>
      <c r="AD48" s="165">
        <v>36.697110943284265</v>
      </c>
      <c r="AE48" s="165">
        <v>0.30185939370535181</v>
      </c>
      <c r="AF48" s="455">
        <f t="shared" si="68"/>
        <v>36.200552240638963</v>
      </c>
      <c r="AG48" s="455">
        <f t="shared" si="69"/>
        <v>37.193669645929567</v>
      </c>
      <c r="AH48" s="305">
        <f t="shared" si="70"/>
        <v>-2.9189316737229944</v>
      </c>
      <c r="AI48" s="305">
        <f t="shared" si="71"/>
        <v>-0.22488905671573178</v>
      </c>
      <c r="AJ48" s="305">
        <f t="shared" si="72"/>
        <v>0.66453350792180998</v>
      </c>
      <c r="AK48" s="382">
        <f t="shared" si="78"/>
        <v>-7.3680546589221629</v>
      </c>
      <c r="AL48" s="303">
        <f t="shared" si="79"/>
        <v>-0.60909229379700891</v>
      </c>
      <c r="AM48" s="303">
        <f t="shared" si="80"/>
        <v>1.8442574892509223</v>
      </c>
      <c r="AN48" s="274"/>
    </row>
    <row r="49" spans="1:40" x14ac:dyDescent="0.2">
      <c r="A49" s="6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67"/>
      <c r="AI49" s="67"/>
      <c r="AJ49" s="381"/>
      <c r="AK49" s="147"/>
      <c r="AL49" s="147"/>
      <c r="AM49" s="147"/>
      <c r="AN49" s="274"/>
    </row>
    <row r="50" spans="1:4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</row>
    <row r="51" spans="1:40" s="22" customFormat="1" ht="17.25" customHeight="1" x14ac:dyDescent="0.2">
      <c r="A51" s="222" t="s">
        <v>198</v>
      </c>
      <c r="B51" s="206"/>
      <c r="C51" s="128"/>
      <c r="D51" s="128"/>
      <c r="E51" s="128"/>
      <c r="F51" s="206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</row>
    <row r="52" spans="1:40" s="22" customFormat="1" ht="17.25" customHeight="1" x14ac:dyDescent="0.25">
      <c r="A52" s="222" t="s">
        <v>199</v>
      </c>
      <c r="F52" s="71"/>
      <c r="AH52" s="115"/>
      <c r="AI52" s="115"/>
      <c r="AJ52" s="115"/>
    </row>
    <row r="53" spans="1:40" s="22" customFormat="1" ht="17.25" customHeight="1" x14ac:dyDescent="0.25">
      <c r="A53" s="17" t="s">
        <v>224</v>
      </c>
      <c r="AH53" s="115"/>
      <c r="AI53" s="115"/>
      <c r="AJ53" s="115"/>
    </row>
    <row r="54" spans="1:40" x14ac:dyDescent="0.2">
      <c r="A54" s="470" t="s">
        <v>374</v>
      </c>
    </row>
    <row r="55" spans="1:40" x14ac:dyDescent="0.2">
      <c r="A55" s="470" t="s">
        <v>375</v>
      </c>
    </row>
    <row r="56" spans="1:40" x14ac:dyDescent="0.2">
      <c r="A56" s="68" t="s">
        <v>195</v>
      </c>
    </row>
    <row r="57" spans="1:40" s="22" customFormat="1" ht="14.25" x14ac:dyDescent="0.2">
      <c r="A57" s="222" t="s">
        <v>273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</row>
    <row r="58" spans="1:40" ht="14.25" x14ac:dyDescent="0.2">
      <c r="A58" s="18" t="s">
        <v>179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40" ht="14.25" x14ac:dyDescent="0.2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40" x14ac:dyDescent="0.2">
      <c r="A60" s="222" t="s">
        <v>200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</row>
  </sheetData>
  <mergeCells count="44">
    <mergeCell ref="A1:AM1"/>
    <mergeCell ref="A2:AM2"/>
    <mergeCell ref="A3:AM3"/>
    <mergeCell ref="AL7:AL8"/>
    <mergeCell ref="T7:U7"/>
    <mergeCell ref="AI7:AI8"/>
    <mergeCell ref="Z6:AC6"/>
    <mergeCell ref="Z7:Z8"/>
    <mergeCell ref="AA7:AA8"/>
    <mergeCell ref="AB7:AC7"/>
    <mergeCell ref="AD6:AG6"/>
    <mergeCell ref="AD7:AD8"/>
    <mergeCell ref="AE7:AE8"/>
    <mergeCell ref="AF7:AG7"/>
    <mergeCell ref="AH6:AJ6"/>
    <mergeCell ref="AK7:AK8"/>
    <mergeCell ref="R6:U6"/>
    <mergeCell ref="X7:Y7"/>
    <mergeCell ref="S7:S8"/>
    <mergeCell ref="F7:F8"/>
    <mergeCell ref="G7:G8"/>
    <mergeCell ref="R7:R8"/>
    <mergeCell ref="V7:V8"/>
    <mergeCell ref="F6:I6"/>
    <mergeCell ref="N6:Q6"/>
    <mergeCell ref="N7:N8"/>
    <mergeCell ref="O7:O8"/>
    <mergeCell ref="P7:Q7"/>
    <mergeCell ref="AK6:AM6"/>
    <mergeCell ref="AJ7:AJ8"/>
    <mergeCell ref="AM7:AM8"/>
    <mergeCell ref="AH7:AH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W7:W8"/>
    <mergeCell ref="H7:I7"/>
    <mergeCell ref="V6:Y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46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16" sqref="R16"/>
    </sheetView>
  </sheetViews>
  <sheetFormatPr defaultColWidth="8" defaultRowHeight="12.75" x14ac:dyDescent="0.2"/>
  <cols>
    <col min="1" max="1" width="43.75" style="141" customWidth="1"/>
    <col min="2" max="2" width="10.875" style="141" bestFit="1" customWidth="1"/>
    <col min="3" max="3" width="9.75" style="141" customWidth="1"/>
    <col min="4" max="17" width="11.25" style="141" customWidth="1"/>
    <col min="18" max="20" width="10.5" style="141" customWidth="1"/>
    <col min="21" max="28" width="10.75" style="141" customWidth="1"/>
    <col min="29" max="29" width="9.25" style="141" customWidth="1"/>
    <col min="30" max="36" width="10.75" style="141" customWidth="1"/>
    <col min="37" max="37" width="9.25" style="141" customWidth="1"/>
    <col min="38" max="39" width="10.25" style="141" customWidth="1"/>
    <col min="40" max="40" width="9.875" style="141" customWidth="1"/>
    <col min="41" max="41" width="10.625" style="141" customWidth="1"/>
    <col min="42" max="47" width="10.75" style="141" customWidth="1"/>
    <col min="48" max="48" width="10.375" style="141" customWidth="1"/>
    <col min="49" max="50" width="11.125" style="141" customWidth="1"/>
    <col min="51" max="51" width="10.125" style="141" customWidth="1"/>
    <col min="52" max="58" width="10.75" style="141" customWidth="1"/>
    <col min="59" max="61" width="9.625" style="141" customWidth="1"/>
    <col min="62" max="62" width="8" style="141" customWidth="1"/>
    <col min="63" max="16384" width="8" style="141"/>
  </cols>
  <sheetData>
    <row r="1" spans="1:86" ht="15" customHeight="1" x14ac:dyDescent="0.2">
      <c r="A1" s="532" t="s">
        <v>378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2"/>
      <c r="AO1" s="532"/>
      <c r="AP1" s="532"/>
      <c r="AQ1" s="532"/>
      <c r="AR1" s="532"/>
      <c r="AS1" s="532"/>
      <c r="AT1" s="532"/>
      <c r="AU1" s="532"/>
      <c r="AV1" s="532"/>
      <c r="AW1" s="532"/>
      <c r="AX1" s="532"/>
      <c r="AY1" s="532"/>
      <c r="AZ1" s="532"/>
      <c r="BA1" s="532"/>
      <c r="BB1" s="532"/>
      <c r="BC1" s="532"/>
      <c r="BD1" s="532"/>
      <c r="BE1" s="532"/>
      <c r="BF1" s="532"/>
      <c r="BG1" s="532"/>
      <c r="BH1" s="532"/>
      <c r="BI1" s="532"/>
    </row>
    <row r="2" spans="1:86" ht="36.7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532"/>
      <c r="BH2" s="532"/>
      <c r="BI2" s="532"/>
    </row>
    <row r="3" spans="1:86" ht="6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</row>
    <row r="4" spans="1:86" ht="12.6" customHeight="1" x14ac:dyDescent="0.2">
      <c r="A4" s="531" t="s">
        <v>99</v>
      </c>
      <c r="B4" s="522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4"/>
      <c r="AC4" s="522" t="s">
        <v>101</v>
      </c>
      <c r="AD4" s="523"/>
      <c r="AE4" s="523"/>
      <c r="AF4" s="523"/>
      <c r="AG4" s="523"/>
      <c r="AH4" s="523"/>
      <c r="AI4" s="523"/>
      <c r="AJ4" s="523"/>
      <c r="AK4" s="523"/>
      <c r="AL4" s="523"/>
      <c r="AM4" s="364"/>
      <c r="AN4" s="522" t="s">
        <v>102</v>
      </c>
      <c r="AO4" s="523"/>
      <c r="AP4" s="523"/>
      <c r="AQ4" s="523"/>
      <c r="AR4" s="523"/>
      <c r="AS4" s="523"/>
      <c r="AT4" s="523"/>
      <c r="AU4" s="523"/>
      <c r="AV4" s="523"/>
      <c r="AW4" s="523"/>
      <c r="AX4" s="524"/>
      <c r="AY4" s="522" t="s">
        <v>103</v>
      </c>
      <c r="AZ4" s="523"/>
      <c r="BA4" s="523"/>
      <c r="BB4" s="523"/>
      <c r="BC4" s="523"/>
      <c r="BD4" s="523"/>
      <c r="BE4" s="523"/>
      <c r="BF4" s="523"/>
      <c r="BG4" s="523"/>
      <c r="BH4" s="523"/>
      <c r="BI4" s="524"/>
    </row>
    <row r="5" spans="1:86" ht="12.6" customHeight="1" x14ac:dyDescent="0.2">
      <c r="A5" s="531"/>
      <c r="B5" s="525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7"/>
      <c r="AC5" s="525" t="s">
        <v>104</v>
      </c>
      <c r="AD5" s="526"/>
      <c r="AE5" s="526"/>
      <c r="AF5" s="526"/>
      <c r="AG5" s="526"/>
      <c r="AH5" s="526"/>
      <c r="AI5" s="526"/>
      <c r="AJ5" s="526"/>
      <c r="AK5" s="526"/>
      <c r="AL5" s="526"/>
      <c r="AM5" s="363"/>
      <c r="AN5" s="525" t="s">
        <v>105</v>
      </c>
      <c r="AO5" s="526"/>
      <c r="AP5" s="526"/>
      <c r="AQ5" s="526"/>
      <c r="AR5" s="526"/>
      <c r="AS5" s="526"/>
      <c r="AT5" s="526"/>
      <c r="AU5" s="526"/>
      <c r="AV5" s="526"/>
      <c r="AW5" s="526"/>
      <c r="AX5" s="527"/>
      <c r="AY5" s="390"/>
      <c r="AZ5" s="383"/>
      <c r="BA5" s="383"/>
      <c r="BB5" s="383"/>
      <c r="BC5" s="383"/>
      <c r="BD5" s="383"/>
      <c r="BE5" s="383"/>
      <c r="BF5" s="383"/>
      <c r="BG5" s="383"/>
      <c r="BH5" s="383"/>
      <c r="BI5" s="384"/>
    </row>
    <row r="6" spans="1:86" ht="27" customHeight="1" x14ac:dyDescent="0.2">
      <c r="A6" s="531"/>
      <c r="B6" s="497" t="s">
        <v>312</v>
      </c>
      <c r="C6" s="499"/>
      <c r="D6" s="497" t="s">
        <v>235</v>
      </c>
      <c r="E6" s="499"/>
      <c r="F6" s="497" t="s">
        <v>268</v>
      </c>
      <c r="G6" s="499"/>
      <c r="H6" s="497" t="s">
        <v>281</v>
      </c>
      <c r="I6" s="499"/>
      <c r="J6" s="497" t="s">
        <v>288</v>
      </c>
      <c r="K6" s="499"/>
      <c r="L6" s="497" t="s">
        <v>294</v>
      </c>
      <c r="M6" s="499"/>
      <c r="N6" s="497" t="s">
        <v>300</v>
      </c>
      <c r="O6" s="499"/>
      <c r="P6" s="497" t="s">
        <v>313</v>
      </c>
      <c r="Q6" s="499"/>
      <c r="R6" s="514" t="s">
        <v>106</v>
      </c>
      <c r="S6" s="521"/>
      <c r="T6" s="515"/>
      <c r="U6" s="514" t="s">
        <v>178</v>
      </c>
      <c r="V6" s="521"/>
      <c r="W6" s="521"/>
      <c r="X6" s="521"/>
      <c r="Y6" s="521"/>
      <c r="Z6" s="521"/>
      <c r="AA6" s="521"/>
      <c r="AB6" s="515"/>
      <c r="AC6" s="528" t="s">
        <v>319</v>
      </c>
      <c r="AD6" s="528" t="s">
        <v>235</v>
      </c>
      <c r="AE6" s="528" t="s">
        <v>268</v>
      </c>
      <c r="AF6" s="528" t="s">
        <v>281</v>
      </c>
      <c r="AG6" s="528" t="s">
        <v>288</v>
      </c>
      <c r="AH6" s="528" t="s">
        <v>294</v>
      </c>
      <c r="AI6" s="528" t="s">
        <v>300</v>
      </c>
      <c r="AJ6" s="528" t="s">
        <v>313</v>
      </c>
      <c r="AK6" s="514" t="s">
        <v>106</v>
      </c>
      <c r="AL6" s="521"/>
      <c r="AM6" s="515"/>
      <c r="AN6" s="528" t="s">
        <v>319</v>
      </c>
      <c r="AO6" s="528" t="s">
        <v>235</v>
      </c>
      <c r="AP6" s="528" t="s">
        <v>268</v>
      </c>
      <c r="AQ6" s="528" t="s">
        <v>281</v>
      </c>
      <c r="AR6" s="528" t="s">
        <v>288</v>
      </c>
      <c r="AS6" s="528" t="s">
        <v>294</v>
      </c>
      <c r="AT6" s="528" t="s">
        <v>300</v>
      </c>
      <c r="AU6" s="528" t="s">
        <v>313</v>
      </c>
      <c r="AV6" s="514" t="s">
        <v>106</v>
      </c>
      <c r="AW6" s="521"/>
      <c r="AX6" s="515"/>
      <c r="AY6" s="528" t="s">
        <v>319</v>
      </c>
      <c r="AZ6" s="528" t="s">
        <v>235</v>
      </c>
      <c r="BA6" s="528" t="s">
        <v>268</v>
      </c>
      <c r="BB6" s="528" t="s">
        <v>281</v>
      </c>
      <c r="BC6" s="528" t="s">
        <v>288</v>
      </c>
      <c r="BD6" s="528" t="s">
        <v>294</v>
      </c>
      <c r="BE6" s="528" t="s">
        <v>300</v>
      </c>
      <c r="BF6" s="528" t="s">
        <v>313</v>
      </c>
      <c r="BG6" s="514" t="s">
        <v>106</v>
      </c>
      <c r="BH6" s="521"/>
      <c r="BI6" s="515"/>
    </row>
    <row r="7" spans="1:86" ht="57" customHeight="1" x14ac:dyDescent="0.2">
      <c r="A7" s="531"/>
      <c r="B7" s="500"/>
      <c r="C7" s="502"/>
      <c r="D7" s="500"/>
      <c r="E7" s="502"/>
      <c r="F7" s="500"/>
      <c r="G7" s="502"/>
      <c r="H7" s="500"/>
      <c r="I7" s="502"/>
      <c r="J7" s="500"/>
      <c r="K7" s="502"/>
      <c r="L7" s="500"/>
      <c r="M7" s="502"/>
      <c r="N7" s="500"/>
      <c r="O7" s="502"/>
      <c r="P7" s="500"/>
      <c r="Q7" s="502"/>
      <c r="R7" s="520" t="s">
        <v>314</v>
      </c>
      <c r="S7" s="520" t="s">
        <v>315</v>
      </c>
      <c r="T7" s="520" t="s">
        <v>316</v>
      </c>
      <c r="U7" s="520" t="s">
        <v>317</v>
      </c>
      <c r="V7" s="520" t="s">
        <v>232</v>
      </c>
      <c r="W7" s="509" t="s">
        <v>269</v>
      </c>
      <c r="X7" s="509" t="s">
        <v>282</v>
      </c>
      <c r="Y7" s="509" t="s">
        <v>289</v>
      </c>
      <c r="Z7" s="509" t="s">
        <v>295</v>
      </c>
      <c r="AA7" s="509" t="s">
        <v>301</v>
      </c>
      <c r="AB7" s="509" t="s">
        <v>318</v>
      </c>
      <c r="AC7" s="529"/>
      <c r="AD7" s="529"/>
      <c r="AE7" s="529"/>
      <c r="AF7" s="529"/>
      <c r="AG7" s="529"/>
      <c r="AH7" s="529"/>
      <c r="AI7" s="529"/>
      <c r="AJ7" s="529"/>
      <c r="AK7" s="520" t="s">
        <v>314</v>
      </c>
      <c r="AL7" s="520" t="s">
        <v>315</v>
      </c>
      <c r="AM7" s="520" t="s">
        <v>316</v>
      </c>
      <c r="AN7" s="529"/>
      <c r="AO7" s="529"/>
      <c r="AP7" s="529"/>
      <c r="AQ7" s="529"/>
      <c r="AR7" s="529"/>
      <c r="AS7" s="529"/>
      <c r="AT7" s="529"/>
      <c r="AU7" s="529"/>
      <c r="AV7" s="520" t="s">
        <v>314</v>
      </c>
      <c r="AW7" s="520" t="s">
        <v>315</v>
      </c>
      <c r="AX7" s="520" t="s">
        <v>316</v>
      </c>
      <c r="AY7" s="529"/>
      <c r="AZ7" s="529"/>
      <c r="BA7" s="529"/>
      <c r="BB7" s="529"/>
      <c r="BC7" s="529"/>
      <c r="BD7" s="529"/>
      <c r="BE7" s="529"/>
      <c r="BF7" s="529"/>
      <c r="BG7" s="520" t="s">
        <v>314</v>
      </c>
      <c r="BH7" s="520" t="s">
        <v>315</v>
      </c>
      <c r="BI7" s="520" t="s">
        <v>316</v>
      </c>
    </row>
    <row r="8" spans="1:86" ht="12.75" customHeight="1" x14ac:dyDescent="0.2">
      <c r="A8" s="531"/>
      <c r="B8" s="520" t="s">
        <v>205</v>
      </c>
      <c r="C8" s="520" t="s">
        <v>206</v>
      </c>
      <c r="D8" s="520" t="s">
        <v>205</v>
      </c>
      <c r="E8" s="520" t="s">
        <v>206</v>
      </c>
      <c r="F8" s="520" t="s">
        <v>205</v>
      </c>
      <c r="G8" s="520" t="s">
        <v>206</v>
      </c>
      <c r="H8" s="520" t="s">
        <v>205</v>
      </c>
      <c r="I8" s="520" t="s">
        <v>206</v>
      </c>
      <c r="J8" s="520" t="s">
        <v>205</v>
      </c>
      <c r="K8" s="520" t="s">
        <v>206</v>
      </c>
      <c r="L8" s="520" t="s">
        <v>205</v>
      </c>
      <c r="M8" s="520" t="s">
        <v>206</v>
      </c>
      <c r="N8" s="520" t="s">
        <v>205</v>
      </c>
      <c r="O8" s="520" t="s">
        <v>206</v>
      </c>
      <c r="P8" s="520" t="s">
        <v>205</v>
      </c>
      <c r="Q8" s="520" t="s">
        <v>206</v>
      </c>
      <c r="R8" s="520"/>
      <c r="S8" s="520"/>
      <c r="T8" s="520"/>
      <c r="U8" s="510"/>
      <c r="V8" s="520"/>
      <c r="W8" s="510"/>
      <c r="X8" s="510"/>
      <c r="Y8" s="510"/>
      <c r="Z8" s="510"/>
      <c r="AA8" s="510"/>
      <c r="AB8" s="510"/>
      <c r="AC8" s="529"/>
      <c r="AD8" s="529"/>
      <c r="AE8" s="529"/>
      <c r="AF8" s="529"/>
      <c r="AG8" s="529"/>
      <c r="AH8" s="529"/>
      <c r="AI8" s="529"/>
      <c r="AJ8" s="529"/>
      <c r="AK8" s="520"/>
      <c r="AL8" s="520"/>
      <c r="AM8" s="520"/>
      <c r="AN8" s="529"/>
      <c r="AO8" s="529"/>
      <c r="AP8" s="529"/>
      <c r="AQ8" s="529"/>
      <c r="AR8" s="529"/>
      <c r="AS8" s="529"/>
      <c r="AT8" s="529"/>
      <c r="AU8" s="529"/>
      <c r="AV8" s="520"/>
      <c r="AW8" s="520"/>
      <c r="AX8" s="520"/>
      <c r="AY8" s="529"/>
      <c r="AZ8" s="529"/>
      <c r="BA8" s="529"/>
      <c r="BB8" s="529"/>
      <c r="BC8" s="529"/>
      <c r="BD8" s="529"/>
      <c r="BE8" s="529"/>
      <c r="BF8" s="529"/>
      <c r="BG8" s="520"/>
      <c r="BH8" s="520"/>
      <c r="BI8" s="520"/>
    </row>
    <row r="9" spans="1:86" x14ac:dyDescent="0.2">
      <c r="A9" s="531"/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11"/>
      <c r="V9" s="520"/>
      <c r="W9" s="511"/>
      <c r="X9" s="511"/>
      <c r="Y9" s="511"/>
      <c r="Z9" s="511"/>
      <c r="AA9" s="511"/>
      <c r="AB9" s="511"/>
      <c r="AC9" s="530"/>
      <c r="AD9" s="530"/>
      <c r="AE9" s="530"/>
      <c r="AF9" s="530"/>
      <c r="AG9" s="530"/>
      <c r="AH9" s="530"/>
      <c r="AI9" s="530"/>
      <c r="AJ9" s="530"/>
      <c r="AK9" s="520"/>
      <c r="AL9" s="520"/>
      <c r="AM9" s="520"/>
      <c r="AN9" s="530"/>
      <c r="AO9" s="530"/>
      <c r="AP9" s="530"/>
      <c r="AQ9" s="530"/>
      <c r="AR9" s="530"/>
      <c r="AS9" s="530"/>
      <c r="AT9" s="530"/>
      <c r="AU9" s="530"/>
      <c r="AV9" s="520"/>
      <c r="AW9" s="520"/>
      <c r="AX9" s="520"/>
      <c r="AY9" s="530"/>
      <c r="AZ9" s="530"/>
      <c r="BA9" s="530"/>
      <c r="BB9" s="530"/>
      <c r="BC9" s="530"/>
      <c r="BD9" s="530"/>
      <c r="BE9" s="530"/>
      <c r="BF9" s="530"/>
      <c r="BG9" s="520"/>
      <c r="BH9" s="520"/>
      <c r="BI9" s="520"/>
    </row>
    <row r="10" spans="1:86" ht="15" customHeight="1" x14ac:dyDescent="0.2">
      <c r="A10" s="205"/>
      <c r="B10" s="172"/>
      <c r="C10" s="172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73"/>
      <c r="S10" s="173"/>
      <c r="T10" s="173"/>
      <c r="U10" s="174"/>
      <c r="V10" s="174"/>
      <c r="W10" s="174"/>
      <c r="X10" s="174"/>
      <c r="Y10" s="174"/>
      <c r="Z10" s="174"/>
      <c r="AA10" s="174"/>
      <c r="AB10" s="174"/>
      <c r="AC10" s="174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4"/>
      <c r="AP10" s="150"/>
      <c r="AQ10" s="150"/>
      <c r="AR10" s="150"/>
      <c r="AS10" s="150"/>
      <c r="AT10" s="150"/>
      <c r="AU10" s="150"/>
      <c r="AV10" s="144"/>
      <c r="AW10" s="144"/>
      <c r="AX10" s="144"/>
      <c r="AY10" s="144"/>
      <c r="AZ10" s="144"/>
      <c r="BA10" s="150"/>
      <c r="BB10" s="150"/>
      <c r="BC10" s="150"/>
      <c r="BD10" s="150"/>
      <c r="BE10" s="150"/>
      <c r="BF10" s="150"/>
      <c r="BG10" s="144"/>
      <c r="BH10" s="144"/>
      <c r="BI10" s="385"/>
    </row>
    <row r="11" spans="1:86" s="274" customFormat="1" ht="14.25" customHeight="1" x14ac:dyDescent="0.2">
      <c r="A11" s="333" t="s">
        <v>132</v>
      </c>
      <c r="B11" s="446">
        <v>41670.982000000004</v>
      </c>
      <c r="C11" s="176">
        <v>272.99893691330908</v>
      </c>
      <c r="D11" s="334">
        <v>43018.065999999999</v>
      </c>
      <c r="E11" s="334">
        <v>294.41399999999999</v>
      </c>
      <c r="F11" s="334">
        <v>45480.023999999998</v>
      </c>
      <c r="G11" s="334">
        <v>1082.3599999999999</v>
      </c>
      <c r="H11" s="334">
        <v>46975.031000000003</v>
      </c>
      <c r="I11" s="334">
        <v>1024.0060000000001</v>
      </c>
      <c r="J11" s="334">
        <v>45631.224999999999</v>
      </c>
      <c r="K11" s="334">
        <v>615.49765480154997</v>
      </c>
      <c r="L11" s="334">
        <v>46083.587</v>
      </c>
      <c r="M11" s="334" t="e">
        <f>#REF!</f>
        <v>#REF!</v>
      </c>
      <c r="N11" s="334">
        <v>46591.561000000002</v>
      </c>
      <c r="O11" s="334">
        <v>1077.6439262856632</v>
      </c>
      <c r="P11" s="334">
        <v>47391.497000000003</v>
      </c>
      <c r="Q11" s="334">
        <v>550.75426161422479</v>
      </c>
      <c r="R11" s="330">
        <f>((P11/B11)-1)*100</f>
        <v>13.727814237735014</v>
      </c>
      <c r="S11" s="331">
        <f>((P11/J11)-1)*100</f>
        <v>3.8576040857987159</v>
      </c>
      <c r="T11" s="331">
        <f>((P11/N11)-1)*100</f>
        <v>1.7169117815134083</v>
      </c>
      <c r="U11" s="334">
        <v>41670.982000000004</v>
      </c>
      <c r="V11" s="227">
        <v>43018.065999999999</v>
      </c>
      <c r="W11" s="227">
        <v>45480.023999999998</v>
      </c>
      <c r="X11" s="227">
        <v>46975.031000000003</v>
      </c>
      <c r="Y11" s="238">
        <v>45631.224999999999</v>
      </c>
      <c r="Z11" s="227">
        <v>46083.587</v>
      </c>
      <c r="AA11" s="227">
        <v>46591.561000000002</v>
      </c>
      <c r="AB11" s="227">
        <v>47391.497000000003</v>
      </c>
      <c r="AC11" s="334">
        <v>12822.477999999999</v>
      </c>
      <c r="AD11" s="334">
        <v>13041.532999999999</v>
      </c>
      <c r="AE11" s="334">
        <v>14964.236000000001</v>
      </c>
      <c r="AF11" s="334">
        <v>15864.733</v>
      </c>
      <c r="AG11" s="334">
        <v>16290.578</v>
      </c>
      <c r="AH11" s="335">
        <v>16730.168000000001</v>
      </c>
      <c r="AI11" s="334">
        <v>15671.406000000001</v>
      </c>
      <c r="AJ11" s="334">
        <v>16093.700999999999</v>
      </c>
      <c r="AK11" s="332">
        <f>((AJ11/AC11)-1)*100</f>
        <v>25.511628875479442</v>
      </c>
      <c r="AL11" s="332">
        <f>((AJ11/AG11)-1)*100</f>
        <v>-1.2085329323489935</v>
      </c>
      <c r="AM11" s="332">
        <f>((AJ11/AI11)-1)*100</f>
        <v>2.6946848291723002</v>
      </c>
      <c r="AN11" s="334">
        <v>28596.518</v>
      </c>
      <c r="AO11" s="334">
        <v>29762.373</v>
      </c>
      <c r="AP11" s="334">
        <v>30219.584999999999</v>
      </c>
      <c r="AQ11" s="334">
        <v>30770.098999999998</v>
      </c>
      <c r="AR11" s="334">
        <v>28862.54</v>
      </c>
      <c r="AS11" s="335">
        <v>28857.225999999999</v>
      </c>
      <c r="AT11" s="334">
        <v>30544.457999999999</v>
      </c>
      <c r="AU11" s="334">
        <v>30824.22</v>
      </c>
      <c r="AV11" s="332">
        <f>((AU11/AN11)-1)*100</f>
        <v>7.7901162652040501</v>
      </c>
      <c r="AW11" s="332">
        <f>((AU11/AR11)-1)*100</f>
        <v>6.7966298184428675</v>
      </c>
      <c r="AX11" s="332">
        <f>((AU11/AT11)-1)*100</f>
        <v>0.91591738180458737</v>
      </c>
      <c r="AY11" s="334">
        <v>251.98699999999999</v>
      </c>
      <c r="AZ11" s="334">
        <v>214.15899999999999</v>
      </c>
      <c r="BA11" s="334">
        <v>296.20299999999997</v>
      </c>
      <c r="BB11" s="334">
        <v>340.19900000000001</v>
      </c>
      <c r="BC11" s="334">
        <v>478.10700000000003</v>
      </c>
      <c r="BD11" s="335">
        <v>496.19299999999998</v>
      </c>
      <c r="BE11" s="334">
        <v>375.697</v>
      </c>
      <c r="BF11" s="334">
        <v>473.577</v>
      </c>
      <c r="BG11" s="332">
        <f>((BF11/AY11)-1)*100</f>
        <v>87.937076119006136</v>
      </c>
      <c r="BH11" s="332">
        <f>((BF11/BC11)-1)*100</f>
        <v>-0.94748665047782454</v>
      </c>
      <c r="BI11" s="332">
        <f>((BF11/BE11)-1)*100</f>
        <v>26.052909658581246</v>
      </c>
    </row>
    <row r="12" spans="1:86" ht="14.25" customHeight="1" x14ac:dyDescent="0.2">
      <c r="A12" s="17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285"/>
      <c r="S12" s="284"/>
      <c r="T12" s="284"/>
      <c r="U12" s="276"/>
      <c r="V12" s="151"/>
      <c r="W12" s="151"/>
      <c r="X12" s="151"/>
      <c r="Y12" s="135"/>
      <c r="Z12" s="151"/>
      <c r="AA12" s="151"/>
      <c r="AB12" s="151"/>
      <c r="AC12" s="151"/>
      <c r="AD12" s="151"/>
      <c r="AE12" s="151"/>
      <c r="AF12" s="283"/>
      <c r="AG12" s="283"/>
      <c r="AH12" s="25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53"/>
      <c r="AT12" s="283"/>
      <c r="AU12" s="283"/>
      <c r="AV12" s="3"/>
      <c r="AW12" s="3"/>
      <c r="AX12" s="3"/>
      <c r="AY12" s="151"/>
      <c r="AZ12" s="151"/>
      <c r="BA12" s="151"/>
      <c r="BB12" s="151"/>
      <c r="BC12" s="151"/>
      <c r="BD12" s="250"/>
      <c r="BE12" s="151"/>
      <c r="BF12" s="151"/>
      <c r="BG12" s="3"/>
      <c r="BH12" s="3"/>
      <c r="BI12" s="386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  <c r="BY12" s="229"/>
      <c r="BZ12" s="229"/>
      <c r="CA12" s="229"/>
      <c r="CB12" s="229"/>
      <c r="CC12" s="229"/>
      <c r="CD12" s="229"/>
      <c r="CE12" s="229"/>
      <c r="CF12" s="229"/>
      <c r="CG12" s="229"/>
      <c r="CH12" s="229"/>
    </row>
    <row r="13" spans="1:86" ht="12.75" customHeight="1" x14ac:dyDescent="0.2">
      <c r="A13" s="152" t="s">
        <v>135</v>
      </c>
      <c r="B13" s="176">
        <v>9185.75</v>
      </c>
      <c r="C13" s="176">
        <v>112.99094050099052</v>
      </c>
      <c r="D13" s="176">
        <v>9350.3330000000005</v>
      </c>
      <c r="E13" s="176">
        <v>117.185</v>
      </c>
      <c r="F13" s="176">
        <v>10861.982</v>
      </c>
      <c r="G13" s="176">
        <v>495.29700000000003</v>
      </c>
      <c r="H13" s="176">
        <v>11838.925999999999</v>
      </c>
      <c r="I13" s="176">
        <v>598.69500000000005</v>
      </c>
      <c r="J13" s="176">
        <v>10751.987999999999</v>
      </c>
      <c r="K13" s="176">
        <v>269.26</v>
      </c>
      <c r="L13" s="176">
        <v>10122.991</v>
      </c>
      <c r="M13" s="176" t="e">
        <f>#REF!</f>
        <v>#REF!</v>
      </c>
      <c r="N13" s="176">
        <v>11396.366</v>
      </c>
      <c r="O13" s="176">
        <v>497.51746498902986</v>
      </c>
      <c r="P13" s="176">
        <v>11129.157999999999</v>
      </c>
      <c r="Q13" s="176">
        <v>267.47196585902708</v>
      </c>
      <c r="R13" s="330">
        <f>((P13/B13)-1)*100</f>
        <v>21.156769997006219</v>
      </c>
      <c r="S13" s="331">
        <f t="shared" ref="S13:S36" si="0">((P13/J13)-1)*100</f>
        <v>3.5079094210298534</v>
      </c>
      <c r="T13" s="331">
        <f t="shared" ref="T13:T36" si="1">((P13/N13)-1)*100</f>
        <v>-2.3446772418506123</v>
      </c>
      <c r="U13" s="176">
        <v>9185.75</v>
      </c>
      <c r="V13" s="202">
        <v>9350.3330000000005</v>
      </c>
      <c r="W13" s="202">
        <v>10861.982</v>
      </c>
      <c r="X13" s="202">
        <v>11838.925999999999</v>
      </c>
      <c r="Y13" s="237">
        <v>10751.987999999999</v>
      </c>
      <c r="Z13" s="202">
        <v>10122.991</v>
      </c>
      <c r="AA13" s="339">
        <v>11396.366</v>
      </c>
      <c r="AB13" s="339">
        <v>11129.157999999999</v>
      </c>
      <c r="AC13" s="168">
        <v>5266.6139999999996</v>
      </c>
      <c r="AD13" s="176">
        <v>5578.1620000000003</v>
      </c>
      <c r="AE13" s="176">
        <v>7228.1869999999999</v>
      </c>
      <c r="AF13" s="230">
        <v>8017.018</v>
      </c>
      <c r="AG13" s="230">
        <v>6850.6130000000003</v>
      </c>
      <c r="AH13" s="286">
        <v>7319.3090000000002</v>
      </c>
      <c r="AI13" s="230">
        <v>7770.4359999999997</v>
      </c>
      <c r="AJ13" s="230">
        <v>7389.78</v>
      </c>
      <c r="AK13" s="332">
        <f>((AJ13/AC13)-1)*100</f>
        <v>40.313681617828848</v>
      </c>
      <c r="AL13" s="332">
        <f>((AJ13/AG13)-1)*100</f>
        <v>7.8703467850249176</v>
      </c>
      <c r="AM13" s="332">
        <f>((AJ13/AI13)-1)*100</f>
        <v>-4.8987727329586122</v>
      </c>
      <c r="AN13" s="168">
        <v>3870.5639999999999</v>
      </c>
      <c r="AO13" s="230">
        <v>3722.0259999999998</v>
      </c>
      <c r="AP13" s="230">
        <v>3531.5360000000001</v>
      </c>
      <c r="AQ13" s="230">
        <v>3723.97</v>
      </c>
      <c r="AR13" s="230">
        <v>3761.7089999999998</v>
      </c>
      <c r="AS13" s="286">
        <v>2660.377</v>
      </c>
      <c r="AT13" s="230">
        <v>3494.6019999999999</v>
      </c>
      <c r="AU13" s="230">
        <v>3643.3420000000001</v>
      </c>
      <c r="AV13" s="332">
        <f>((AU13/AN13)-1)*100</f>
        <v>-5.8705139612728168</v>
      </c>
      <c r="AW13" s="332">
        <f>((AU13/AR13)-1)*100</f>
        <v>-3.1466283011258867</v>
      </c>
      <c r="AX13" s="332">
        <f>((AU13/AT13)-1)*100</f>
        <v>4.2562786835239175</v>
      </c>
      <c r="AY13" s="168">
        <v>48.572000000000003</v>
      </c>
      <c r="AZ13" s="176">
        <v>50.145000000000003</v>
      </c>
      <c r="BA13" s="176">
        <v>102.26</v>
      </c>
      <c r="BB13" s="277">
        <v>97.938999999999993</v>
      </c>
      <c r="BC13" s="176">
        <v>139.666</v>
      </c>
      <c r="BD13" s="290">
        <v>143.30500000000001</v>
      </c>
      <c r="BE13" s="176">
        <v>131.327</v>
      </c>
      <c r="BF13" s="176">
        <v>96.036000000000001</v>
      </c>
      <c r="BG13" s="332">
        <f>((BF13/AY13)-1)*100</f>
        <v>97.718850366466256</v>
      </c>
      <c r="BH13" s="332">
        <f>((BF13/BC13)-1)*100</f>
        <v>-31.238812595764177</v>
      </c>
      <c r="BI13" s="332">
        <f>((BF13/BE13)-1)*100</f>
        <v>-26.872615684512702</v>
      </c>
    </row>
    <row r="14" spans="1:86" ht="12.75" customHeight="1" x14ac:dyDescent="0.2">
      <c r="A14" s="152" t="s">
        <v>136</v>
      </c>
      <c r="B14" s="301">
        <v>7985.0559999999996</v>
      </c>
      <c r="C14" s="301">
        <v>109.48973815707427</v>
      </c>
      <c r="D14" s="45">
        <v>8183.34</v>
      </c>
      <c r="E14" s="45">
        <v>107.07899999999999</v>
      </c>
      <c r="F14" s="45">
        <v>9622.4539999999997</v>
      </c>
      <c r="G14" s="45">
        <v>475.97300000000001</v>
      </c>
      <c r="H14" s="45">
        <v>10526.107</v>
      </c>
      <c r="I14" s="45">
        <v>550.19000000000005</v>
      </c>
      <c r="J14" s="45">
        <v>9461.6039999999994</v>
      </c>
      <c r="K14" s="45">
        <v>266.80799999999999</v>
      </c>
      <c r="L14" s="45">
        <v>8728.4079999999994</v>
      </c>
      <c r="M14" s="45" t="e">
        <f>#REF!</f>
        <v>#REF!</v>
      </c>
      <c r="N14" s="45">
        <v>9992.5490000000009</v>
      </c>
      <c r="O14" s="45">
        <v>469.52893909428713</v>
      </c>
      <c r="P14" s="45">
        <v>9730.0419999999995</v>
      </c>
      <c r="Q14" s="45">
        <v>256.07685334622215</v>
      </c>
      <c r="R14" s="330">
        <f>((P14/B14)-1)*100</f>
        <v>21.853146677994495</v>
      </c>
      <c r="S14" s="331">
        <f t="shared" si="0"/>
        <v>2.8371299411812156</v>
      </c>
      <c r="T14" s="331">
        <f t="shared" si="1"/>
        <v>-2.6270273981143455</v>
      </c>
      <c r="U14" s="70">
        <v>86.92873200337479</v>
      </c>
      <c r="V14" s="70">
        <v>87.519000000000005</v>
      </c>
      <c r="W14" s="70">
        <v>88.587999999999994</v>
      </c>
      <c r="X14" s="224">
        <v>88.911000000000001</v>
      </c>
      <c r="Y14" s="229">
        <v>87.998647319918888</v>
      </c>
      <c r="Z14" s="224">
        <v>86.223607232289339</v>
      </c>
      <c r="AA14" s="338">
        <v>87.681889121497164</v>
      </c>
      <c r="AB14" s="338">
        <v>87.428375084620058</v>
      </c>
      <c r="AC14" s="199">
        <v>88.006715510193089</v>
      </c>
      <c r="AD14" s="199">
        <v>88.471000000000004</v>
      </c>
      <c r="AE14" s="199">
        <v>90.864999999999995</v>
      </c>
      <c r="AF14" s="199">
        <v>90.1187074795142</v>
      </c>
      <c r="AG14" s="199">
        <v>89.010997993902151</v>
      </c>
      <c r="AH14" s="288">
        <v>86.729935845036749</v>
      </c>
      <c r="AI14" s="199">
        <v>90.572523858378091</v>
      </c>
      <c r="AJ14" s="199">
        <v>88.936734246486367</v>
      </c>
      <c r="AK14" s="226"/>
      <c r="AL14" s="226"/>
      <c r="AM14" s="226"/>
      <c r="AN14" s="199">
        <v>85.707250932938976</v>
      </c>
      <c r="AO14" s="199">
        <v>86.275999999999996</v>
      </c>
      <c r="AP14" s="199">
        <v>84.438000000000002</v>
      </c>
      <c r="AQ14" s="199">
        <v>86.677014046837115</v>
      </c>
      <c r="AR14" s="199">
        <v>86.667442909592424</v>
      </c>
      <c r="AS14" s="288">
        <v>84.810649017037804</v>
      </c>
      <c r="AT14" s="199">
        <v>81.770971343803964</v>
      </c>
      <c r="AU14" s="199">
        <v>84.691280697776932</v>
      </c>
      <c r="AV14" s="224"/>
      <c r="AW14" s="224"/>
      <c r="AX14" s="224"/>
      <c r="AY14" s="199">
        <v>67.382442559499296</v>
      </c>
      <c r="AZ14" s="199">
        <v>73.855999999999995</v>
      </c>
      <c r="BA14" s="199">
        <v>71.031999999999996</v>
      </c>
      <c r="BB14" s="199">
        <v>74.989999999999995</v>
      </c>
      <c r="BC14" s="199">
        <v>74.197728867440901</v>
      </c>
      <c r="BD14" s="288">
        <v>86.593628973169118</v>
      </c>
      <c r="BE14" s="199">
        <v>73.936814211852862</v>
      </c>
      <c r="BF14" s="199">
        <v>75.19992502811445</v>
      </c>
      <c r="BG14" s="2"/>
      <c r="BH14" s="2"/>
      <c r="BI14" s="387"/>
      <c r="BJ14" s="278"/>
      <c r="CA14" s="229"/>
      <c r="CB14" s="229"/>
      <c r="CG14" s="229"/>
      <c r="CH14" s="229"/>
    </row>
    <row r="15" spans="1:86" ht="12.75" customHeight="1" x14ac:dyDescent="0.2">
      <c r="A15" s="152" t="s">
        <v>137</v>
      </c>
      <c r="B15" s="301">
        <v>1200.694</v>
      </c>
      <c r="C15" s="301">
        <v>41.904987011289947</v>
      </c>
      <c r="D15" s="45">
        <v>1166.9929999999999</v>
      </c>
      <c r="E15" s="45">
        <v>40.777000000000001</v>
      </c>
      <c r="F15" s="45">
        <v>1239.528</v>
      </c>
      <c r="G15" s="45">
        <v>175.04900000000001</v>
      </c>
      <c r="H15" s="45">
        <v>1312.82</v>
      </c>
      <c r="I15" s="45">
        <v>287.24299999999999</v>
      </c>
      <c r="J15" s="45">
        <v>1290.384</v>
      </c>
      <c r="K15" s="45">
        <v>89.111999999999995</v>
      </c>
      <c r="L15" s="45">
        <v>1394.5830000000001</v>
      </c>
      <c r="M15" s="45" t="e">
        <f>#REF!</f>
        <v>#REF!</v>
      </c>
      <c r="N15" s="45">
        <v>1403.817</v>
      </c>
      <c r="O15" s="45">
        <v>216.63963247161246</v>
      </c>
      <c r="P15" s="45">
        <v>1399.117</v>
      </c>
      <c r="Q15" s="45">
        <v>100.83378971405244</v>
      </c>
      <c r="R15" s="330">
        <f t="shared" ref="R15:R36" si="2">((P15/B15)-1)*100</f>
        <v>16.525692641089229</v>
      </c>
      <c r="S15" s="331">
        <f t="shared" si="0"/>
        <v>8.4264064030552088</v>
      </c>
      <c r="T15" s="331">
        <f t="shared" si="1"/>
        <v>-0.33480147341142796</v>
      </c>
      <c r="U15" s="70">
        <v>13.071267996625208</v>
      </c>
      <c r="V15" s="70">
        <v>12.481</v>
      </c>
      <c r="W15" s="70">
        <v>11.412000000000001</v>
      </c>
      <c r="X15" s="224">
        <v>11.089</v>
      </c>
      <c r="Y15" s="229">
        <v>12.001352680081117</v>
      </c>
      <c r="Z15" s="224">
        <v>13.776392767710652</v>
      </c>
      <c r="AA15" s="338">
        <v>12.31811087850285</v>
      </c>
      <c r="AB15" s="338">
        <v>12.571633900785667</v>
      </c>
      <c r="AC15" s="199">
        <v>11.993284489806925</v>
      </c>
      <c r="AD15" s="199">
        <v>11.529</v>
      </c>
      <c r="AE15" s="199">
        <v>9.1349999999999998</v>
      </c>
      <c r="AF15" s="199">
        <v>9.8812925204857969</v>
      </c>
      <c r="AG15" s="199">
        <v>10.989002006097849</v>
      </c>
      <c r="AH15" s="288">
        <v>13.270077817455173</v>
      </c>
      <c r="AI15" s="199">
        <v>9.4274890109126446</v>
      </c>
      <c r="AJ15" s="199">
        <v>11.063265753513637</v>
      </c>
      <c r="AK15" s="226"/>
      <c r="AL15" s="226"/>
      <c r="AM15" s="226"/>
      <c r="AN15" s="199">
        <v>14.292749067061028</v>
      </c>
      <c r="AO15" s="199">
        <v>13.724</v>
      </c>
      <c r="AP15" s="199">
        <v>15.561999999999999</v>
      </c>
      <c r="AQ15" s="199">
        <v>13.322985953162888</v>
      </c>
      <c r="AR15" s="199">
        <v>13.33258367406942</v>
      </c>
      <c r="AS15" s="288">
        <v>15.189350982962187</v>
      </c>
      <c r="AT15" s="199">
        <v>18.229028656196043</v>
      </c>
      <c r="AU15" s="199">
        <v>15.30871930222307</v>
      </c>
      <c r="AV15" s="224"/>
      <c r="AW15" s="224"/>
      <c r="AX15" s="224"/>
      <c r="AY15" s="199">
        <v>32.617557440500697</v>
      </c>
      <c r="AZ15" s="199">
        <v>26.143999999999998</v>
      </c>
      <c r="BA15" s="199">
        <v>28.966999999999999</v>
      </c>
      <c r="BB15" s="199">
        <v>25.01</v>
      </c>
      <c r="BC15" s="199">
        <v>25.802271132559106</v>
      </c>
      <c r="BD15" s="288">
        <v>13.406371026830884</v>
      </c>
      <c r="BE15" s="199">
        <v>26.063185788147148</v>
      </c>
      <c r="BF15" s="199">
        <v>24.80111624807364</v>
      </c>
      <c r="BG15" s="2"/>
      <c r="BH15" s="2"/>
      <c r="BI15" s="387"/>
      <c r="BJ15" s="278"/>
      <c r="CA15" s="229"/>
      <c r="CB15" s="229"/>
      <c r="CG15" s="229"/>
      <c r="CH15" s="229"/>
    </row>
    <row r="16" spans="1:86" ht="12.75" customHeight="1" x14ac:dyDescent="0.2">
      <c r="A16" s="152" t="s">
        <v>138</v>
      </c>
      <c r="B16" s="176">
        <v>8291.6280000000006</v>
      </c>
      <c r="C16" s="176">
        <v>101.87578392130604</v>
      </c>
      <c r="D16" s="176">
        <v>8312.7029999999995</v>
      </c>
      <c r="E16" s="176">
        <v>102.86799999999999</v>
      </c>
      <c r="F16" s="176">
        <v>8138.4229999999998</v>
      </c>
      <c r="G16" s="176">
        <v>372.11500000000001</v>
      </c>
      <c r="H16" s="176">
        <v>8166.7979999999998</v>
      </c>
      <c r="I16" s="176">
        <v>341.36799999999999</v>
      </c>
      <c r="J16" s="176">
        <v>8416.768</v>
      </c>
      <c r="K16" s="176">
        <v>249.83099999999999</v>
      </c>
      <c r="L16" s="176">
        <v>8773.6910000000007</v>
      </c>
      <c r="M16" s="176" t="e">
        <f>#REF!</f>
        <v>#REF!</v>
      </c>
      <c r="N16" s="176">
        <v>8856.4889999999996</v>
      </c>
      <c r="O16" s="176">
        <v>434.39372479638803</v>
      </c>
      <c r="P16" s="176">
        <v>8387.6980000000003</v>
      </c>
      <c r="Q16" s="176">
        <v>185.20143797762753</v>
      </c>
      <c r="R16" s="330">
        <f t="shared" si="2"/>
        <v>1.1586385689275946</v>
      </c>
      <c r="S16" s="331">
        <f t="shared" si="0"/>
        <v>-0.34538198035160006</v>
      </c>
      <c r="T16" s="331">
        <f t="shared" si="1"/>
        <v>-5.2931923700238244</v>
      </c>
      <c r="U16" s="176">
        <v>8291.6280000000006</v>
      </c>
      <c r="V16" s="202">
        <v>8312.7029999999995</v>
      </c>
      <c r="W16" s="202">
        <v>8138.4229999999998</v>
      </c>
      <c r="X16" s="227">
        <v>8166.7979999999998</v>
      </c>
      <c r="Y16" s="238">
        <v>8416.768</v>
      </c>
      <c r="Z16" s="227">
        <v>8773.6910000000007</v>
      </c>
      <c r="AA16" s="333">
        <v>8856.4889999999996</v>
      </c>
      <c r="AB16" s="333">
        <v>8387.6980000000003</v>
      </c>
      <c r="AC16" s="168">
        <v>1528.7139999999999</v>
      </c>
      <c r="AD16" s="225">
        <v>1467.9860000000001</v>
      </c>
      <c r="AE16" s="225">
        <v>1545.569</v>
      </c>
      <c r="AF16" s="168">
        <v>1537.1859999999999</v>
      </c>
      <c r="AG16" s="168">
        <v>2187.0279999999998</v>
      </c>
      <c r="AH16" s="287">
        <v>2001.1479999999999</v>
      </c>
      <c r="AI16" s="168">
        <v>1593.549</v>
      </c>
      <c r="AJ16" s="168">
        <v>1606.902</v>
      </c>
      <c r="AK16" s="332">
        <f>((AJ16/AC16)-1)*100</f>
        <v>5.1146257573359222</v>
      </c>
      <c r="AL16" s="332">
        <f>((AJ16/AG16)-1)*100</f>
        <v>-26.525769217403706</v>
      </c>
      <c r="AM16" s="332">
        <f>((AJ16/AI16)-1)*100</f>
        <v>0.83794097326157502</v>
      </c>
      <c r="AN16" s="168">
        <v>6723.8320000000003</v>
      </c>
      <c r="AO16" s="168">
        <v>6799.1090000000004</v>
      </c>
      <c r="AP16" s="168">
        <v>6504.0619999999999</v>
      </c>
      <c r="AQ16" s="168">
        <v>6561.2489999999998</v>
      </c>
      <c r="AR16" s="168">
        <v>6123.8040000000001</v>
      </c>
      <c r="AS16" s="287">
        <v>6691.4629999999997</v>
      </c>
      <c r="AT16" s="168">
        <v>7191.8209999999999</v>
      </c>
      <c r="AU16" s="168">
        <v>6693.442</v>
      </c>
      <c r="AV16" s="332">
        <f>((AU16/AN16)-1)*100</f>
        <v>-0.45197440983059112</v>
      </c>
      <c r="AW16" s="332">
        <f>((AU16/AR16)-1)*100</f>
        <v>9.3020286083617343</v>
      </c>
      <c r="AX16" s="332">
        <f>((AU16/AT16)-1)*100</f>
        <v>-6.9298026188360335</v>
      </c>
      <c r="AY16" s="168">
        <v>39.082000000000001</v>
      </c>
      <c r="AZ16" s="168">
        <v>45.607999999999997</v>
      </c>
      <c r="BA16" s="168">
        <v>88.792000000000002</v>
      </c>
      <c r="BB16" s="168">
        <v>68.361999999999995</v>
      </c>
      <c r="BC16" s="168">
        <v>105.937</v>
      </c>
      <c r="BD16" s="287">
        <v>81.08</v>
      </c>
      <c r="BE16" s="168">
        <v>71.119</v>
      </c>
      <c r="BF16" s="168">
        <v>87.353999999999999</v>
      </c>
      <c r="BG16" s="332">
        <f>((BF16/AY16)-1)*100</f>
        <v>123.51466148098868</v>
      </c>
      <c r="BH16" s="332">
        <f>((BF16/BC16)-1)*100</f>
        <v>-17.541557718266521</v>
      </c>
      <c r="BI16" s="332">
        <f>((BF16/BE16)-1)*100</f>
        <v>22.827936275819404</v>
      </c>
    </row>
    <row r="17" spans="1:86" ht="12.75" customHeight="1" x14ac:dyDescent="0.2">
      <c r="A17" s="153" t="s">
        <v>139</v>
      </c>
      <c r="B17" s="301">
        <v>202.43100000000001</v>
      </c>
      <c r="C17" s="301">
        <v>12.317761901985003</v>
      </c>
      <c r="D17" s="45">
        <v>190.15799999999999</v>
      </c>
      <c r="E17" s="45">
        <v>11.679</v>
      </c>
      <c r="F17" s="45">
        <v>228.029</v>
      </c>
      <c r="G17" s="45">
        <v>54.034999999999997</v>
      </c>
      <c r="H17" s="45">
        <v>192.89599999999999</v>
      </c>
      <c r="I17" s="45">
        <v>42.965000000000003</v>
      </c>
      <c r="J17" s="45">
        <v>202.4</v>
      </c>
      <c r="K17" s="45">
        <v>29.698</v>
      </c>
      <c r="L17" s="45">
        <v>199.39</v>
      </c>
      <c r="M17" s="45" t="e">
        <f>#REF!</f>
        <v>#REF!</v>
      </c>
      <c r="N17" s="45">
        <v>337.55900000000003</v>
      </c>
      <c r="O17" s="45">
        <v>93.670718524032225</v>
      </c>
      <c r="P17" s="45">
        <v>192.71100000000001</v>
      </c>
      <c r="Q17" s="45">
        <v>22.348198215432944</v>
      </c>
      <c r="R17" s="330">
        <f t="shared" si="2"/>
        <v>-4.8016361130459266</v>
      </c>
      <c r="S17" s="331">
        <f t="shared" si="0"/>
        <v>-4.787055335968371</v>
      </c>
      <c r="T17" s="331">
        <f t="shared" si="1"/>
        <v>-42.910424548004947</v>
      </c>
      <c r="U17" s="70">
        <v>2.4413902794481372</v>
      </c>
      <c r="V17" s="70">
        <v>2.2879999999999998</v>
      </c>
      <c r="W17" s="70">
        <v>2.802</v>
      </c>
      <c r="X17" s="224">
        <v>2.3620000000000001</v>
      </c>
      <c r="Y17" s="229">
        <v>2.4047235233286695</v>
      </c>
      <c r="Z17" s="224">
        <v>2.27258972307094</v>
      </c>
      <c r="AA17" s="338">
        <v>3.8114313696996636</v>
      </c>
      <c r="AB17" s="338">
        <v>2.2975433784096664</v>
      </c>
      <c r="AC17" s="199">
        <v>3.4508089806203124</v>
      </c>
      <c r="AD17" s="199">
        <v>3.6309999999999998</v>
      </c>
      <c r="AE17" s="199">
        <v>3.8370000000000002</v>
      </c>
      <c r="AF17" s="199">
        <v>3.6305951264193141</v>
      </c>
      <c r="AG17" s="199">
        <v>2.0437324076326413</v>
      </c>
      <c r="AH17" s="288">
        <v>2.1292777945459305</v>
      </c>
      <c r="AI17" s="199">
        <v>3.6780168040016341</v>
      </c>
      <c r="AJ17" s="199">
        <v>2.9722409954060671</v>
      </c>
      <c r="AK17" s="226"/>
      <c r="AL17" s="226"/>
      <c r="AM17" s="226"/>
      <c r="AN17" s="199">
        <v>2.2246689090387743</v>
      </c>
      <c r="AO17" s="199">
        <v>1.998</v>
      </c>
      <c r="AP17" s="199">
        <v>2.5169999999999999</v>
      </c>
      <c r="AQ17" s="199">
        <v>2.0377827453279096</v>
      </c>
      <c r="AR17" s="199">
        <v>2.5515676203875888</v>
      </c>
      <c r="AS17" s="288">
        <v>2.3429853830171368</v>
      </c>
      <c r="AT17" s="199">
        <v>3.878683854895721</v>
      </c>
      <c r="AU17" s="199">
        <v>2.1525995145696339</v>
      </c>
      <c r="AV17" s="224"/>
      <c r="AW17" s="224"/>
      <c r="AX17" s="224"/>
      <c r="AY17" s="199">
        <v>0.24307865513535643</v>
      </c>
      <c r="AZ17" s="199">
        <v>2.21</v>
      </c>
      <c r="BA17" s="199">
        <v>5.6710000000000003</v>
      </c>
      <c r="BB17" s="199">
        <v>4.95</v>
      </c>
      <c r="BC17" s="199">
        <v>1.3687380235422941</v>
      </c>
      <c r="BD17" s="288">
        <v>0</v>
      </c>
      <c r="BE17" s="199">
        <v>0</v>
      </c>
      <c r="BF17" s="199">
        <v>0.9936579893307691</v>
      </c>
      <c r="BG17" s="2"/>
      <c r="BH17" s="2"/>
      <c r="BI17" s="387"/>
      <c r="CA17" s="229"/>
      <c r="CB17" s="229"/>
      <c r="CG17" s="229"/>
      <c r="CH17" s="229"/>
    </row>
    <row r="18" spans="1:86" x14ac:dyDescent="0.2">
      <c r="A18" s="153" t="s">
        <v>140</v>
      </c>
      <c r="B18" s="301">
        <v>3527.5479999999998</v>
      </c>
      <c r="C18" s="301">
        <v>68.255374126435512</v>
      </c>
      <c r="D18" s="45">
        <v>3630.4059999999999</v>
      </c>
      <c r="E18" s="45">
        <v>69.534999999999997</v>
      </c>
      <c r="F18" s="45">
        <v>3395.7840000000001</v>
      </c>
      <c r="G18" s="45">
        <v>234.84100000000001</v>
      </c>
      <c r="H18" s="45">
        <v>3606.5659999999998</v>
      </c>
      <c r="I18" s="45">
        <v>210.251</v>
      </c>
      <c r="J18" s="45">
        <v>3656.3629999999998</v>
      </c>
      <c r="K18" s="45">
        <v>177.571</v>
      </c>
      <c r="L18" s="45">
        <v>3746.0949999999998</v>
      </c>
      <c r="M18" s="45" t="e">
        <f>#REF!</f>
        <v>#REF!</v>
      </c>
      <c r="N18" s="45">
        <v>3645.402</v>
      </c>
      <c r="O18" s="45">
        <v>298.70813848236378</v>
      </c>
      <c r="P18" s="45">
        <v>3493.8490000000002</v>
      </c>
      <c r="Q18" s="45">
        <v>119.13768208261736</v>
      </c>
      <c r="R18" s="330">
        <f t="shared" si="2"/>
        <v>-0.95530946708590747</v>
      </c>
      <c r="S18" s="331">
        <f t="shared" si="0"/>
        <v>-4.4446899829147064</v>
      </c>
      <c r="T18" s="331">
        <f t="shared" si="1"/>
        <v>-4.1573741387095247</v>
      </c>
      <c r="U18" s="70">
        <v>42.543490856077952</v>
      </c>
      <c r="V18" s="70">
        <v>43.673000000000002</v>
      </c>
      <c r="W18" s="70">
        <v>41.725000000000001</v>
      </c>
      <c r="X18" s="224">
        <v>44.161000000000001</v>
      </c>
      <c r="Y18" s="229">
        <v>43.441413616247942</v>
      </c>
      <c r="Z18" s="224">
        <v>42.696910570477115</v>
      </c>
      <c r="AA18" s="338">
        <v>41.160803112836255</v>
      </c>
      <c r="AB18" s="338">
        <v>41.654444401789384</v>
      </c>
      <c r="AC18" s="199">
        <v>50.586571458101382</v>
      </c>
      <c r="AD18" s="199">
        <v>52.667999999999999</v>
      </c>
      <c r="AE18" s="199">
        <v>45.326999999999998</v>
      </c>
      <c r="AF18" s="199">
        <v>47.72714557639739</v>
      </c>
      <c r="AG18" s="199">
        <v>47.470082687555902</v>
      </c>
      <c r="AH18" s="288">
        <v>51.297405289363908</v>
      </c>
      <c r="AI18" s="199">
        <v>50.319883480206762</v>
      </c>
      <c r="AJ18" s="199">
        <v>48.760845403142191</v>
      </c>
      <c r="AK18" s="226"/>
      <c r="AL18" s="226"/>
      <c r="AM18" s="226"/>
      <c r="AN18" s="199">
        <v>40.720410622989988</v>
      </c>
      <c r="AO18" s="199">
        <v>41.651000000000003</v>
      </c>
      <c r="AP18" s="199">
        <v>41.008000000000003</v>
      </c>
      <c r="AQ18" s="199">
        <v>43.33031713931296</v>
      </c>
      <c r="AR18" s="199">
        <v>41.878920357346509</v>
      </c>
      <c r="AS18" s="288">
        <v>40.321675543898252</v>
      </c>
      <c r="AT18" s="199">
        <v>39.232678343913172</v>
      </c>
      <c r="AU18" s="199">
        <v>39.821096530006535</v>
      </c>
      <c r="AV18" s="224"/>
      <c r="AW18" s="224"/>
      <c r="AX18" s="224"/>
      <c r="AY18" s="199">
        <v>41.584361086945393</v>
      </c>
      <c r="AZ18" s="199">
        <v>55.643999999999998</v>
      </c>
      <c r="BA18" s="199">
        <v>31.545999999999999</v>
      </c>
      <c r="BB18" s="199">
        <v>43.74</v>
      </c>
      <c r="BC18" s="199">
        <v>50.592333179153648</v>
      </c>
      <c r="BD18" s="288">
        <v>26.452886038480518</v>
      </c>
      <c r="BE18" s="199">
        <v>30.914382935643076</v>
      </c>
      <c r="BF18" s="199">
        <v>51.409208507910343</v>
      </c>
      <c r="BG18" s="2"/>
      <c r="BH18" s="2"/>
      <c r="BI18" s="387"/>
      <c r="CA18" s="229"/>
      <c r="CB18" s="229"/>
      <c r="CG18" s="229"/>
      <c r="CH18" s="229"/>
    </row>
    <row r="19" spans="1:86" ht="12.75" customHeight="1" x14ac:dyDescent="0.2">
      <c r="A19" s="154" t="s">
        <v>141</v>
      </c>
      <c r="B19" s="301">
        <v>83.582999999999998</v>
      </c>
      <c r="C19" s="301">
        <v>5.338614775890667</v>
      </c>
      <c r="D19" s="45">
        <v>81.540000000000006</v>
      </c>
      <c r="E19" s="45">
        <v>5.42</v>
      </c>
      <c r="F19" s="45">
        <v>69.242000000000004</v>
      </c>
      <c r="G19" s="45">
        <v>15.02</v>
      </c>
      <c r="H19" s="45">
        <v>94.751999999999995</v>
      </c>
      <c r="I19" s="45">
        <v>29.241</v>
      </c>
      <c r="J19" s="45">
        <v>102.45099999999999</v>
      </c>
      <c r="K19" s="45">
        <v>13.042999999999999</v>
      </c>
      <c r="L19" s="45">
        <v>93.638999999999996</v>
      </c>
      <c r="M19" s="45" t="e">
        <f>#REF!</f>
        <v>#REF!</v>
      </c>
      <c r="N19" s="45">
        <v>76.168000000000006</v>
      </c>
      <c r="O19" s="45">
        <v>21.40376533693005</v>
      </c>
      <c r="P19" s="45">
        <v>97.682000000000002</v>
      </c>
      <c r="Q19" s="45">
        <v>12.09112878653538</v>
      </c>
      <c r="R19" s="330">
        <f t="shared" si="2"/>
        <v>16.868262684995749</v>
      </c>
      <c r="S19" s="331">
        <f t="shared" si="0"/>
        <v>-4.6549082000175606</v>
      </c>
      <c r="T19" s="331">
        <f t="shared" si="1"/>
        <v>28.245457409935916</v>
      </c>
      <c r="U19" s="70">
        <v>1.0080408817182827</v>
      </c>
      <c r="V19" s="70">
        <v>0.98099999999999998</v>
      </c>
      <c r="W19" s="70">
        <v>0.85099999999999998</v>
      </c>
      <c r="X19" s="224">
        <v>1.1599999999999999</v>
      </c>
      <c r="Y19" s="229">
        <v>1.2172249490540787</v>
      </c>
      <c r="Z19" s="224">
        <v>1.0672703198687985</v>
      </c>
      <c r="AA19" s="338">
        <v>0.86002477957122758</v>
      </c>
      <c r="AB19" s="338">
        <v>1.1645865170634422</v>
      </c>
      <c r="AC19" s="199">
        <v>0.54882731498501358</v>
      </c>
      <c r="AD19" s="199">
        <v>0.34100000000000003</v>
      </c>
      <c r="AE19" s="199">
        <v>0.09</v>
      </c>
      <c r="AF19" s="199">
        <v>0.11429976593593748</v>
      </c>
      <c r="AG19" s="199">
        <v>0.5123848437239944</v>
      </c>
      <c r="AH19" s="288">
        <v>0.38332996859802476</v>
      </c>
      <c r="AI19" s="199">
        <v>4.0412939922148616E-2</v>
      </c>
      <c r="AJ19" s="199">
        <v>0.38676907490313656</v>
      </c>
      <c r="AK19" s="226"/>
      <c r="AL19" s="226"/>
      <c r="AM19" s="226"/>
      <c r="AN19" s="199">
        <v>1.109025329603714</v>
      </c>
      <c r="AO19" s="199">
        <v>1.121</v>
      </c>
      <c r="AP19" s="199">
        <v>1.0429999999999999</v>
      </c>
      <c r="AQ19" s="199">
        <v>1.4173368515659139</v>
      </c>
      <c r="AR19" s="199">
        <v>1.4804360165674801</v>
      </c>
      <c r="AS19" s="288">
        <v>1.2847414683455622</v>
      </c>
      <c r="AT19" s="199">
        <v>1.0501373713277904</v>
      </c>
      <c r="AU19" s="199">
        <v>1.3665166591418885</v>
      </c>
      <c r="AV19" s="224"/>
      <c r="AW19" s="224"/>
      <c r="AX19" s="224"/>
      <c r="AY19" s="199">
        <v>1.5992016785220817</v>
      </c>
      <c r="AZ19" s="199">
        <v>0.70399999999999996</v>
      </c>
      <c r="BA19" s="199">
        <v>0</v>
      </c>
      <c r="BB19" s="199">
        <v>0</v>
      </c>
      <c r="BC19" s="199">
        <v>0.55315895296260986</v>
      </c>
      <c r="BD19" s="288">
        <v>0</v>
      </c>
      <c r="BE19" s="199">
        <v>0</v>
      </c>
      <c r="BF19" s="199">
        <v>0</v>
      </c>
      <c r="BG19" s="2"/>
      <c r="BH19" s="2"/>
      <c r="BI19" s="387"/>
      <c r="CA19" s="229"/>
      <c r="CB19" s="229"/>
      <c r="CG19" s="229"/>
      <c r="CH19" s="229"/>
    </row>
    <row r="20" spans="1:86" ht="28.15" customHeight="1" x14ac:dyDescent="0.2">
      <c r="A20" s="153" t="s">
        <v>142</v>
      </c>
      <c r="B20" s="340">
        <v>92.039000000000001</v>
      </c>
      <c r="C20" s="340">
        <v>5.8785309614346559</v>
      </c>
      <c r="D20" s="186">
        <v>91.957999999999998</v>
      </c>
      <c r="E20" s="186">
        <v>6.1029999999999998</v>
      </c>
      <c r="F20" s="186">
        <v>47.771000000000001</v>
      </c>
      <c r="G20" s="186">
        <v>16.501999999999999</v>
      </c>
      <c r="H20" s="186">
        <v>74.983999999999995</v>
      </c>
      <c r="I20" s="186">
        <v>18.908999999999999</v>
      </c>
      <c r="J20" s="186">
        <v>69.587999999999994</v>
      </c>
      <c r="K20" s="186">
        <v>13.013</v>
      </c>
      <c r="L20" s="186">
        <v>116.95</v>
      </c>
      <c r="M20" s="186" t="e">
        <f>#REF!</f>
        <v>#REF!</v>
      </c>
      <c r="N20" s="186">
        <v>74.721000000000004</v>
      </c>
      <c r="O20" s="186">
        <v>20.373582375757064</v>
      </c>
      <c r="P20" s="49">
        <v>80.891000000000005</v>
      </c>
      <c r="Q20" s="49">
        <v>12.949679576905011</v>
      </c>
      <c r="R20" s="330">
        <f t="shared" si="2"/>
        <v>-12.112256760720996</v>
      </c>
      <c r="S20" s="331">
        <f t="shared" si="0"/>
        <v>16.24274300166697</v>
      </c>
      <c r="T20" s="331">
        <f t="shared" si="1"/>
        <v>8.2573841356512911</v>
      </c>
      <c r="U20" s="70">
        <v>1.110023266842169</v>
      </c>
      <c r="V20" s="70">
        <v>1.1060000000000001</v>
      </c>
      <c r="W20" s="70">
        <v>0.58699999999999997</v>
      </c>
      <c r="X20" s="224">
        <v>0.91800000000000004</v>
      </c>
      <c r="Y20" s="229">
        <v>0.82677816473021459</v>
      </c>
      <c r="Z20" s="224">
        <v>1.3329623758119586</v>
      </c>
      <c r="AA20" s="338">
        <v>0.84368647666134966</v>
      </c>
      <c r="AB20" s="338">
        <v>0.9644004827069359</v>
      </c>
      <c r="AC20" s="228">
        <v>1.251116951895515</v>
      </c>
      <c r="AD20" s="228">
        <v>1.274</v>
      </c>
      <c r="AE20" s="228">
        <v>0.69</v>
      </c>
      <c r="AF20" s="228">
        <v>0.71962664244925467</v>
      </c>
      <c r="AG20" s="228">
        <v>0.8298476288369423</v>
      </c>
      <c r="AH20" s="289">
        <v>1.7367031324020015</v>
      </c>
      <c r="AI20" s="228">
        <v>1.070880154924637</v>
      </c>
      <c r="AJ20" s="228">
        <v>1.2002598789471914</v>
      </c>
      <c r="AK20" s="226"/>
      <c r="AL20" s="226"/>
      <c r="AM20" s="226"/>
      <c r="AN20" s="228">
        <v>1.0789978095823927</v>
      </c>
      <c r="AO20" s="228">
        <v>1.0589999999999999</v>
      </c>
      <c r="AP20" s="228">
        <v>0.56999999999999995</v>
      </c>
      <c r="AQ20" s="228">
        <v>0.97423524088172853</v>
      </c>
      <c r="AR20" s="228">
        <v>0.79153415099503499</v>
      </c>
      <c r="AS20" s="289">
        <v>1.2283711349819912</v>
      </c>
      <c r="AT20" s="228">
        <v>0.79348470992256348</v>
      </c>
      <c r="AU20" s="228">
        <v>0.91855580432309702</v>
      </c>
      <c r="AV20" s="224"/>
      <c r="AW20" s="224"/>
      <c r="AX20" s="224"/>
      <c r="AY20" s="50">
        <v>0.92881633488562498</v>
      </c>
      <c r="AZ20" s="228">
        <v>2.6709999999999998</v>
      </c>
      <c r="BA20" s="50">
        <v>0</v>
      </c>
      <c r="BB20" s="228">
        <v>0</v>
      </c>
      <c r="BC20" s="228">
        <v>2.8007211833448182</v>
      </c>
      <c r="BD20" s="289">
        <v>0</v>
      </c>
      <c r="BE20" s="228">
        <v>0.82818937274146154</v>
      </c>
      <c r="BF20" s="228">
        <v>0.13851683952652427</v>
      </c>
      <c r="BG20" s="2"/>
      <c r="BH20" s="2"/>
      <c r="BI20" s="387"/>
      <c r="CA20" s="229"/>
      <c r="CB20" s="229"/>
      <c r="CG20" s="229"/>
      <c r="CH20" s="229"/>
    </row>
    <row r="21" spans="1:86" ht="12.75" customHeight="1" x14ac:dyDescent="0.2">
      <c r="A21" s="153" t="s">
        <v>143</v>
      </c>
      <c r="B21" s="301">
        <v>4386.0259999999998</v>
      </c>
      <c r="C21" s="301">
        <v>60.001315046085423</v>
      </c>
      <c r="D21" s="45">
        <v>4318.6409999999996</v>
      </c>
      <c r="E21" s="45">
        <v>56.933</v>
      </c>
      <c r="F21" s="45">
        <v>4397.598</v>
      </c>
      <c r="G21" s="45">
        <v>245.518</v>
      </c>
      <c r="H21" s="45">
        <v>4197.5990000000002</v>
      </c>
      <c r="I21" s="45">
        <v>211.352</v>
      </c>
      <c r="J21" s="45">
        <v>4385.9660000000003</v>
      </c>
      <c r="K21" s="45">
        <v>120.176</v>
      </c>
      <c r="L21" s="45">
        <v>4617.616</v>
      </c>
      <c r="M21" s="45" t="e">
        <f>#REF!</f>
        <v>#REF!</v>
      </c>
      <c r="N21" s="45">
        <v>4722.6390000000001</v>
      </c>
      <c r="O21" s="45">
        <v>221.88225799202999</v>
      </c>
      <c r="P21" s="45">
        <v>4522.5640000000003</v>
      </c>
      <c r="Q21" s="45">
        <v>111.39941840487444</v>
      </c>
      <c r="R21" s="330">
        <f t="shared" si="2"/>
        <v>3.1130230418150884</v>
      </c>
      <c r="S21" s="331">
        <f t="shared" si="0"/>
        <v>3.1144336276204498</v>
      </c>
      <c r="T21" s="331">
        <f t="shared" si="1"/>
        <v>-4.2365084436900569</v>
      </c>
      <c r="U21" s="70">
        <v>52.897042655555694</v>
      </c>
      <c r="V21" s="70">
        <v>51.951999999999998</v>
      </c>
      <c r="W21" s="70">
        <v>54.034999999999997</v>
      </c>
      <c r="X21" s="224">
        <v>51.398000000000003</v>
      </c>
      <c r="Y21" s="229">
        <v>52.109859746639096</v>
      </c>
      <c r="Z21" s="224">
        <v>52.630255613059539</v>
      </c>
      <c r="AA21" s="338">
        <v>53.32405426123151</v>
      </c>
      <c r="AB21" s="338">
        <v>53.919013297808291</v>
      </c>
      <c r="AC21" s="199">
        <v>44.162609879938302</v>
      </c>
      <c r="AD21" s="199">
        <v>42.085999999999999</v>
      </c>
      <c r="AE21" s="199">
        <v>50.055999999999997</v>
      </c>
      <c r="AF21" s="199">
        <v>47.808267834861887</v>
      </c>
      <c r="AG21" s="199">
        <v>49.143952432250529</v>
      </c>
      <c r="AH21" s="288">
        <v>44.453283815090138</v>
      </c>
      <c r="AI21" s="199">
        <v>44.890743867932521</v>
      </c>
      <c r="AJ21" s="199">
        <v>46.679884647601412</v>
      </c>
      <c r="AK21" s="226"/>
      <c r="AL21" s="226"/>
      <c r="AM21" s="226"/>
      <c r="AN21" s="199">
        <v>54.866897328785122</v>
      </c>
      <c r="AO21" s="199">
        <v>54.170999999999999</v>
      </c>
      <c r="AP21" s="199">
        <v>54.860999999999997</v>
      </c>
      <c r="AQ21" s="199">
        <v>52.240343263912102</v>
      </c>
      <c r="AR21" s="199">
        <v>53.297525524984138</v>
      </c>
      <c r="AS21" s="288">
        <v>54.82221152534207</v>
      </c>
      <c r="AT21" s="199">
        <v>55.04501571994075</v>
      </c>
      <c r="AU21" s="199">
        <v>55.741216551962346</v>
      </c>
      <c r="AV21" s="224"/>
      <c r="AW21" s="224"/>
      <c r="AX21" s="224"/>
      <c r="AY21" s="199">
        <v>55.647100967197169</v>
      </c>
      <c r="AZ21" s="199">
        <v>38.771999999999998</v>
      </c>
      <c r="BA21" s="199">
        <v>62.783999999999999</v>
      </c>
      <c r="BB21" s="199">
        <v>51.31</v>
      </c>
      <c r="BC21" s="199">
        <v>44.685048660996635</v>
      </c>
      <c r="BD21" s="288">
        <v>73.547113961519486</v>
      </c>
      <c r="BE21" s="199">
        <v>68.257427691615462</v>
      </c>
      <c r="BF21" s="199">
        <v>47.459761430501182</v>
      </c>
      <c r="BG21" s="2"/>
      <c r="BH21" s="2"/>
      <c r="BI21" s="387"/>
      <c r="CA21" s="229"/>
      <c r="CB21" s="229"/>
      <c r="CG21" s="229"/>
      <c r="CH21" s="229"/>
    </row>
    <row r="22" spans="1:86" ht="12.75" customHeight="1" x14ac:dyDescent="0.2">
      <c r="A22" s="152" t="s">
        <v>144</v>
      </c>
      <c r="B22" s="176">
        <v>24193.603999999999</v>
      </c>
      <c r="C22" s="176">
        <v>198.36722833308295</v>
      </c>
      <c r="D22" s="176">
        <v>25355.028999999999</v>
      </c>
      <c r="E22" s="176">
        <v>214.83</v>
      </c>
      <c r="F22" s="176">
        <v>26479.617999999999</v>
      </c>
      <c r="G22" s="176">
        <v>790.096</v>
      </c>
      <c r="H22" s="176">
        <v>26969.307000000001</v>
      </c>
      <c r="I22" s="176">
        <v>845.53200000000004</v>
      </c>
      <c r="J22" s="176">
        <v>26462.469000000001</v>
      </c>
      <c r="K22" s="176">
        <v>413.17899999999997</v>
      </c>
      <c r="L22" s="176">
        <v>27186.904999999999</v>
      </c>
      <c r="M22" s="176" t="e">
        <f>#REF!</f>
        <v>#REF!</v>
      </c>
      <c r="N22" s="176">
        <v>26338.705999999998</v>
      </c>
      <c r="O22" s="176">
        <v>766.21775312694547</v>
      </c>
      <c r="P22" s="176">
        <v>27874.641</v>
      </c>
      <c r="Q22" s="176">
        <v>425.53965019175592</v>
      </c>
      <c r="R22" s="330">
        <f t="shared" si="2"/>
        <v>15.214917959308583</v>
      </c>
      <c r="S22" s="331">
        <f t="shared" si="0"/>
        <v>5.3365088495710644</v>
      </c>
      <c r="T22" s="331">
        <f t="shared" si="1"/>
        <v>5.8314747884729012</v>
      </c>
      <c r="U22" s="176">
        <v>24193.603999999999</v>
      </c>
      <c r="V22" s="202">
        <v>25355.028999999999</v>
      </c>
      <c r="W22" s="202">
        <v>26479.617999999999</v>
      </c>
      <c r="X22" s="227">
        <v>26969.307000000001</v>
      </c>
      <c r="Y22" s="238">
        <v>26462.469000000001</v>
      </c>
      <c r="Z22" s="227">
        <v>27186.904999999999</v>
      </c>
      <c r="AA22" s="333">
        <v>26338.705999999998</v>
      </c>
      <c r="AB22" s="333">
        <v>27874.641</v>
      </c>
      <c r="AC22" s="168">
        <v>6027.15</v>
      </c>
      <c r="AD22" s="168">
        <v>5995.3850000000002</v>
      </c>
      <c r="AE22" s="168">
        <v>6190.4790000000003</v>
      </c>
      <c r="AF22" s="168">
        <v>6310.5290000000005</v>
      </c>
      <c r="AG22" s="168">
        <v>7252.9380000000001</v>
      </c>
      <c r="AH22" s="287">
        <v>7409.7110000000002</v>
      </c>
      <c r="AI22" s="168">
        <v>6307.42</v>
      </c>
      <c r="AJ22" s="168">
        <v>7097.018</v>
      </c>
      <c r="AK22" s="332">
        <f>((AJ22/AC22)-1)*100</f>
        <v>17.750810913947724</v>
      </c>
      <c r="AL22" s="332">
        <f>((AJ22/AG22)-1)*100</f>
        <v>-2.1497495221936225</v>
      </c>
      <c r="AM22" s="332">
        <f>((AJ22/AI22)-1)*100</f>
        <v>12.518557508458294</v>
      </c>
      <c r="AN22" s="168">
        <v>18002.121999999999</v>
      </c>
      <c r="AO22" s="168">
        <v>19241.238000000001</v>
      </c>
      <c r="AP22" s="168">
        <v>20183.988000000001</v>
      </c>
      <c r="AQ22" s="168">
        <v>20484.88</v>
      </c>
      <c r="AR22" s="168">
        <v>18977.026999999998</v>
      </c>
      <c r="AS22" s="287">
        <v>19505.385999999999</v>
      </c>
      <c r="AT22" s="168">
        <v>19858.035</v>
      </c>
      <c r="AU22" s="168">
        <v>20487.436000000002</v>
      </c>
      <c r="AV22" s="332">
        <f>((AU22/AN22)-1)*100</f>
        <v>13.805672464612794</v>
      </c>
      <c r="AW22" s="332">
        <f>((AU22/AR22)-1)*100</f>
        <v>7.9591444961321089</v>
      </c>
      <c r="AX22" s="332">
        <f>((AU22/AT22)-1)*100</f>
        <v>3.1695029241312289</v>
      </c>
      <c r="AY22" s="168">
        <v>164.33199999999999</v>
      </c>
      <c r="AZ22" s="168">
        <v>118.40600000000001</v>
      </c>
      <c r="BA22" s="168">
        <v>105.151</v>
      </c>
      <c r="BB22" s="168">
        <v>173.898</v>
      </c>
      <c r="BC22" s="168">
        <v>232.50399999999999</v>
      </c>
      <c r="BD22" s="287">
        <v>271.80799999999999</v>
      </c>
      <c r="BE22" s="168">
        <v>173.251</v>
      </c>
      <c r="BF22" s="168">
        <v>290.18599999999998</v>
      </c>
      <c r="BG22" s="332">
        <f>((BF22/AY22)-1)*100</f>
        <v>76.585205559477146</v>
      </c>
      <c r="BH22" s="332">
        <f>((BF22/BC22)-1)*100</f>
        <v>24.809035543474511</v>
      </c>
      <c r="BI22" s="332">
        <f>((BF22/BE22)-1)*100</f>
        <v>67.494559915960068</v>
      </c>
    </row>
    <row r="23" spans="1:86" ht="28.15" customHeight="1" x14ac:dyDescent="0.2">
      <c r="A23" s="153" t="s">
        <v>145</v>
      </c>
      <c r="B23" s="340">
        <v>8524.402</v>
      </c>
      <c r="C23" s="340">
        <v>87.017762902321664</v>
      </c>
      <c r="D23" s="186">
        <v>9001.9609999999993</v>
      </c>
      <c r="E23" s="186">
        <v>94.278000000000006</v>
      </c>
      <c r="F23" s="186">
        <v>10074.627</v>
      </c>
      <c r="G23" s="186">
        <v>487.67599999999999</v>
      </c>
      <c r="H23" s="186">
        <v>10067.454</v>
      </c>
      <c r="I23" s="186">
        <v>374.37799999999999</v>
      </c>
      <c r="J23" s="186">
        <v>9825.2520000000004</v>
      </c>
      <c r="K23" s="186">
        <v>195.22900000000001</v>
      </c>
      <c r="L23" s="186">
        <v>10941.808000000001</v>
      </c>
      <c r="M23" s="186" t="e">
        <f>#REF!</f>
        <v>#REF!</v>
      </c>
      <c r="N23" s="186">
        <v>9724.4169999999995</v>
      </c>
      <c r="O23" s="447">
        <v>348.2</v>
      </c>
      <c r="P23" s="186">
        <v>10665.49</v>
      </c>
      <c r="Q23" s="186">
        <v>193.83299147607619</v>
      </c>
      <c r="R23" s="330">
        <f t="shared" si="2"/>
        <v>25.117163643854433</v>
      </c>
      <c r="S23" s="331">
        <f t="shared" si="0"/>
        <v>8.5518213680422672</v>
      </c>
      <c r="T23" s="331">
        <f t="shared" si="1"/>
        <v>9.6774233355068962</v>
      </c>
      <c r="U23" s="342">
        <v>35.23411394185009</v>
      </c>
      <c r="V23" s="342">
        <v>35.503999999999998</v>
      </c>
      <c r="W23" s="342">
        <v>38.046999999999997</v>
      </c>
      <c r="X23" s="341">
        <v>37.329000000000001</v>
      </c>
      <c r="Y23" s="343">
        <v>37.129007123258226</v>
      </c>
      <c r="Z23" s="341">
        <v>40.246611374115595</v>
      </c>
      <c r="AA23" s="361">
        <v>36.920633078937136</v>
      </c>
      <c r="AB23" s="361">
        <v>38.262340311396301</v>
      </c>
      <c r="AC23" s="50">
        <v>36.97191873439354</v>
      </c>
      <c r="AD23" s="50">
        <v>37.393999999999998</v>
      </c>
      <c r="AE23" s="50">
        <v>44.023000000000003</v>
      </c>
      <c r="AF23" s="50">
        <v>42.226871946868478</v>
      </c>
      <c r="AG23" s="50">
        <v>40.059655824991196</v>
      </c>
      <c r="AH23" s="344">
        <v>44.859684810919077</v>
      </c>
      <c r="AI23" s="344">
        <v>42.855842801018483</v>
      </c>
      <c r="AJ23" s="344">
        <v>43.102638319361738</v>
      </c>
      <c r="AK23" s="345"/>
      <c r="AL23" s="345"/>
      <c r="AM23" s="345"/>
      <c r="AN23" s="50">
        <v>34.500810515560332</v>
      </c>
      <c r="AO23" s="50">
        <v>34.901000000000003</v>
      </c>
      <c r="AP23" s="50">
        <v>36.238999999999997</v>
      </c>
      <c r="AQ23" s="50">
        <v>35.814913243328732</v>
      </c>
      <c r="AR23" s="50">
        <v>36.030016714420029</v>
      </c>
      <c r="AS23" s="50">
        <v>38.574483991242218</v>
      </c>
      <c r="AT23" s="50">
        <v>35.137449400205007</v>
      </c>
      <c r="AU23" s="50">
        <v>36.732522312699352</v>
      </c>
      <c r="AV23" s="341"/>
      <c r="AW23" s="341"/>
      <c r="AX23" s="341"/>
      <c r="AY23" s="50">
        <v>51.828615242314349</v>
      </c>
      <c r="AZ23" s="50">
        <v>37.756999999999998</v>
      </c>
      <c r="BA23" s="50">
        <v>33.247999999999998</v>
      </c>
      <c r="BB23" s="50">
        <v>38</v>
      </c>
      <c r="BC23" s="50">
        <v>35.407132780511304</v>
      </c>
      <c r="BD23" s="50">
        <v>34.485372027313396</v>
      </c>
      <c r="BE23" s="50">
        <v>25.230446000311691</v>
      </c>
      <c r="BF23" s="50">
        <v>27.891076757665779</v>
      </c>
      <c r="BG23" s="346"/>
      <c r="BH23" s="346"/>
      <c r="BI23" s="388"/>
      <c r="CA23" s="229"/>
      <c r="CB23" s="229"/>
      <c r="CG23" s="229"/>
      <c r="CH23" s="229"/>
    </row>
    <row r="24" spans="1:86" ht="12.75" customHeight="1" x14ac:dyDescent="0.2">
      <c r="A24" s="153" t="s">
        <v>146</v>
      </c>
      <c r="B24" s="301">
        <v>2966.0309999999999</v>
      </c>
      <c r="C24" s="301">
        <v>39.409257946142532</v>
      </c>
      <c r="D24" s="45">
        <v>3163.6509999999998</v>
      </c>
      <c r="E24" s="45">
        <v>44.23</v>
      </c>
      <c r="F24" s="45">
        <v>3134.576</v>
      </c>
      <c r="G24" s="45">
        <v>160.36600000000001</v>
      </c>
      <c r="H24" s="45">
        <v>3059.1260000000002</v>
      </c>
      <c r="I24" s="45">
        <v>161.178</v>
      </c>
      <c r="J24" s="45">
        <v>3146.9690000000001</v>
      </c>
      <c r="K24" s="45">
        <v>80.382000000000005</v>
      </c>
      <c r="L24" s="45">
        <v>3216.645</v>
      </c>
      <c r="M24" s="45" t="e">
        <f>#REF!</f>
        <v>#REF!</v>
      </c>
      <c r="N24" s="45">
        <v>3126.9430000000002</v>
      </c>
      <c r="O24" s="196">
        <v>146.96100000000001</v>
      </c>
      <c r="P24" s="45">
        <v>3150.49</v>
      </c>
      <c r="Q24" s="45">
        <v>86.484083495636881</v>
      </c>
      <c r="R24" s="330">
        <f t="shared" si="2"/>
        <v>6.2190516552254493</v>
      </c>
      <c r="S24" s="331">
        <f t="shared" si="0"/>
        <v>0.11188543643103621</v>
      </c>
      <c r="T24" s="331">
        <f t="shared" si="1"/>
        <v>0.75303579246566166</v>
      </c>
      <c r="U24" s="70">
        <v>12.259566619342865</v>
      </c>
      <c r="V24" s="70">
        <v>12.477</v>
      </c>
      <c r="W24" s="70">
        <v>11.837999999999999</v>
      </c>
      <c r="X24" s="224">
        <v>11.343</v>
      </c>
      <c r="Y24" s="229">
        <v>11.892197209564987</v>
      </c>
      <c r="Z24" s="224">
        <v>11.831596866211877</v>
      </c>
      <c r="AA24" s="338">
        <v>11.872044890891756</v>
      </c>
      <c r="AB24" s="338">
        <v>11.302351840154639</v>
      </c>
      <c r="AC24" s="199">
        <v>14.388176833163271</v>
      </c>
      <c r="AD24" s="199">
        <v>14.03</v>
      </c>
      <c r="AE24" s="199">
        <v>11.638</v>
      </c>
      <c r="AF24" s="199">
        <v>12.507208191262571</v>
      </c>
      <c r="AG24" s="199">
        <v>13.194708130691316</v>
      </c>
      <c r="AH24" s="288">
        <v>10.929481595166127</v>
      </c>
      <c r="AI24" s="288">
        <v>11.162884348909698</v>
      </c>
      <c r="AJ24" s="288">
        <v>11.40129558639981</v>
      </c>
      <c r="AK24" s="226"/>
      <c r="AL24" s="226"/>
      <c r="AM24" s="226"/>
      <c r="AN24" s="199">
        <v>11.569441646934733</v>
      </c>
      <c r="AO24" s="199">
        <v>12.010999999999999</v>
      </c>
      <c r="AP24" s="199">
        <v>11.879</v>
      </c>
      <c r="AQ24" s="199">
        <v>10.937974740393889</v>
      </c>
      <c r="AR24" s="199">
        <v>11.410201397721572</v>
      </c>
      <c r="AS24" s="199">
        <v>12.191673622864988</v>
      </c>
      <c r="AT24" s="199">
        <v>12.111052276823965</v>
      </c>
      <c r="AU24" s="199">
        <v>11.236174209403265</v>
      </c>
      <c r="AV24" s="224"/>
      <c r="AW24" s="224"/>
      <c r="AX24" s="224"/>
      <c r="AY24" s="199">
        <v>9.790545967918602</v>
      </c>
      <c r="AZ24" s="199">
        <v>9.6120000000000001</v>
      </c>
      <c r="BA24" s="199">
        <v>15.574</v>
      </c>
      <c r="BB24" s="199">
        <v>16.809999999999999</v>
      </c>
      <c r="BC24" s="199">
        <v>10.601107937927951</v>
      </c>
      <c r="BD24" s="199">
        <v>10.584309512597127</v>
      </c>
      <c r="BE24" s="199">
        <v>10.294890072784572</v>
      </c>
      <c r="BF24" s="199">
        <v>13.554754536745401</v>
      </c>
      <c r="BG24" s="2"/>
      <c r="BH24" s="2"/>
      <c r="BI24" s="387"/>
      <c r="CA24" s="229"/>
      <c r="CB24" s="229"/>
      <c r="CG24" s="229"/>
      <c r="CH24" s="229"/>
    </row>
    <row r="25" spans="1:86" ht="12.75" customHeight="1" x14ac:dyDescent="0.2">
      <c r="A25" s="153" t="s">
        <v>147</v>
      </c>
      <c r="B25" s="301">
        <v>1404.461</v>
      </c>
      <c r="C25" s="301">
        <v>28.471974731408398</v>
      </c>
      <c r="D25" s="45">
        <v>1521.2629999999999</v>
      </c>
      <c r="E25" s="45">
        <v>30.693999999999999</v>
      </c>
      <c r="F25" s="45">
        <v>1665.9459999999999</v>
      </c>
      <c r="G25" s="45">
        <v>119.65300000000001</v>
      </c>
      <c r="H25" s="45">
        <v>1558.8130000000001</v>
      </c>
      <c r="I25" s="45">
        <v>116.69199999999999</v>
      </c>
      <c r="J25" s="45">
        <v>1731.9659999999999</v>
      </c>
      <c r="K25" s="45">
        <v>63.82</v>
      </c>
      <c r="L25" s="45">
        <v>1765.62</v>
      </c>
      <c r="M25" s="45" t="e">
        <f>#REF!</f>
        <v>#REF!</v>
      </c>
      <c r="N25" s="45">
        <v>1674.921</v>
      </c>
      <c r="O25" s="196">
        <v>127.66200000000001</v>
      </c>
      <c r="P25" s="45">
        <v>1902.271</v>
      </c>
      <c r="Q25" s="45">
        <v>67.856893142209032</v>
      </c>
      <c r="R25" s="330">
        <f t="shared" si="2"/>
        <v>35.444914454726749</v>
      </c>
      <c r="S25" s="331">
        <f t="shared" si="0"/>
        <v>9.8330452214419939</v>
      </c>
      <c r="T25" s="331">
        <f t="shared" si="1"/>
        <v>13.573774524290982</v>
      </c>
      <c r="U25" s="70">
        <v>5.8050921226949077</v>
      </c>
      <c r="V25" s="70">
        <v>6</v>
      </c>
      <c r="W25" s="70">
        <v>6.2910000000000004</v>
      </c>
      <c r="X25" s="224">
        <v>5.78</v>
      </c>
      <c r="Y25" s="229">
        <v>6.5449901896909166</v>
      </c>
      <c r="Z25" s="224">
        <v>6.4943766125640261</v>
      </c>
      <c r="AA25" s="338">
        <v>6.3591620636184638</v>
      </c>
      <c r="AB25" s="338">
        <v>6.8243784736097588</v>
      </c>
      <c r="AC25" s="199">
        <v>6.1467692026911571</v>
      </c>
      <c r="AD25" s="199">
        <v>5.7859999999999996</v>
      </c>
      <c r="AE25" s="199">
        <v>7.0679999999999996</v>
      </c>
      <c r="AF25" s="199">
        <v>5.6395589022726931</v>
      </c>
      <c r="AG25" s="199">
        <v>6.1035955360434624</v>
      </c>
      <c r="AH25" s="288">
        <v>6.2322403667295525</v>
      </c>
      <c r="AI25" s="288">
        <v>5.9940355961708596</v>
      </c>
      <c r="AJ25" s="288">
        <v>6.1222755810961731</v>
      </c>
      <c r="AK25" s="226"/>
      <c r="AL25" s="226"/>
      <c r="AM25" s="226"/>
      <c r="AN25" s="199">
        <v>5.6911124144142562</v>
      </c>
      <c r="AO25" s="199">
        <v>6.0590000000000002</v>
      </c>
      <c r="AP25" s="199">
        <v>6.0650000000000004</v>
      </c>
      <c r="AQ25" s="199">
        <v>5.7347712068608647</v>
      </c>
      <c r="AR25" s="199">
        <v>6.6546883239403112</v>
      </c>
      <c r="AS25" s="199">
        <v>6.5905078730561906</v>
      </c>
      <c r="AT25" s="199">
        <v>6.4617622035614302</v>
      </c>
      <c r="AU25" s="199">
        <v>7.0489347715350998</v>
      </c>
      <c r="AV25" s="224"/>
      <c r="AW25" s="224"/>
      <c r="AX25" s="224"/>
      <c r="AY25" s="199">
        <v>5.7596816201348489</v>
      </c>
      <c r="AZ25" s="199">
        <v>7.1909999999999998</v>
      </c>
      <c r="BA25" s="199">
        <v>3.9590000000000001</v>
      </c>
      <c r="BB25" s="199">
        <v>16.2</v>
      </c>
      <c r="BC25" s="199">
        <v>11.360664762756771</v>
      </c>
      <c r="BD25" s="199">
        <v>6.7418913350600418</v>
      </c>
      <c r="BE25" s="199">
        <v>7.8914407420447796</v>
      </c>
      <c r="BF25" s="199">
        <v>8.1416746500520354</v>
      </c>
      <c r="BG25" s="2"/>
      <c r="BH25" s="2"/>
      <c r="BI25" s="387"/>
      <c r="CA25" s="229"/>
      <c r="CB25" s="229"/>
      <c r="CG25" s="229"/>
      <c r="CH25" s="229"/>
    </row>
    <row r="26" spans="1:86" ht="12.75" customHeight="1" x14ac:dyDescent="0.2">
      <c r="A26" s="153" t="s">
        <v>148</v>
      </c>
      <c r="B26" s="301">
        <v>478.32799999999997</v>
      </c>
      <c r="C26" s="301">
        <v>14.932743608360749</v>
      </c>
      <c r="D26" s="45">
        <v>491.78100000000001</v>
      </c>
      <c r="E26" s="45">
        <v>15.414</v>
      </c>
      <c r="F26" s="45">
        <v>532.73299999999995</v>
      </c>
      <c r="G26" s="45">
        <v>79.019000000000005</v>
      </c>
      <c r="H26" s="45">
        <v>504.32400000000001</v>
      </c>
      <c r="I26" s="45">
        <v>59.607999999999997</v>
      </c>
      <c r="J26" s="45">
        <v>431.97</v>
      </c>
      <c r="K26" s="45">
        <v>25.628</v>
      </c>
      <c r="L26" s="45">
        <v>441.73</v>
      </c>
      <c r="M26" s="45" t="e">
        <f>#REF!</f>
        <v>#REF!</v>
      </c>
      <c r="N26" s="45">
        <v>430.36</v>
      </c>
      <c r="O26" s="45">
        <v>52.93161625676553</v>
      </c>
      <c r="P26" s="45">
        <v>424.11599999999999</v>
      </c>
      <c r="Q26" s="45">
        <v>25.375231466314887</v>
      </c>
      <c r="R26" s="330">
        <f t="shared" si="2"/>
        <v>-11.333645531936243</v>
      </c>
      <c r="S26" s="331">
        <f t="shared" si="0"/>
        <v>-1.8181818181818299</v>
      </c>
      <c r="T26" s="331">
        <f t="shared" si="1"/>
        <v>-1.4508783344177045</v>
      </c>
      <c r="U26" s="70">
        <v>1.9770845220083786</v>
      </c>
      <c r="V26" s="70">
        <v>1.94</v>
      </c>
      <c r="W26" s="70">
        <v>2.012</v>
      </c>
      <c r="X26" s="224">
        <v>1.87</v>
      </c>
      <c r="Y26" s="229">
        <v>1.6323873634013515</v>
      </c>
      <c r="Z26" s="224">
        <v>1.6247895816018778</v>
      </c>
      <c r="AA26" s="338">
        <v>1.6339451148435311</v>
      </c>
      <c r="AB26" s="338">
        <v>1.5215119721183135</v>
      </c>
      <c r="AC26" s="199">
        <v>0.80689878300689388</v>
      </c>
      <c r="AD26" s="199">
        <v>0.83699999999999997</v>
      </c>
      <c r="AE26" s="199">
        <v>0.73299999999999998</v>
      </c>
      <c r="AF26" s="199">
        <v>0.81299047987894513</v>
      </c>
      <c r="AG26" s="199">
        <v>0.93815775069358098</v>
      </c>
      <c r="AH26" s="288">
        <v>0.8756886739577292</v>
      </c>
      <c r="AI26" s="288">
        <v>0.60546150406980992</v>
      </c>
      <c r="AJ26" s="288">
        <v>0.70232314473487312</v>
      </c>
      <c r="AK26" s="226"/>
      <c r="AL26" s="226"/>
      <c r="AM26" s="226"/>
      <c r="AN26" s="199">
        <v>2.3783640617478317</v>
      </c>
      <c r="AO26" s="199">
        <v>2.2839999999999998</v>
      </c>
      <c r="AP26" s="199">
        <v>2.415</v>
      </c>
      <c r="AQ26" s="199">
        <v>2.1360193469524837</v>
      </c>
      <c r="AR26" s="199">
        <v>1.917718723802206</v>
      </c>
      <c r="AS26" s="199">
        <v>1.8750308248193606</v>
      </c>
      <c r="AT26" s="199">
        <v>1.9242135488229322</v>
      </c>
      <c r="AU26" s="199">
        <v>1.8077664769764259</v>
      </c>
      <c r="AV26" s="224"/>
      <c r="AW26" s="224"/>
      <c r="AX26" s="224"/>
      <c r="AY26" s="199">
        <v>0.93712727892315573</v>
      </c>
      <c r="AZ26" s="199">
        <v>1.7430000000000001</v>
      </c>
      <c r="BA26" s="199">
        <v>0</v>
      </c>
      <c r="BB26" s="199">
        <v>8.89</v>
      </c>
      <c r="BC26" s="199">
        <v>0</v>
      </c>
      <c r="BD26" s="199">
        <v>4.0881798916882506</v>
      </c>
      <c r="BE26" s="199">
        <v>5.8066042908843238</v>
      </c>
      <c r="BF26" s="199">
        <v>1.3460332338569057</v>
      </c>
      <c r="BG26" s="2"/>
      <c r="BH26" s="2"/>
      <c r="BI26" s="387"/>
      <c r="CA26" s="229"/>
      <c r="CB26" s="229"/>
      <c r="CG26" s="229"/>
      <c r="CH26" s="229"/>
    </row>
    <row r="27" spans="1:86" ht="12.75" customHeight="1" x14ac:dyDescent="0.2">
      <c r="A27" s="153" t="s">
        <v>149</v>
      </c>
      <c r="B27" s="301">
        <v>632.58900000000006</v>
      </c>
      <c r="C27" s="301">
        <v>17.701607909233026</v>
      </c>
      <c r="D27" s="45">
        <v>620.03599999999994</v>
      </c>
      <c r="E27" s="45">
        <v>17.202999999999999</v>
      </c>
      <c r="F27" s="45">
        <v>563.45799999999997</v>
      </c>
      <c r="G27" s="45">
        <v>55.308999999999997</v>
      </c>
      <c r="H27" s="45">
        <v>743.93100000000004</v>
      </c>
      <c r="I27" s="45">
        <v>72.923000000000002</v>
      </c>
      <c r="J27" s="45">
        <v>600.94899999999996</v>
      </c>
      <c r="K27" s="45">
        <v>27.719000000000001</v>
      </c>
      <c r="L27" s="45">
        <v>576.82600000000002</v>
      </c>
      <c r="M27" s="45" t="e">
        <f>#REF!</f>
        <v>#REF!</v>
      </c>
      <c r="N27" s="45">
        <v>522.06799999999998</v>
      </c>
      <c r="O27" s="45">
        <v>57.13638780768828</v>
      </c>
      <c r="P27" s="45">
        <v>641.21199999999999</v>
      </c>
      <c r="Q27" s="45">
        <v>35.995807200281298</v>
      </c>
      <c r="R27" s="330">
        <f t="shared" si="2"/>
        <v>1.363128350319065</v>
      </c>
      <c r="S27" s="331">
        <f t="shared" si="0"/>
        <v>6.6999029867759186</v>
      </c>
      <c r="T27" s="331">
        <f t="shared" si="1"/>
        <v>22.821548150815609</v>
      </c>
      <c r="U27" s="70">
        <v>2.6146951896873243</v>
      </c>
      <c r="V27" s="70">
        <v>2.4449999999999998</v>
      </c>
      <c r="W27" s="70">
        <v>2.1280000000000001</v>
      </c>
      <c r="X27" s="224">
        <v>2.758</v>
      </c>
      <c r="Y27" s="229">
        <v>2.2709483381917233</v>
      </c>
      <c r="Z27" s="224">
        <v>2.1217052842167949</v>
      </c>
      <c r="AA27" s="338">
        <v>1.9821323036902421</v>
      </c>
      <c r="AB27" s="338">
        <v>2.3003417335491423</v>
      </c>
      <c r="AC27" s="199">
        <v>1.011025111371046</v>
      </c>
      <c r="AD27" s="199">
        <v>0.65200000000000002</v>
      </c>
      <c r="AE27" s="199">
        <v>0.79200000000000004</v>
      </c>
      <c r="AF27" s="199">
        <v>1.1688877430085498</v>
      </c>
      <c r="AG27" s="199">
        <v>1.303402841717384</v>
      </c>
      <c r="AH27" s="288">
        <v>1.3140593472538942</v>
      </c>
      <c r="AI27" s="288">
        <v>0.47656569564100693</v>
      </c>
      <c r="AJ27" s="288">
        <v>0.80111111455543715</v>
      </c>
      <c r="AK27" s="226"/>
      <c r="AL27" s="226"/>
      <c r="AM27" s="226"/>
      <c r="AN27" s="199">
        <v>3.1673821563924522</v>
      </c>
      <c r="AO27" s="199">
        <v>3.01</v>
      </c>
      <c r="AP27" s="199">
        <v>2.5489999999999999</v>
      </c>
      <c r="AQ27" s="199">
        <v>3.271525144399186</v>
      </c>
      <c r="AR27" s="199">
        <v>2.6419628322181343</v>
      </c>
      <c r="AS27" s="199">
        <v>2.4364654972734203</v>
      </c>
      <c r="AT27" s="199">
        <v>2.4776318502812589</v>
      </c>
      <c r="AU27" s="199">
        <v>2.7752862778924605</v>
      </c>
      <c r="AV27" s="224"/>
      <c r="AW27" s="224"/>
      <c r="AX27" s="224"/>
      <c r="AY27" s="199">
        <v>0.88661976973444023</v>
      </c>
      <c r="AZ27" s="199">
        <v>1.464</v>
      </c>
      <c r="BA27" s="199">
        <v>0</v>
      </c>
      <c r="BB27" s="199">
        <v>0</v>
      </c>
      <c r="BC27" s="199">
        <v>2.1711454426590513</v>
      </c>
      <c r="BD27" s="199">
        <v>1.5510948905109492</v>
      </c>
      <c r="BE27" s="199">
        <v>0</v>
      </c>
      <c r="BF27" s="199">
        <v>5.4347901001426679</v>
      </c>
      <c r="BG27" s="2"/>
      <c r="BH27" s="2"/>
      <c r="BI27" s="387"/>
      <c r="CA27" s="229"/>
      <c r="CB27" s="229"/>
      <c r="CG27" s="229"/>
      <c r="CH27" s="229"/>
    </row>
    <row r="28" spans="1:86" ht="12.75" customHeight="1" x14ac:dyDescent="0.2">
      <c r="A28" s="153" t="s">
        <v>150</v>
      </c>
      <c r="B28" s="301">
        <v>197.53299999999999</v>
      </c>
      <c r="C28" s="301">
        <v>9.0304740712995013</v>
      </c>
      <c r="D28" s="45">
        <v>192.46899999999999</v>
      </c>
      <c r="E28" s="45">
        <v>9.1980000000000004</v>
      </c>
      <c r="F28" s="45">
        <v>249.309</v>
      </c>
      <c r="G28" s="45">
        <v>70.674999999999997</v>
      </c>
      <c r="H28" s="45">
        <v>260.44600000000003</v>
      </c>
      <c r="I28" s="45">
        <v>42.646000000000001</v>
      </c>
      <c r="J28" s="45">
        <v>229.97399999999999</v>
      </c>
      <c r="K28" s="45">
        <v>19.526</v>
      </c>
      <c r="L28" s="45">
        <v>190.63800000000001</v>
      </c>
      <c r="M28" s="45" t="e">
        <f>#REF!</f>
        <v>#REF!</v>
      </c>
      <c r="N28" s="45">
        <v>194.041</v>
      </c>
      <c r="O28" s="45">
        <v>35.003326379191115</v>
      </c>
      <c r="P28" s="45">
        <v>261.04899999999998</v>
      </c>
      <c r="Q28" s="45">
        <v>23.548352579216989</v>
      </c>
      <c r="R28" s="330">
        <f t="shared" si="2"/>
        <v>32.154627328092019</v>
      </c>
      <c r="S28" s="331">
        <f t="shared" si="0"/>
        <v>13.51239705357996</v>
      </c>
      <c r="T28" s="331">
        <f t="shared" si="1"/>
        <v>34.532907993671436</v>
      </c>
      <c r="U28" s="70">
        <v>0.81646785654588705</v>
      </c>
      <c r="V28" s="70">
        <v>0.75900000000000001</v>
      </c>
      <c r="W28" s="70">
        <v>0.94199999999999995</v>
      </c>
      <c r="X28" s="224">
        <v>0.96599999999999997</v>
      </c>
      <c r="Y28" s="229">
        <v>0.86905722969387311</v>
      </c>
      <c r="Z28" s="224">
        <v>0.70121258745708648</v>
      </c>
      <c r="AA28" s="338">
        <v>0.73671424860431645</v>
      </c>
      <c r="AB28" s="338">
        <v>0.93651071595863777</v>
      </c>
      <c r="AC28" s="199">
        <v>1.1904797458168455</v>
      </c>
      <c r="AD28" s="199">
        <v>1.171</v>
      </c>
      <c r="AE28" s="199">
        <v>2.2970000000000002</v>
      </c>
      <c r="AF28" s="199">
        <v>1.9924953993555847</v>
      </c>
      <c r="AG28" s="199">
        <v>1.3422974248504536</v>
      </c>
      <c r="AH28" s="288">
        <v>0.9092122486288603</v>
      </c>
      <c r="AI28" s="288">
        <v>1.0339726861379137</v>
      </c>
      <c r="AJ28" s="288">
        <v>1.9247802386861639</v>
      </c>
      <c r="AK28" s="226"/>
      <c r="AL28" s="226"/>
      <c r="AM28" s="226"/>
      <c r="AN28" s="199">
        <v>0.66725467142151351</v>
      </c>
      <c r="AO28" s="199">
        <v>0.60199999999999998</v>
      </c>
      <c r="AP28" s="199">
        <v>0.48899999999999999</v>
      </c>
      <c r="AQ28" s="199">
        <v>0.62866367779552534</v>
      </c>
      <c r="AR28" s="199">
        <v>0.64798348023639329</v>
      </c>
      <c r="AS28" s="199">
        <v>0.61770630942653493</v>
      </c>
      <c r="AT28" s="199">
        <v>0.62373744431410261</v>
      </c>
      <c r="AU28" s="199">
        <v>0.5681140382818034</v>
      </c>
      <c r="AV28" s="224"/>
      <c r="AW28" s="224"/>
      <c r="AX28" s="224"/>
      <c r="AY28" s="199">
        <v>3.444855536353236</v>
      </c>
      <c r="AZ28" s="199">
        <v>5.3559999999999999</v>
      </c>
      <c r="BA28" s="199">
        <v>7.9160000000000004</v>
      </c>
      <c r="BB28" s="199">
        <v>3.41</v>
      </c>
      <c r="BC28" s="199">
        <v>4.1508963286653131</v>
      </c>
      <c r="BD28" s="199">
        <v>1.0235165999529081</v>
      </c>
      <c r="BE28" s="199">
        <v>2.8640527327403591</v>
      </c>
      <c r="BF28" s="199">
        <v>2.7761504690095316</v>
      </c>
      <c r="BG28" s="2"/>
      <c r="BH28" s="2"/>
      <c r="BI28" s="387"/>
      <c r="CA28" s="229"/>
      <c r="CB28" s="229"/>
      <c r="CG28" s="229"/>
      <c r="CH28" s="229"/>
    </row>
    <row r="29" spans="1:86" ht="12.75" customHeight="1" x14ac:dyDescent="0.2">
      <c r="A29" s="153" t="s">
        <v>151</v>
      </c>
      <c r="B29" s="301">
        <v>430.66399999999999</v>
      </c>
      <c r="C29" s="301">
        <v>15.133183966370973</v>
      </c>
      <c r="D29" s="45">
        <v>390.03100000000001</v>
      </c>
      <c r="E29" s="45">
        <v>13.589</v>
      </c>
      <c r="F29" s="45">
        <v>353.73500000000001</v>
      </c>
      <c r="G29" s="45">
        <v>51.375</v>
      </c>
      <c r="H29" s="45">
        <v>286.31799999999998</v>
      </c>
      <c r="I29" s="45">
        <v>40.511000000000003</v>
      </c>
      <c r="J29" s="45">
        <v>332.27499999999998</v>
      </c>
      <c r="K29" s="45">
        <v>23.545000000000002</v>
      </c>
      <c r="L29" s="45">
        <v>280.97800000000001</v>
      </c>
      <c r="M29" s="45" t="e">
        <f>#REF!</f>
        <v>#REF!</v>
      </c>
      <c r="N29" s="45">
        <v>350.66</v>
      </c>
      <c r="O29" s="45">
        <v>55.959907585143675</v>
      </c>
      <c r="P29" s="45">
        <v>337.90600000000001</v>
      </c>
      <c r="Q29" s="45">
        <v>30.088419219794677</v>
      </c>
      <c r="R29" s="330">
        <f t="shared" si="2"/>
        <v>-21.538368658629459</v>
      </c>
      <c r="S29" s="331">
        <f t="shared" si="0"/>
        <v>1.6946806109397361</v>
      </c>
      <c r="T29" s="331">
        <f t="shared" si="1"/>
        <v>-3.6371413905207373</v>
      </c>
      <c r="U29" s="70">
        <v>1.7800737748704161</v>
      </c>
      <c r="V29" s="70">
        <v>1.538</v>
      </c>
      <c r="W29" s="70">
        <v>1.3360000000000001</v>
      </c>
      <c r="X29" s="224">
        <v>1.0620000000000001</v>
      </c>
      <c r="Y29" s="229">
        <v>1.2556462513002848</v>
      </c>
      <c r="Z29" s="224">
        <v>1.0335049171650839</v>
      </c>
      <c r="AA29" s="338">
        <v>1.3313486243401633</v>
      </c>
      <c r="AB29" s="338">
        <v>1.2122344463557395</v>
      </c>
      <c r="AC29" s="199">
        <v>0.79545058609790698</v>
      </c>
      <c r="AD29" s="199">
        <v>0.59799999999999998</v>
      </c>
      <c r="AE29" s="199">
        <v>0.27100000000000002</v>
      </c>
      <c r="AF29" s="199">
        <v>0.72415482125191089</v>
      </c>
      <c r="AG29" s="199">
        <v>0.76104331789407276</v>
      </c>
      <c r="AH29" s="288">
        <v>0.70027022646362314</v>
      </c>
      <c r="AI29" s="288">
        <v>0.77781406660726571</v>
      </c>
      <c r="AJ29" s="288">
        <v>0.6806097997778785</v>
      </c>
      <c r="AK29" s="226"/>
      <c r="AL29" s="226"/>
      <c r="AM29" s="226"/>
      <c r="AN29" s="199">
        <v>2.1201056186598448</v>
      </c>
      <c r="AO29" s="199">
        <v>1.833</v>
      </c>
      <c r="AP29" s="199">
        <v>1.663</v>
      </c>
      <c r="AQ29" s="199">
        <v>1.174622453243563</v>
      </c>
      <c r="AR29" s="199">
        <v>1.4520135319404879</v>
      </c>
      <c r="AS29" s="199">
        <v>1.1744961109716057</v>
      </c>
      <c r="AT29" s="199">
        <v>1.477512754912558</v>
      </c>
      <c r="AU29" s="199">
        <v>1.393244132647931</v>
      </c>
      <c r="AV29" s="224"/>
      <c r="AW29" s="224"/>
      <c r="AX29" s="224"/>
      <c r="AY29" s="199">
        <v>0.64321008689725678</v>
      </c>
      <c r="AZ29" s="199">
        <v>1.2390000000000001</v>
      </c>
      <c r="BA29" s="199">
        <v>1.2669999999999999</v>
      </c>
      <c r="BB29" s="199">
        <v>0</v>
      </c>
      <c r="BC29" s="199">
        <v>0.65719299452912638</v>
      </c>
      <c r="BD29" s="199">
        <v>0</v>
      </c>
      <c r="BE29" s="199">
        <v>4.730131427812827</v>
      </c>
      <c r="BF29" s="199">
        <v>1.4345971204675625</v>
      </c>
      <c r="BG29" s="2"/>
      <c r="BH29" s="2"/>
      <c r="BI29" s="387"/>
      <c r="CA29" s="229"/>
      <c r="CB29" s="229"/>
      <c r="CG29" s="229"/>
      <c r="CH29" s="229"/>
    </row>
    <row r="30" spans="1:86" ht="12.75" customHeight="1" x14ac:dyDescent="0.2">
      <c r="A30" s="153" t="s">
        <v>152</v>
      </c>
      <c r="B30" s="301">
        <v>2043.8579999999999</v>
      </c>
      <c r="C30" s="301">
        <v>39.746733797973199</v>
      </c>
      <c r="D30" s="45">
        <v>2177.6979999999999</v>
      </c>
      <c r="E30" s="45">
        <v>40.96</v>
      </c>
      <c r="F30" s="45">
        <v>1914.2529999999999</v>
      </c>
      <c r="G30" s="45">
        <v>122.899</v>
      </c>
      <c r="H30" s="45">
        <v>2236.377</v>
      </c>
      <c r="I30" s="45">
        <v>150.08000000000001</v>
      </c>
      <c r="J30" s="45">
        <v>2076.8389999999999</v>
      </c>
      <c r="K30" s="45">
        <v>70.286000000000001</v>
      </c>
      <c r="L30" s="45">
        <v>2068.7559999999999</v>
      </c>
      <c r="M30" s="45" t="e">
        <f>#REF!</f>
        <v>#REF!</v>
      </c>
      <c r="N30" s="45">
        <v>2174.86</v>
      </c>
      <c r="O30" s="45">
        <v>174.21087565706631</v>
      </c>
      <c r="P30" s="45">
        <v>2213.7849999999999</v>
      </c>
      <c r="Q30" s="45">
        <v>72.386096977431023</v>
      </c>
      <c r="R30" s="330">
        <f t="shared" si="2"/>
        <v>8.314031601021199</v>
      </c>
      <c r="S30" s="331">
        <f t="shared" si="0"/>
        <v>6.5939632296966755</v>
      </c>
      <c r="T30" s="331">
        <f t="shared" si="1"/>
        <v>1.7897703760241912</v>
      </c>
      <c r="U30" s="70">
        <v>8.4479269810318467</v>
      </c>
      <c r="V30" s="70">
        <v>8.5890000000000004</v>
      </c>
      <c r="W30" s="70">
        <v>7.2290000000000001</v>
      </c>
      <c r="X30" s="224">
        <v>8.2919999999999998</v>
      </c>
      <c r="Y30" s="229">
        <v>7.8482434877864184</v>
      </c>
      <c r="Z30" s="224">
        <v>7.6093840030705966</v>
      </c>
      <c r="AA30" s="338">
        <v>8.2572773316957946</v>
      </c>
      <c r="AB30" s="338">
        <v>7.9419318799477985</v>
      </c>
      <c r="AC30" s="199">
        <v>2.6019760583360294</v>
      </c>
      <c r="AD30" s="199">
        <v>2.077</v>
      </c>
      <c r="AE30" s="199">
        <v>1.4550000000000001</v>
      </c>
      <c r="AF30" s="199">
        <v>1.5661127617034958</v>
      </c>
      <c r="AG30" s="199">
        <v>2.2168533634232088</v>
      </c>
      <c r="AH30" s="288">
        <v>2.1599088007615954</v>
      </c>
      <c r="AI30" s="288">
        <v>2.0941684555650326</v>
      </c>
      <c r="AJ30" s="288">
        <v>1.8614155973677957</v>
      </c>
      <c r="AK30" s="226"/>
      <c r="AL30" s="226"/>
      <c r="AM30" s="226"/>
      <c r="AN30" s="199">
        <v>10.431253604436188</v>
      </c>
      <c r="AO30" s="199">
        <v>10.634</v>
      </c>
      <c r="AP30" s="199">
        <v>9.0009999999999994</v>
      </c>
      <c r="AQ30" s="199">
        <v>10.421257044219931</v>
      </c>
      <c r="AR30" s="199">
        <v>10.060996382626215</v>
      </c>
      <c r="AS30" s="199">
        <v>9.6845968595545884</v>
      </c>
      <c r="AT30" s="199">
        <v>10.239608299612726</v>
      </c>
      <c r="AU30" s="199">
        <v>10.046791604376457</v>
      </c>
      <c r="AV30" s="224"/>
      <c r="AW30" s="224"/>
      <c r="AX30" s="224"/>
      <c r="AY30" s="199">
        <v>5.5899033663559141</v>
      </c>
      <c r="AZ30" s="199">
        <v>5.915</v>
      </c>
      <c r="BA30" s="199">
        <v>7.0019999999999998</v>
      </c>
      <c r="BB30" s="199">
        <v>1.59</v>
      </c>
      <c r="BC30" s="199">
        <v>2.9134982623954855</v>
      </c>
      <c r="BD30" s="199">
        <v>7.2459235931245587</v>
      </c>
      <c r="BE30" s="199">
        <v>5.4181505445856013</v>
      </c>
      <c r="BF30" s="199">
        <v>8.0465632387503199</v>
      </c>
      <c r="BG30" s="2"/>
      <c r="BH30" s="2"/>
      <c r="BI30" s="387"/>
      <c r="CA30" s="229"/>
      <c r="CB30" s="229"/>
      <c r="CG30" s="229"/>
      <c r="CH30" s="229"/>
    </row>
    <row r="31" spans="1:86" ht="12.75" customHeight="1" x14ac:dyDescent="0.2">
      <c r="A31" s="153" t="s">
        <v>153</v>
      </c>
      <c r="B31" s="301">
        <v>2679.4789999999998</v>
      </c>
      <c r="C31" s="301">
        <v>34.988670355512191</v>
      </c>
      <c r="D31" s="45">
        <v>2704.6309999999999</v>
      </c>
      <c r="E31" s="45">
        <v>36.177</v>
      </c>
      <c r="F31" s="45">
        <v>2820.4229999999998</v>
      </c>
      <c r="G31" s="45">
        <v>126.959</v>
      </c>
      <c r="H31" s="45">
        <v>3033.471</v>
      </c>
      <c r="I31" s="45">
        <v>177.07400000000001</v>
      </c>
      <c r="J31" s="45">
        <v>2758.422</v>
      </c>
      <c r="K31" s="45">
        <v>68.728999999999999</v>
      </c>
      <c r="L31" s="45">
        <v>2599.864</v>
      </c>
      <c r="M31" s="45" t="e">
        <f>#REF!</f>
        <v>#REF!</v>
      </c>
      <c r="N31" s="45">
        <v>2763.8139999999999</v>
      </c>
      <c r="O31" s="45">
        <v>146.24017504355731</v>
      </c>
      <c r="P31" s="45">
        <v>2885.7629999999999</v>
      </c>
      <c r="Q31" s="45">
        <v>72.127367618182916</v>
      </c>
      <c r="R31" s="330">
        <f t="shared" si="2"/>
        <v>7.6986608217493036</v>
      </c>
      <c r="S31" s="331">
        <f t="shared" si="0"/>
        <v>4.6164437493610544</v>
      </c>
      <c r="T31" s="331">
        <f t="shared" si="1"/>
        <v>4.4123446802136534</v>
      </c>
      <c r="U31" s="70">
        <v>11.075154408578399</v>
      </c>
      <c r="V31" s="70">
        <v>10.667</v>
      </c>
      <c r="W31" s="70">
        <v>10.651</v>
      </c>
      <c r="X31" s="224">
        <v>11.247999999999999</v>
      </c>
      <c r="Y31" s="229">
        <v>10.423902622238309</v>
      </c>
      <c r="Z31" s="224">
        <v>9.5629274461362925</v>
      </c>
      <c r="AA31" s="338">
        <v>10.493355292397432</v>
      </c>
      <c r="AB31" s="338">
        <v>10.352646335427243</v>
      </c>
      <c r="AC31" s="199">
        <v>11.32294699816663</v>
      </c>
      <c r="AD31" s="199">
        <v>11.734</v>
      </c>
      <c r="AE31" s="199">
        <v>12.196999999999999</v>
      </c>
      <c r="AF31" s="199">
        <v>11.906751399129929</v>
      </c>
      <c r="AG31" s="199">
        <v>10.774337240991168</v>
      </c>
      <c r="AH31" s="288">
        <v>10.231424680395767</v>
      </c>
      <c r="AI31" s="288">
        <v>11.168132136436135</v>
      </c>
      <c r="AJ31" s="288">
        <v>10.129381100625643</v>
      </c>
      <c r="AK31" s="226"/>
      <c r="AL31" s="226"/>
      <c r="AM31" s="226"/>
      <c r="AN31" s="199">
        <v>11.023855965424522</v>
      </c>
      <c r="AO31" s="199">
        <v>10.345000000000001</v>
      </c>
      <c r="AP31" s="199">
        <v>10.175000000000001</v>
      </c>
      <c r="AQ31" s="199">
        <v>11.134173107189303</v>
      </c>
      <c r="AR31" s="199">
        <v>10.326859944921827</v>
      </c>
      <c r="AS31" s="199">
        <v>9.3981734070784366</v>
      </c>
      <c r="AT31" s="199">
        <v>10.309670619474687</v>
      </c>
      <c r="AU31" s="199">
        <v>10.503222560402383</v>
      </c>
      <c r="AV31" s="224"/>
      <c r="AW31" s="224"/>
      <c r="AX31" s="224"/>
      <c r="AY31" s="199">
        <v>7.605944064454885</v>
      </c>
      <c r="AZ31" s="199">
        <v>8.9350000000000005</v>
      </c>
      <c r="BA31" s="199">
        <v>11.007</v>
      </c>
      <c r="BB31" s="199">
        <v>0.73</v>
      </c>
      <c r="BC31" s="199">
        <v>7.4127756941816063</v>
      </c>
      <c r="BD31" s="199">
        <v>3.1621585825288441</v>
      </c>
      <c r="BE31" s="199">
        <v>6.981200685710327</v>
      </c>
      <c r="BF31" s="199">
        <v>5.1821934896928186</v>
      </c>
      <c r="BG31" s="2"/>
      <c r="BH31" s="2"/>
      <c r="BI31" s="387"/>
      <c r="CA31" s="229"/>
      <c r="CB31" s="229"/>
      <c r="CG31" s="229"/>
      <c r="CH31" s="229"/>
    </row>
    <row r="32" spans="1:86" ht="12.75" customHeight="1" x14ac:dyDescent="0.2">
      <c r="A32" s="153" t="s">
        <v>154</v>
      </c>
      <c r="B32" s="301">
        <v>1361.7739999999999</v>
      </c>
      <c r="C32" s="301">
        <v>26.34381076160216</v>
      </c>
      <c r="D32" s="45">
        <v>1422.3969999999999</v>
      </c>
      <c r="E32" s="45">
        <v>26.308</v>
      </c>
      <c r="F32" s="45">
        <v>1442.076</v>
      </c>
      <c r="G32" s="45">
        <v>94.441000000000003</v>
      </c>
      <c r="H32" s="45">
        <v>1372.6579999999999</v>
      </c>
      <c r="I32" s="45">
        <v>94.421999999999997</v>
      </c>
      <c r="J32" s="45">
        <v>1451.37</v>
      </c>
      <c r="K32" s="45">
        <v>49.237000000000002</v>
      </c>
      <c r="L32" s="45">
        <v>1356.2380000000001</v>
      </c>
      <c r="M32" s="45" t="e">
        <f>#REF!</f>
        <v>#REF!</v>
      </c>
      <c r="N32" s="45">
        <v>1497.2329999999999</v>
      </c>
      <c r="O32" s="45">
        <v>114.63358953678147</v>
      </c>
      <c r="P32" s="45">
        <v>1389.0250000000001</v>
      </c>
      <c r="Q32" s="45">
        <v>53.215014113978121</v>
      </c>
      <c r="R32" s="330">
        <f t="shared" si="2"/>
        <v>2.0011396898457656</v>
      </c>
      <c r="S32" s="331">
        <f t="shared" si="0"/>
        <v>-4.2955965742711877</v>
      </c>
      <c r="T32" s="331">
        <f t="shared" si="1"/>
        <v>-7.2271984387199506</v>
      </c>
      <c r="U32" s="70">
        <v>5.6286529282698021</v>
      </c>
      <c r="V32" s="70">
        <v>5.61</v>
      </c>
      <c r="W32" s="70">
        <v>5.4459999999999997</v>
      </c>
      <c r="X32" s="224">
        <v>5.09</v>
      </c>
      <c r="Y32" s="229">
        <v>5.4846356173341189</v>
      </c>
      <c r="Z32" s="224">
        <v>4.9885707843537181</v>
      </c>
      <c r="AA32" s="338">
        <v>5.6845351476264625</v>
      </c>
      <c r="AB32" s="338">
        <v>4.9831135044932067</v>
      </c>
      <c r="AC32" s="199">
        <v>3.9188007598948098</v>
      </c>
      <c r="AD32" s="199">
        <v>3.52</v>
      </c>
      <c r="AE32" s="199">
        <v>2.5579999999999998</v>
      </c>
      <c r="AF32" s="199">
        <v>2.6982523969068204</v>
      </c>
      <c r="AG32" s="199">
        <v>4.0501656018567918</v>
      </c>
      <c r="AH32" s="199">
        <v>3.1408647381793977</v>
      </c>
      <c r="AI32" s="199">
        <v>2.4904953213833867</v>
      </c>
      <c r="AJ32" s="199">
        <v>2.8168873180256835</v>
      </c>
      <c r="AK32" s="226"/>
      <c r="AL32" s="226"/>
      <c r="AM32" s="226"/>
      <c r="AN32" s="199">
        <v>6.2297378053542793</v>
      </c>
      <c r="AO32" s="199">
        <v>6.2430000000000003</v>
      </c>
      <c r="AP32" s="199">
        <v>6.35</v>
      </c>
      <c r="AQ32" s="199">
        <v>5.8420845033019466</v>
      </c>
      <c r="AR32" s="199">
        <v>6.0111734045591021</v>
      </c>
      <c r="AS32" s="199">
        <v>5.5776953093878792</v>
      </c>
      <c r="AT32" s="199">
        <v>6.68906566032339</v>
      </c>
      <c r="AU32" s="199">
        <v>5.6456308149052905</v>
      </c>
      <c r="AV32" s="224"/>
      <c r="AW32" s="224"/>
      <c r="AX32" s="224"/>
      <c r="AY32" s="199">
        <v>2.4925151522527567</v>
      </c>
      <c r="AZ32" s="199">
        <v>8.6449999999999996</v>
      </c>
      <c r="BA32" s="199">
        <v>2.0089999999999999</v>
      </c>
      <c r="BB32" s="199">
        <v>3.24</v>
      </c>
      <c r="BC32" s="199">
        <v>7.2570794480955172</v>
      </c>
      <c r="BD32" s="199">
        <v>13.082028490699319</v>
      </c>
      <c r="BE32" s="199">
        <v>6.8276662183768062</v>
      </c>
      <c r="BF32" s="199">
        <v>11.187307451083099</v>
      </c>
      <c r="BG32" s="2"/>
      <c r="BH32" s="2"/>
      <c r="BI32" s="387"/>
      <c r="CA32" s="229"/>
      <c r="CB32" s="229"/>
      <c r="CG32" s="229"/>
      <c r="CH32" s="229"/>
    </row>
    <row r="33" spans="1:86" ht="12.75" customHeight="1" x14ac:dyDescent="0.2">
      <c r="A33" s="153" t="s">
        <v>155</v>
      </c>
      <c r="B33" s="301">
        <v>670.02599999999995</v>
      </c>
      <c r="C33" s="301">
        <v>16.692694052157179</v>
      </c>
      <c r="D33" s="45">
        <v>658.01800000000003</v>
      </c>
      <c r="E33" s="45">
        <v>17.172000000000001</v>
      </c>
      <c r="F33" s="45">
        <v>765.63099999999997</v>
      </c>
      <c r="G33" s="45">
        <v>69.400999999999996</v>
      </c>
      <c r="H33" s="45">
        <v>701.875</v>
      </c>
      <c r="I33" s="45">
        <v>65.828999999999994</v>
      </c>
      <c r="J33" s="45">
        <v>710.84100000000001</v>
      </c>
      <c r="K33" s="45">
        <v>37.905000000000001</v>
      </c>
      <c r="L33" s="45">
        <v>690.85299999999995</v>
      </c>
      <c r="M33" s="45" t="e">
        <f>#REF!</f>
        <v>#REF!</v>
      </c>
      <c r="N33" s="45">
        <v>671.82100000000003</v>
      </c>
      <c r="O33" s="45">
        <v>69.600290383606094</v>
      </c>
      <c r="P33" s="45">
        <v>686.67600000000004</v>
      </c>
      <c r="Q33" s="45">
        <v>36.969688987126105</v>
      </c>
      <c r="R33" s="330">
        <f t="shared" si="2"/>
        <v>2.4849781948760308</v>
      </c>
      <c r="S33" s="331">
        <f t="shared" si="0"/>
        <v>-3.3994944017016415</v>
      </c>
      <c r="T33" s="331">
        <f t="shared" si="1"/>
        <v>2.2111544592979371</v>
      </c>
      <c r="U33" s="70">
        <v>2.7694344339933807</v>
      </c>
      <c r="V33" s="70">
        <v>2.5950000000000002</v>
      </c>
      <c r="W33" s="70">
        <v>2.891</v>
      </c>
      <c r="X33" s="224">
        <v>2.6019999999999999</v>
      </c>
      <c r="Y33" s="229">
        <v>2.6862232696427535</v>
      </c>
      <c r="Z33" s="224">
        <v>2.541124118394499</v>
      </c>
      <c r="AA33" s="338">
        <v>2.5506985802567526</v>
      </c>
      <c r="AB33" s="338">
        <v>2.4634433856923934</v>
      </c>
      <c r="AC33" s="199">
        <v>2.1053897779215713</v>
      </c>
      <c r="AD33" s="199">
        <v>1.649</v>
      </c>
      <c r="AE33" s="199">
        <v>0.98799999999999999</v>
      </c>
      <c r="AF33" s="199">
        <v>0.75213979683795118</v>
      </c>
      <c r="AG33" s="199">
        <v>1.3619032728530149</v>
      </c>
      <c r="AH33" s="199">
        <v>1.1823133182927108</v>
      </c>
      <c r="AI33" s="199">
        <v>1.3387407212457707</v>
      </c>
      <c r="AJ33" s="199">
        <v>0.92227467930897156</v>
      </c>
      <c r="AK33" s="226"/>
      <c r="AL33" s="226"/>
      <c r="AM33" s="226"/>
      <c r="AN33" s="199">
        <v>2.9983131988551128</v>
      </c>
      <c r="AO33" s="199">
        <v>2.8969999999999998</v>
      </c>
      <c r="AP33" s="199">
        <v>3.488</v>
      </c>
      <c r="AQ33" s="199">
        <v>3.1834797177235106</v>
      </c>
      <c r="AR33" s="199">
        <v>3.1885711075818146</v>
      </c>
      <c r="AS33" s="199">
        <v>3.0310858754602448</v>
      </c>
      <c r="AT33" s="199">
        <v>2.934081846466682</v>
      </c>
      <c r="AU33" s="199">
        <v>3.0004877135430705</v>
      </c>
      <c r="AV33" s="224"/>
      <c r="AW33" s="224"/>
      <c r="AX33" s="224"/>
      <c r="AY33" s="199">
        <v>2.0519436263174549</v>
      </c>
      <c r="AZ33" s="199">
        <v>1.514</v>
      </c>
      <c r="BA33" s="199">
        <v>0.42199999999999999</v>
      </c>
      <c r="BB33" s="199">
        <v>1.31</v>
      </c>
      <c r="BC33" s="199">
        <v>2.9965075869662456</v>
      </c>
      <c r="BD33" s="199">
        <v>4.4229750412055573</v>
      </c>
      <c r="BE33" s="199">
        <v>2.730142971757739</v>
      </c>
      <c r="BF33" s="199">
        <v>2.2395980509052817</v>
      </c>
      <c r="BG33" s="2"/>
      <c r="BH33" s="2"/>
      <c r="BI33" s="387"/>
      <c r="CA33" s="229"/>
      <c r="CB33" s="229"/>
      <c r="CG33" s="229"/>
      <c r="CH33" s="229"/>
    </row>
    <row r="34" spans="1:86" ht="12.75" customHeight="1" x14ac:dyDescent="0.2">
      <c r="A34" s="153" t="s">
        <v>156</v>
      </c>
      <c r="B34" s="301">
        <v>318.36700000000002</v>
      </c>
      <c r="C34" s="301">
        <v>11.237280305441239</v>
      </c>
      <c r="D34" s="45">
        <v>386.9</v>
      </c>
      <c r="E34" s="45">
        <v>12.987</v>
      </c>
      <c r="F34" s="45">
        <v>338.68400000000003</v>
      </c>
      <c r="G34" s="45">
        <v>47.152999999999999</v>
      </c>
      <c r="H34" s="45">
        <v>455.55900000000003</v>
      </c>
      <c r="I34" s="45">
        <v>68.367000000000004</v>
      </c>
      <c r="J34" s="45">
        <v>458.01299999999998</v>
      </c>
      <c r="K34" s="45">
        <v>29.951000000000001</v>
      </c>
      <c r="L34" s="45">
        <v>348.63400000000001</v>
      </c>
      <c r="M34" s="45" t="e">
        <f>#REF!</f>
        <v>#REF!</v>
      </c>
      <c r="N34" s="45">
        <v>369.423</v>
      </c>
      <c r="O34" s="45">
        <v>50.54785388198956</v>
      </c>
      <c r="P34" s="45">
        <v>477.084</v>
      </c>
      <c r="Q34" s="45">
        <v>32.131478801799418</v>
      </c>
      <c r="R34" s="330">
        <f t="shared" si="2"/>
        <v>49.853470994167104</v>
      </c>
      <c r="S34" s="331">
        <f t="shared" si="0"/>
        <v>4.1638556110852765</v>
      </c>
      <c r="T34" s="331">
        <f t="shared" si="1"/>
        <v>29.143014917858402</v>
      </c>
      <c r="U34" s="70">
        <v>1.315913908485896</v>
      </c>
      <c r="V34" s="70">
        <v>1.526</v>
      </c>
      <c r="W34" s="70">
        <v>1.2789999999999999</v>
      </c>
      <c r="X34" s="224">
        <v>1.6890000000000001</v>
      </c>
      <c r="Y34" s="229">
        <v>1.7308022165278678</v>
      </c>
      <c r="Z34" s="224">
        <v>1.2823600185456934</v>
      </c>
      <c r="AA34" s="338">
        <v>1.4025859888485033</v>
      </c>
      <c r="AB34" s="338">
        <v>1.7115341503411647</v>
      </c>
      <c r="AC34" s="199">
        <v>1.8404386816322806</v>
      </c>
      <c r="AD34" s="199">
        <v>2.1709999999999998</v>
      </c>
      <c r="AE34" s="199">
        <v>1.647</v>
      </c>
      <c r="AF34" s="199">
        <v>1.6542353263886436</v>
      </c>
      <c r="AG34" s="199">
        <v>2.3263124543460871</v>
      </c>
      <c r="AH34" s="199">
        <v>1.9403185900232816</v>
      </c>
      <c r="AI34" s="199">
        <v>1.7902565549781049</v>
      </c>
      <c r="AJ34" s="199">
        <v>2.2986414857620483</v>
      </c>
      <c r="AK34" s="226"/>
      <c r="AL34" s="226"/>
      <c r="AM34" s="226"/>
      <c r="AN34" s="199">
        <v>1.1425875238485774</v>
      </c>
      <c r="AO34" s="199">
        <v>1.3169999999999999</v>
      </c>
      <c r="AP34" s="199">
        <v>1.173</v>
      </c>
      <c r="AQ34" s="199">
        <v>1.6594678611737044</v>
      </c>
      <c r="AR34" s="199">
        <v>1.4940064110147497</v>
      </c>
      <c r="AS34" s="199">
        <v>1.0502842650742723</v>
      </c>
      <c r="AT34" s="199">
        <v>1.2516998786637248</v>
      </c>
      <c r="AU34" s="199">
        <v>1.5190529454246982</v>
      </c>
      <c r="AV34" s="224"/>
      <c r="AW34" s="224"/>
      <c r="AX34" s="224"/>
      <c r="AY34" s="199">
        <v>1.0649173624126769</v>
      </c>
      <c r="AZ34" s="199">
        <v>2.8029999999999999</v>
      </c>
      <c r="BA34" s="199">
        <v>0</v>
      </c>
      <c r="BB34" s="199">
        <v>6.46</v>
      </c>
      <c r="BC34" s="199">
        <v>2.4812476344493</v>
      </c>
      <c r="BD34" s="199">
        <v>0</v>
      </c>
      <c r="BE34" s="199">
        <v>4.5829461301810666</v>
      </c>
      <c r="BF34" s="199">
        <v>0.94215434238729656</v>
      </c>
      <c r="BG34" s="2"/>
      <c r="BH34" s="2"/>
      <c r="BI34" s="387"/>
      <c r="CA34" s="229"/>
      <c r="CB34" s="229"/>
      <c r="CG34" s="229"/>
      <c r="CH34" s="229"/>
    </row>
    <row r="35" spans="1:86" ht="12.75" customHeight="1" x14ac:dyDescent="0.2">
      <c r="A35" s="153" t="s">
        <v>157</v>
      </c>
      <c r="B35" s="302">
        <v>2484.89</v>
      </c>
      <c r="C35" s="302">
        <v>36.321428103842059</v>
      </c>
      <c r="D35" s="46">
        <v>2623.65</v>
      </c>
      <c r="E35" s="46">
        <v>38.097000000000001</v>
      </c>
      <c r="F35" s="46">
        <v>2619.1909999999998</v>
      </c>
      <c r="G35" s="46">
        <v>126.33799999999999</v>
      </c>
      <c r="H35" s="46">
        <v>2688.078</v>
      </c>
      <c r="I35" s="46">
        <v>145.02099999999999</v>
      </c>
      <c r="J35" s="46">
        <v>2703.8510000000001</v>
      </c>
      <c r="K35" s="46">
        <v>82.266999999999996</v>
      </c>
      <c r="L35" s="46">
        <v>2704.4810000000002</v>
      </c>
      <c r="M35" s="46" t="e">
        <f>#REF!</f>
        <v>#REF!</v>
      </c>
      <c r="N35" s="46">
        <v>2836.0529999999999</v>
      </c>
      <c r="O35" s="46">
        <v>153.56436943043053</v>
      </c>
      <c r="P35" s="46">
        <v>2838.6759999999999</v>
      </c>
      <c r="Q35" s="46">
        <v>75.873797381706893</v>
      </c>
      <c r="R35" s="330">
        <f t="shared" si="2"/>
        <v>14.237491398009583</v>
      </c>
      <c r="S35" s="331">
        <f t="shared" si="0"/>
        <v>4.986406425501988</v>
      </c>
      <c r="T35" s="331">
        <f t="shared" si="1"/>
        <v>9.248769328358275E-2</v>
      </c>
      <c r="U35" s="70">
        <v>10.270855057394508</v>
      </c>
      <c r="V35" s="70">
        <v>10.348000000000001</v>
      </c>
      <c r="W35" s="70">
        <v>9.891</v>
      </c>
      <c r="X35" s="224">
        <v>9.9670000000000005</v>
      </c>
      <c r="Y35" s="229">
        <v>10.217682257842229</v>
      </c>
      <c r="Z35" s="224">
        <v>9.9477340285700055</v>
      </c>
      <c r="AA35" s="338">
        <v>10.767624650960455</v>
      </c>
      <c r="AB35" s="338">
        <v>10.18372218677184</v>
      </c>
      <c r="AC35" s="200">
        <v>16.89508308238554</v>
      </c>
      <c r="AD35" s="249">
        <v>18.381</v>
      </c>
      <c r="AE35" s="249">
        <v>14.332000000000001</v>
      </c>
      <c r="AF35" s="249">
        <v>16.336443426533652</v>
      </c>
      <c r="AG35" s="249">
        <v>15.563941122893924</v>
      </c>
      <c r="AH35" s="249">
        <v>15.486865817033888</v>
      </c>
      <c r="AI35" s="249">
        <v>18.196695320749214</v>
      </c>
      <c r="AJ35" s="249">
        <v>17.236366034297788</v>
      </c>
      <c r="AK35" s="226"/>
      <c r="AL35" s="226"/>
      <c r="AM35" s="226"/>
      <c r="AN35" s="50">
        <v>8.0746647534107368</v>
      </c>
      <c r="AO35" s="50">
        <v>7.86</v>
      </c>
      <c r="AP35" s="50">
        <v>8.4890000000000008</v>
      </c>
      <c r="AQ35" s="50">
        <v>8.0610528350666435</v>
      </c>
      <c r="AR35" s="248">
        <v>8.1452958885498763</v>
      </c>
      <c r="AS35" s="248">
        <v>7.7924630663551087</v>
      </c>
      <c r="AT35" s="248">
        <v>8.3567080025793086</v>
      </c>
      <c r="AU35" s="248">
        <v>7.7174127597030679</v>
      </c>
      <c r="AV35" s="224"/>
      <c r="AW35" s="224"/>
      <c r="AX35" s="224"/>
      <c r="AY35" s="200">
        <v>7.9029038775162483</v>
      </c>
      <c r="AZ35" s="200">
        <v>7.8250000000000002</v>
      </c>
      <c r="BA35" s="200">
        <v>17.594000000000001</v>
      </c>
      <c r="BB35" s="199">
        <v>3.37</v>
      </c>
      <c r="BC35" s="200">
        <v>12.590751126862335</v>
      </c>
      <c r="BD35" s="200">
        <v>13.61218212856134</v>
      </c>
      <c r="BE35" s="200">
        <v>16.642328182809909</v>
      </c>
      <c r="BF35" s="200">
        <v>11.822417346115941</v>
      </c>
      <c r="BG35" s="2"/>
      <c r="BH35" s="2"/>
      <c r="BI35" s="387"/>
      <c r="CA35" s="229"/>
      <c r="CB35" s="229"/>
      <c r="CG35" s="229"/>
      <c r="CH35" s="229"/>
    </row>
    <row r="36" spans="1:86" ht="12.75" customHeight="1" x14ac:dyDescent="0.2">
      <c r="A36" s="155" t="s">
        <v>158</v>
      </c>
      <c r="B36" s="45">
        <v>1.2030000000000001</v>
      </c>
      <c r="C36" s="199">
        <v>0.56675652403265586</v>
      </c>
      <c r="D36" s="45">
        <v>0.54400000000000004</v>
      </c>
      <c r="E36" s="45">
        <v>0.28399999999999997</v>
      </c>
      <c r="F36" s="45">
        <v>4.9740000000000002</v>
      </c>
      <c r="G36" s="45">
        <v>4.9740000000000002</v>
      </c>
      <c r="H36" s="45">
        <v>0.877</v>
      </c>
      <c r="I36" s="45">
        <v>0.877</v>
      </c>
      <c r="J36" s="45">
        <v>3.7789999999999999</v>
      </c>
      <c r="K36" s="45">
        <v>2.4929999999999999</v>
      </c>
      <c r="L36" s="45">
        <v>3.8319999999999999</v>
      </c>
      <c r="M36" s="45" t="e">
        <f>#REF!</f>
        <v>#REF!</v>
      </c>
      <c r="N36" s="45">
        <v>2.0920000000000001</v>
      </c>
      <c r="O36" s="45">
        <v>2.0922505999999998</v>
      </c>
      <c r="P36" s="45">
        <v>1.0980000000000001</v>
      </c>
      <c r="Q36" s="45">
        <v>0.89789821127689617</v>
      </c>
      <c r="R36" s="330">
        <f t="shared" si="2"/>
        <v>-8.7281795511221958</v>
      </c>
      <c r="S36" s="331">
        <f t="shared" si="0"/>
        <v>-70.944694363588241</v>
      </c>
      <c r="T36" s="331">
        <f t="shared" si="1"/>
        <v>-47.514340344168261</v>
      </c>
      <c r="U36" s="70">
        <v>4.9723885701361409E-3</v>
      </c>
      <c r="V36" s="70">
        <v>2E-3</v>
      </c>
      <c r="W36" s="70">
        <v>1.9E-2</v>
      </c>
      <c r="X36" s="224">
        <v>3.0000000000000001E-3</v>
      </c>
      <c r="Y36" s="229">
        <v>1.4280602463813939E-2</v>
      </c>
      <c r="Z36" s="224">
        <v>1.4095021114025299E-2</v>
      </c>
      <c r="AA36" s="224">
        <v>7.9426832889968099E-3</v>
      </c>
      <c r="AB36" s="224">
        <v>3.9390641838221345E-3</v>
      </c>
      <c r="AC36" s="199">
        <v>4.6622367122105806E-3</v>
      </c>
      <c r="AD36" s="199">
        <v>2E-3</v>
      </c>
      <c r="AE36" s="199">
        <v>0</v>
      </c>
      <c r="AF36" s="199">
        <v>1.389740860076865E-2</v>
      </c>
      <c r="AG36" s="199">
        <v>3.626116754341482E-3</v>
      </c>
      <c r="AH36" s="199">
        <v>3.7680281997503E-2</v>
      </c>
      <c r="AI36" s="199">
        <v>1.4918936744342377E-2</v>
      </c>
      <c r="AJ36" s="199">
        <v>0</v>
      </c>
      <c r="AK36" s="226"/>
      <c r="AL36" s="45"/>
      <c r="AM36" s="45"/>
      <c r="AN36" s="199">
        <v>5.127173341009466E-3</v>
      </c>
      <c r="AO36" s="199">
        <v>2E-3</v>
      </c>
      <c r="AP36" s="199">
        <v>2.5000000000000001E-2</v>
      </c>
      <c r="AQ36" s="199">
        <v>0</v>
      </c>
      <c r="AR36" s="199">
        <v>1.8522395525916682E-2</v>
      </c>
      <c r="AS36" s="199">
        <v>5.3318606460800114E-3</v>
      </c>
      <c r="AT36" s="199">
        <v>5.7961424682754364E-3</v>
      </c>
      <c r="AU36" s="199">
        <v>5.3593822086863384E-3</v>
      </c>
      <c r="AV36" s="224"/>
      <c r="AW36" s="224"/>
      <c r="AX36" s="224"/>
      <c r="AY36" s="199">
        <v>0</v>
      </c>
      <c r="AZ36" s="199">
        <v>0</v>
      </c>
      <c r="BA36" s="199">
        <v>0</v>
      </c>
      <c r="BB36" s="199">
        <v>0</v>
      </c>
      <c r="BC36" s="199">
        <v>0</v>
      </c>
      <c r="BD36" s="199">
        <v>0</v>
      </c>
      <c r="BE36" s="199">
        <v>0</v>
      </c>
      <c r="BF36" s="199">
        <v>0</v>
      </c>
      <c r="BG36" s="2"/>
      <c r="BH36" s="2"/>
      <c r="BI36" s="387"/>
      <c r="CA36" s="229"/>
      <c r="CB36" s="229"/>
      <c r="CG36" s="229"/>
      <c r="CH36" s="229"/>
    </row>
    <row r="37" spans="1:86" ht="6" customHeight="1" x14ac:dyDescent="0.2">
      <c r="A37" s="156"/>
      <c r="B37" s="177"/>
      <c r="C37" s="177"/>
      <c r="D37" s="156"/>
      <c r="E37" s="156"/>
      <c r="F37" s="156"/>
      <c r="G37" s="156"/>
      <c r="H37" s="156"/>
      <c r="I37" s="156"/>
      <c r="J37" s="156"/>
      <c r="K37" s="156"/>
      <c r="L37" s="251"/>
      <c r="M37" s="251"/>
      <c r="N37" s="251"/>
      <c r="O37" s="251"/>
      <c r="P37" s="251"/>
      <c r="Q37" s="251"/>
      <c r="R37" s="251"/>
      <c r="S37" s="156"/>
      <c r="T37" s="156"/>
      <c r="U37" s="147"/>
      <c r="V37" s="147"/>
      <c r="W37" s="147"/>
      <c r="X37" s="147"/>
      <c r="Y37" s="252"/>
      <c r="Z37" s="147"/>
      <c r="AA37" s="147"/>
      <c r="AB37" s="147"/>
      <c r="AC37" s="147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5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389"/>
    </row>
    <row r="38" spans="1:86" ht="6" customHeight="1" x14ac:dyDescent="0.2">
      <c r="U38" s="1"/>
      <c r="V38" s="1"/>
      <c r="W38" s="1"/>
      <c r="X38" s="1"/>
      <c r="Y38" s="1"/>
      <c r="Z38" s="1"/>
      <c r="AA38" s="1"/>
      <c r="AB38" s="1"/>
      <c r="AC38" s="1"/>
    </row>
    <row r="39" spans="1:86" s="135" customFormat="1" ht="17.25" customHeight="1" x14ac:dyDescent="0.2">
      <c r="A39" s="223" t="s">
        <v>201</v>
      </c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BA39" s="178"/>
      <c r="BB39" s="178"/>
      <c r="BC39" s="178"/>
      <c r="BD39" s="178"/>
      <c r="BE39" s="178"/>
      <c r="BF39" s="178"/>
      <c r="BK39" s="141"/>
    </row>
    <row r="40" spans="1:86" s="157" customFormat="1" ht="17.25" customHeight="1" x14ac:dyDescent="0.2">
      <c r="A40" s="223" t="s">
        <v>199</v>
      </c>
      <c r="B40" s="141"/>
      <c r="C40" s="141"/>
      <c r="BK40" s="141"/>
    </row>
    <row r="41" spans="1:86" s="157" customFormat="1" ht="17.25" customHeight="1" x14ac:dyDescent="0.2">
      <c r="A41" s="223" t="s">
        <v>237</v>
      </c>
      <c r="B41" s="141"/>
      <c r="C41" s="141"/>
      <c r="BK41" s="141"/>
    </row>
    <row r="42" spans="1:86" s="135" customFormat="1" ht="17.25" customHeight="1" x14ac:dyDescent="0.2">
      <c r="A42" s="223" t="s">
        <v>202</v>
      </c>
      <c r="B42" s="141"/>
      <c r="C42" s="141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BA42" s="178"/>
      <c r="BB42" s="178"/>
      <c r="BC42" s="178"/>
      <c r="BD42" s="178"/>
      <c r="BE42" s="178"/>
      <c r="BF42" s="178"/>
      <c r="BK42" s="141"/>
    </row>
    <row r="43" spans="1:86" s="135" customFormat="1" ht="15" customHeight="1" x14ac:dyDescent="0.2">
      <c r="A43" s="179" t="s">
        <v>203</v>
      </c>
      <c r="B43" s="157"/>
      <c r="C43" s="157"/>
      <c r="BK43" s="141"/>
    </row>
    <row r="44" spans="1:86" s="135" customFormat="1" x14ac:dyDescent="0.2">
      <c r="A44" s="223" t="s">
        <v>274</v>
      </c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P44" s="134"/>
      <c r="AQ44" s="134"/>
      <c r="AR44" s="134"/>
      <c r="AS44" s="134"/>
      <c r="AT44" s="134"/>
      <c r="AU44" s="134"/>
      <c r="BA44" s="134"/>
      <c r="BB44" s="134"/>
      <c r="BC44" s="134"/>
      <c r="BD44" s="134"/>
      <c r="BE44" s="134"/>
      <c r="BF44" s="134"/>
      <c r="BK44" s="141"/>
    </row>
    <row r="45" spans="1:86" s="135" customFormat="1" ht="15" customHeight="1" x14ac:dyDescent="0.2">
      <c r="A45" s="180" t="s">
        <v>179</v>
      </c>
      <c r="B45" s="181"/>
      <c r="C45" s="181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BA45" s="178"/>
      <c r="BB45" s="178"/>
      <c r="BC45" s="178"/>
      <c r="BD45" s="178"/>
      <c r="BE45" s="178"/>
      <c r="BF45" s="178"/>
    </row>
    <row r="46" spans="1:86" x14ac:dyDescent="0.2">
      <c r="A46" s="223" t="s">
        <v>222</v>
      </c>
      <c r="B46" s="223"/>
      <c r="C46" s="223"/>
    </row>
  </sheetData>
  <mergeCells count="81">
    <mergeCell ref="A1:BI2"/>
    <mergeCell ref="Q8:Q9"/>
    <mergeCell ref="T7:T9"/>
    <mergeCell ref="R6:T6"/>
    <mergeCell ref="AB7:AB9"/>
    <mergeCell ref="U6:AB6"/>
    <mergeCell ref="Z7:Z9"/>
    <mergeCell ref="AH6:AH9"/>
    <mergeCell ref="AS6:AS9"/>
    <mergeCell ref="J6:K7"/>
    <mergeCell ref="J8:J9"/>
    <mergeCell ref="K8:K9"/>
    <mergeCell ref="L6:M7"/>
    <mergeCell ref="L8:L9"/>
    <mergeCell ref="M8:M9"/>
    <mergeCell ref="N6:O7"/>
    <mergeCell ref="N8:N9"/>
    <mergeCell ref="O8:O9"/>
    <mergeCell ref="AA7:AA9"/>
    <mergeCell ref="P6:Q7"/>
    <mergeCell ref="P8:P9"/>
    <mergeCell ref="S7:S9"/>
    <mergeCell ref="X7:X9"/>
    <mergeCell ref="R7:R9"/>
    <mergeCell ref="W7:W9"/>
    <mergeCell ref="AC5:AL5"/>
    <mergeCell ref="AC4:AL4"/>
    <mergeCell ref="AR6:AR9"/>
    <mergeCell ref="AG6:AG9"/>
    <mergeCell ref="AF6:AF9"/>
    <mergeCell ref="AD6:AD9"/>
    <mergeCell ref="AE6:AE9"/>
    <mergeCell ref="AI6:AI9"/>
    <mergeCell ref="BG7:BG9"/>
    <mergeCell ref="BB6:BB9"/>
    <mergeCell ref="BC6:BC9"/>
    <mergeCell ref="AP6:AP9"/>
    <mergeCell ref="AQ6:AQ9"/>
    <mergeCell ref="BD6:BD9"/>
    <mergeCell ref="BA6:BA9"/>
    <mergeCell ref="AV7:AV9"/>
    <mergeCell ref="AT6:AT9"/>
    <mergeCell ref="BE6:BE9"/>
    <mergeCell ref="AX7:AX9"/>
    <mergeCell ref="AV6:AX6"/>
    <mergeCell ref="BF6:BF9"/>
    <mergeCell ref="AW7:AW9"/>
    <mergeCell ref="AY6:AY9"/>
    <mergeCell ref="AZ6:AZ9"/>
    <mergeCell ref="A4:A9"/>
    <mergeCell ref="D6:E7"/>
    <mergeCell ref="AL7:AL9"/>
    <mergeCell ref="AN6:AN9"/>
    <mergeCell ref="AO6:AO9"/>
    <mergeCell ref="B6:C7"/>
    <mergeCell ref="B8:B9"/>
    <mergeCell ref="C8:C9"/>
    <mergeCell ref="F6:G7"/>
    <mergeCell ref="F8:F9"/>
    <mergeCell ref="G8:G9"/>
    <mergeCell ref="D8:D9"/>
    <mergeCell ref="E8:E9"/>
    <mergeCell ref="Y7:Y9"/>
    <mergeCell ref="U7:U9"/>
    <mergeCell ref="V7:V9"/>
    <mergeCell ref="BI7:BI9"/>
    <mergeCell ref="BG6:BI6"/>
    <mergeCell ref="AY4:BI4"/>
    <mergeCell ref="B4:AB5"/>
    <mergeCell ref="AJ6:AJ9"/>
    <mergeCell ref="AK6:AM6"/>
    <mergeCell ref="AM7:AM9"/>
    <mergeCell ref="AU6:AU9"/>
    <mergeCell ref="AN4:AX4"/>
    <mergeCell ref="AN5:AX5"/>
    <mergeCell ref="BH7:BH9"/>
    <mergeCell ref="H8:H9"/>
    <mergeCell ref="I8:I9"/>
    <mergeCell ref="AK7:AK9"/>
    <mergeCell ref="AC6:AC9"/>
    <mergeCell ref="H6:I7"/>
  </mergeCells>
  <pageMargins left="0.7" right="0.45" top="0.75" bottom="0.75" header="0.3" footer="0.3"/>
  <pageSetup scale="65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BN41"/>
  <sheetViews>
    <sheetView zoomScale="80" zoomScaleNormal="80" workbookViewId="0">
      <pane xSplit="1" ySplit="8" topLeftCell="X9" activePane="bottomRight" state="frozen"/>
      <selection pane="topRight" activeCell="B1" sqref="B1"/>
      <selection pane="bottomLeft" activeCell="A9" sqref="A9"/>
      <selection pane="bottomRight" activeCell="X4" sqref="X4"/>
    </sheetView>
  </sheetViews>
  <sheetFormatPr defaultColWidth="8.875" defaultRowHeight="12.75" x14ac:dyDescent="0.2"/>
  <cols>
    <col min="1" max="1" width="49.75" style="38" customWidth="1"/>
    <col min="2" max="3" width="10.125" style="38" customWidth="1"/>
    <col min="4" max="17" width="11" style="38" customWidth="1"/>
    <col min="18" max="19" width="9.5" style="38" customWidth="1"/>
    <col min="20" max="21" width="10.625" style="38" customWidth="1"/>
    <col min="22" max="33" width="11" style="38" customWidth="1"/>
    <col min="34" max="35" width="11.375" style="38" customWidth="1"/>
    <col min="36" max="37" width="11.375" style="133" customWidth="1"/>
    <col min="38" max="49" width="11" style="38" customWidth="1"/>
    <col min="50" max="51" width="11.125" style="133" customWidth="1"/>
    <col min="52" max="53" width="10.125" style="38" customWidth="1"/>
    <col min="54" max="65" width="11" style="38" customWidth="1"/>
    <col min="66" max="16384" width="8.875" style="38"/>
  </cols>
  <sheetData>
    <row r="1" spans="1:65" s="193" customFormat="1" ht="15.75" customHeight="1" x14ac:dyDescent="0.2">
      <c r="A1" s="544" t="s">
        <v>322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/>
      <c r="AS1" s="544"/>
      <c r="AT1" s="544"/>
      <c r="AU1" s="544"/>
      <c r="AV1" s="544"/>
      <c r="AW1" s="544"/>
      <c r="AX1" s="544"/>
      <c r="AY1" s="544"/>
      <c r="AZ1" s="544"/>
      <c r="BA1" s="544"/>
      <c r="BB1" s="544"/>
      <c r="BC1" s="544"/>
      <c r="BD1" s="544"/>
      <c r="BE1" s="544"/>
      <c r="BF1" s="544"/>
      <c r="BG1" s="544"/>
      <c r="BH1" s="544"/>
      <c r="BI1" s="544"/>
      <c r="BJ1" s="544"/>
      <c r="BK1" s="544"/>
      <c r="BL1" s="544"/>
      <c r="BM1" s="544"/>
    </row>
    <row r="2" spans="1:65" s="193" customFormat="1" ht="15.75" customHeight="1" x14ac:dyDescent="0.2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544"/>
      <c r="AP2" s="544"/>
      <c r="AQ2" s="544"/>
      <c r="AR2" s="544"/>
      <c r="AS2" s="544"/>
      <c r="AT2" s="544"/>
      <c r="AU2" s="544"/>
      <c r="AV2" s="544"/>
      <c r="AW2" s="544"/>
      <c r="AX2" s="544"/>
      <c r="AY2" s="544"/>
      <c r="AZ2" s="544"/>
      <c r="BA2" s="544"/>
      <c r="BB2" s="544"/>
      <c r="BC2" s="544"/>
      <c r="BD2" s="544"/>
      <c r="BE2" s="544"/>
      <c r="BF2" s="544"/>
      <c r="BG2" s="544"/>
      <c r="BH2" s="544"/>
      <c r="BI2" s="544"/>
      <c r="BJ2" s="544"/>
      <c r="BK2" s="544"/>
      <c r="BL2" s="544"/>
      <c r="BM2" s="544"/>
    </row>
    <row r="3" spans="1:65" s="193" customFormat="1" ht="19.5" customHeight="1" x14ac:dyDescent="0.2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4"/>
      <c r="AZ3" s="544"/>
      <c r="BA3" s="544"/>
      <c r="BB3" s="544"/>
      <c r="BC3" s="544"/>
      <c r="BD3" s="544"/>
      <c r="BE3" s="544"/>
      <c r="BF3" s="544"/>
      <c r="BG3" s="544"/>
      <c r="BH3" s="544"/>
      <c r="BI3" s="544"/>
      <c r="BJ3" s="544"/>
      <c r="BK3" s="544"/>
      <c r="BL3" s="544"/>
      <c r="BM3" s="544"/>
    </row>
    <row r="4" spans="1:65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ht="37.5" customHeight="1" x14ac:dyDescent="0.2">
      <c r="A5" s="541" t="s">
        <v>107</v>
      </c>
      <c r="B5" s="538" t="s">
        <v>100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40"/>
      <c r="R5" s="533" t="s">
        <v>108</v>
      </c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5"/>
      <c r="AH5" s="533" t="s">
        <v>109</v>
      </c>
      <c r="AI5" s="534"/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5"/>
      <c r="AX5" s="533" t="s">
        <v>110</v>
      </c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  <c r="BL5" s="534"/>
      <c r="BM5" s="535"/>
    </row>
    <row r="6" spans="1:65" ht="31.5" customHeight="1" x14ac:dyDescent="0.2">
      <c r="A6" s="542"/>
      <c r="B6" s="536" t="s">
        <v>320</v>
      </c>
      <c r="C6" s="537"/>
      <c r="D6" s="536" t="s">
        <v>236</v>
      </c>
      <c r="E6" s="537"/>
      <c r="F6" s="536" t="s">
        <v>271</v>
      </c>
      <c r="G6" s="537"/>
      <c r="H6" s="536" t="s">
        <v>283</v>
      </c>
      <c r="I6" s="537"/>
      <c r="J6" s="536" t="s">
        <v>290</v>
      </c>
      <c r="K6" s="537"/>
      <c r="L6" s="536" t="s">
        <v>296</v>
      </c>
      <c r="M6" s="537"/>
      <c r="N6" s="536" t="s">
        <v>302</v>
      </c>
      <c r="O6" s="537"/>
      <c r="P6" s="536" t="s">
        <v>321</v>
      </c>
      <c r="Q6" s="537"/>
      <c r="R6" s="536" t="s">
        <v>320</v>
      </c>
      <c r="S6" s="537"/>
      <c r="T6" s="536" t="s">
        <v>236</v>
      </c>
      <c r="U6" s="537"/>
      <c r="V6" s="536" t="s">
        <v>271</v>
      </c>
      <c r="W6" s="537"/>
      <c r="X6" s="536" t="s">
        <v>283</v>
      </c>
      <c r="Y6" s="537"/>
      <c r="Z6" s="536" t="s">
        <v>290</v>
      </c>
      <c r="AA6" s="537"/>
      <c r="AB6" s="536" t="s">
        <v>296</v>
      </c>
      <c r="AC6" s="537"/>
      <c r="AD6" s="536" t="s">
        <v>302</v>
      </c>
      <c r="AE6" s="537"/>
      <c r="AF6" s="536" t="s">
        <v>321</v>
      </c>
      <c r="AG6" s="537"/>
      <c r="AH6" s="536" t="s">
        <v>320</v>
      </c>
      <c r="AI6" s="537"/>
      <c r="AJ6" s="536" t="s">
        <v>236</v>
      </c>
      <c r="AK6" s="537"/>
      <c r="AL6" s="536" t="s">
        <v>271</v>
      </c>
      <c r="AM6" s="537"/>
      <c r="AN6" s="536" t="s">
        <v>283</v>
      </c>
      <c r="AO6" s="537"/>
      <c r="AP6" s="536" t="s">
        <v>290</v>
      </c>
      <c r="AQ6" s="537"/>
      <c r="AR6" s="536" t="s">
        <v>296</v>
      </c>
      <c r="AS6" s="537"/>
      <c r="AT6" s="536" t="s">
        <v>302</v>
      </c>
      <c r="AU6" s="537"/>
      <c r="AV6" s="536" t="s">
        <v>321</v>
      </c>
      <c r="AW6" s="537"/>
      <c r="AX6" s="536" t="s">
        <v>320</v>
      </c>
      <c r="AY6" s="537"/>
      <c r="AZ6" s="536" t="s">
        <v>236</v>
      </c>
      <c r="BA6" s="537"/>
      <c r="BB6" s="536" t="s">
        <v>271</v>
      </c>
      <c r="BC6" s="537"/>
      <c r="BD6" s="536" t="s">
        <v>283</v>
      </c>
      <c r="BE6" s="537"/>
      <c r="BF6" s="536" t="s">
        <v>290</v>
      </c>
      <c r="BG6" s="537"/>
      <c r="BH6" s="536" t="s">
        <v>296</v>
      </c>
      <c r="BI6" s="537"/>
      <c r="BJ6" s="536" t="s">
        <v>302</v>
      </c>
      <c r="BK6" s="537"/>
      <c r="BL6" s="536" t="s">
        <v>321</v>
      </c>
      <c r="BM6" s="537"/>
    </row>
    <row r="7" spans="1:65" ht="31.5" customHeight="1" x14ac:dyDescent="0.2">
      <c r="A7" s="542"/>
      <c r="B7" s="483" t="s">
        <v>205</v>
      </c>
      <c r="C7" s="483" t="s">
        <v>206</v>
      </c>
      <c r="D7" s="483" t="s">
        <v>205</v>
      </c>
      <c r="E7" s="483" t="s">
        <v>206</v>
      </c>
      <c r="F7" s="483" t="s">
        <v>205</v>
      </c>
      <c r="G7" s="483" t="s">
        <v>206</v>
      </c>
      <c r="H7" s="483" t="s">
        <v>205</v>
      </c>
      <c r="I7" s="483" t="s">
        <v>206</v>
      </c>
      <c r="J7" s="483" t="s">
        <v>205</v>
      </c>
      <c r="K7" s="483" t="s">
        <v>206</v>
      </c>
      <c r="L7" s="483" t="s">
        <v>205</v>
      </c>
      <c r="M7" s="483" t="s">
        <v>206</v>
      </c>
      <c r="N7" s="483" t="s">
        <v>205</v>
      </c>
      <c r="O7" s="483" t="s">
        <v>206</v>
      </c>
      <c r="P7" s="483" t="s">
        <v>205</v>
      </c>
      <c r="Q7" s="483" t="s">
        <v>206</v>
      </c>
      <c r="R7" s="483" t="s">
        <v>205</v>
      </c>
      <c r="S7" s="483" t="s">
        <v>206</v>
      </c>
      <c r="T7" s="483" t="s">
        <v>205</v>
      </c>
      <c r="U7" s="483" t="s">
        <v>206</v>
      </c>
      <c r="V7" s="483" t="s">
        <v>205</v>
      </c>
      <c r="W7" s="483" t="s">
        <v>206</v>
      </c>
      <c r="X7" s="483" t="s">
        <v>205</v>
      </c>
      <c r="Y7" s="483" t="s">
        <v>206</v>
      </c>
      <c r="Z7" s="483" t="s">
        <v>205</v>
      </c>
      <c r="AA7" s="483" t="s">
        <v>206</v>
      </c>
      <c r="AB7" s="483" t="s">
        <v>205</v>
      </c>
      <c r="AC7" s="483" t="s">
        <v>206</v>
      </c>
      <c r="AD7" s="483" t="s">
        <v>205</v>
      </c>
      <c r="AE7" s="483" t="s">
        <v>206</v>
      </c>
      <c r="AF7" s="483" t="s">
        <v>205</v>
      </c>
      <c r="AG7" s="483" t="s">
        <v>206</v>
      </c>
      <c r="AH7" s="483" t="s">
        <v>205</v>
      </c>
      <c r="AI7" s="483" t="s">
        <v>206</v>
      </c>
      <c r="AJ7" s="483" t="s">
        <v>205</v>
      </c>
      <c r="AK7" s="483" t="s">
        <v>206</v>
      </c>
      <c r="AL7" s="483" t="s">
        <v>205</v>
      </c>
      <c r="AM7" s="483" t="s">
        <v>206</v>
      </c>
      <c r="AN7" s="483" t="s">
        <v>205</v>
      </c>
      <c r="AO7" s="483" t="s">
        <v>206</v>
      </c>
      <c r="AP7" s="483" t="s">
        <v>205</v>
      </c>
      <c r="AQ7" s="483" t="s">
        <v>206</v>
      </c>
      <c r="AR7" s="483" t="s">
        <v>205</v>
      </c>
      <c r="AS7" s="483" t="s">
        <v>206</v>
      </c>
      <c r="AT7" s="483" t="s">
        <v>205</v>
      </c>
      <c r="AU7" s="483" t="s">
        <v>206</v>
      </c>
      <c r="AV7" s="483" t="s">
        <v>205</v>
      </c>
      <c r="AW7" s="483" t="s">
        <v>206</v>
      </c>
      <c r="AX7" s="483" t="s">
        <v>205</v>
      </c>
      <c r="AY7" s="483" t="s">
        <v>206</v>
      </c>
      <c r="AZ7" s="483" t="s">
        <v>205</v>
      </c>
      <c r="BA7" s="483" t="s">
        <v>206</v>
      </c>
      <c r="BB7" s="483" t="s">
        <v>205</v>
      </c>
      <c r="BC7" s="483" t="s">
        <v>206</v>
      </c>
      <c r="BD7" s="483" t="s">
        <v>205</v>
      </c>
      <c r="BE7" s="483" t="s">
        <v>206</v>
      </c>
      <c r="BF7" s="483" t="s">
        <v>205</v>
      </c>
      <c r="BG7" s="483" t="s">
        <v>206</v>
      </c>
      <c r="BH7" s="483" t="s">
        <v>205</v>
      </c>
      <c r="BI7" s="483" t="s">
        <v>206</v>
      </c>
      <c r="BJ7" s="483" t="s">
        <v>205</v>
      </c>
      <c r="BK7" s="483" t="s">
        <v>206</v>
      </c>
      <c r="BL7" s="483" t="s">
        <v>205</v>
      </c>
      <c r="BM7" s="483" t="s">
        <v>206</v>
      </c>
    </row>
    <row r="8" spans="1:65" x14ac:dyDescent="0.2">
      <c r="A8" s="543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  <c r="BB8" s="484"/>
      <c r="BC8" s="484"/>
      <c r="BD8" s="484"/>
      <c r="BE8" s="484"/>
      <c r="BF8" s="484"/>
      <c r="BG8" s="484"/>
      <c r="BH8" s="484"/>
      <c r="BI8" s="484"/>
      <c r="BJ8" s="484"/>
      <c r="BK8" s="484"/>
      <c r="BL8" s="484"/>
      <c r="BM8" s="484"/>
    </row>
    <row r="9" spans="1:65" x14ac:dyDescent="0.2">
      <c r="A9" s="182" t="s">
        <v>133</v>
      </c>
      <c r="B9" s="48">
        <v>21328.129000000001</v>
      </c>
      <c r="C9" s="48">
        <v>165.85895053727742</v>
      </c>
      <c r="D9" s="48">
        <v>21470.223000000002</v>
      </c>
      <c r="E9" s="48">
        <v>233</v>
      </c>
      <c r="F9" s="48">
        <v>23106.036</v>
      </c>
      <c r="G9" s="211">
        <v>697.26400000000001</v>
      </c>
      <c r="H9" s="217">
        <v>24683.69</v>
      </c>
      <c r="I9" s="214">
        <v>672.077</v>
      </c>
      <c r="J9" s="214">
        <v>24942.203000000001</v>
      </c>
      <c r="K9" s="214">
        <v>392.80498643269198</v>
      </c>
      <c r="L9" s="214">
        <v>24969.682000000001</v>
      </c>
      <c r="M9" s="214">
        <v>683.4690588096779</v>
      </c>
      <c r="N9" s="214">
        <v>23553.323</v>
      </c>
      <c r="O9" s="214">
        <v>616.45740955056817</v>
      </c>
      <c r="P9" s="214">
        <v>25286.474999999999</v>
      </c>
      <c r="Q9" s="214">
        <v>347.58239249832781</v>
      </c>
      <c r="R9" s="48">
        <v>12134.262000000001</v>
      </c>
      <c r="S9" s="48">
        <v>113.05228820463917</v>
      </c>
      <c r="T9" s="48">
        <v>12253.816999999999</v>
      </c>
      <c r="U9" s="48">
        <v>117.33499999999999</v>
      </c>
      <c r="V9" s="48">
        <v>13963.089</v>
      </c>
      <c r="W9" s="48">
        <v>478.84699999999998</v>
      </c>
      <c r="X9" s="48">
        <v>14607.249</v>
      </c>
      <c r="Y9" s="211">
        <v>512.60699999999997</v>
      </c>
      <c r="Z9" s="217">
        <v>15485.277</v>
      </c>
      <c r="AA9" s="214">
        <v>288.328166836062</v>
      </c>
      <c r="AB9" s="214">
        <v>15675.415999999999</v>
      </c>
      <c r="AC9" s="214">
        <v>512.50361533335445</v>
      </c>
      <c r="AD9" s="214">
        <v>14444.043</v>
      </c>
      <c r="AE9" s="214">
        <v>469.77096077322273</v>
      </c>
      <c r="AF9" s="214">
        <v>14887.656999999999</v>
      </c>
      <c r="AG9" s="214">
        <v>249.46923378623273</v>
      </c>
      <c r="AH9" s="48">
        <v>8944.5840000000007</v>
      </c>
      <c r="AI9" s="48">
        <v>98.111269558850097</v>
      </c>
      <c r="AJ9" s="48">
        <v>9012.9359999999997</v>
      </c>
      <c r="AK9" s="48">
        <v>102.633</v>
      </c>
      <c r="AL9" s="48">
        <v>8850.8140000000003</v>
      </c>
      <c r="AM9" s="211">
        <v>379.55399999999997</v>
      </c>
      <c r="AN9" s="217">
        <v>9768.7729999999992</v>
      </c>
      <c r="AO9" s="214">
        <v>345.38600000000002</v>
      </c>
      <c r="AP9" s="214">
        <v>8995.5959999999995</v>
      </c>
      <c r="AQ9" s="214">
        <v>196.93590665814941</v>
      </c>
      <c r="AR9" s="214">
        <v>8809.8459999999995</v>
      </c>
      <c r="AS9" s="337">
        <v>309.59099390263418</v>
      </c>
      <c r="AT9" s="217">
        <v>8772.4419999999991</v>
      </c>
      <c r="AU9" s="337">
        <v>339.48076187736245</v>
      </c>
      <c r="AV9" s="217">
        <v>9951.8739999999998</v>
      </c>
      <c r="AW9" s="214">
        <v>190.13119552775086</v>
      </c>
      <c r="AX9" s="48">
        <v>249.28299999999999</v>
      </c>
      <c r="AY9" s="48">
        <v>14.158633593133406</v>
      </c>
      <c r="AZ9" s="48">
        <v>203.47</v>
      </c>
      <c r="BA9" s="48">
        <v>14.614000000000001</v>
      </c>
      <c r="BB9" s="48">
        <v>292.13200000000001</v>
      </c>
      <c r="BC9" s="48">
        <v>48.311</v>
      </c>
      <c r="BD9" s="48">
        <v>307.66800000000001</v>
      </c>
      <c r="BE9" s="48">
        <v>45.523000000000003</v>
      </c>
      <c r="BF9" s="217">
        <v>461.32900000000001</v>
      </c>
      <c r="BG9" s="217">
        <v>39.933159921450638</v>
      </c>
      <c r="BH9" s="217">
        <v>484.42099999999999</v>
      </c>
      <c r="BI9" s="292">
        <v>62.234342244074092</v>
      </c>
      <c r="BJ9" s="217">
        <v>336.83699999999999</v>
      </c>
      <c r="BK9" s="217">
        <v>47.953300250377275</v>
      </c>
      <c r="BL9" s="217">
        <v>446.94499999999999</v>
      </c>
      <c r="BM9" s="217">
        <v>29.402001624046733</v>
      </c>
    </row>
    <row r="10" spans="1:65" ht="19.5" customHeight="1" x14ac:dyDescent="0.2">
      <c r="A10" s="183" t="s">
        <v>111</v>
      </c>
      <c r="B10" s="184"/>
      <c r="C10" s="184"/>
      <c r="D10" s="185"/>
      <c r="E10" s="185"/>
      <c r="F10" s="185"/>
      <c r="G10" s="212"/>
      <c r="H10" s="185"/>
      <c r="I10" s="239"/>
      <c r="J10" s="185"/>
      <c r="K10" s="215"/>
      <c r="L10" s="215"/>
      <c r="M10" s="215"/>
      <c r="N10" s="215"/>
      <c r="O10" s="239"/>
      <c r="P10" s="185"/>
      <c r="Q10" s="215"/>
      <c r="R10" s="49"/>
      <c r="S10" s="49"/>
      <c r="T10" s="186"/>
      <c r="U10" s="186"/>
      <c r="V10" s="185"/>
      <c r="W10" s="185"/>
      <c r="X10" s="185"/>
      <c r="Y10" s="212"/>
      <c r="Z10" s="185"/>
      <c r="AA10" s="215"/>
      <c r="AB10" s="215"/>
      <c r="AC10" s="215"/>
      <c r="AD10" s="215"/>
      <c r="AE10" s="215"/>
      <c r="AF10" s="215"/>
      <c r="AG10" s="215"/>
      <c r="AH10" s="50"/>
      <c r="AI10" s="50"/>
      <c r="AJ10" s="186"/>
      <c r="AK10" s="186"/>
      <c r="AL10" s="185"/>
      <c r="AM10" s="212"/>
      <c r="AN10" s="185"/>
      <c r="AO10" s="239"/>
      <c r="AP10" s="185"/>
      <c r="AQ10" s="215"/>
      <c r="AR10" s="215"/>
      <c r="AS10" s="239"/>
      <c r="AT10" s="185"/>
      <c r="AU10" s="239"/>
      <c r="AV10" s="185"/>
      <c r="AW10" s="215"/>
      <c r="AX10" s="50"/>
      <c r="AY10" s="50"/>
      <c r="AZ10" s="185"/>
      <c r="BA10" s="185"/>
      <c r="BB10" s="185"/>
      <c r="BC10" s="185"/>
      <c r="BD10" s="185"/>
      <c r="BE10" s="185"/>
      <c r="BF10" s="185"/>
      <c r="BG10" s="185"/>
      <c r="BH10" s="185"/>
      <c r="BI10" s="215"/>
      <c r="BJ10" s="185"/>
      <c r="BK10" s="185"/>
      <c r="BL10" s="185"/>
      <c r="BM10" s="185"/>
    </row>
    <row r="11" spans="1:65" ht="14.25" x14ac:dyDescent="0.2">
      <c r="A11" s="187" t="s">
        <v>112</v>
      </c>
      <c r="B11" s="161">
        <v>26.813711601237973</v>
      </c>
      <c r="C11" s="161">
        <v>0.27055099999999999</v>
      </c>
      <c r="D11" s="161">
        <v>26.23</v>
      </c>
      <c r="E11" s="160">
        <v>0.26900000000000002</v>
      </c>
      <c r="F11" s="161">
        <v>24.966999999999999</v>
      </c>
      <c r="G11" s="158">
        <v>0.92700000000000005</v>
      </c>
      <c r="H11" s="201">
        <v>26.184999999999999</v>
      </c>
      <c r="I11" s="158">
        <v>0.89500000000000002</v>
      </c>
      <c r="J11" s="201">
        <v>22.957999999999998</v>
      </c>
      <c r="K11" s="160">
        <v>0.47</v>
      </c>
      <c r="L11" s="108">
        <v>23.682163833724434</v>
      </c>
      <c r="M11" s="160">
        <v>0.83852400000000005</v>
      </c>
      <c r="N11" s="108">
        <v>24.300227190872388</v>
      </c>
      <c r="O11" s="160">
        <v>0.88088699999999998</v>
      </c>
      <c r="P11" s="108">
        <v>25.174339246573517</v>
      </c>
      <c r="Q11" s="160">
        <v>0.43826900000000002</v>
      </c>
      <c r="R11" s="53"/>
      <c r="S11" s="53"/>
      <c r="T11" s="53"/>
      <c r="U11" s="53"/>
      <c r="V11" s="53"/>
      <c r="W11" s="53"/>
      <c r="X11" s="53"/>
      <c r="Y11" s="218"/>
      <c r="Z11" s="53"/>
      <c r="AA11" s="220"/>
      <c r="AB11" s="220"/>
      <c r="AC11" s="220"/>
      <c r="AD11" s="220"/>
      <c r="AE11" s="220"/>
      <c r="AF11" s="220"/>
      <c r="AG11" s="220"/>
      <c r="AH11" s="161">
        <v>63.936601187936745</v>
      </c>
      <c r="AI11" s="161">
        <v>0.44469199999999998</v>
      </c>
      <c r="AJ11" s="161">
        <v>62.482999999999997</v>
      </c>
      <c r="AK11" s="161">
        <v>0.46600000000000003</v>
      </c>
      <c r="AL11" s="161">
        <v>65.177999999999997</v>
      </c>
      <c r="AM11" s="158">
        <v>1.381</v>
      </c>
      <c r="AN11" s="201">
        <v>66.164000000000001</v>
      </c>
      <c r="AO11" s="158">
        <v>1.5940000000000001</v>
      </c>
      <c r="AP11" s="201">
        <v>63.655999999999999</v>
      </c>
      <c r="AQ11" s="158">
        <v>0.89600000000000002</v>
      </c>
      <c r="AR11" s="201">
        <v>67.122183520574595</v>
      </c>
      <c r="AS11" s="158">
        <v>1.48075</v>
      </c>
      <c r="AT11" s="201">
        <v>65.244215920720833</v>
      </c>
      <c r="AU11" s="158">
        <v>1.4268000000000001</v>
      </c>
      <c r="AV11" s="456">
        <v>63.9649</v>
      </c>
      <c r="AW11" s="158">
        <v>0.81160699999999997</v>
      </c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220"/>
      <c r="BJ11" s="53"/>
      <c r="BK11" s="53"/>
      <c r="BL11" s="53"/>
      <c r="BM11" s="53"/>
    </row>
    <row r="12" spans="1:65" ht="14.25" x14ac:dyDescent="0.2">
      <c r="A12" s="187" t="s">
        <v>113</v>
      </c>
      <c r="B12" s="161">
        <v>13.355747238775608</v>
      </c>
      <c r="C12" s="161">
        <v>0.207126</v>
      </c>
      <c r="D12" s="161">
        <v>14.552</v>
      </c>
      <c r="E12" s="160">
        <v>0.22700000000000001</v>
      </c>
      <c r="F12" s="161">
        <v>12.901</v>
      </c>
      <c r="G12" s="158">
        <v>0.629</v>
      </c>
      <c r="H12" s="201">
        <v>13.009</v>
      </c>
      <c r="I12" s="158">
        <v>0.76600000000000001</v>
      </c>
      <c r="J12" s="201">
        <v>12.534000000000001</v>
      </c>
      <c r="K12" s="160">
        <v>0.38800000000000001</v>
      </c>
      <c r="L12" s="108">
        <v>10.991677827535009</v>
      </c>
      <c r="M12" s="160">
        <v>0.55846099999999999</v>
      </c>
      <c r="N12" s="108">
        <v>12.20505064189881</v>
      </c>
      <c r="O12" s="160">
        <v>0.64222900000000005</v>
      </c>
      <c r="P12" s="108">
        <v>13.395192489265506</v>
      </c>
      <c r="Q12" s="160">
        <v>0.37504199999999999</v>
      </c>
      <c r="R12" s="53"/>
      <c r="S12" s="53"/>
      <c r="T12" s="53"/>
      <c r="U12" s="53"/>
      <c r="V12" s="53"/>
      <c r="W12" s="53"/>
      <c r="X12" s="53"/>
      <c r="Y12" s="218"/>
      <c r="Z12" s="53"/>
      <c r="AA12" s="220"/>
      <c r="AB12" s="220"/>
      <c r="AC12" s="220"/>
      <c r="AD12" s="220"/>
      <c r="AE12" s="220"/>
      <c r="AF12" s="220"/>
      <c r="AG12" s="220"/>
      <c r="AH12" s="161">
        <v>31.846433551297633</v>
      </c>
      <c r="AI12" s="161">
        <v>0.43120900000000001</v>
      </c>
      <c r="AJ12" s="161">
        <v>34.665999999999997</v>
      </c>
      <c r="AK12" s="161">
        <v>0.45700000000000002</v>
      </c>
      <c r="AL12" s="161">
        <v>33.680999999999997</v>
      </c>
      <c r="AM12" s="158">
        <v>1.3819999999999999</v>
      </c>
      <c r="AN12" s="201">
        <v>32.871000000000002</v>
      </c>
      <c r="AO12" s="158">
        <v>1.5980000000000001</v>
      </c>
      <c r="AP12" s="201">
        <v>34.753</v>
      </c>
      <c r="AQ12" s="158">
        <v>0.86299999999999999</v>
      </c>
      <c r="AR12" s="201">
        <v>31.15363197041129</v>
      </c>
      <c r="AS12" s="158">
        <v>1.4158900000000001</v>
      </c>
      <c r="AT12" s="201">
        <v>32.769609648031874</v>
      </c>
      <c r="AU12" s="158">
        <v>1.3783399999999999</v>
      </c>
      <c r="AV12" s="456">
        <v>34.035499999999999</v>
      </c>
      <c r="AW12" s="158">
        <v>0.78892899999999999</v>
      </c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220"/>
      <c r="BJ12" s="53"/>
      <c r="BK12" s="53"/>
      <c r="BL12" s="53"/>
      <c r="BM12" s="53"/>
    </row>
    <row r="13" spans="1:65" ht="14.25" x14ac:dyDescent="0.2">
      <c r="A13" s="187" t="s">
        <v>114</v>
      </c>
      <c r="B13" s="161">
        <v>0.1488363090827142</v>
      </c>
      <c r="C13" s="161">
        <v>1.5592999999999999E-2</v>
      </c>
      <c r="D13" s="161">
        <v>0.17799999999999999</v>
      </c>
      <c r="E13" s="160">
        <v>1.7999999999999999E-2</v>
      </c>
      <c r="F13" s="161">
        <v>8.5000000000000006E-2</v>
      </c>
      <c r="G13" s="158">
        <v>4.2000000000000003E-2</v>
      </c>
      <c r="H13" s="201">
        <v>0.10199999999999999</v>
      </c>
      <c r="I13" s="158">
        <v>4.7E-2</v>
      </c>
      <c r="J13" s="201">
        <v>0.22</v>
      </c>
      <c r="K13" s="160">
        <v>4.2000000000000003E-2</v>
      </c>
      <c r="L13" s="108">
        <v>0.24802077976003056</v>
      </c>
      <c r="M13" s="160">
        <v>6.6406999999999994E-2</v>
      </c>
      <c r="N13" s="108">
        <v>0.32017987440668139</v>
      </c>
      <c r="O13" s="160">
        <v>0.10424799999999999</v>
      </c>
      <c r="P13" s="108">
        <v>0.30909804549665387</v>
      </c>
      <c r="Q13" s="160">
        <v>6.0935000000000003E-2</v>
      </c>
      <c r="R13" s="53"/>
      <c r="S13" s="53"/>
      <c r="T13" s="53"/>
      <c r="U13" s="53"/>
      <c r="V13" s="53"/>
      <c r="W13" s="53"/>
      <c r="X13" s="53"/>
      <c r="Y13" s="218"/>
      <c r="Z13" s="53"/>
      <c r="AA13" s="220"/>
      <c r="AB13" s="220"/>
      <c r="AC13" s="220"/>
      <c r="AD13" s="220"/>
      <c r="AE13" s="220"/>
      <c r="AF13" s="220"/>
      <c r="AG13" s="220"/>
      <c r="AH13" s="161">
        <v>0.35489632608962024</v>
      </c>
      <c r="AI13" s="161">
        <v>3.7234000000000003E-2</v>
      </c>
      <c r="AJ13" s="161">
        <v>0.42399999999999999</v>
      </c>
      <c r="AK13" s="161">
        <v>4.3999999999999997E-2</v>
      </c>
      <c r="AL13" s="161">
        <v>0.223</v>
      </c>
      <c r="AM13" s="158">
        <v>0.109</v>
      </c>
      <c r="AN13" s="201">
        <v>0.25700000000000001</v>
      </c>
      <c r="AO13" s="158">
        <v>0.11799999999999999</v>
      </c>
      <c r="AP13" s="201">
        <v>0.61099999999999999</v>
      </c>
      <c r="AQ13" s="158">
        <v>0.115</v>
      </c>
      <c r="AR13" s="201">
        <v>0.7029634797248443</v>
      </c>
      <c r="AS13" s="158">
        <v>0.18753500000000001</v>
      </c>
      <c r="AT13" s="201">
        <v>0.85965800628832878</v>
      </c>
      <c r="AU13" s="158">
        <v>0.28014899999999998</v>
      </c>
      <c r="AV13" s="456">
        <v>0.78537599999999996</v>
      </c>
      <c r="AW13" s="158">
        <v>0.15334800000000001</v>
      </c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220"/>
      <c r="BJ13" s="53"/>
      <c r="BK13" s="53"/>
      <c r="BL13" s="53"/>
      <c r="BM13" s="53"/>
    </row>
    <row r="14" spans="1:65" x14ac:dyDescent="0.2">
      <c r="A14" s="187" t="s">
        <v>115</v>
      </c>
      <c r="B14" s="161">
        <v>0.56764941734926677</v>
      </c>
      <c r="C14" s="161">
        <v>3.3403000000000002E-2</v>
      </c>
      <c r="D14" s="161">
        <v>0.54500000000000004</v>
      </c>
      <c r="E14" s="158">
        <v>3.6999999999999998E-2</v>
      </c>
      <c r="F14" s="161">
        <v>0.26100000000000001</v>
      </c>
      <c r="G14" s="158">
        <v>5.8999999999999997E-2</v>
      </c>
      <c r="H14" s="201">
        <v>0.253</v>
      </c>
      <c r="I14" s="158">
        <v>8.6999999999999994E-2</v>
      </c>
      <c r="J14" s="201">
        <v>0.28499999999999998</v>
      </c>
      <c r="K14" s="158">
        <v>4.1000000000000002E-2</v>
      </c>
      <c r="L14" s="201">
        <v>0.34905130149434821</v>
      </c>
      <c r="M14" s="158">
        <v>8.5699999999999998E-2</v>
      </c>
      <c r="N14" s="201">
        <v>0.34900807839301484</v>
      </c>
      <c r="O14" s="158">
        <v>8.8474999999999998E-2</v>
      </c>
      <c r="P14" s="201">
        <v>0.42799559843750462</v>
      </c>
      <c r="Q14" s="158">
        <v>6.0198000000000002E-2</v>
      </c>
      <c r="R14" s="53"/>
      <c r="S14" s="53"/>
      <c r="T14" s="53"/>
      <c r="U14" s="53"/>
      <c r="V14" s="53"/>
      <c r="W14" s="53"/>
      <c r="X14" s="53"/>
      <c r="Y14" s="218"/>
      <c r="Z14" s="53"/>
      <c r="AA14" s="220"/>
      <c r="AB14" s="220"/>
      <c r="AC14" s="220"/>
      <c r="AD14" s="220"/>
      <c r="AE14" s="220"/>
      <c r="AF14" s="220"/>
      <c r="AG14" s="220"/>
      <c r="AH14" s="161">
        <v>1.3535453409571647</v>
      </c>
      <c r="AI14" s="161">
        <v>7.8950000000000006E-2</v>
      </c>
      <c r="AJ14" s="161">
        <v>1.298</v>
      </c>
      <c r="AK14" s="161">
        <v>8.7999999999999995E-2</v>
      </c>
      <c r="AL14" s="161">
        <v>0.68</v>
      </c>
      <c r="AM14" s="158">
        <v>0.156</v>
      </c>
      <c r="AN14" s="201">
        <v>0.63900000000000001</v>
      </c>
      <c r="AO14" s="158">
        <v>0.22</v>
      </c>
      <c r="AP14" s="201">
        <v>0.79</v>
      </c>
      <c r="AQ14" s="158">
        <v>0.114</v>
      </c>
      <c r="AR14" s="201">
        <v>0.98931354759209178</v>
      </c>
      <c r="AS14" s="158">
        <v>0.244702</v>
      </c>
      <c r="AT14" s="201">
        <v>0.93705948697067487</v>
      </c>
      <c r="AU14" s="158">
        <v>0.238293</v>
      </c>
      <c r="AV14" s="456">
        <v>1.0874900000000001</v>
      </c>
      <c r="AW14" s="158">
        <v>0.15285299999999999</v>
      </c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220"/>
      <c r="BJ14" s="53"/>
      <c r="BK14" s="53"/>
      <c r="BL14" s="53"/>
      <c r="BM14" s="53"/>
    </row>
    <row r="15" spans="1:65" x14ac:dyDescent="0.2">
      <c r="A15" s="187" t="s">
        <v>116</v>
      </c>
      <c r="B15" s="161">
        <v>0.53870641911440043</v>
      </c>
      <c r="C15" s="161">
        <v>4.3555000000000003E-2</v>
      </c>
      <c r="D15" s="161">
        <v>0.224</v>
      </c>
      <c r="E15" s="158">
        <v>5.0999999999999997E-2</v>
      </c>
      <c r="F15" s="161">
        <v>1.9E-2</v>
      </c>
      <c r="G15" s="158">
        <v>1.9E-2</v>
      </c>
      <c r="H15" s="201">
        <v>4.0000000000000001E-3</v>
      </c>
      <c r="I15" s="158">
        <v>4.0000000000000001E-3</v>
      </c>
      <c r="J15" s="201">
        <v>1.2999999999999999E-2</v>
      </c>
      <c r="K15" s="158">
        <v>6.0000000000000001E-3</v>
      </c>
      <c r="L15" s="201">
        <v>4.1049781891495454E-3</v>
      </c>
      <c r="M15" s="158">
        <v>4.1079999999999997E-3</v>
      </c>
      <c r="N15" s="161" t="s">
        <v>272</v>
      </c>
      <c r="O15" s="391" t="s">
        <v>272</v>
      </c>
      <c r="P15" s="161">
        <v>1.0594596518494571E-2</v>
      </c>
      <c r="Q15" s="393">
        <v>6.398E-3</v>
      </c>
      <c r="R15" s="53"/>
      <c r="S15" s="53"/>
      <c r="T15" s="53"/>
      <c r="U15" s="53"/>
      <c r="V15" s="53"/>
      <c r="W15" s="53"/>
      <c r="X15" s="53"/>
      <c r="Y15" s="218"/>
      <c r="Z15" s="53"/>
      <c r="AA15" s="220"/>
      <c r="AB15" s="220"/>
      <c r="AC15" s="220"/>
      <c r="AD15" s="220"/>
      <c r="AE15" s="220"/>
      <c r="AF15" s="220"/>
      <c r="AG15" s="220"/>
      <c r="AH15" s="161">
        <v>1.2845315109120781</v>
      </c>
      <c r="AI15" s="161">
        <v>0.103548</v>
      </c>
      <c r="AJ15" s="161">
        <v>0.53300000000000003</v>
      </c>
      <c r="AK15" s="161">
        <v>0.12</v>
      </c>
      <c r="AL15" s="161">
        <v>4.9000000000000002E-2</v>
      </c>
      <c r="AM15" s="158">
        <v>4.9000000000000002E-2</v>
      </c>
      <c r="AN15" s="201">
        <v>8.9999999999999993E-3</v>
      </c>
      <c r="AO15" s="158">
        <v>8.9999999999999993E-3</v>
      </c>
      <c r="AP15" s="201">
        <v>3.5000000000000003E-2</v>
      </c>
      <c r="AQ15" s="158">
        <v>1.4999999999999999E-2</v>
      </c>
      <c r="AR15" s="201">
        <v>1.1634709619214683E-2</v>
      </c>
      <c r="AS15" s="158">
        <v>1.1642E-2</v>
      </c>
      <c r="AT15" s="47" t="s">
        <v>272</v>
      </c>
      <c r="AU15" s="394" t="s">
        <v>272</v>
      </c>
      <c r="AV15" s="457">
        <v>2.6921E-2</v>
      </c>
      <c r="AW15" s="293">
        <v>1.6253E-2</v>
      </c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220"/>
      <c r="BJ15" s="53"/>
      <c r="BK15" s="53"/>
      <c r="BL15" s="53"/>
      <c r="BM15" s="53"/>
    </row>
    <row r="16" spans="1:65" x14ac:dyDescent="0.2">
      <c r="A16" s="187" t="s">
        <v>117</v>
      </c>
      <c r="B16" s="161">
        <v>0.51332210153080005</v>
      </c>
      <c r="C16" s="161">
        <v>4.2465000000000003E-2</v>
      </c>
      <c r="D16" s="161">
        <v>0.25</v>
      </c>
      <c r="E16" s="158">
        <v>2.4E-2</v>
      </c>
      <c r="F16" s="161">
        <v>7.1999999999999995E-2</v>
      </c>
      <c r="G16" s="158">
        <v>4.1000000000000002E-2</v>
      </c>
      <c r="H16" s="201">
        <v>2.3E-2</v>
      </c>
      <c r="I16" s="158">
        <v>2.3E-2</v>
      </c>
      <c r="J16" s="201">
        <v>5.6000000000000001E-2</v>
      </c>
      <c r="K16" s="158">
        <v>2.1000000000000001E-2</v>
      </c>
      <c r="L16" s="201">
        <v>7.1486693342750615E-3</v>
      </c>
      <c r="M16" s="158">
        <v>7.1500000000000001E-3</v>
      </c>
      <c r="N16" s="201">
        <v>7.0563291642542325E-2</v>
      </c>
      <c r="O16" s="158">
        <v>4.1304E-2</v>
      </c>
      <c r="P16" s="201">
        <v>3.9289778428982292E-2</v>
      </c>
      <c r="Q16" s="158">
        <v>1.3794000000000001E-2</v>
      </c>
      <c r="R16" s="53"/>
      <c r="S16" s="53"/>
      <c r="T16" s="53"/>
      <c r="U16" s="53"/>
      <c r="V16" s="53"/>
      <c r="W16" s="53"/>
      <c r="X16" s="53"/>
      <c r="Y16" s="218"/>
      <c r="Z16" s="53"/>
      <c r="AA16" s="220"/>
      <c r="AB16" s="220"/>
      <c r="AC16" s="220"/>
      <c r="AD16" s="220"/>
      <c r="AE16" s="220"/>
      <c r="AF16" s="220"/>
      <c r="AG16" s="220"/>
      <c r="AH16" s="161">
        <v>1.2240032627565463</v>
      </c>
      <c r="AI16" s="161">
        <v>0.10088800000000001</v>
      </c>
      <c r="AJ16" s="161">
        <v>0.59599999999999997</v>
      </c>
      <c r="AK16" s="161">
        <v>5.8000000000000003E-2</v>
      </c>
      <c r="AL16" s="161">
        <v>0.189</v>
      </c>
      <c r="AM16" s="158">
        <v>0.106</v>
      </c>
      <c r="AN16" s="201">
        <v>5.8999999999999997E-2</v>
      </c>
      <c r="AO16" s="158">
        <v>5.8999999999999997E-2</v>
      </c>
      <c r="AP16" s="201">
        <v>0.156</v>
      </c>
      <c r="AQ16" s="158">
        <v>5.8000000000000003E-2</v>
      </c>
      <c r="AR16" s="201">
        <v>2.0261421141754353E-2</v>
      </c>
      <c r="AS16" s="158">
        <v>2.0272999999999999E-2</v>
      </c>
      <c r="AT16" s="201">
        <v>0.18945693798830479</v>
      </c>
      <c r="AU16" s="158">
        <v>0.11028399999999999</v>
      </c>
      <c r="AV16" s="456">
        <v>9.9826999999999999E-2</v>
      </c>
      <c r="AW16" s="158">
        <v>3.5062000000000003E-2</v>
      </c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220"/>
      <c r="BJ16" s="53"/>
      <c r="BK16" s="53"/>
      <c r="BL16" s="53"/>
      <c r="BM16" s="53"/>
    </row>
    <row r="17" spans="1:65" x14ac:dyDescent="0.2">
      <c r="A17" s="188"/>
      <c r="B17" s="161"/>
      <c r="C17" s="161"/>
      <c r="D17" s="161"/>
      <c r="E17" s="158"/>
      <c r="F17" s="161"/>
      <c r="G17" s="158"/>
      <c r="H17" s="201"/>
      <c r="I17" s="158"/>
      <c r="J17" s="201"/>
      <c r="K17" s="158"/>
      <c r="L17" s="201"/>
      <c r="M17" s="158"/>
      <c r="N17" s="201"/>
      <c r="O17" s="158"/>
      <c r="P17" s="201"/>
      <c r="Q17" s="158"/>
      <c r="R17" s="51"/>
      <c r="S17" s="51"/>
      <c r="T17" s="47"/>
      <c r="U17" s="47"/>
      <c r="V17" s="161"/>
      <c r="W17" s="158"/>
      <c r="X17" s="201"/>
      <c r="Y17" s="158"/>
      <c r="Z17" s="201"/>
      <c r="AA17" s="158"/>
      <c r="AB17" s="201"/>
      <c r="AC17" s="158"/>
      <c r="AD17" s="201"/>
      <c r="AE17" s="158"/>
      <c r="AF17" s="201"/>
      <c r="AG17" s="158"/>
      <c r="AH17" s="47"/>
      <c r="AI17" s="47"/>
      <c r="AJ17" s="47"/>
      <c r="AK17" s="47"/>
      <c r="AL17" s="161"/>
      <c r="AM17" s="158"/>
      <c r="AN17" s="201"/>
      <c r="AO17" s="158"/>
      <c r="AP17" s="201"/>
      <c r="AQ17" s="158"/>
      <c r="AR17" s="201"/>
      <c r="AS17" s="158"/>
      <c r="AT17" s="201"/>
      <c r="AU17" s="158"/>
      <c r="AV17" s="201"/>
      <c r="AW17" s="158"/>
      <c r="AX17" s="47"/>
      <c r="AY17" s="47"/>
      <c r="AZ17" s="161"/>
      <c r="BA17" s="161"/>
      <c r="BB17" s="161"/>
      <c r="BC17" s="201"/>
      <c r="BD17" s="201"/>
      <c r="BE17" s="201"/>
      <c r="BF17" s="201"/>
      <c r="BG17" s="201"/>
      <c r="BH17" s="201"/>
      <c r="BI17" s="291"/>
      <c r="BJ17" s="201"/>
      <c r="BK17" s="201"/>
      <c r="BL17" s="201"/>
      <c r="BM17" s="201"/>
    </row>
    <row r="18" spans="1:65" ht="21.75" customHeight="1" x14ac:dyDescent="0.2">
      <c r="A18" s="183" t="s">
        <v>118</v>
      </c>
      <c r="B18" s="161"/>
      <c r="C18" s="161"/>
      <c r="D18" s="161"/>
      <c r="E18" s="158"/>
      <c r="F18" s="161"/>
      <c r="G18" s="158"/>
      <c r="H18" s="201"/>
      <c r="I18" s="158"/>
      <c r="J18" s="201"/>
      <c r="K18" s="158"/>
      <c r="L18" s="201"/>
      <c r="M18" s="158"/>
      <c r="N18" s="201"/>
      <c r="O18" s="158"/>
      <c r="P18" s="201"/>
      <c r="Q18" s="158"/>
      <c r="R18" s="51"/>
      <c r="S18" s="51"/>
      <c r="T18" s="47"/>
      <c r="U18" s="47"/>
      <c r="V18" s="161"/>
      <c r="W18" s="158"/>
      <c r="X18" s="201"/>
      <c r="Y18" s="158"/>
      <c r="Z18" s="201"/>
      <c r="AA18" s="158"/>
      <c r="AB18" s="201"/>
      <c r="AC18" s="158"/>
      <c r="AD18" s="201"/>
      <c r="AE18" s="158"/>
      <c r="AF18" s="201"/>
      <c r="AG18" s="158"/>
      <c r="AH18" s="47"/>
      <c r="AI18" s="47"/>
      <c r="AJ18" s="47"/>
      <c r="AK18" s="47"/>
      <c r="AL18" s="161"/>
      <c r="AM18" s="158"/>
      <c r="AN18" s="201"/>
      <c r="AO18" s="158"/>
      <c r="AP18" s="201"/>
      <c r="AQ18" s="158"/>
      <c r="AR18" s="201"/>
      <c r="AS18" s="158"/>
      <c r="AT18" s="201"/>
      <c r="AU18" s="158"/>
      <c r="AV18" s="201"/>
      <c r="AW18" s="158"/>
      <c r="AX18" s="47"/>
      <c r="AY18" s="47"/>
      <c r="AZ18" s="161"/>
      <c r="BA18" s="161"/>
      <c r="BB18" s="161"/>
      <c r="BC18" s="201"/>
      <c r="BD18" s="201"/>
      <c r="BE18" s="201"/>
      <c r="BF18" s="201"/>
      <c r="BG18" s="201"/>
      <c r="BH18" s="201"/>
      <c r="BI18" s="291"/>
      <c r="BJ18" s="201"/>
      <c r="BK18" s="201"/>
      <c r="BL18" s="201"/>
      <c r="BM18" s="201"/>
    </row>
    <row r="19" spans="1:65" x14ac:dyDescent="0.2">
      <c r="A19" s="187" t="s">
        <v>119</v>
      </c>
      <c r="B19" s="161">
        <v>27.596977681445946</v>
      </c>
      <c r="C19" s="161">
        <v>0.30819999999999997</v>
      </c>
      <c r="D19" s="161">
        <v>34.944000000000003</v>
      </c>
      <c r="E19" s="158">
        <v>0.34599999999999997</v>
      </c>
      <c r="F19" s="161">
        <v>39.951000000000001</v>
      </c>
      <c r="G19" s="158">
        <v>1.3140000000000001</v>
      </c>
      <c r="H19" s="201">
        <v>37.712000000000003</v>
      </c>
      <c r="I19" s="158">
        <v>1.198</v>
      </c>
      <c r="J19" s="201">
        <v>34.417999999999999</v>
      </c>
      <c r="K19" s="158">
        <v>0.64600000000000002</v>
      </c>
      <c r="L19" s="201">
        <v>38.557747751853626</v>
      </c>
      <c r="M19" s="158">
        <v>1.0426200000000001</v>
      </c>
      <c r="N19" s="201">
        <v>40.620888186350598</v>
      </c>
      <c r="O19" s="158">
        <v>1.2991600000000001</v>
      </c>
      <c r="P19" s="201">
        <v>38.064218124511228</v>
      </c>
      <c r="Q19" s="158">
        <v>0.58137499999999998</v>
      </c>
      <c r="R19" s="161">
        <v>47.988035860771753</v>
      </c>
      <c r="S19" s="161">
        <v>0.46635599999999999</v>
      </c>
      <c r="T19" s="161">
        <v>60.872999999999998</v>
      </c>
      <c r="U19" s="161">
        <v>0.45900000000000002</v>
      </c>
      <c r="V19" s="161">
        <v>65.611999999999995</v>
      </c>
      <c r="W19" s="158">
        <v>1.66</v>
      </c>
      <c r="X19" s="201">
        <v>63.567</v>
      </c>
      <c r="Y19" s="158">
        <v>1.7170000000000001</v>
      </c>
      <c r="Z19" s="201">
        <v>54.975000000000001</v>
      </c>
      <c r="AA19" s="158">
        <v>0.95299999999999996</v>
      </c>
      <c r="AB19" s="201">
        <v>60.776064890399084</v>
      </c>
      <c r="AC19" s="158">
        <v>1.25088</v>
      </c>
      <c r="AD19" s="201">
        <v>65.92740689016226</v>
      </c>
      <c r="AE19" s="158">
        <v>1.38453</v>
      </c>
      <c r="AF19" s="201">
        <v>64.294381580661081</v>
      </c>
      <c r="AG19" s="158">
        <v>0.75147900000000001</v>
      </c>
      <c r="AH19" s="53"/>
      <c r="AI19" s="53"/>
      <c r="AJ19" s="53"/>
      <c r="AK19" s="53"/>
      <c r="AL19" s="53"/>
      <c r="AM19" s="218"/>
      <c r="AN19" s="53"/>
      <c r="AO19" s="241"/>
      <c r="AP19" s="53"/>
      <c r="AQ19" s="220"/>
      <c r="AR19" s="220"/>
      <c r="AS19" s="220"/>
      <c r="AT19" s="220"/>
      <c r="AU19" s="220"/>
      <c r="AV19" s="220"/>
      <c r="AW19" s="220"/>
      <c r="AX19" s="161">
        <v>25.242395189403211</v>
      </c>
      <c r="AY19" s="161">
        <v>1.8898699999999999</v>
      </c>
      <c r="AZ19" s="161">
        <v>21.335999999999999</v>
      </c>
      <c r="BA19" s="161">
        <v>2.1659999999999999</v>
      </c>
      <c r="BB19" s="161">
        <v>23.824000000000002</v>
      </c>
      <c r="BC19" s="201">
        <v>4.3369999999999997</v>
      </c>
      <c r="BD19" s="201">
        <v>7.5540000000000003</v>
      </c>
      <c r="BE19" s="201">
        <v>1.7969999999999999</v>
      </c>
      <c r="BF19" s="201">
        <v>15.548</v>
      </c>
      <c r="BG19" s="201">
        <v>2.161</v>
      </c>
      <c r="BH19" s="201">
        <v>20.817842331360534</v>
      </c>
      <c r="BI19" s="291">
        <v>5.5035299999999996</v>
      </c>
      <c r="BJ19" s="201">
        <v>13.355421168102078</v>
      </c>
      <c r="BK19" s="201">
        <v>3.4392999999999998</v>
      </c>
      <c r="BL19" s="201">
        <v>11.896765821297922</v>
      </c>
      <c r="BM19" s="201">
        <v>1.8581000000000001</v>
      </c>
    </row>
    <row r="20" spans="1:65" x14ac:dyDescent="0.2">
      <c r="A20" s="187" t="s">
        <v>120</v>
      </c>
      <c r="B20" s="161">
        <v>0.11907279818121881</v>
      </c>
      <c r="C20" s="161">
        <v>1.3410999999999999E-2</v>
      </c>
      <c r="D20" s="161">
        <v>5.1999999999999998E-2</v>
      </c>
      <c r="E20" s="158">
        <v>0.01</v>
      </c>
      <c r="F20" s="161">
        <v>7.4999999999999997E-2</v>
      </c>
      <c r="G20" s="158">
        <v>2.8000000000000001E-2</v>
      </c>
      <c r="H20" s="201">
        <v>7.0000000000000001E-3</v>
      </c>
      <c r="I20" s="158">
        <v>5.0000000000000001E-3</v>
      </c>
      <c r="J20" s="201">
        <v>6.827</v>
      </c>
      <c r="K20" s="158">
        <v>0.52</v>
      </c>
      <c r="L20" s="201">
        <v>2.4766715090724825</v>
      </c>
      <c r="M20" s="158">
        <v>0.35161199999999998</v>
      </c>
      <c r="N20" s="201">
        <v>2.4264092162282154E-2</v>
      </c>
      <c r="O20" s="158">
        <v>1.048E-2</v>
      </c>
      <c r="P20" s="201">
        <v>5.903155738393747E-2</v>
      </c>
      <c r="Q20" s="158">
        <v>1.3018E-2</v>
      </c>
      <c r="R20" s="161">
        <v>0.19496035275981349</v>
      </c>
      <c r="S20" s="161">
        <v>2.2332999999999999E-2</v>
      </c>
      <c r="T20" s="161">
        <v>7.8E-2</v>
      </c>
      <c r="U20" s="161">
        <v>1.6E-2</v>
      </c>
      <c r="V20" s="161">
        <v>0.125</v>
      </c>
      <c r="W20" s="158">
        <v>4.5999999999999999E-2</v>
      </c>
      <c r="X20" s="201">
        <v>1.2E-2</v>
      </c>
      <c r="Y20" s="158">
        <v>8.9999999999999993E-3</v>
      </c>
      <c r="Z20" s="201">
        <v>10.75</v>
      </c>
      <c r="AA20" s="158">
        <v>0.79900000000000004</v>
      </c>
      <c r="AB20" s="201">
        <v>3.9419623696111161</v>
      </c>
      <c r="AC20" s="158">
        <v>0.55876400000000004</v>
      </c>
      <c r="AD20" s="201">
        <v>3.278168030931506E-2</v>
      </c>
      <c r="AE20" s="158">
        <v>1.5643000000000001E-2</v>
      </c>
      <c r="AF20" s="201">
        <v>8.4808509492124914E-2</v>
      </c>
      <c r="AG20" s="158">
        <v>2.0528000000000001E-2</v>
      </c>
      <c r="AH20" s="53"/>
      <c r="AI20" s="53"/>
      <c r="AJ20" s="53"/>
      <c r="AK20" s="53"/>
      <c r="AL20" s="53"/>
      <c r="AM20" s="218"/>
      <c r="AN20" s="53"/>
      <c r="AO20" s="241"/>
      <c r="AP20" s="53"/>
      <c r="AQ20" s="220"/>
      <c r="AR20" s="220"/>
      <c r="AS20" s="220"/>
      <c r="AT20" s="220"/>
      <c r="AU20" s="220"/>
      <c r="AV20" s="220"/>
      <c r="AW20" s="220"/>
      <c r="AX20" s="47">
        <v>0.69719956836206243</v>
      </c>
      <c r="AY20" s="161">
        <v>0.33048100000000002</v>
      </c>
      <c r="AZ20" s="47">
        <v>0.83099999999999996</v>
      </c>
      <c r="BA20" s="161">
        <v>0.34899999999999998</v>
      </c>
      <c r="BB20" s="47" t="s">
        <v>272</v>
      </c>
      <c r="BC20" s="47" t="s">
        <v>272</v>
      </c>
      <c r="BD20" s="47" t="s">
        <v>272</v>
      </c>
      <c r="BE20" s="47" t="s">
        <v>272</v>
      </c>
      <c r="BF20" s="47">
        <v>8.2929999999999993</v>
      </c>
      <c r="BG20" s="47">
        <v>1.9379999999999999</v>
      </c>
      <c r="BH20" s="47">
        <v>0.10259670823519211</v>
      </c>
      <c r="BI20" s="293">
        <v>0.103227</v>
      </c>
      <c r="BJ20" s="47">
        <v>0.29094190958831717</v>
      </c>
      <c r="BK20" s="47">
        <v>0.29370299999999999</v>
      </c>
      <c r="BL20" s="47">
        <v>0.51482844645314296</v>
      </c>
      <c r="BM20" s="47">
        <v>0.197632</v>
      </c>
    </row>
    <row r="21" spans="1:65" x14ac:dyDescent="0.2">
      <c r="A21" s="187" t="s">
        <v>121</v>
      </c>
      <c r="B21" s="161">
        <v>4.2035520321543434</v>
      </c>
      <c r="C21" s="161">
        <v>0.104592</v>
      </c>
      <c r="D21" s="161">
        <v>3.9910000000000001</v>
      </c>
      <c r="E21" s="158">
        <v>0.112</v>
      </c>
      <c r="F21" s="161">
        <v>5.1029999999999998</v>
      </c>
      <c r="G21" s="158">
        <v>0.48499999999999999</v>
      </c>
      <c r="H21" s="201">
        <v>4.2140000000000004</v>
      </c>
      <c r="I21" s="158">
        <v>0.51800000000000002</v>
      </c>
      <c r="J21" s="201">
        <v>4.0910000000000002</v>
      </c>
      <c r="K21" s="158">
        <v>0.23499999999999999</v>
      </c>
      <c r="L21" s="201">
        <v>4.5055800069860723</v>
      </c>
      <c r="M21" s="158">
        <v>0.40606599999999998</v>
      </c>
      <c r="N21" s="201">
        <v>3.7082241006927132</v>
      </c>
      <c r="O21" s="158">
        <v>0.40937299999999999</v>
      </c>
      <c r="P21" s="201">
        <v>4.5968961668243598</v>
      </c>
      <c r="Q21" s="158">
        <v>0.22625700000000001</v>
      </c>
      <c r="R21" s="161">
        <v>7.2168047797220787</v>
      </c>
      <c r="S21" s="161">
        <v>0.179619</v>
      </c>
      <c r="T21" s="161">
        <v>6.8049999999999997</v>
      </c>
      <c r="U21" s="161">
        <v>0.193</v>
      </c>
      <c r="V21" s="161">
        <v>7.883</v>
      </c>
      <c r="W21" s="158">
        <v>0.79600000000000004</v>
      </c>
      <c r="X21" s="201">
        <v>6.8479999999999999</v>
      </c>
      <c r="Y21" s="158">
        <v>0.86799999999999999</v>
      </c>
      <c r="Z21" s="201">
        <v>6.3410000000000002</v>
      </c>
      <c r="AA21" s="158">
        <v>0.373</v>
      </c>
      <c r="AB21" s="201">
        <v>6.8249927147069025</v>
      </c>
      <c r="AC21" s="158">
        <v>0.64912800000000004</v>
      </c>
      <c r="AD21" s="201">
        <v>5.8087683621545576</v>
      </c>
      <c r="AE21" s="158">
        <v>0.66221399999999997</v>
      </c>
      <c r="AF21" s="201">
        <v>7.5718764880195728</v>
      </c>
      <c r="AG21" s="158">
        <v>0.38189800000000002</v>
      </c>
      <c r="AH21" s="53"/>
      <c r="AI21" s="53"/>
      <c r="AJ21" s="53"/>
      <c r="AK21" s="53"/>
      <c r="AL21" s="53"/>
      <c r="AM21" s="218"/>
      <c r="AN21" s="53"/>
      <c r="AO21" s="241"/>
      <c r="AP21" s="53"/>
      <c r="AQ21" s="220"/>
      <c r="AR21" s="220"/>
      <c r="AS21" s="220"/>
      <c r="AT21" s="220"/>
      <c r="AU21" s="220"/>
      <c r="AV21" s="220"/>
      <c r="AW21" s="220"/>
      <c r="AX21" s="161">
        <v>8.3567672083535598</v>
      </c>
      <c r="AY21" s="161">
        <v>0.943527</v>
      </c>
      <c r="AZ21" s="161">
        <v>11.334</v>
      </c>
      <c r="BA21" s="161">
        <v>2.2189999999999999</v>
      </c>
      <c r="BB21" s="161">
        <v>26.856000000000002</v>
      </c>
      <c r="BC21" s="201">
        <v>3.552</v>
      </c>
      <c r="BD21" s="201">
        <v>12.984999999999999</v>
      </c>
      <c r="BE21" s="201">
        <v>3.4980000000000002</v>
      </c>
      <c r="BF21" s="201">
        <v>8.3650000000000002</v>
      </c>
      <c r="BG21" s="201">
        <v>1.371</v>
      </c>
      <c r="BH21" s="201">
        <v>11.391537526242669</v>
      </c>
      <c r="BI21" s="291">
        <v>1.5413300000000001</v>
      </c>
      <c r="BJ21" s="201">
        <v>10.209389111053715</v>
      </c>
      <c r="BK21" s="201">
        <v>3.52102</v>
      </c>
      <c r="BL21" s="201">
        <v>7.857342626050186</v>
      </c>
      <c r="BM21" s="201">
        <v>1.26884</v>
      </c>
    </row>
    <row r="22" spans="1:65" x14ac:dyDescent="0.2">
      <c r="A22" s="187" t="s">
        <v>122</v>
      </c>
      <c r="B22" s="161">
        <v>1.7019308163411802</v>
      </c>
      <c r="C22" s="161">
        <v>6.3467999999999997E-2</v>
      </c>
      <c r="D22" s="161">
        <v>1.5449999999999999</v>
      </c>
      <c r="E22" s="158">
        <v>7.0999999999999994E-2</v>
      </c>
      <c r="F22" s="161">
        <v>1.7170000000000001</v>
      </c>
      <c r="G22" s="158">
        <v>0.248</v>
      </c>
      <c r="H22" s="201">
        <v>1.742</v>
      </c>
      <c r="I22" s="158">
        <v>0.22600000000000001</v>
      </c>
      <c r="J22" s="201">
        <v>1.4610000000000001</v>
      </c>
      <c r="K22" s="158">
        <v>0.121</v>
      </c>
      <c r="L22" s="201">
        <v>1.5401237388605911</v>
      </c>
      <c r="M22" s="158">
        <v>0.21149899999999999</v>
      </c>
      <c r="N22" s="201">
        <v>1.4620484761322212</v>
      </c>
      <c r="O22" s="158">
        <v>0.252388</v>
      </c>
      <c r="P22" s="201">
        <v>1.6935258868624434</v>
      </c>
      <c r="Q22" s="158">
        <v>0.136348</v>
      </c>
      <c r="R22" s="161">
        <v>2.9424698428301617</v>
      </c>
      <c r="S22" s="161">
        <v>0.111044</v>
      </c>
      <c r="T22" s="161">
        <v>2.63</v>
      </c>
      <c r="U22" s="161">
        <v>0.121</v>
      </c>
      <c r="V22" s="161">
        <v>2.6720000000000002</v>
      </c>
      <c r="W22" s="158">
        <v>0.40300000000000002</v>
      </c>
      <c r="X22" s="201">
        <v>2.7170000000000001</v>
      </c>
      <c r="Y22" s="158">
        <v>0.36599999999999999</v>
      </c>
      <c r="Z22" s="201">
        <v>2.2320000000000002</v>
      </c>
      <c r="AA22" s="158">
        <v>0.19</v>
      </c>
      <c r="AB22" s="201">
        <v>2.4383148747057177</v>
      </c>
      <c r="AC22" s="158">
        <v>0.33452399999999999</v>
      </c>
      <c r="AD22" s="201">
        <v>2.2367421642264564</v>
      </c>
      <c r="AE22" s="158">
        <v>0.40855599999999997</v>
      </c>
      <c r="AF22" s="201">
        <v>2.6662086586223741</v>
      </c>
      <c r="AG22" s="158">
        <v>0.21807000000000001</v>
      </c>
      <c r="AH22" s="53"/>
      <c r="AI22" s="53"/>
      <c r="AJ22" s="53"/>
      <c r="AK22" s="53"/>
      <c r="AL22" s="53"/>
      <c r="AM22" s="218"/>
      <c r="AN22" s="53"/>
      <c r="AO22" s="241"/>
      <c r="AP22" s="53"/>
      <c r="AQ22" s="220"/>
      <c r="AR22" s="220"/>
      <c r="AS22" s="220"/>
      <c r="AT22" s="220"/>
      <c r="AU22" s="220"/>
      <c r="AV22" s="220"/>
      <c r="AW22" s="220"/>
      <c r="AX22" s="161">
        <v>2.3840374193186058</v>
      </c>
      <c r="AY22" s="161">
        <v>0.61764300000000005</v>
      </c>
      <c r="AZ22" s="161">
        <v>4.6749999999999998</v>
      </c>
      <c r="BA22" s="161">
        <v>1.2270000000000001</v>
      </c>
      <c r="BB22" s="161">
        <v>8.0459999999999994</v>
      </c>
      <c r="BC22" s="201">
        <v>3.633</v>
      </c>
      <c r="BD22" s="201">
        <v>10.72</v>
      </c>
      <c r="BE22" s="201">
        <v>3.3540000000000001</v>
      </c>
      <c r="BF22" s="201">
        <v>4.0730000000000004</v>
      </c>
      <c r="BG22" s="201">
        <v>1.1100000000000001</v>
      </c>
      <c r="BH22" s="201">
        <v>0.48470235600851325</v>
      </c>
      <c r="BI22" s="291">
        <v>0.48781799999999997</v>
      </c>
      <c r="BJ22" s="201">
        <v>6.319080148558502</v>
      </c>
      <c r="BK22" s="201">
        <v>2.76268</v>
      </c>
      <c r="BL22" s="201">
        <v>7.002651332938056</v>
      </c>
      <c r="BM22" s="201">
        <v>1.4430799999999999</v>
      </c>
    </row>
    <row r="23" spans="1:65" x14ac:dyDescent="0.2">
      <c r="A23" s="187" t="s">
        <v>123</v>
      </c>
      <c r="B23" s="161">
        <v>2.5527883857041562</v>
      </c>
      <c r="C23" s="161">
        <v>0.12740099999999999</v>
      </c>
      <c r="D23" s="161">
        <v>1.6439999999999999</v>
      </c>
      <c r="E23" s="158">
        <v>7.9000000000000001E-2</v>
      </c>
      <c r="F23" s="161">
        <v>0.92300000000000004</v>
      </c>
      <c r="G23" s="158">
        <v>0.191</v>
      </c>
      <c r="H23" s="201">
        <v>1.02</v>
      </c>
      <c r="I23" s="158">
        <v>0.23400000000000001</v>
      </c>
      <c r="J23" s="201">
        <v>1.071</v>
      </c>
      <c r="K23" s="158">
        <v>0.105</v>
      </c>
      <c r="L23" s="201">
        <v>1.6751354702875272</v>
      </c>
      <c r="M23" s="158">
        <v>0.25397900000000001</v>
      </c>
      <c r="N23" s="201">
        <v>1.609832294152294</v>
      </c>
      <c r="O23" s="158">
        <v>0.28667399999999998</v>
      </c>
      <c r="P23" s="201">
        <v>1.3664340324224711</v>
      </c>
      <c r="Q23" s="158">
        <v>0.13539699999999999</v>
      </c>
      <c r="R23" s="161">
        <v>4.4052040412511282</v>
      </c>
      <c r="S23" s="161">
        <v>0.21848500000000001</v>
      </c>
      <c r="T23" s="161">
        <v>2.8039999999999998</v>
      </c>
      <c r="U23" s="161">
        <v>0.13500000000000001</v>
      </c>
      <c r="V23" s="161">
        <v>1.4359999999999999</v>
      </c>
      <c r="W23" s="158">
        <v>0.314</v>
      </c>
      <c r="X23" s="201">
        <v>1.577</v>
      </c>
      <c r="Y23" s="158">
        <v>0.33800000000000002</v>
      </c>
      <c r="Z23" s="201">
        <v>1.5169999999999999</v>
      </c>
      <c r="AA23" s="158">
        <v>0.15</v>
      </c>
      <c r="AB23" s="201">
        <v>2.5317605606128732</v>
      </c>
      <c r="AC23" s="158">
        <v>0.40173399999999998</v>
      </c>
      <c r="AD23" s="201">
        <v>2.3985874315106925</v>
      </c>
      <c r="AE23" s="158">
        <v>0.43074699999999999</v>
      </c>
      <c r="AF23" s="201">
        <v>2.0972138194747503</v>
      </c>
      <c r="AG23" s="158">
        <v>0.21896299999999999</v>
      </c>
      <c r="AH23" s="53"/>
      <c r="AI23" s="53"/>
      <c r="AJ23" s="53"/>
      <c r="AK23" s="53"/>
      <c r="AL23" s="53"/>
      <c r="AM23" s="218"/>
      <c r="AN23" s="53"/>
      <c r="AO23" s="241"/>
      <c r="AP23" s="53"/>
      <c r="AQ23" s="220"/>
      <c r="AR23" s="220"/>
      <c r="AS23" s="220"/>
      <c r="AT23" s="220"/>
      <c r="AU23" s="220"/>
      <c r="AV23" s="220"/>
      <c r="AW23" s="220"/>
      <c r="AX23" s="161">
        <v>3.9806164078577364</v>
      </c>
      <c r="AY23" s="161">
        <v>0.93344199999999999</v>
      </c>
      <c r="AZ23" s="161">
        <v>4.6289999999999996</v>
      </c>
      <c r="BA23" s="161">
        <v>1.151</v>
      </c>
      <c r="BB23" s="161">
        <v>4.3970000000000002</v>
      </c>
      <c r="BC23" s="201">
        <v>2.375</v>
      </c>
      <c r="BD23" s="201">
        <v>6.9669999999999996</v>
      </c>
      <c r="BE23" s="201">
        <v>3.9580000000000002</v>
      </c>
      <c r="BF23" s="201">
        <v>6.9649999999999999</v>
      </c>
      <c r="BG23" s="201">
        <v>1.804</v>
      </c>
      <c r="BH23" s="201">
        <v>4.4203285984711647</v>
      </c>
      <c r="BI23" s="291">
        <v>1.9238900000000001</v>
      </c>
      <c r="BJ23" s="201">
        <v>9.712709708256515</v>
      </c>
      <c r="BK23" s="201">
        <v>3.0771500000000001</v>
      </c>
      <c r="BL23" s="201">
        <v>7.4499099441765759</v>
      </c>
      <c r="BM23" s="201">
        <v>1.4963299999999999</v>
      </c>
    </row>
    <row r="24" spans="1:65" x14ac:dyDescent="0.2">
      <c r="A24" s="187" t="s">
        <v>124</v>
      </c>
      <c r="B24" s="161">
        <v>1.9855843895167737</v>
      </c>
      <c r="C24" s="161">
        <v>8.8186E-2</v>
      </c>
      <c r="D24" s="161">
        <v>1.198</v>
      </c>
      <c r="E24" s="158">
        <v>6.4000000000000001E-2</v>
      </c>
      <c r="F24" s="161">
        <v>1.1619999999999999</v>
      </c>
      <c r="G24" s="158">
        <v>0.21099999999999999</v>
      </c>
      <c r="H24" s="201">
        <v>3.1030000000000002</v>
      </c>
      <c r="I24" s="158">
        <v>0.68899999999999995</v>
      </c>
      <c r="J24" s="201">
        <v>4.335</v>
      </c>
      <c r="K24" s="158">
        <v>0.32400000000000001</v>
      </c>
      <c r="L24" s="201">
        <v>0.75752266288373238</v>
      </c>
      <c r="M24" s="158">
        <v>0.17347699999999999</v>
      </c>
      <c r="N24" s="201">
        <v>0.92849743537249496</v>
      </c>
      <c r="O24" s="158">
        <v>0.204815</v>
      </c>
      <c r="P24" s="201">
        <v>1.7584934238560339</v>
      </c>
      <c r="Q24" s="158">
        <v>0.13927300000000001</v>
      </c>
      <c r="R24" s="161">
        <v>3.3530098493010945</v>
      </c>
      <c r="S24" s="161">
        <v>0.14904300000000001</v>
      </c>
      <c r="T24" s="161">
        <v>2.004</v>
      </c>
      <c r="U24" s="161">
        <v>0.108</v>
      </c>
      <c r="V24" s="161">
        <v>1.841</v>
      </c>
      <c r="W24" s="158">
        <v>0.35</v>
      </c>
      <c r="X24" s="201">
        <v>5.1980000000000004</v>
      </c>
      <c r="Y24" s="158">
        <v>1.137</v>
      </c>
      <c r="Z24" s="201">
        <v>6.665</v>
      </c>
      <c r="AA24" s="158">
        <v>0.505</v>
      </c>
      <c r="AB24" s="201">
        <v>1.2066729201955471</v>
      </c>
      <c r="AC24" s="158">
        <v>0.275613</v>
      </c>
      <c r="AD24" s="201">
        <v>1.4549735139946622</v>
      </c>
      <c r="AE24" s="158">
        <v>0.31525199999999998</v>
      </c>
      <c r="AF24" s="201">
        <v>2.8914489365250691</v>
      </c>
      <c r="AG24" s="158">
        <v>0.23145399999999999</v>
      </c>
      <c r="AH24" s="53"/>
      <c r="AI24" s="53"/>
      <c r="AJ24" s="53"/>
      <c r="AK24" s="53"/>
      <c r="AL24" s="53"/>
      <c r="AM24" s="218"/>
      <c r="AN24" s="53"/>
      <c r="AO24" s="241"/>
      <c r="AP24" s="53"/>
      <c r="AQ24" s="220"/>
      <c r="AR24" s="220"/>
      <c r="AS24" s="220"/>
      <c r="AT24" s="220"/>
      <c r="AU24" s="220"/>
      <c r="AV24" s="220"/>
      <c r="AW24" s="220"/>
      <c r="AX24" s="161">
        <v>6.6691270563977483</v>
      </c>
      <c r="AY24" s="161">
        <v>1.1146100000000001</v>
      </c>
      <c r="AZ24" s="161">
        <v>5.6769999999999996</v>
      </c>
      <c r="BA24" s="161">
        <v>1.3759999999999999</v>
      </c>
      <c r="BB24" s="161">
        <v>3.8660000000000001</v>
      </c>
      <c r="BC24" s="201">
        <v>2.6240000000000001</v>
      </c>
      <c r="BD24" s="201">
        <v>2.11</v>
      </c>
      <c r="BE24" s="201">
        <v>0.53200000000000003</v>
      </c>
      <c r="BF24" s="201">
        <v>10.686999999999999</v>
      </c>
      <c r="BG24" s="201">
        <v>1.792</v>
      </c>
      <c r="BH24" s="47" t="s">
        <v>272</v>
      </c>
      <c r="BI24" s="47" t="s">
        <v>272</v>
      </c>
      <c r="BJ24" s="47">
        <v>2.533866528914579</v>
      </c>
      <c r="BK24" s="47">
        <v>1.2985800000000001</v>
      </c>
      <c r="BL24" s="47">
        <v>3.1751110315586932</v>
      </c>
      <c r="BM24" s="47">
        <v>0.73326999999999998</v>
      </c>
    </row>
    <row r="25" spans="1:65" x14ac:dyDescent="0.2">
      <c r="A25" s="187" t="s">
        <v>125</v>
      </c>
      <c r="B25" s="161">
        <v>9.5873388612756419E-2</v>
      </c>
      <c r="C25" s="161">
        <v>1.1653999999999999E-2</v>
      </c>
      <c r="D25" s="161">
        <v>0.05</v>
      </c>
      <c r="E25" s="158">
        <v>1.4E-2</v>
      </c>
      <c r="F25" s="161">
        <v>2.9000000000000001E-2</v>
      </c>
      <c r="G25" s="158">
        <v>1.6E-2</v>
      </c>
      <c r="H25" s="201">
        <v>1.2999999999999999E-2</v>
      </c>
      <c r="I25" s="158">
        <v>1.2999999999999999E-2</v>
      </c>
      <c r="J25" s="201">
        <v>6.0000000000000001E-3</v>
      </c>
      <c r="K25" s="158">
        <v>5.0000000000000001E-3</v>
      </c>
      <c r="L25" s="308" t="s">
        <v>272</v>
      </c>
      <c r="M25" s="308" t="s">
        <v>272</v>
      </c>
      <c r="N25" s="201">
        <v>4.8587623920412423E-2</v>
      </c>
      <c r="O25" s="392">
        <v>1.9064999999999999E-2</v>
      </c>
      <c r="P25" s="201">
        <v>7.4015852347944916E-2</v>
      </c>
      <c r="Q25" s="291">
        <v>2.2405000000000001E-2</v>
      </c>
      <c r="R25" s="161">
        <v>0.16728664668687721</v>
      </c>
      <c r="S25" s="161">
        <v>2.0421000000000002E-2</v>
      </c>
      <c r="T25" s="161">
        <v>8.6999999999999994E-2</v>
      </c>
      <c r="U25" s="161">
        <v>2.5000000000000001E-2</v>
      </c>
      <c r="V25" s="161">
        <v>4.9000000000000002E-2</v>
      </c>
      <c r="W25" s="158">
        <v>2.7E-2</v>
      </c>
      <c r="X25" s="201">
        <v>2.1999999999999999E-2</v>
      </c>
      <c r="Y25" s="158">
        <v>2.1999999999999999E-2</v>
      </c>
      <c r="Z25" s="201">
        <v>0.01</v>
      </c>
      <c r="AA25" s="158">
        <v>8.0000000000000002E-3</v>
      </c>
      <c r="AB25" s="308" t="s">
        <v>272</v>
      </c>
      <c r="AC25" s="336" t="s">
        <v>272</v>
      </c>
      <c r="AD25" s="201">
        <v>7.9229894289292835E-2</v>
      </c>
      <c r="AE25" s="392">
        <v>3.1071999999999999E-2</v>
      </c>
      <c r="AF25" s="201">
        <v>0.12115405399251206</v>
      </c>
      <c r="AG25" s="291">
        <v>3.7774000000000002E-2</v>
      </c>
      <c r="AH25" s="53"/>
      <c r="AI25" s="53"/>
      <c r="AJ25" s="53"/>
      <c r="AK25" s="53"/>
      <c r="AL25" s="53"/>
      <c r="AM25" s="218"/>
      <c r="AN25" s="53"/>
      <c r="AO25" s="241"/>
      <c r="AP25" s="53"/>
      <c r="AQ25" s="220"/>
      <c r="AR25" s="220"/>
      <c r="AS25" s="220"/>
      <c r="AT25" s="220"/>
      <c r="AU25" s="220"/>
      <c r="AV25" s="220"/>
      <c r="AW25" s="220"/>
      <c r="AX25" s="47">
        <v>5.9771424445309154E-2</v>
      </c>
      <c r="AY25" s="161">
        <v>5.9837000000000001E-2</v>
      </c>
      <c r="AZ25" s="161">
        <v>5.8000000000000003E-2</v>
      </c>
      <c r="BA25" s="161">
        <v>5.8000000000000003E-2</v>
      </c>
      <c r="BB25" s="47" t="s">
        <v>272</v>
      </c>
      <c r="BC25" s="47" t="s">
        <v>272</v>
      </c>
      <c r="BD25" s="47" t="s">
        <v>272</v>
      </c>
      <c r="BE25" s="47" t="s">
        <v>272</v>
      </c>
      <c r="BF25" s="47" t="s">
        <v>272</v>
      </c>
      <c r="BG25" s="47" t="s">
        <v>272</v>
      </c>
      <c r="BH25" s="47" t="s">
        <v>272</v>
      </c>
      <c r="BI25" s="47" t="s">
        <v>272</v>
      </c>
      <c r="BJ25" s="47" t="s">
        <v>272</v>
      </c>
      <c r="BK25" s="47" t="s">
        <v>272</v>
      </c>
      <c r="BL25" s="47">
        <v>0.15192025864479972</v>
      </c>
      <c r="BM25" s="47">
        <v>0.110554</v>
      </c>
    </row>
    <row r="26" spans="1:65" x14ac:dyDescent="0.2">
      <c r="A26" s="187" t="s">
        <v>126</v>
      </c>
      <c r="B26" s="161">
        <v>0.31264814649236228</v>
      </c>
      <c r="C26" s="161">
        <v>2.8535000000000001E-2</v>
      </c>
      <c r="D26" s="161">
        <v>0.25900000000000001</v>
      </c>
      <c r="E26" s="158">
        <v>2.4E-2</v>
      </c>
      <c r="F26" s="161">
        <v>0.33900000000000002</v>
      </c>
      <c r="G26" s="158">
        <v>0.106</v>
      </c>
      <c r="H26" s="201">
        <v>0.53</v>
      </c>
      <c r="I26" s="158">
        <v>0.124</v>
      </c>
      <c r="J26" s="201">
        <v>0.39500000000000002</v>
      </c>
      <c r="K26" s="158">
        <v>5.5E-2</v>
      </c>
      <c r="L26" s="201">
        <v>0.66235525146055119</v>
      </c>
      <c r="M26" s="158">
        <v>0.17297000000000001</v>
      </c>
      <c r="N26" s="201">
        <v>0.66650467961569593</v>
      </c>
      <c r="O26" s="158">
        <v>0.132387</v>
      </c>
      <c r="P26" s="201">
        <v>0.52653444183105791</v>
      </c>
      <c r="Q26" s="158">
        <v>6.4409999999999995E-2</v>
      </c>
      <c r="R26" s="161">
        <v>0.4897784471770924</v>
      </c>
      <c r="S26" s="161">
        <v>4.5394999999999998E-2</v>
      </c>
      <c r="T26" s="161">
        <v>0.40699999999999997</v>
      </c>
      <c r="U26" s="161">
        <v>3.9E-2</v>
      </c>
      <c r="V26" s="161">
        <v>0.54700000000000004</v>
      </c>
      <c r="W26" s="158">
        <v>0.17399999999999999</v>
      </c>
      <c r="X26" s="201">
        <v>0.72399999999999998</v>
      </c>
      <c r="Y26" s="158">
        <v>0.2</v>
      </c>
      <c r="Z26" s="201">
        <v>0.46600000000000003</v>
      </c>
      <c r="AA26" s="158">
        <v>7.2999999999999995E-2</v>
      </c>
      <c r="AB26" s="201">
        <v>0.84785628655724354</v>
      </c>
      <c r="AC26" s="158">
        <v>0.25981199999999999</v>
      </c>
      <c r="AD26" s="201">
        <v>0.97337012912520404</v>
      </c>
      <c r="AE26" s="158">
        <v>0.21338599999999999</v>
      </c>
      <c r="AF26" s="201">
        <v>0.69990865587513207</v>
      </c>
      <c r="AG26" s="158">
        <v>9.2499999999999999E-2</v>
      </c>
      <c r="AH26" s="53"/>
      <c r="AI26" s="53"/>
      <c r="AJ26" s="53"/>
      <c r="AK26" s="53"/>
      <c r="AL26" s="53"/>
      <c r="AM26" s="218"/>
      <c r="AN26" s="53"/>
      <c r="AO26" s="241"/>
      <c r="AP26" s="53"/>
      <c r="AQ26" s="220"/>
      <c r="AR26" s="220"/>
      <c r="AS26" s="220"/>
      <c r="AT26" s="220"/>
      <c r="AU26" s="220"/>
      <c r="AV26" s="220"/>
      <c r="AW26" s="220"/>
      <c r="AX26" s="161">
        <v>2.908341122338868</v>
      </c>
      <c r="AY26" s="161">
        <v>1.0187299999999999</v>
      </c>
      <c r="AZ26" s="161">
        <v>2.82</v>
      </c>
      <c r="BA26" s="161">
        <v>0.80400000000000005</v>
      </c>
      <c r="BB26" s="161">
        <v>0.629</v>
      </c>
      <c r="BC26" s="201">
        <v>0.155</v>
      </c>
      <c r="BD26" s="201">
        <v>8.157</v>
      </c>
      <c r="BE26" s="201">
        <v>4.0190000000000001</v>
      </c>
      <c r="BF26" s="201">
        <v>5.7240000000000002</v>
      </c>
      <c r="BG26" s="47">
        <v>1.621</v>
      </c>
      <c r="BH26" s="47">
        <v>6.7055309328043169</v>
      </c>
      <c r="BI26" s="293">
        <v>2.5000800000000001</v>
      </c>
      <c r="BJ26" s="47">
        <v>4.8658549981148163</v>
      </c>
      <c r="BK26" s="47">
        <v>2.8220800000000001</v>
      </c>
      <c r="BL26" s="47">
        <v>6.4755171217935104</v>
      </c>
      <c r="BM26" s="47">
        <v>1.36145</v>
      </c>
    </row>
    <row r="27" spans="1:65" x14ac:dyDescent="0.2">
      <c r="A27" s="187" t="s">
        <v>127</v>
      </c>
      <c r="B27" s="161">
        <v>1.8292040525448809</v>
      </c>
      <c r="C27" s="161">
        <v>6.8029999999999993E-2</v>
      </c>
      <c r="D27" s="161">
        <v>1.319</v>
      </c>
      <c r="E27" s="158">
        <v>6.2E-2</v>
      </c>
      <c r="F27" s="161">
        <v>0.755</v>
      </c>
      <c r="G27" s="158">
        <v>0.15</v>
      </c>
      <c r="H27" s="201">
        <v>0.873</v>
      </c>
      <c r="I27" s="158">
        <v>0.13600000000000001</v>
      </c>
      <c r="J27" s="201">
        <v>1.2050000000000001</v>
      </c>
      <c r="K27" s="158">
        <v>0.128</v>
      </c>
      <c r="L27" s="201">
        <v>1.4937675217489752</v>
      </c>
      <c r="M27" s="158">
        <v>0.254803</v>
      </c>
      <c r="N27" s="201">
        <v>0.81480222557131321</v>
      </c>
      <c r="O27" s="158">
        <v>0.15343899999999999</v>
      </c>
      <c r="P27" s="201">
        <v>1.5811614707071666</v>
      </c>
      <c r="Q27" s="158">
        <v>0.14319000000000001</v>
      </c>
      <c r="R27" s="161">
        <v>3.2028153010047085</v>
      </c>
      <c r="S27" s="161">
        <v>0.11884699999999999</v>
      </c>
      <c r="T27" s="161">
        <v>2.2999999999999998</v>
      </c>
      <c r="U27" s="161">
        <v>0.109</v>
      </c>
      <c r="V27" s="161">
        <v>1.226</v>
      </c>
      <c r="W27" s="158">
        <v>0.247</v>
      </c>
      <c r="X27" s="201">
        <v>1.456</v>
      </c>
      <c r="Y27" s="158">
        <v>0.23</v>
      </c>
      <c r="Z27" s="201">
        <v>1.911</v>
      </c>
      <c r="AA27" s="158">
        <v>0.20399999999999999</v>
      </c>
      <c r="AB27" s="201">
        <v>2.3032690169115768</v>
      </c>
      <c r="AC27" s="158">
        <v>0.40989500000000001</v>
      </c>
      <c r="AD27" s="201">
        <v>1.2759446922167152</v>
      </c>
      <c r="AE27" s="158">
        <v>0.239616</v>
      </c>
      <c r="AF27" s="201">
        <v>2.628136851890126</v>
      </c>
      <c r="AG27" s="158">
        <v>0.237538</v>
      </c>
      <c r="AH27" s="53"/>
      <c r="AI27" s="53"/>
      <c r="AJ27" s="53"/>
      <c r="AK27" s="53"/>
      <c r="AL27" s="53"/>
      <c r="AM27" s="218"/>
      <c r="AN27" s="53"/>
      <c r="AO27" s="241"/>
      <c r="AP27" s="53"/>
      <c r="AQ27" s="220"/>
      <c r="AR27" s="220"/>
      <c r="AS27" s="220"/>
      <c r="AT27" s="220"/>
      <c r="AU27" s="220"/>
      <c r="AV27" s="220"/>
      <c r="AW27" s="220"/>
      <c r="AX27" s="161">
        <v>0.60052229795052214</v>
      </c>
      <c r="AY27" s="161">
        <v>0.189054</v>
      </c>
      <c r="AZ27" s="161">
        <v>0.7</v>
      </c>
      <c r="BA27" s="161">
        <v>0.41</v>
      </c>
      <c r="BB27" s="161">
        <v>1.1000000000000001</v>
      </c>
      <c r="BC27" s="201">
        <v>0.63100000000000001</v>
      </c>
      <c r="BD27" s="201">
        <v>0.9</v>
      </c>
      <c r="BE27" s="201">
        <v>0.63500000000000001</v>
      </c>
      <c r="BF27" s="201">
        <v>0.98799999999999999</v>
      </c>
      <c r="BG27" s="201">
        <v>0.47899999999999998</v>
      </c>
      <c r="BH27" s="201">
        <v>2.4650046137553909</v>
      </c>
      <c r="BI27" s="291">
        <v>1.0116099999999999</v>
      </c>
      <c r="BJ27" s="201">
        <v>2.2607373893010569</v>
      </c>
      <c r="BK27" s="201">
        <v>1.5721499999999999</v>
      </c>
      <c r="BL27" s="201">
        <v>1.9134345389253711</v>
      </c>
      <c r="BM27" s="201">
        <v>0.92626799999999998</v>
      </c>
    </row>
    <row r="28" spans="1:65" x14ac:dyDescent="0.2">
      <c r="A28" s="187" t="s">
        <v>128</v>
      </c>
      <c r="B28" s="161">
        <v>2.2427143046631048</v>
      </c>
      <c r="C28" s="161">
        <v>6.7262000000000002E-2</v>
      </c>
      <c r="D28" s="161">
        <v>2.8889999999999998</v>
      </c>
      <c r="E28" s="158">
        <v>8.1000000000000003E-2</v>
      </c>
      <c r="F28" s="161">
        <v>3.0390000000000001</v>
      </c>
      <c r="G28" s="158">
        <v>0.30599999999999999</v>
      </c>
      <c r="H28" s="201">
        <v>4.0369999999999999</v>
      </c>
      <c r="I28" s="158">
        <v>0.28499999999999998</v>
      </c>
      <c r="J28" s="201">
        <v>3.5649999999999999</v>
      </c>
      <c r="K28" s="158">
        <v>0.17299999999999999</v>
      </c>
      <c r="L28" s="201">
        <v>4.8044504531535477</v>
      </c>
      <c r="M28" s="158">
        <v>0.34491500000000003</v>
      </c>
      <c r="N28" s="201">
        <v>5.092716641299404</v>
      </c>
      <c r="O28" s="158">
        <v>0.439031</v>
      </c>
      <c r="P28" s="201">
        <v>2.9902507170335135</v>
      </c>
      <c r="Q28" s="158">
        <v>0.149483</v>
      </c>
      <c r="R28" s="161">
        <v>3.9155739343686493</v>
      </c>
      <c r="S28" s="161">
        <v>0.116699</v>
      </c>
      <c r="T28" s="161">
        <v>5.0339999999999998</v>
      </c>
      <c r="U28" s="161">
        <v>0.14099999999999999</v>
      </c>
      <c r="V28" s="161">
        <v>4.9800000000000004</v>
      </c>
      <c r="W28" s="158">
        <v>0.497</v>
      </c>
      <c r="X28" s="201">
        <v>6.609</v>
      </c>
      <c r="Y28" s="158">
        <v>0.47699999999999998</v>
      </c>
      <c r="Z28" s="201">
        <v>5.6470000000000002</v>
      </c>
      <c r="AA28" s="158">
        <v>0.27400000000000002</v>
      </c>
      <c r="AB28" s="201">
        <v>7.4277199405744652</v>
      </c>
      <c r="AC28" s="158">
        <v>0.55110999999999999</v>
      </c>
      <c r="AD28" s="201">
        <v>8.1584428958014037</v>
      </c>
      <c r="AE28" s="158">
        <v>0.72648999999999997</v>
      </c>
      <c r="AF28" s="201">
        <v>4.9504431758469449</v>
      </c>
      <c r="AG28" s="158">
        <v>0.24398300000000001</v>
      </c>
      <c r="AH28" s="53"/>
      <c r="AI28" s="53"/>
      <c r="AJ28" s="53"/>
      <c r="AK28" s="53"/>
      <c r="AL28" s="53"/>
      <c r="AM28" s="218"/>
      <c r="AN28" s="53"/>
      <c r="AO28" s="241"/>
      <c r="AP28" s="53"/>
      <c r="AQ28" s="220"/>
      <c r="AR28" s="220"/>
      <c r="AS28" s="220"/>
      <c r="AT28" s="220"/>
      <c r="AU28" s="220"/>
      <c r="AV28" s="220"/>
      <c r="AW28" s="220"/>
      <c r="AX28" s="161">
        <v>1.2848850503243301</v>
      </c>
      <c r="AY28" s="161">
        <v>0.477607</v>
      </c>
      <c r="AZ28" s="161">
        <v>1.681</v>
      </c>
      <c r="BA28" s="161">
        <v>0.43</v>
      </c>
      <c r="BB28" s="161">
        <v>2.331</v>
      </c>
      <c r="BC28" s="201">
        <v>0.42199999999999999</v>
      </c>
      <c r="BD28" s="201">
        <v>10.114000000000001</v>
      </c>
      <c r="BE28" s="201">
        <v>2.8319999999999999</v>
      </c>
      <c r="BF28" s="201">
        <v>3.2040000000000002</v>
      </c>
      <c r="BG28" s="201">
        <v>0.79800000000000004</v>
      </c>
      <c r="BH28" s="201">
        <v>7.2932428610650648</v>
      </c>
      <c r="BI28" s="291">
        <v>2.1741899999999998</v>
      </c>
      <c r="BJ28" s="201">
        <v>6.2626730436383173</v>
      </c>
      <c r="BK28" s="201">
        <v>1.3270999999999999</v>
      </c>
      <c r="BL28" s="201">
        <v>4.2788262537896156</v>
      </c>
      <c r="BM28" s="201">
        <v>0.97872599999999998</v>
      </c>
    </row>
    <row r="29" spans="1:65" x14ac:dyDescent="0.2">
      <c r="A29" s="187" t="s">
        <v>129</v>
      </c>
      <c r="B29" s="161">
        <v>5.9713020302906079</v>
      </c>
      <c r="C29" s="161">
        <v>0.14915</v>
      </c>
      <c r="D29" s="161">
        <v>4.0590000000000002</v>
      </c>
      <c r="E29" s="158">
        <v>0.11899999999999999</v>
      </c>
      <c r="F29" s="161">
        <v>4.2300000000000004</v>
      </c>
      <c r="G29" s="158">
        <v>0.52100000000000002</v>
      </c>
      <c r="H29" s="201">
        <v>3.5779999999999998</v>
      </c>
      <c r="I29" s="158">
        <v>0.36099999999999999</v>
      </c>
      <c r="J29" s="201">
        <v>3.3479999999999999</v>
      </c>
      <c r="K29" s="158">
        <v>0.20200000000000001</v>
      </c>
      <c r="L29" s="201">
        <v>4.6023213271198244</v>
      </c>
      <c r="M29" s="158">
        <v>0.39865499999999998</v>
      </c>
      <c r="N29" s="201">
        <v>4.3602340102923058</v>
      </c>
      <c r="O29" s="158">
        <v>0.39009199999999999</v>
      </c>
      <c r="P29" s="201">
        <v>4.1904970938021213</v>
      </c>
      <c r="Q29" s="158">
        <v>0.199771</v>
      </c>
      <c r="R29" s="161">
        <v>10.225961826108584</v>
      </c>
      <c r="S29" s="161">
        <v>0.25169399999999997</v>
      </c>
      <c r="T29" s="161">
        <v>6.94</v>
      </c>
      <c r="U29" s="161">
        <v>0.20399999999999999</v>
      </c>
      <c r="V29" s="161">
        <v>6.8120000000000003</v>
      </c>
      <c r="W29" s="158">
        <v>0.83399999999999996</v>
      </c>
      <c r="X29" s="201">
        <v>5.6550000000000002</v>
      </c>
      <c r="Y29" s="158">
        <v>0.58599999999999997</v>
      </c>
      <c r="Z29" s="201">
        <v>5.0190000000000001</v>
      </c>
      <c r="AA29" s="158">
        <v>0.313</v>
      </c>
      <c r="AB29" s="201">
        <v>6.8528452450639907</v>
      </c>
      <c r="AC29" s="158">
        <v>0.60731199999999996</v>
      </c>
      <c r="AD29" s="201">
        <v>6.7478544615243816</v>
      </c>
      <c r="AE29" s="158">
        <v>0.62866699999999998</v>
      </c>
      <c r="AF29" s="201">
        <v>6.6588248238121013</v>
      </c>
      <c r="AG29" s="158">
        <v>0.32558300000000001</v>
      </c>
      <c r="AH29" s="53"/>
      <c r="AI29" s="53"/>
      <c r="AJ29" s="53"/>
      <c r="AK29" s="53"/>
      <c r="AL29" s="53"/>
      <c r="AM29" s="218"/>
      <c r="AN29" s="53"/>
      <c r="AO29" s="241"/>
      <c r="AP29" s="53"/>
      <c r="AQ29" s="220"/>
      <c r="AR29" s="220"/>
      <c r="AS29" s="220"/>
      <c r="AT29" s="220"/>
      <c r="AU29" s="220"/>
      <c r="AV29" s="220"/>
      <c r="AW29" s="220"/>
      <c r="AX29" s="161">
        <v>13.126446648989305</v>
      </c>
      <c r="AY29" s="161">
        <v>1.41414</v>
      </c>
      <c r="AZ29" s="161">
        <v>10.34</v>
      </c>
      <c r="BA29" s="161">
        <v>1.2490000000000001</v>
      </c>
      <c r="BB29" s="161">
        <v>8.9659999999999993</v>
      </c>
      <c r="BC29" s="201">
        <v>2.5840000000000001</v>
      </c>
      <c r="BD29" s="201">
        <v>18.536000000000001</v>
      </c>
      <c r="BE29" s="201">
        <v>4.1310000000000002</v>
      </c>
      <c r="BF29" s="201">
        <v>12.53</v>
      </c>
      <c r="BG29" s="201">
        <v>1.9379999999999999</v>
      </c>
      <c r="BH29" s="201">
        <v>15.476620542874894</v>
      </c>
      <c r="BI29" s="291">
        <v>2.9775399999999999</v>
      </c>
      <c r="BJ29" s="201">
        <v>15.531844779522441</v>
      </c>
      <c r="BK29" s="201">
        <v>5.63462</v>
      </c>
      <c r="BL29" s="201">
        <v>15.278389958496014</v>
      </c>
      <c r="BM29" s="201">
        <v>1.7079800000000001</v>
      </c>
    </row>
    <row r="30" spans="1:65" x14ac:dyDescent="0.2">
      <c r="A30" s="187" t="s">
        <v>130</v>
      </c>
      <c r="B30" s="161">
        <v>2.9154362297789929</v>
      </c>
      <c r="C30" s="161">
        <v>6.9855E-2</v>
      </c>
      <c r="D30" s="161">
        <v>2.4460000000000002</v>
      </c>
      <c r="E30" s="158">
        <v>6.9000000000000006E-2</v>
      </c>
      <c r="F30" s="161">
        <v>2.0179999999999998</v>
      </c>
      <c r="G30" s="158">
        <v>0.23599999999999999</v>
      </c>
      <c r="H30" s="201">
        <v>2.3479999999999999</v>
      </c>
      <c r="I30" s="158">
        <v>0.22600000000000001</v>
      </c>
      <c r="J30" s="201">
        <v>1.9450000000000001</v>
      </c>
      <c r="K30" s="158">
        <v>0.113</v>
      </c>
      <c r="L30" s="201">
        <v>2.2419348392182163</v>
      </c>
      <c r="M30" s="158">
        <v>0.20118900000000001</v>
      </c>
      <c r="N30" s="201">
        <v>2.2399981522777064</v>
      </c>
      <c r="O30" s="158">
        <v>0.22153400000000001</v>
      </c>
      <c r="P30" s="201">
        <v>2.809272545896571</v>
      </c>
      <c r="Q30" s="158">
        <v>0.12987299999999999</v>
      </c>
      <c r="R30" s="161">
        <v>4.921972180920438</v>
      </c>
      <c r="S30" s="161">
        <v>0.11698799999999999</v>
      </c>
      <c r="T30" s="161">
        <v>4.0519999999999996</v>
      </c>
      <c r="U30" s="161">
        <v>0.11600000000000001</v>
      </c>
      <c r="V30" s="161">
        <v>3.13</v>
      </c>
      <c r="W30" s="158">
        <v>0.38100000000000001</v>
      </c>
      <c r="X30" s="201">
        <v>3.7719999999999998</v>
      </c>
      <c r="Y30" s="158">
        <v>0.375</v>
      </c>
      <c r="Z30" s="201">
        <v>2.7639999999999998</v>
      </c>
      <c r="AA30" s="158">
        <v>0.17399999999999999</v>
      </c>
      <c r="AB30" s="201">
        <v>3.1405163346223155</v>
      </c>
      <c r="AC30" s="158">
        <v>0.29320000000000002</v>
      </c>
      <c r="AD30" s="201">
        <v>3.1876116680073578</v>
      </c>
      <c r="AE30" s="158">
        <v>0.33446700000000001</v>
      </c>
      <c r="AF30" s="201">
        <v>4.1536354578829968</v>
      </c>
      <c r="AG30" s="158">
        <v>0.19976099999999999</v>
      </c>
      <c r="AH30" s="53"/>
      <c r="AI30" s="53"/>
      <c r="AJ30" s="53"/>
      <c r="AK30" s="53"/>
      <c r="AL30" s="53"/>
      <c r="AM30" s="218"/>
      <c r="AN30" s="53"/>
      <c r="AO30" s="241"/>
      <c r="AP30" s="53"/>
      <c r="AQ30" s="220"/>
      <c r="AR30" s="220"/>
      <c r="AS30" s="220"/>
      <c r="AT30" s="220"/>
      <c r="AU30" s="220"/>
      <c r="AV30" s="220"/>
      <c r="AW30" s="220"/>
      <c r="AX30" s="161">
        <v>9.8534597224840841</v>
      </c>
      <c r="AY30" s="161">
        <v>1.19695</v>
      </c>
      <c r="AZ30" s="161">
        <v>14.097</v>
      </c>
      <c r="BA30" s="161">
        <v>1.502</v>
      </c>
      <c r="BB30" s="161">
        <v>10.01</v>
      </c>
      <c r="BC30" s="201">
        <v>2.6659999999999999</v>
      </c>
      <c r="BD30" s="201">
        <v>9.2609999999999992</v>
      </c>
      <c r="BE30" s="201">
        <v>2.85</v>
      </c>
      <c r="BF30" s="201">
        <v>12.356</v>
      </c>
      <c r="BG30" s="201">
        <v>1.7829999999999999</v>
      </c>
      <c r="BH30" s="201">
        <v>13.937257055329971</v>
      </c>
      <c r="BI30" s="291">
        <v>3.5964700000000001</v>
      </c>
      <c r="BJ30" s="201">
        <v>19.942583504781247</v>
      </c>
      <c r="BK30" s="201">
        <v>4.3390599999999999</v>
      </c>
      <c r="BL30" s="201">
        <v>20.581055834610524</v>
      </c>
      <c r="BM30" s="201">
        <v>2.5212400000000001</v>
      </c>
    </row>
    <row r="31" spans="1:65" x14ac:dyDescent="0.2">
      <c r="A31" s="187" t="s">
        <v>116</v>
      </c>
      <c r="B31" s="161">
        <v>5.0760617586287093</v>
      </c>
      <c r="C31" s="161">
        <v>0.12776799999999999</v>
      </c>
      <c r="D31" s="161">
        <v>2.6669999999999998</v>
      </c>
      <c r="E31" s="158">
        <v>0.111</v>
      </c>
      <c r="F31" s="161">
        <v>1.375</v>
      </c>
      <c r="G31" s="158">
        <v>0.26400000000000001</v>
      </c>
      <c r="H31" s="201">
        <v>0.65</v>
      </c>
      <c r="I31" s="158">
        <v>0.13100000000000001</v>
      </c>
      <c r="J31" s="201">
        <v>0.28999999999999998</v>
      </c>
      <c r="K31" s="158">
        <v>4.1000000000000002E-2</v>
      </c>
      <c r="L31" s="201">
        <v>0.34078527712127049</v>
      </c>
      <c r="M31" s="158">
        <v>9.9658999999999998E-2</v>
      </c>
      <c r="N31" s="201">
        <v>0.22522087435390747</v>
      </c>
      <c r="O31" s="158">
        <v>0.101087</v>
      </c>
      <c r="P31" s="201">
        <v>0.15172933356665963</v>
      </c>
      <c r="Q31" s="158">
        <v>2.6481000000000001E-2</v>
      </c>
      <c r="R31" s="161">
        <v>8.5526997851208417</v>
      </c>
      <c r="S31" s="161">
        <v>0.216505</v>
      </c>
      <c r="T31" s="161">
        <v>4.4880000000000004</v>
      </c>
      <c r="U31" s="161">
        <v>0.188</v>
      </c>
      <c r="V31" s="161">
        <v>2.2610000000000001</v>
      </c>
      <c r="W31" s="158">
        <v>0.432</v>
      </c>
      <c r="X31" s="201">
        <v>1.087</v>
      </c>
      <c r="Y31" s="158">
        <v>0.22</v>
      </c>
      <c r="Z31" s="201">
        <v>0.45600000000000002</v>
      </c>
      <c r="AA31" s="158">
        <v>6.5000000000000002E-2</v>
      </c>
      <c r="AB31" s="201">
        <v>0.54284364765821858</v>
      </c>
      <c r="AC31" s="158">
        <v>0.1578</v>
      </c>
      <c r="AD31" s="201">
        <v>0.36725866850437927</v>
      </c>
      <c r="AE31" s="158">
        <v>0.165073</v>
      </c>
      <c r="AF31" s="201">
        <v>0.25361277466293053</v>
      </c>
      <c r="AG31" s="158">
        <v>4.4863E-2</v>
      </c>
      <c r="AH31" s="53"/>
      <c r="AI31" s="53"/>
      <c r="AJ31" s="53"/>
      <c r="AK31" s="53"/>
      <c r="AL31" s="53"/>
      <c r="AM31" s="218"/>
      <c r="AN31" s="53"/>
      <c r="AO31" s="241"/>
      <c r="AP31" s="53"/>
      <c r="AQ31" s="220"/>
      <c r="AR31" s="220"/>
      <c r="AS31" s="220"/>
      <c r="AT31" s="220"/>
      <c r="AU31" s="220"/>
      <c r="AV31" s="220"/>
      <c r="AW31" s="220"/>
      <c r="AX31" s="161">
        <v>17.980367694547965</v>
      </c>
      <c r="AY31" s="161">
        <v>1.9906699999999999</v>
      </c>
      <c r="AZ31" s="161">
        <v>11.108000000000001</v>
      </c>
      <c r="BA31" s="161">
        <v>1.696</v>
      </c>
      <c r="BB31" s="161">
        <v>0.66500000000000004</v>
      </c>
      <c r="BC31" s="201">
        <v>0.65600000000000003</v>
      </c>
      <c r="BD31" s="201">
        <v>0.503</v>
      </c>
      <c r="BE31" s="201">
        <v>0.21299999999999999</v>
      </c>
      <c r="BF31" s="201">
        <v>0.38900000000000001</v>
      </c>
      <c r="BG31" s="201">
        <v>0.17299999999999999</v>
      </c>
      <c r="BH31" s="47" t="s">
        <v>272</v>
      </c>
      <c r="BI31" s="47" t="s">
        <v>272</v>
      </c>
      <c r="BJ31" s="47" t="s">
        <v>272</v>
      </c>
      <c r="BK31" s="47" t="s">
        <v>272</v>
      </c>
      <c r="BL31" s="47">
        <v>0.13648211748649161</v>
      </c>
      <c r="BM31" s="47">
        <v>0.12593099999999999</v>
      </c>
    </row>
    <row r="32" spans="1:65" x14ac:dyDescent="0.2">
      <c r="A32" s="189" t="s">
        <v>131</v>
      </c>
      <c r="B32" s="190">
        <v>1.4588949644856328</v>
      </c>
      <c r="C32" s="190">
        <v>5.6156999999999999E-2</v>
      </c>
      <c r="D32" s="190">
        <v>0.95699999999999996</v>
      </c>
      <c r="E32" s="197">
        <v>5.1999999999999998E-2</v>
      </c>
      <c r="F32" s="190">
        <v>0.97899999999999998</v>
      </c>
      <c r="G32" s="213">
        <v>0.19</v>
      </c>
      <c r="H32" s="197">
        <v>0.59899999999999998</v>
      </c>
      <c r="I32" s="240">
        <v>0.11700000000000001</v>
      </c>
      <c r="J32" s="197">
        <v>0.97699999999999998</v>
      </c>
      <c r="K32" s="240">
        <v>0.111</v>
      </c>
      <c r="L32" s="197">
        <v>1.0594368001963341</v>
      </c>
      <c r="M32" s="216">
        <v>0.242926</v>
      </c>
      <c r="N32" s="197">
        <v>0.95314788490778979</v>
      </c>
      <c r="O32" s="240">
        <v>0.15185399999999999</v>
      </c>
      <c r="P32" s="197">
        <v>0.7814335529171228</v>
      </c>
      <c r="Q32" s="216">
        <v>7.8175999999999995E-2</v>
      </c>
      <c r="R32" s="190">
        <v>2.4234189108492963</v>
      </c>
      <c r="S32" s="190">
        <v>9.6630999999999995E-2</v>
      </c>
      <c r="T32" s="190">
        <v>1.498</v>
      </c>
      <c r="U32" s="190">
        <v>8.5000000000000006E-2</v>
      </c>
      <c r="V32" s="190">
        <v>1.4259999999999999</v>
      </c>
      <c r="W32" s="213">
        <v>0.29199999999999998</v>
      </c>
      <c r="X32" s="197">
        <v>0.755</v>
      </c>
      <c r="Y32" s="240">
        <v>0.16200000000000001</v>
      </c>
      <c r="Z32" s="197">
        <v>1.2490000000000001</v>
      </c>
      <c r="AA32" s="240">
        <v>0.16200000000000001</v>
      </c>
      <c r="AB32" s="197">
        <v>1.165174818964932</v>
      </c>
      <c r="AC32" s="240">
        <v>0.33565800000000001</v>
      </c>
      <c r="AD32" s="197">
        <v>1.3510206249039829</v>
      </c>
      <c r="AE32" s="240">
        <v>0.24102699999999999</v>
      </c>
      <c r="AF32" s="197">
        <v>0.92833277929495561</v>
      </c>
      <c r="AG32" s="216">
        <v>0.113723</v>
      </c>
      <c r="AH32" s="204"/>
      <c r="AI32" s="204"/>
      <c r="AJ32" s="204"/>
      <c r="AK32" s="204"/>
      <c r="AL32" s="204"/>
      <c r="AM32" s="219"/>
      <c r="AN32" s="204"/>
      <c r="AO32" s="242"/>
      <c r="AP32" s="204"/>
      <c r="AQ32" s="221"/>
      <c r="AR32" s="221"/>
      <c r="AS32" s="221"/>
      <c r="AT32" s="221"/>
      <c r="AU32" s="221"/>
      <c r="AV32" s="221"/>
      <c r="AW32" s="221"/>
      <c r="AX32" s="190">
        <v>6.8556620387270701</v>
      </c>
      <c r="AY32" s="190">
        <v>0.92606500000000003</v>
      </c>
      <c r="AZ32" s="190">
        <v>10.712999999999999</v>
      </c>
      <c r="BA32" s="190">
        <v>1.7370000000000001</v>
      </c>
      <c r="BB32" s="190">
        <v>9.3109999999999999</v>
      </c>
      <c r="BC32" s="197">
        <v>1.883</v>
      </c>
      <c r="BD32" s="197">
        <v>12.193</v>
      </c>
      <c r="BE32" s="197">
        <v>2.7</v>
      </c>
      <c r="BF32" s="197">
        <v>10.878</v>
      </c>
      <c r="BG32" s="197">
        <v>1.865</v>
      </c>
      <c r="BH32" s="197">
        <v>16.905130041843769</v>
      </c>
      <c r="BI32" s="216">
        <v>4.6983300000000003</v>
      </c>
      <c r="BJ32" s="197">
        <v>8.7151945896680001</v>
      </c>
      <c r="BK32" s="197">
        <v>1.2825500000000001</v>
      </c>
      <c r="BL32" s="197">
        <v>13.287988454955308</v>
      </c>
      <c r="BM32" s="197">
        <v>2.0194800000000002</v>
      </c>
    </row>
    <row r="34" spans="1:66" s="25" customFormat="1" ht="17.25" customHeight="1" x14ac:dyDescent="0.25">
      <c r="A34" s="17" t="s">
        <v>201</v>
      </c>
      <c r="AH34" s="191"/>
      <c r="AI34" s="191"/>
      <c r="AJ34" s="191"/>
      <c r="AK34" s="191"/>
      <c r="AX34" s="191"/>
      <c r="AY34" s="191"/>
      <c r="AZ34" s="191"/>
      <c r="BA34" s="191"/>
      <c r="BN34" s="191"/>
    </row>
    <row r="35" spans="1:66" s="42" customFormat="1" ht="17.25" customHeight="1" x14ac:dyDescent="0.15">
      <c r="A35" s="17" t="s">
        <v>199</v>
      </c>
    </row>
    <row r="36" spans="1:66" s="42" customFormat="1" ht="17.25" customHeight="1" x14ac:dyDescent="0.15">
      <c r="A36" s="17" t="s">
        <v>224</v>
      </c>
    </row>
    <row r="37" spans="1:66" s="25" customFormat="1" ht="17.25" customHeight="1" x14ac:dyDescent="0.25">
      <c r="A37" s="17" t="s">
        <v>202</v>
      </c>
      <c r="AH37" s="191"/>
      <c r="AI37" s="191"/>
      <c r="AJ37" s="191"/>
      <c r="AK37" s="191"/>
      <c r="AX37" s="191"/>
      <c r="AY37" s="191"/>
      <c r="AZ37" s="191"/>
      <c r="BA37" s="191"/>
      <c r="BN37" s="191"/>
    </row>
    <row r="38" spans="1:66" s="25" customFormat="1" ht="15" customHeight="1" x14ac:dyDescent="0.2">
      <c r="A38" s="192" t="s">
        <v>203</v>
      </c>
    </row>
    <row r="39" spans="1:66" s="22" customFormat="1" ht="14.25" x14ac:dyDescent="0.2">
      <c r="A39" s="17" t="s">
        <v>274</v>
      </c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28"/>
      <c r="U39" s="12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28"/>
      <c r="AI39" s="128"/>
      <c r="AJ39" s="128"/>
      <c r="AK39" s="128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28"/>
      <c r="AY39" s="1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</row>
    <row r="40" spans="1:66" s="25" customFormat="1" ht="15" customHeight="1" x14ac:dyDescent="0.25">
      <c r="A40" s="18" t="s">
        <v>179</v>
      </c>
      <c r="AH40" s="191"/>
      <c r="AI40" s="191"/>
      <c r="AJ40" s="191"/>
      <c r="AK40" s="191"/>
      <c r="AX40" s="191"/>
      <c r="AY40" s="191"/>
      <c r="AZ40" s="191"/>
      <c r="BA40" s="191"/>
      <c r="BN40" s="191"/>
    </row>
    <row r="41" spans="1:66" x14ac:dyDescent="0.2">
      <c r="A41" s="17" t="s">
        <v>204</v>
      </c>
      <c r="B41" s="17"/>
      <c r="C41" s="17"/>
    </row>
  </sheetData>
  <mergeCells count="102">
    <mergeCell ref="BE7:BE8"/>
    <mergeCell ref="AZ6:BA6"/>
    <mergeCell ref="AZ7:AZ8"/>
    <mergeCell ref="BA7:BA8"/>
    <mergeCell ref="AT6:AU6"/>
    <mergeCell ref="AT7:AT8"/>
    <mergeCell ref="AU7:AU8"/>
    <mergeCell ref="BJ6:BK6"/>
    <mergeCell ref="BJ7:BJ8"/>
    <mergeCell ref="BK7:BK8"/>
    <mergeCell ref="AX6:AY6"/>
    <mergeCell ref="BD6:BE6"/>
    <mergeCell ref="AX7:AX8"/>
    <mergeCell ref="AY7:AY8"/>
    <mergeCell ref="BD7:BD8"/>
    <mergeCell ref="AV7:AV8"/>
    <mergeCell ref="AW7:AW8"/>
    <mergeCell ref="AD6:AE6"/>
    <mergeCell ref="AD7:AD8"/>
    <mergeCell ref="AE7:AE8"/>
    <mergeCell ref="AC7:AC8"/>
    <mergeCell ref="A1:BM3"/>
    <mergeCell ref="BH6:BI6"/>
    <mergeCell ref="BH7:BH8"/>
    <mergeCell ref="BI7:BI8"/>
    <mergeCell ref="L6:M6"/>
    <mergeCell ref="L7:L8"/>
    <mergeCell ref="M7:M8"/>
    <mergeCell ref="BF6:BG6"/>
    <mergeCell ref="AL6:AM6"/>
    <mergeCell ref="AN7:AN8"/>
    <mergeCell ref="AO7:AO8"/>
    <mergeCell ref="R6:S6"/>
    <mergeCell ref="AH6:AI6"/>
    <mergeCell ref="X6:Y6"/>
    <mergeCell ref="R7:R8"/>
    <mergeCell ref="S7:S8"/>
    <mergeCell ref="X7:X8"/>
    <mergeCell ref="Z7:Z8"/>
    <mergeCell ref="AA7:AA8"/>
    <mergeCell ref="BF7:BF8"/>
    <mergeCell ref="J7:J8"/>
    <mergeCell ref="K7:K8"/>
    <mergeCell ref="AH7:AH8"/>
    <mergeCell ref="BG7:BG8"/>
    <mergeCell ref="AJ6:AK6"/>
    <mergeCell ref="AJ7:AJ8"/>
    <mergeCell ref="AK7:AK8"/>
    <mergeCell ref="AL7:AL8"/>
    <mergeCell ref="BB6:BC6"/>
    <mergeCell ref="BB7:BB8"/>
    <mergeCell ref="BC7:BC8"/>
    <mergeCell ref="AP6:AQ6"/>
    <mergeCell ref="AP7:AP8"/>
    <mergeCell ref="AQ7:AQ8"/>
    <mergeCell ref="AM7:AM8"/>
    <mergeCell ref="Z6:AA6"/>
    <mergeCell ref="AR6:AS6"/>
    <mergeCell ref="AR7:AR8"/>
    <mergeCell ref="AS7:AS8"/>
    <mergeCell ref="AI7:AI8"/>
    <mergeCell ref="AB6:AC6"/>
    <mergeCell ref="AB7:AB8"/>
    <mergeCell ref="AV6:AW6"/>
    <mergeCell ref="O7:O8"/>
    <mergeCell ref="A5:A8"/>
    <mergeCell ref="B6:C6"/>
    <mergeCell ref="B7:B8"/>
    <mergeCell ref="C7:C8"/>
    <mergeCell ref="H6:I6"/>
    <mergeCell ref="H7:H8"/>
    <mergeCell ref="I7:I8"/>
    <mergeCell ref="D6:E6"/>
    <mergeCell ref="D7:D8"/>
    <mergeCell ref="E7:E8"/>
    <mergeCell ref="F6:G6"/>
    <mergeCell ref="F7:F8"/>
    <mergeCell ref="G7:G8"/>
    <mergeCell ref="AH5:AW5"/>
    <mergeCell ref="BL6:BM6"/>
    <mergeCell ref="BL7:BL8"/>
    <mergeCell ref="BM7:BM8"/>
    <mergeCell ref="AX5:BM5"/>
    <mergeCell ref="P6:Q6"/>
    <mergeCell ref="P7:P8"/>
    <mergeCell ref="Q7:Q8"/>
    <mergeCell ref="B5:Q5"/>
    <mergeCell ref="AF6:AG6"/>
    <mergeCell ref="AF7:AF8"/>
    <mergeCell ref="AG7:AG8"/>
    <mergeCell ref="R5:AG5"/>
    <mergeCell ref="N6:O6"/>
    <mergeCell ref="N7:N8"/>
    <mergeCell ref="J6:K6"/>
    <mergeCell ref="Y7:Y8"/>
    <mergeCell ref="T6:U6"/>
    <mergeCell ref="T7:T8"/>
    <mergeCell ref="U7:U8"/>
    <mergeCell ref="V6:W6"/>
    <mergeCell ref="V7:V8"/>
    <mergeCell ref="W7:W8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zoomScale="80" zoomScaleNormal="80" zoomScaleSheetLayoutView="70" workbookViewId="0">
      <pane xSplit="1" ySplit="8" topLeftCell="V9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ColWidth="9" defaultRowHeight="12.75" x14ac:dyDescent="0.2"/>
  <cols>
    <col min="1" max="1" width="61.25" style="80" customWidth="1"/>
    <col min="2" max="5" width="10.375" style="80" customWidth="1"/>
    <col min="6" max="8" width="11.375" style="80" customWidth="1"/>
    <col min="9" max="9" width="11.25" style="80" bestFit="1" customWidth="1"/>
    <col min="10" max="12" width="11.375" style="80" customWidth="1"/>
    <col min="13" max="13" width="11.25" style="80" bestFit="1" customWidth="1"/>
    <col min="14" max="36" width="11.25" style="80" customWidth="1"/>
    <col min="37" max="16384" width="9" style="80"/>
  </cols>
  <sheetData>
    <row r="1" spans="1:38" ht="15" x14ac:dyDescent="0.2">
      <c r="A1" s="555" t="s">
        <v>285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</row>
    <row r="2" spans="1:38" ht="21" customHeight="1" x14ac:dyDescent="0.2">
      <c r="A2" s="555" t="s">
        <v>325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</row>
    <row r="3" spans="1:38" ht="15" x14ac:dyDescent="0.2">
      <c r="A3" s="555" t="s">
        <v>87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38" s="194" customFormat="1" ht="15" x14ac:dyDescent="0.15">
      <c r="A4" s="209"/>
      <c r="B4" s="209"/>
      <c r="C4" s="209"/>
      <c r="D4" s="209"/>
      <c r="E4" s="209"/>
      <c r="F4" s="195"/>
      <c r="J4" s="195"/>
      <c r="AH4" s="195"/>
      <c r="AI4" s="195"/>
      <c r="AJ4" s="195"/>
    </row>
    <row r="6" spans="1:38" ht="30.75" customHeight="1" x14ac:dyDescent="0.2">
      <c r="A6" s="556" t="s">
        <v>88</v>
      </c>
      <c r="B6" s="545" t="s">
        <v>323</v>
      </c>
      <c r="C6" s="546"/>
      <c r="D6" s="546"/>
      <c r="E6" s="546"/>
      <c r="F6" s="547" t="s">
        <v>266</v>
      </c>
      <c r="G6" s="548"/>
      <c r="H6" s="548"/>
      <c r="I6" s="549"/>
      <c r="J6" s="547" t="s">
        <v>270</v>
      </c>
      <c r="K6" s="548"/>
      <c r="L6" s="548"/>
      <c r="M6" s="549"/>
      <c r="N6" s="547" t="s">
        <v>284</v>
      </c>
      <c r="O6" s="548"/>
      <c r="P6" s="548"/>
      <c r="Q6" s="549"/>
      <c r="R6" s="547" t="s">
        <v>291</v>
      </c>
      <c r="S6" s="548"/>
      <c r="T6" s="548"/>
      <c r="U6" s="549"/>
      <c r="V6" s="547" t="s">
        <v>297</v>
      </c>
      <c r="W6" s="548"/>
      <c r="X6" s="548"/>
      <c r="Y6" s="549"/>
      <c r="Z6" s="547" t="s">
        <v>303</v>
      </c>
      <c r="AA6" s="548"/>
      <c r="AB6" s="548"/>
      <c r="AC6" s="549"/>
      <c r="AD6" s="547" t="s">
        <v>324</v>
      </c>
      <c r="AE6" s="548"/>
      <c r="AF6" s="548"/>
      <c r="AG6" s="549"/>
      <c r="AH6" s="554" t="s">
        <v>196</v>
      </c>
      <c r="AI6" s="554"/>
      <c r="AJ6" s="554"/>
    </row>
    <row r="7" spans="1:38" s="81" customFormat="1" ht="34.5" customHeight="1" x14ac:dyDescent="0.15">
      <c r="A7" s="557"/>
      <c r="B7" s="550" t="s">
        <v>205</v>
      </c>
      <c r="C7" s="550" t="s">
        <v>206</v>
      </c>
      <c r="D7" s="552" t="s">
        <v>215</v>
      </c>
      <c r="E7" s="553"/>
      <c r="F7" s="550" t="s">
        <v>205</v>
      </c>
      <c r="G7" s="550" t="s">
        <v>206</v>
      </c>
      <c r="H7" s="552" t="s">
        <v>215</v>
      </c>
      <c r="I7" s="553"/>
      <c r="J7" s="550" t="s">
        <v>205</v>
      </c>
      <c r="K7" s="550" t="s">
        <v>206</v>
      </c>
      <c r="L7" s="552" t="s">
        <v>215</v>
      </c>
      <c r="M7" s="553"/>
      <c r="N7" s="550" t="s">
        <v>205</v>
      </c>
      <c r="O7" s="550" t="s">
        <v>206</v>
      </c>
      <c r="P7" s="552" t="s">
        <v>215</v>
      </c>
      <c r="Q7" s="553"/>
      <c r="R7" s="550" t="s">
        <v>205</v>
      </c>
      <c r="S7" s="550" t="s">
        <v>206</v>
      </c>
      <c r="T7" s="552" t="s">
        <v>215</v>
      </c>
      <c r="U7" s="553"/>
      <c r="V7" s="550" t="s">
        <v>205</v>
      </c>
      <c r="W7" s="550" t="s">
        <v>206</v>
      </c>
      <c r="X7" s="552" t="s">
        <v>215</v>
      </c>
      <c r="Y7" s="553"/>
      <c r="Z7" s="550" t="s">
        <v>205</v>
      </c>
      <c r="AA7" s="550" t="s">
        <v>206</v>
      </c>
      <c r="AB7" s="552" t="s">
        <v>215</v>
      </c>
      <c r="AC7" s="553"/>
      <c r="AD7" s="550" t="s">
        <v>205</v>
      </c>
      <c r="AE7" s="550" t="s">
        <v>206</v>
      </c>
      <c r="AF7" s="552" t="s">
        <v>215</v>
      </c>
      <c r="AG7" s="553"/>
      <c r="AH7" s="509" t="s">
        <v>314</v>
      </c>
      <c r="AI7" s="509" t="s">
        <v>315</v>
      </c>
      <c r="AJ7" s="509" t="s">
        <v>316</v>
      </c>
    </row>
    <row r="8" spans="1:38" ht="27" customHeight="1" x14ac:dyDescent="0.2">
      <c r="A8" s="558"/>
      <c r="B8" s="551"/>
      <c r="C8" s="551"/>
      <c r="D8" s="77" t="s">
        <v>207</v>
      </c>
      <c r="E8" s="77" t="s">
        <v>208</v>
      </c>
      <c r="F8" s="551"/>
      <c r="G8" s="551"/>
      <c r="H8" s="77" t="s">
        <v>207</v>
      </c>
      <c r="I8" s="77" t="s">
        <v>208</v>
      </c>
      <c r="J8" s="551"/>
      <c r="K8" s="551"/>
      <c r="L8" s="77" t="s">
        <v>207</v>
      </c>
      <c r="M8" s="77" t="s">
        <v>208</v>
      </c>
      <c r="N8" s="551"/>
      <c r="O8" s="551"/>
      <c r="P8" s="77" t="s">
        <v>207</v>
      </c>
      <c r="Q8" s="77" t="s">
        <v>208</v>
      </c>
      <c r="R8" s="551"/>
      <c r="S8" s="551"/>
      <c r="T8" s="77" t="s">
        <v>207</v>
      </c>
      <c r="U8" s="77" t="s">
        <v>208</v>
      </c>
      <c r="V8" s="551"/>
      <c r="W8" s="551"/>
      <c r="X8" s="77" t="s">
        <v>207</v>
      </c>
      <c r="Y8" s="77" t="s">
        <v>208</v>
      </c>
      <c r="Z8" s="551"/>
      <c r="AA8" s="551"/>
      <c r="AB8" s="77" t="s">
        <v>207</v>
      </c>
      <c r="AC8" s="77" t="s">
        <v>208</v>
      </c>
      <c r="AD8" s="551"/>
      <c r="AE8" s="551"/>
      <c r="AF8" s="77" t="s">
        <v>207</v>
      </c>
      <c r="AG8" s="77" t="s">
        <v>208</v>
      </c>
      <c r="AH8" s="510"/>
      <c r="AI8" s="510"/>
      <c r="AJ8" s="510"/>
    </row>
    <row r="9" spans="1:38" ht="14.25" customHeight="1" x14ac:dyDescent="0.2">
      <c r="A9" s="73" t="s">
        <v>218</v>
      </c>
      <c r="B9" s="4">
        <v>75574.194000000003</v>
      </c>
      <c r="C9" s="4">
        <v>483.55121794523779</v>
      </c>
      <c r="D9" s="4">
        <f t="shared" ref="D9:D23" si="0">B9- (C9*1.645)</f>
        <v>74778.752246480086</v>
      </c>
      <c r="E9" s="4">
        <f t="shared" ref="E9:E23" si="1">B9+ (C9*1.645)</f>
        <v>76369.63575351992</v>
      </c>
      <c r="F9" s="82">
        <v>75894.509999999995</v>
      </c>
      <c r="G9" s="142">
        <v>492.21300000000002</v>
      </c>
      <c r="H9" s="159">
        <v>75084.820000000007</v>
      </c>
      <c r="I9" s="159">
        <v>76704.2</v>
      </c>
      <c r="J9" s="82">
        <v>76153.759999999995</v>
      </c>
      <c r="K9" s="142">
        <v>1711.701</v>
      </c>
      <c r="L9" s="4">
        <v>73338.012000000002</v>
      </c>
      <c r="M9" s="4">
        <v>78969.508000000002</v>
      </c>
      <c r="N9" s="82">
        <v>76256.183999999994</v>
      </c>
      <c r="O9" s="142">
        <v>1571.646</v>
      </c>
      <c r="P9" s="4">
        <v>73670.826000000001</v>
      </c>
      <c r="Q9" s="4">
        <v>78841.542000000001</v>
      </c>
      <c r="R9" s="243">
        <v>76373.801000000007</v>
      </c>
      <c r="S9" s="245">
        <v>972.14599999999996</v>
      </c>
      <c r="T9" s="245">
        <f t="shared" ref="T9:T23" si="2">R9- (S9*1.645)</f>
        <v>74774.62083</v>
      </c>
      <c r="U9" s="245">
        <f t="shared" ref="U9:U23" si="3">R9+ (S9*1.645)</f>
        <v>77972.981170000014</v>
      </c>
      <c r="V9" s="4">
        <v>76531.724000000002</v>
      </c>
      <c r="W9" s="4">
        <v>1549.9507529954146</v>
      </c>
      <c r="X9" s="4">
        <f t="shared" ref="X9:X23" si="4">V9- (W9*1.645)</f>
        <v>73982.055011322547</v>
      </c>
      <c r="Y9" s="4">
        <f t="shared" ref="Y9:Y23" si="5">V9+ (W9*1.645)</f>
        <v>79081.392988677457</v>
      </c>
      <c r="Z9" s="4">
        <v>76540.345000000001</v>
      </c>
      <c r="AA9" s="4">
        <v>1780.3072043259813</v>
      </c>
      <c r="AB9" s="4">
        <f t="shared" ref="AB9:AB23" si="6">Z9- (AA9*1.645)</f>
        <v>73611.739648883755</v>
      </c>
      <c r="AC9" s="4">
        <f t="shared" ref="AC9:AC23" si="7">Z9+ (AA9*1.645)</f>
        <v>79468.950351116247</v>
      </c>
      <c r="AD9" s="4">
        <v>76639.157999999996</v>
      </c>
      <c r="AE9" s="4">
        <v>871.05540743468191</v>
      </c>
      <c r="AF9" s="4">
        <f t="shared" ref="AF9:AF23" si="8">AD9- (AE9*1.645)</f>
        <v>75206.271854769948</v>
      </c>
      <c r="AG9" s="4">
        <f t="shared" ref="AG9:AG23" si="9">AD9+ (AE9*1.645)</f>
        <v>78072.044145230044</v>
      </c>
      <c r="AH9" s="283">
        <f>AD9-B9</f>
        <v>1064.9639999999927</v>
      </c>
      <c r="AI9" s="349">
        <f>AD9-R9</f>
        <v>265.35699999998906</v>
      </c>
      <c r="AJ9" s="349">
        <f>AD9-Z9</f>
        <v>98.812999999994645</v>
      </c>
      <c r="AK9" s="231"/>
      <c r="AL9" s="231"/>
    </row>
    <row r="10" spans="1:38" ht="14.25" customHeight="1" x14ac:dyDescent="0.2">
      <c r="A10" s="74" t="s">
        <v>219</v>
      </c>
      <c r="B10" s="4">
        <v>37941.267999999996</v>
      </c>
      <c r="C10" s="4">
        <v>248.09072865984666</v>
      </c>
      <c r="D10" s="4">
        <f t="shared" si="0"/>
        <v>37533.158751354546</v>
      </c>
      <c r="E10" s="4">
        <f t="shared" si="1"/>
        <v>38349.377248645447</v>
      </c>
      <c r="F10" s="82">
        <v>38068.722000000002</v>
      </c>
      <c r="G10" s="82">
        <v>251.54599999999999</v>
      </c>
      <c r="H10" s="159">
        <v>37654.928999999996</v>
      </c>
      <c r="I10" s="159">
        <v>38482.514999999999</v>
      </c>
      <c r="J10" s="82">
        <v>38308.93</v>
      </c>
      <c r="K10" s="82">
        <v>908.404</v>
      </c>
      <c r="L10" s="4">
        <v>36814.606</v>
      </c>
      <c r="M10" s="4">
        <v>39803.254000000001</v>
      </c>
      <c r="N10" s="82">
        <v>38296.946000000004</v>
      </c>
      <c r="O10" s="82">
        <v>802.47299999999996</v>
      </c>
      <c r="P10" s="4">
        <v>36976.879000000001</v>
      </c>
      <c r="Q10" s="4">
        <v>39617.012999999999</v>
      </c>
      <c r="R10" s="244">
        <v>38340.904999999999</v>
      </c>
      <c r="S10" s="4">
        <v>497.584</v>
      </c>
      <c r="T10" s="4">
        <f t="shared" si="2"/>
        <v>37522.37932</v>
      </c>
      <c r="U10" s="4">
        <f t="shared" si="3"/>
        <v>39159.430679999998</v>
      </c>
      <c r="V10" s="4">
        <v>38471.614999999998</v>
      </c>
      <c r="W10" s="4">
        <v>811.04703884321134</v>
      </c>
      <c r="X10" s="4">
        <f t="shared" si="4"/>
        <v>37137.442621102913</v>
      </c>
      <c r="Y10" s="4">
        <f t="shared" si="5"/>
        <v>39805.787378897083</v>
      </c>
      <c r="Z10" s="4">
        <v>38343.285000000003</v>
      </c>
      <c r="AA10" s="4">
        <v>898.1652688163789</v>
      </c>
      <c r="AB10" s="4">
        <f t="shared" si="6"/>
        <v>36865.80313279706</v>
      </c>
      <c r="AC10" s="4">
        <f t="shared" si="7"/>
        <v>39820.766867202947</v>
      </c>
      <c r="AD10" s="4">
        <v>38465.544999999998</v>
      </c>
      <c r="AE10" s="4">
        <v>446.62756414322115</v>
      </c>
      <c r="AF10" s="4">
        <f t="shared" si="8"/>
        <v>37730.842656984401</v>
      </c>
      <c r="AG10" s="4">
        <f t="shared" si="9"/>
        <v>39200.247343015595</v>
      </c>
      <c r="AH10" s="283">
        <f t="shared" ref="AH10:AH23" si="10">AD10-B10</f>
        <v>524.27700000000186</v>
      </c>
      <c r="AI10" s="349">
        <f t="shared" ref="AI10:AI23" si="11">AD10-R10</f>
        <v>124.63999999999942</v>
      </c>
      <c r="AJ10" s="349">
        <f t="shared" ref="AJ10:AJ23" si="12">AD10-Z10</f>
        <v>122.25999999999476</v>
      </c>
      <c r="AK10" s="231"/>
    </row>
    <row r="11" spans="1:38" ht="14.25" customHeight="1" x14ac:dyDescent="0.2">
      <c r="A11" s="74" t="s">
        <v>220</v>
      </c>
      <c r="B11" s="4">
        <v>37632.925000000003</v>
      </c>
      <c r="C11" s="4">
        <v>248.03113859570547</v>
      </c>
      <c r="D11" s="4">
        <f t="shared" si="0"/>
        <v>37224.913777010064</v>
      </c>
      <c r="E11" s="4">
        <f t="shared" si="1"/>
        <v>38040.936222989942</v>
      </c>
      <c r="F11" s="82">
        <v>37825.788</v>
      </c>
      <c r="G11" s="82">
        <v>252.92699999999999</v>
      </c>
      <c r="H11" s="159">
        <v>37409.722999999998</v>
      </c>
      <c r="I11" s="159">
        <v>38241.853000000003</v>
      </c>
      <c r="J11" s="82">
        <v>37844.83</v>
      </c>
      <c r="K11" s="82">
        <v>853.84400000000005</v>
      </c>
      <c r="L11" s="4">
        <v>36440.256999999998</v>
      </c>
      <c r="M11" s="4">
        <v>39249.402999999998</v>
      </c>
      <c r="N11" s="82">
        <v>37959.237999999998</v>
      </c>
      <c r="O11" s="82">
        <v>824.28700000000003</v>
      </c>
      <c r="P11" s="4">
        <v>36603.285000000003</v>
      </c>
      <c r="Q11" s="4">
        <v>39315.190999999999</v>
      </c>
      <c r="R11" s="244">
        <v>38032.896999999997</v>
      </c>
      <c r="S11" s="4">
        <v>496.54599999999999</v>
      </c>
      <c r="T11" s="4">
        <f t="shared" si="2"/>
        <v>37216.078829999999</v>
      </c>
      <c r="U11" s="4">
        <f t="shared" si="3"/>
        <v>38849.715169999996</v>
      </c>
      <c r="V11" s="4">
        <v>38060.108999999997</v>
      </c>
      <c r="W11" s="4">
        <v>793.65344291621966</v>
      </c>
      <c r="X11" s="4">
        <f t="shared" si="4"/>
        <v>36754.549086402818</v>
      </c>
      <c r="Y11" s="4">
        <f t="shared" si="5"/>
        <v>39365.668913597176</v>
      </c>
      <c r="Z11" s="4">
        <v>38197.059000000001</v>
      </c>
      <c r="AA11" s="4">
        <v>926.40183615590513</v>
      </c>
      <c r="AB11" s="4">
        <f t="shared" si="6"/>
        <v>36673.127979523539</v>
      </c>
      <c r="AC11" s="4">
        <f t="shared" si="7"/>
        <v>39720.990020476464</v>
      </c>
      <c r="AD11" s="4">
        <v>38173.612999999998</v>
      </c>
      <c r="AE11" s="4">
        <v>453.88331667567286</v>
      </c>
      <c r="AF11" s="4">
        <f t="shared" si="8"/>
        <v>37426.974944068519</v>
      </c>
      <c r="AG11" s="4">
        <f t="shared" si="9"/>
        <v>38920.251055931476</v>
      </c>
      <c r="AH11" s="283">
        <f t="shared" si="10"/>
        <v>540.68799999999464</v>
      </c>
      <c r="AI11" s="349">
        <f t="shared" si="11"/>
        <v>140.71600000000035</v>
      </c>
      <c r="AJ11" s="349">
        <f t="shared" si="12"/>
        <v>-23.446000000003551</v>
      </c>
      <c r="AK11" s="231"/>
    </row>
    <row r="12" spans="1:38" ht="14.25" x14ac:dyDescent="0.2">
      <c r="A12" s="83" t="s">
        <v>90</v>
      </c>
      <c r="B12" s="4">
        <v>44900.364999999998</v>
      </c>
      <c r="C12" s="4">
        <v>295.7007465847089</v>
      </c>
      <c r="D12" s="4">
        <f t="shared" si="0"/>
        <v>44413.937271868155</v>
      </c>
      <c r="E12" s="4">
        <f t="shared" si="1"/>
        <v>45386.792728131841</v>
      </c>
      <c r="F12" s="4">
        <v>45943.493000000002</v>
      </c>
      <c r="G12" s="43">
        <v>313.476</v>
      </c>
      <c r="H12" s="159">
        <v>45427.824999999997</v>
      </c>
      <c r="I12" s="159">
        <v>46459.161</v>
      </c>
      <c r="J12" s="4">
        <v>48606.065999999999</v>
      </c>
      <c r="K12" s="43">
        <v>1125.7280000000001</v>
      </c>
      <c r="L12" s="4">
        <v>46754.243000000002</v>
      </c>
      <c r="M12" s="4">
        <v>50457.889000000003</v>
      </c>
      <c r="N12" s="4">
        <v>49849.909</v>
      </c>
      <c r="O12" s="43">
        <v>1092.366</v>
      </c>
      <c r="P12" s="4">
        <v>48052.966</v>
      </c>
      <c r="Q12" s="4">
        <v>51646.851999999999</v>
      </c>
      <c r="R12" s="244">
        <v>48393.385999999999</v>
      </c>
      <c r="S12" s="4">
        <v>645.28399999999999</v>
      </c>
      <c r="T12" s="4">
        <f t="shared" si="2"/>
        <v>47331.893819999998</v>
      </c>
      <c r="U12" s="4">
        <f t="shared" si="3"/>
        <v>49454.87818</v>
      </c>
      <c r="V12" s="4">
        <v>49010.942999999999</v>
      </c>
      <c r="W12" s="4">
        <v>1068.8839440163472</v>
      </c>
      <c r="X12" s="4">
        <f t="shared" si="4"/>
        <v>47252.628912093111</v>
      </c>
      <c r="Y12" s="4">
        <f t="shared" si="5"/>
        <v>50769.257087906888</v>
      </c>
      <c r="Z12" s="4">
        <v>49581.404999999999</v>
      </c>
      <c r="AA12" s="4">
        <v>1153.4171174737553</v>
      </c>
      <c r="AB12" s="4">
        <f t="shared" si="6"/>
        <v>47684.03384175567</v>
      </c>
      <c r="AC12" s="4">
        <f t="shared" si="7"/>
        <v>51478.776158244327</v>
      </c>
      <c r="AD12" s="4">
        <v>49993.614000000001</v>
      </c>
      <c r="AE12" s="4">
        <v>574.24583214954862</v>
      </c>
      <c r="AF12" s="4">
        <f t="shared" si="8"/>
        <v>49048.979606113993</v>
      </c>
      <c r="AG12" s="4">
        <f t="shared" si="9"/>
        <v>50938.24839388601</v>
      </c>
      <c r="AH12" s="283">
        <f t="shared" si="10"/>
        <v>5093.2490000000034</v>
      </c>
      <c r="AI12" s="349">
        <f t="shared" si="11"/>
        <v>1600.2280000000028</v>
      </c>
      <c r="AJ12" s="349">
        <f t="shared" si="12"/>
        <v>412.20900000000256</v>
      </c>
      <c r="AK12" s="231"/>
    </row>
    <row r="13" spans="1:38" ht="14.25" x14ac:dyDescent="0.2">
      <c r="A13" s="136" t="s">
        <v>213</v>
      </c>
      <c r="B13" s="4">
        <v>27293.192999999999</v>
      </c>
      <c r="C13" s="4">
        <v>183.33517216575277</v>
      </c>
      <c r="D13" s="4">
        <f t="shared" si="0"/>
        <v>26991.606641787337</v>
      </c>
      <c r="E13" s="4">
        <f t="shared" si="1"/>
        <v>27594.779358212661</v>
      </c>
      <c r="F13" s="4">
        <v>27735.73</v>
      </c>
      <c r="G13" s="4">
        <v>192.23</v>
      </c>
      <c r="H13" s="159">
        <v>27419.511999999999</v>
      </c>
      <c r="I13" s="159">
        <v>28051.948</v>
      </c>
      <c r="J13" s="4">
        <v>28993.624</v>
      </c>
      <c r="K13" s="4">
        <v>715.01599999999996</v>
      </c>
      <c r="L13" s="4">
        <v>27817.422999999999</v>
      </c>
      <c r="M13" s="4">
        <v>30169.825000000001</v>
      </c>
      <c r="N13" s="4">
        <v>29468.173999999999</v>
      </c>
      <c r="O13" s="4">
        <v>670.15899999999999</v>
      </c>
      <c r="P13" s="4">
        <v>28365.762999999999</v>
      </c>
      <c r="Q13" s="4">
        <v>30570.584999999999</v>
      </c>
      <c r="R13" s="244">
        <v>28794.79</v>
      </c>
      <c r="S13" s="4">
        <v>387.42899999999997</v>
      </c>
      <c r="T13" s="4">
        <f t="shared" si="2"/>
        <v>28157.469295000003</v>
      </c>
      <c r="U13" s="4">
        <f t="shared" si="3"/>
        <v>29432.110704999999</v>
      </c>
      <c r="V13" s="4">
        <v>29047.715</v>
      </c>
      <c r="W13" s="4">
        <v>649.7764659660711</v>
      </c>
      <c r="X13" s="4">
        <f t="shared" si="4"/>
        <v>27978.832713485812</v>
      </c>
      <c r="Y13" s="4">
        <f t="shared" si="5"/>
        <v>30116.597286514188</v>
      </c>
      <c r="Z13" s="4">
        <v>29273.466</v>
      </c>
      <c r="AA13" s="4">
        <v>705.83500518059145</v>
      </c>
      <c r="AB13" s="4">
        <f t="shared" si="6"/>
        <v>28112.367416477926</v>
      </c>
      <c r="AC13" s="4">
        <f t="shared" si="7"/>
        <v>30434.564583522075</v>
      </c>
      <c r="AD13" s="4">
        <v>29404.157999999999</v>
      </c>
      <c r="AE13" s="4">
        <v>346.34236111596363</v>
      </c>
      <c r="AF13" s="4">
        <f t="shared" si="8"/>
        <v>28834.424815964237</v>
      </c>
      <c r="AG13" s="4">
        <f t="shared" si="9"/>
        <v>29973.891184035761</v>
      </c>
      <c r="AH13" s="283">
        <f t="shared" si="10"/>
        <v>2110.9650000000001</v>
      </c>
      <c r="AI13" s="349">
        <f t="shared" si="11"/>
        <v>609.36799999999857</v>
      </c>
      <c r="AJ13" s="349">
        <f t="shared" si="12"/>
        <v>130.6919999999991</v>
      </c>
      <c r="AK13" s="231"/>
    </row>
    <row r="14" spans="1:38" ht="14.25" x14ac:dyDescent="0.2">
      <c r="A14" s="136" t="s">
        <v>214</v>
      </c>
      <c r="B14" s="4">
        <v>17607.171999999999</v>
      </c>
      <c r="C14" s="4">
        <v>134.0338453580608</v>
      </c>
      <c r="D14" s="4">
        <f t="shared" si="0"/>
        <v>17386.686324385988</v>
      </c>
      <c r="E14" s="4">
        <f t="shared" si="1"/>
        <v>17827.657675614009</v>
      </c>
      <c r="F14" s="4">
        <v>18207.762999999999</v>
      </c>
      <c r="G14" s="4">
        <v>140.916</v>
      </c>
      <c r="H14" s="159">
        <v>17975.955999999998</v>
      </c>
      <c r="I14" s="159">
        <v>18439.57</v>
      </c>
      <c r="J14" s="4">
        <v>19612.441999999999</v>
      </c>
      <c r="K14" s="4">
        <v>482.77600000000001</v>
      </c>
      <c r="L14" s="4">
        <v>18818.276000000002</v>
      </c>
      <c r="M14" s="4">
        <v>20406.608</v>
      </c>
      <c r="N14" s="4">
        <v>20381.734</v>
      </c>
      <c r="O14" s="4">
        <v>519.29499999999996</v>
      </c>
      <c r="P14" s="4">
        <v>19527.492999999999</v>
      </c>
      <c r="Q14" s="4">
        <v>21235.974999999999</v>
      </c>
      <c r="R14" s="244">
        <v>19598.596000000001</v>
      </c>
      <c r="S14" s="4">
        <v>290.255</v>
      </c>
      <c r="T14" s="4">
        <f t="shared" si="2"/>
        <v>19121.126525</v>
      </c>
      <c r="U14" s="4">
        <f t="shared" si="3"/>
        <v>20076.065475000003</v>
      </c>
      <c r="V14" s="4">
        <v>19963.227999999999</v>
      </c>
      <c r="W14" s="4">
        <v>484.15321625636813</v>
      </c>
      <c r="X14" s="4">
        <f t="shared" si="4"/>
        <v>19166.795959258274</v>
      </c>
      <c r="Y14" s="4">
        <f t="shared" si="5"/>
        <v>20759.660040741725</v>
      </c>
      <c r="Z14" s="4">
        <v>20307.938999999998</v>
      </c>
      <c r="AA14" s="4">
        <v>526.89175309670657</v>
      </c>
      <c r="AB14" s="4">
        <f t="shared" si="6"/>
        <v>19441.202066155915</v>
      </c>
      <c r="AC14" s="4">
        <f t="shared" si="7"/>
        <v>21174.675933844082</v>
      </c>
      <c r="AD14" s="4">
        <v>20589.455999999998</v>
      </c>
      <c r="AE14" s="4">
        <v>264.39936851978541</v>
      </c>
      <c r="AF14" s="4">
        <f t="shared" si="8"/>
        <v>20154.519038784951</v>
      </c>
      <c r="AG14" s="4">
        <f t="shared" si="9"/>
        <v>21024.392961215046</v>
      </c>
      <c r="AH14" s="283">
        <f t="shared" si="10"/>
        <v>2982.2839999999997</v>
      </c>
      <c r="AI14" s="349">
        <f t="shared" si="11"/>
        <v>990.85999999999694</v>
      </c>
      <c r="AJ14" s="349">
        <f t="shared" si="12"/>
        <v>281.51699999999983</v>
      </c>
      <c r="AK14" s="231"/>
    </row>
    <row r="15" spans="1:38" ht="14.25" x14ac:dyDescent="0.2">
      <c r="A15" s="84" t="s">
        <v>84</v>
      </c>
      <c r="B15" s="4">
        <v>41670.982000000004</v>
      </c>
      <c r="C15" s="4">
        <v>272.99893691330908</v>
      </c>
      <c r="D15" s="4">
        <f t="shared" si="0"/>
        <v>41221.89874877761</v>
      </c>
      <c r="E15" s="4">
        <f t="shared" si="1"/>
        <v>42120.065251222397</v>
      </c>
      <c r="F15" s="139">
        <v>43018.065999999999</v>
      </c>
      <c r="G15" s="105">
        <v>294.41399999999999</v>
      </c>
      <c r="H15" s="159">
        <v>42533.754999999997</v>
      </c>
      <c r="I15" s="159">
        <v>43502.377</v>
      </c>
      <c r="J15" s="139">
        <v>45480.023999999998</v>
      </c>
      <c r="K15" s="105">
        <v>1082.3599999999999</v>
      </c>
      <c r="L15" s="4">
        <v>43699.542000000001</v>
      </c>
      <c r="M15" s="4">
        <v>47260.506000000001</v>
      </c>
      <c r="N15" s="139">
        <v>46975.031000000003</v>
      </c>
      <c r="O15" s="350">
        <v>1024.0060000000001</v>
      </c>
      <c r="P15" s="4">
        <v>45290.542000000001</v>
      </c>
      <c r="Q15" s="4">
        <v>48659.519999999997</v>
      </c>
      <c r="R15" s="244">
        <v>45631.224999999999</v>
      </c>
      <c r="S15" s="4">
        <v>615.49800000000005</v>
      </c>
      <c r="T15" s="4">
        <f t="shared" si="2"/>
        <v>44618.730790000001</v>
      </c>
      <c r="U15" s="4">
        <f t="shared" si="3"/>
        <v>46643.719209999996</v>
      </c>
      <c r="V15" s="4">
        <v>46083.587</v>
      </c>
      <c r="W15" s="4">
        <v>1005.7030799520584</v>
      </c>
      <c r="X15" s="4">
        <f t="shared" si="4"/>
        <v>44429.205433478863</v>
      </c>
      <c r="Y15" s="4">
        <f t="shared" si="5"/>
        <v>47737.968566521136</v>
      </c>
      <c r="Z15" s="4">
        <v>46591.561000000002</v>
      </c>
      <c r="AA15" s="4">
        <v>1077.6439262856632</v>
      </c>
      <c r="AB15" s="4">
        <f t="shared" si="6"/>
        <v>44818.836741260086</v>
      </c>
      <c r="AC15" s="4">
        <f t="shared" si="7"/>
        <v>48364.285258739917</v>
      </c>
      <c r="AD15" s="4">
        <v>47391.497000000003</v>
      </c>
      <c r="AE15" s="4">
        <v>550.75426161422479</v>
      </c>
      <c r="AF15" s="4">
        <f t="shared" si="8"/>
        <v>46485.506239644601</v>
      </c>
      <c r="AG15" s="4">
        <f t="shared" si="9"/>
        <v>48297.487760355405</v>
      </c>
      <c r="AH15" s="283">
        <f t="shared" si="10"/>
        <v>5720.5149999999994</v>
      </c>
      <c r="AI15" s="349">
        <f t="shared" si="11"/>
        <v>1760.2720000000045</v>
      </c>
      <c r="AJ15" s="349">
        <f t="shared" si="12"/>
        <v>799.93600000000151</v>
      </c>
      <c r="AK15" s="231"/>
    </row>
    <row r="16" spans="1:38" ht="14.25" x14ac:dyDescent="0.2">
      <c r="A16" s="84" t="s">
        <v>209</v>
      </c>
      <c r="B16" s="4">
        <v>25452.736000000001</v>
      </c>
      <c r="C16" s="4">
        <v>170.22372445863854</v>
      </c>
      <c r="D16" s="4">
        <f t="shared" si="0"/>
        <v>25172.717973265539</v>
      </c>
      <c r="E16" s="4">
        <f t="shared" si="1"/>
        <v>25732.754026734463</v>
      </c>
      <c r="F16" s="4">
        <v>26044.11</v>
      </c>
      <c r="G16" s="4">
        <v>182.47900000000001</v>
      </c>
      <c r="H16" s="159">
        <v>25743.932000000001</v>
      </c>
      <c r="I16" s="159">
        <v>26344.288</v>
      </c>
      <c r="J16" s="4">
        <v>27285.647000000001</v>
      </c>
      <c r="K16" s="4">
        <v>682.51400000000001</v>
      </c>
      <c r="L16" s="4">
        <v>26162.912</v>
      </c>
      <c r="M16" s="4">
        <v>28408.382000000001</v>
      </c>
      <c r="N16" s="4">
        <v>27900.418000000001</v>
      </c>
      <c r="O16" s="4">
        <v>633.90499999999997</v>
      </c>
      <c r="P16" s="4">
        <v>26857.644</v>
      </c>
      <c r="Q16" s="4">
        <v>28943.191999999999</v>
      </c>
      <c r="R16" s="244">
        <v>27144.981</v>
      </c>
      <c r="S16" s="4">
        <v>370.399</v>
      </c>
      <c r="T16" s="4">
        <f t="shared" si="2"/>
        <v>26535.674644999999</v>
      </c>
      <c r="U16" s="4">
        <f t="shared" si="3"/>
        <v>27754.287355</v>
      </c>
      <c r="V16" s="4">
        <v>27322.935000000001</v>
      </c>
      <c r="W16" s="4">
        <v>617.348400111866</v>
      </c>
      <c r="X16" s="4">
        <f t="shared" si="4"/>
        <v>26307.396881815981</v>
      </c>
      <c r="Y16" s="4">
        <f t="shared" si="5"/>
        <v>28338.473118184022</v>
      </c>
      <c r="Z16" s="4">
        <v>27690.82</v>
      </c>
      <c r="AA16" s="4">
        <v>666.98580677848815</v>
      </c>
      <c r="AB16" s="4">
        <f t="shared" si="6"/>
        <v>26593.628347849386</v>
      </c>
      <c r="AC16" s="4">
        <f t="shared" si="7"/>
        <v>28788.011652150613</v>
      </c>
      <c r="AD16" s="4">
        <v>27904.217000000001</v>
      </c>
      <c r="AE16" s="4">
        <v>330.25088831645559</v>
      </c>
      <c r="AF16" s="4">
        <f t="shared" si="8"/>
        <v>27360.954288719433</v>
      </c>
      <c r="AG16" s="4">
        <f t="shared" si="9"/>
        <v>28447.479711280568</v>
      </c>
      <c r="AH16" s="283">
        <f t="shared" si="10"/>
        <v>2451.4809999999998</v>
      </c>
      <c r="AI16" s="349">
        <f t="shared" si="11"/>
        <v>759.23600000000079</v>
      </c>
      <c r="AJ16" s="349">
        <f t="shared" si="12"/>
        <v>213.39700000000084</v>
      </c>
      <c r="AK16" s="231"/>
    </row>
    <row r="17" spans="1:38" ht="14.25" x14ac:dyDescent="0.2">
      <c r="A17" s="84" t="s">
        <v>210</v>
      </c>
      <c r="B17" s="4">
        <v>16218.245999999999</v>
      </c>
      <c r="C17" s="4">
        <v>124.60427997218403</v>
      </c>
      <c r="D17" s="4">
        <f t="shared" si="0"/>
        <v>16013.271959445756</v>
      </c>
      <c r="E17" s="4">
        <f t="shared" si="1"/>
        <v>16423.220040554243</v>
      </c>
      <c r="F17" s="4">
        <v>16973.955000000002</v>
      </c>
      <c r="G17" s="4">
        <v>132.22</v>
      </c>
      <c r="H17" s="159">
        <v>16756.453000000001</v>
      </c>
      <c r="I17" s="159">
        <v>17191.456999999999</v>
      </c>
      <c r="J17" s="4">
        <v>18194.377</v>
      </c>
      <c r="K17" s="4">
        <v>473.41699999999997</v>
      </c>
      <c r="L17" s="4">
        <v>17415.606</v>
      </c>
      <c r="M17" s="4">
        <v>18973.148000000001</v>
      </c>
      <c r="N17" s="4">
        <v>19074.612000000001</v>
      </c>
      <c r="O17" s="4">
        <v>485.91</v>
      </c>
      <c r="P17" s="4">
        <v>18275.291000000001</v>
      </c>
      <c r="Q17" s="4">
        <v>19873.933000000001</v>
      </c>
      <c r="R17" s="244">
        <v>18486.244999999999</v>
      </c>
      <c r="S17" s="4">
        <v>277.98</v>
      </c>
      <c r="T17" s="4">
        <f t="shared" si="2"/>
        <v>18028.9679</v>
      </c>
      <c r="U17" s="4">
        <f t="shared" si="3"/>
        <v>18943.522099999998</v>
      </c>
      <c r="V17" s="4">
        <v>18760.651000000002</v>
      </c>
      <c r="W17" s="4">
        <v>455.01703273159382</v>
      </c>
      <c r="X17" s="4">
        <f t="shared" si="4"/>
        <v>18012.14798115653</v>
      </c>
      <c r="Y17" s="4">
        <f t="shared" si="5"/>
        <v>19509.154018843474</v>
      </c>
      <c r="Z17" s="4">
        <v>18900.741000000002</v>
      </c>
      <c r="AA17" s="4">
        <v>498.30240566876915</v>
      </c>
      <c r="AB17" s="4">
        <f t="shared" si="6"/>
        <v>18081.033542674875</v>
      </c>
      <c r="AC17" s="4">
        <f t="shared" si="7"/>
        <v>19720.448457325128</v>
      </c>
      <c r="AD17" s="4">
        <v>19487.28</v>
      </c>
      <c r="AE17" s="4">
        <v>257.60814451001755</v>
      </c>
      <c r="AF17" s="4">
        <f t="shared" si="8"/>
        <v>19063.514602281019</v>
      </c>
      <c r="AG17" s="4">
        <f t="shared" si="9"/>
        <v>19911.045397718979</v>
      </c>
      <c r="AH17" s="283">
        <f t="shared" si="10"/>
        <v>3269.0339999999997</v>
      </c>
      <c r="AI17" s="349">
        <f t="shared" si="11"/>
        <v>1001.0349999999999</v>
      </c>
      <c r="AJ17" s="349">
        <f t="shared" si="12"/>
        <v>586.53899999999703</v>
      </c>
      <c r="AK17" s="231"/>
    </row>
    <row r="18" spans="1:38" ht="14.25" x14ac:dyDescent="0.2">
      <c r="A18" s="85" t="s">
        <v>377</v>
      </c>
      <c r="B18" s="4">
        <v>8769.0210000000006</v>
      </c>
      <c r="C18" s="4">
        <v>115.39667765979701</v>
      </c>
      <c r="D18" s="4">
        <f t="shared" si="0"/>
        <v>8579.1934652496348</v>
      </c>
      <c r="E18" s="4">
        <f t="shared" si="1"/>
        <v>8958.8485347503665</v>
      </c>
      <c r="F18" s="4">
        <v>6396.5879999999997</v>
      </c>
      <c r="G18" s="43">
        <v>105.143</v>
      </c>
      <c r="H18" s="159">
        <v>6223.6279999999997</v>
      </c>
      <c r="I18" s="159">
        <v>6569.5479999999998</v>
      </c>
      <c r="J18" s="4">
        <v>6381.9340000000002</v>
      </c>
      <c r="K18" s="43">
        <v>401.92500000000001</v>
      </c>
      <c r="L18" s="4">
        <v>5720.7669999999998</v>
      </c>
      <c r="M18" s="4">
        <v>7043.1009999999997</v>
      </c>
      <c r="N18" s="4">
        <v>7421.7020000000002</v>
      </c>
      <c r="O18" s="43">
        <v>471.93400000000003</v>
      </c>
      <c r="P18" s="4">
        <v>6645.37</v>
      </c>
      <c r="Q18" s="4">
        <v>8198.0339999999997</v>
      </c>
      <c r="R18" s="244">
        <v>6398.8159999999998</v>
      </c>
      <c r="S18" s="4">
        <v>207.911</v>
      </c>
      <c r="T18" s="4">
        <f t="shared" si="2"/>
        <v>6056.8024049999995</v>
      </c>
      <c r="U18" s="4">
        <f t="shared" si="3"/>
        <v>6740.8295950000002</v>
      </c>
      <c r="V18" s="4">
        <v>6667.9409999999998</v>
      </c>
      <c r="W18" s="4">
        <v>393.81859106738148</v>
      </c>
      <c r="X18" s="4">
        <f t="shared" si="4"/>
        <v>6020.1094176941569</v>
      </c>
      <c r="Y18" s="4">
        <f t="shared" si="5"/>
        <v>7315.7725823058427</v>
      </c>
      <c r="Z18" s="4">
        <v>5887.68</v>
      </c>
      <c r="AA18" s="4">
        <v>390.00033866437258</v>
      </c>
      <c r="AB18" s="4">
        <f t="shared" si="6"/>
        <v>5246.1294428971078</v>
      </c>
      <c r="AC18" s="4">
        <f t="shared" si="7"/>
        <v>6529.2305571028928</v>
      </c>
      <c r="AD18" s="4">
        <v>6542.7359999999999</v>
      </c>
      <c r="AE18" s="4">
        <v>189.03593617810128</v>
      </c>
      <c r="AF18" s="4">
        <f t="shared" si="8"/>
        <v>6231.7718849870234</v>
      </c>
      <c r="AG18" s="4">
        <f t="shared" si="9"/>
        <v>6853.7001150129763</v>
      </c>
      <c r="AH18" s="283">
        <f t="shared" si="10"/>
        <v>-2226.2850000000008</v>
      </c>
      <c r="AI18" s="349">
        <f t="shared" si="11"/>
        <v>143.92000000000007</v>
      </c>
      <c r="AJ18" s="349">
        <f t="shared" si="12"/>
        <v>655.05599999999959</v>
      </c>
      <c r="AK18" s="231"/>
    </row>
    <row r="19" spans="1:38" ht="14.25" x14ac:dyDescent="0.2">
      <c r="A19" s="84" t="s">
        <v>211</v>
      </c>
      <c r="B19" s="4">
        <v>5840.0190000000002</v>
      </c>
      <c r="C19" s="4">
        <v>78.002605163106196</v>
      </c>
      <c r="D19" s="4">
        <f t="shared" si="0"/>
        <v>5711.7047145066908</v>
      </c>
      <c r="E19" s="4">
        <f t="shared" si="1"/>
        <v>5968.3332854933096</v>
      </c>
      <c r="F19" s="4">
        <v>4271.0330000000004</v>
      </c>
      <c r="G19" s="4">
        <v>71.864000000000004</v>
      </c>
      <c r="H19" s="159">
        <v>4152.817</v>
      </c>
      <c r="I19" s="159">
        <v>4389.2489999999998</v>
      </c>
      <c r="J19" s="4">
        <v>4157.7340000000004</v>
      </c>
      <c r="K19" s="4">
        <v>250.673</v>
      </c>
      <c r="L19" s="4">
        <v>3745.377</v>
      </c>
      <c r="M19" s="4">
        <v>4570.0910000000003</v>
      </c>
      <c r="N19" s="4">
        <v>4882.8270000000002</v>
      </c>
      <c r="O19" s="4">
        <v>320.06200000000001</v>
      </c>
      <c r="P19" s="4">
        <v>4356.326</v>
      </c>
      <c r="Q19" s="4">
        <v>5409.3280000000004</v>
      </c>
      <c r="R19" s="244">
        <v>4179.8059999999996</v>
      </c>
      <c r="S19" s="4">
        <v>137.40899999999999</v>
      </c>
      <c r="T19" s="4">
        <f t="shared" si="2"/>
        <v>3953.7681949999997</v>
      </c>
      <c r="U19" s="4">
        <f t="shared" si="3"/>
        <v>4405.8438049999995</v>
      </c>
      <c r="V19" s="4">
        <v>4308.3109999999997</v>
      </c>
      <c r="W19" s="4">
        <v>256.64334780036609</v>
      </c>
      <c r="X19" s="4">
        <f t="shared" si="4"/>
        <v>3886.1326928683975</v>
      </c>
      <c r="Y19" s="4">
        <f t="shared" si="5"/>
        <v>4730.4893071316019</v>
      </c>
      <c r="Z19" s="4">
        <v>3903.8519999999999</v>
      </c>
      <c r="AA19" s="4">
        <v>268.80079441970531</v>
      </c>
      <c r="AB19" s="4">
        <f t="shared" si="6"/>
        <v>3461.6746931795847</v>
      </c>
      <c r="AC19" s="4">
        <f t="shared" si="7"/>
        <v>4346.0293068204155</v>
      </c>
      <c r="AD19" s="4">
        <v>4280.3440000000001</v>
      </c>
      <c r="AE19" s="4">
        <v>124.78680122494626</v>
      </c>
      <c r="AF19" s="4">
        <f t="shared" si="8"/>
        <v>4075.0697119849633</v>
      </c>
      <c r="AG19" s="4">
        <f t="shared" si="9"/>
        <v>4485.6182880150363</v>
      </c>
      <c r="AH19" s="283">
        <f t="shared" si="10"/>
        <v>-1559.6750000000002</v>
      </c>
      <c r="AI19" s="349">
        <f t="shared" si="11"/>
        <v>100.53800000000047</v>
      </c>
      <c r="AJ19" s="349">
        <f t="shared" si="12"/>
        <v>376.49200000000019</v>
      </c>
      <c r="AK19" s="231"/>
    </row>
    <row r="20" spans="1:38" ht="14.25" x14ac:dyDescent="0.2">
      <c r="A20" s="84" t="s">
        <v>212</v>
      </c>
      <c r="B20" s="4">
        <v>2929.002</v>
      </c>
      <c r="C20" s="4">
        <v>47.128732071108395</v>
      </c>
      <c r="D20" s="4">
        <f t="shared" si="0"/>
        <v>2851.4752357430266</v>
      </c>
      <c r="E20" s="4">
        <f t="shared" si="1"/>
        <v>3006.5287642569733</v>
      </c>
      <c r="F20" s="4">
        <v>2125.5540000000001</v>
      </c>
      <c r="G20" s="4">
        <v>41.253999999999998</v>
      </c>
      <c r="H20" s="159">
        <v>2057.6909999999998</v>
      </c>
      <c r="I20" s="159">
        <v>2193.4169999999999</v>
      </c>
      <c r="J20" s="4">
        <v>2224.1999999999998</v>
      </c>
      <c r="K20" s="4">
        <v>183.298</v>
      </c>
      <c r="L20" s="4">
        <v>1922.675</v>
      </c>
      <c r="M20" s="4">
        <v>2525.7249999999999</v>
      </c>
      <c r="N20" s="4">
        <v>2538.875</v>
      </c>
      <c r="O20" s="4">
        <v>178.874</v>
      </c>
      <c r="P20" s="4">
        <v>2244.627</v>
      </c>
      <c r="Q20" s="4">
        <v>2833.123</v>
      </c>
      <c r="R20" s="244">
        <v>2219.0100000000002</v>
      </c>
      <c r="S20" s="4">
        <v>84.498999999999995</v>
      </c>
      <c r="T20" s="4">
        <f t="shared" si="2"/>
        <v>2080.009145</v>
      </c>
      <c r="U20" s="4">
        <f t="shared" si="3"/>
        <v>2358.0108550000004</v>
      </c>
      <c r="V20" s="4">
        <v>2359.63</v>
      </c>
      <c r="W20" s="4">
        <v>167.3695353595329</v>
      </c>
      <c r="X20" s="4">
        <f t="shared" si="4"/>
        <v>2084.3071143335683</v>
      </c>
      <c r="Y20" s="4">
        <f t="shared" si="5"/>
        <v>2634.9528856664319</v>
      </c>
      <c r="Z20" s="4">
        <v>1983.828</v>
      </c>
      <c r="AA20" s="4">
        <v>153.27737262107368</v>
      </c>
      <c r="AB20" s="4">
        <f t="shared" si="6"/>
        <v>1731.6867220383338</v>
      </c>
      <c r="AC20" s="4">
        <f t="shared" si="7"/>
        <v>2235.9692779616662</v>
      </c>
      <c r="AD20" s="4">
        <v>2262.3919999999998</v>
      </c>
      <c r="AE20" s="4">
        <v>79.474034998066841</v>
      </c>
      <c r="AF20" s="4">
        <f t="shared" si="8"/>
        <v>2131.6572124281797</v>
      </c>
      <c r="AG20" s="4">
        <f t="shared" si="9"/>
        <v>2393.1267875718199</v>
      </c>
      <c r="AH20" s="283">
        <f t="shared" si="10"/>
        <v>-666.61000000000013</v>
      </c>
      <c r="AI20" s="349">
        <f t="shared" si="11"/>
        <v>43.381999999999607</v>
      </c>
      <c r="AJ20" s="349">
        <f t="shared" si="12"/>
        <v>278.56399999999985</v>
      </c>
      <c r="AK20" s="231"/>
    </row>
    <row r="21" spans="1:38" ht="14.25" x14ac:dyDescent="0.2">
      <c r="A21" s="84" t="s">
        <v>85</v>
      </c>
      <c r="B21" s="4">
        <v>3229.3829999999998</v>
      </c>
      <c r="C21" s="4">
        <v>51.40620226943674</v>
      </c>
      <c r="D21" s="4">
        <f t="shared" si="0"/>
        <v>3144.8197972667763</v>
      </c>
      <c r="E21" s="4">
        <f t="shared" si="1"/>
        <v>3313.9462027332233</v>
      </c>
      <c r="F21" s="4">
        <v>2925.4270000000001</v>
      </c>
      <c r="G21" s="43">
        <v>48.281999999999996</v>
      </c>
      <c r="H21" s="159">
        <v>2846.0030000000002</v>
      </c>
      <c r="I21" s="159">
        <v>3004.8510000000001</v>
      </c>
      <c r="J21" s="4">
        <v>3126.0419999999999</v>
      </c>
      <c r="K21" s="43">
        <v>159.17599999999999</v>
      </c>
      <c r="L21" s="4">
        <v>2864.1970000000001</v>
      </c>
      <c r="M21" s="4">
        <v>3387.8870000000002</v>
      </c>
      <c r="N21" s="4">
        <v>2874.8780000000002</v>
      </c>
      <c r="O21" s="43">
        <v>167.91</v>
      </c>
      <c r="P21" s="4">
        <v>2598.6660000000002</v>
      </c>
      <c r="Q21" s="4">
        <v>3151.09</v>
      </c>
      <c r="R21" s="244">
        <v>2762.16</v>
      </c>
      <c r="S21" s="4">
        <v>81.762</v>
      </c>
      <c r="T21" s="4">
        <f t="shared" si="2"/>
        <v>2627.6615099999999</v>
      </c>
      <c r="U21" s="4">
        <f t="shared" si="3"/>
        <v>2896.6584899999998</v>
      </c>
      <c r="V21" s="4">
        <v>2927.3560000000002</v>
      </c>
      <c r="W21" s="4">
        <v>180.02233095926192</v>
      </c>
      <c r="X21" s="4">
        <f t="shared" si="4"/>
        <v>2631.2192655720146</v>
      </c>
      <c r="Y21" s="4">
        <f t="shared" si="5"/>
        <v>3223.4927344279859</v>
      </c>
      <c r="Z21" s="4">
        <v>2989.8440000000001</v>
      </c>
      <c r="AA21" s="4">
        <v>179.95612112559587</v>
      </c>
      <c r="AB21" s="4">
        <f t="shared" si="6"/>
        <v>2693.8161807483948</v>
      </c>
      <c r="AC21" s="4">
        <f t="shared" si="7"/>
        <v>3285.8718192516053</v>
      </c>
      <c r="AD21" s="4">
        <v>2602.1170000000002</v>
      </c>
      <c r="AE21" s="4">
        <v>76.058563808344118</v>
      </c>
      <c r="AF21" s="4">
        <f t="shared" si="8"/>
        <v>2477.0006625352739</v>
      </c>
      <c r="AG21" s="4">
        <f t="shared" si="9"/>
        <v>2727.2333374647264</v>
      </c>
      <c r="AH21" s="283">
        <f t="shared" si="10"/>
        <v>-627.26599999999962</v>
      </c>
      <c r="AI21" s="349">
        <f t="shared" si="11"/>
        <v>-160.04299999999967</v>
      </c>
      <c r="AJ21" s="349">
        <f t="shared" si="12"/>
        <v>-387.72699999999986</v>
      </c>
      <c r="AK21" s="231"/>
    </row>
    <row r="22" spans="1:38" ht="14.25" x14ac:dyDescent="0.2">
      <c r="A22" s="84" t="s">
        <v>209</v>
      </c>
      <c r="B22" s="4">
        <v>1840.4570000000001</v>
      </c>
      <c r="C22" s="4">
        <v>33.686321764504164</v>
      </c>
      <c r="D22" s="4">
        <f t="shared" si="0"/>
        <v>1785.0430006973907</v>
      </c>
      <c r="E22" s="4">
        <f t="shared" si="1"/>
        <v>1895.8709993026096</v>
      </c>
      <c r="F22" s="4">
        <v>1691.6189999999999</v>
      </c>
      <c r="G22" s="4">
        <v>31.715</v>
      </c>
      <c r="H22" s="159">
        <v>1639.4480000000001</v>
      </c>
      <c r="I22" s="159">
        <v>1743.79</v>
      </c>
      <c r="J22" s="4">
        <v>1707.9770000000001</v>
      </c>
      <c r="K22" s="4">
        <v>102.76</v>
      </c>
      <c r="L22" s="4">
        <v>1538.9369999999999</v>
      </c>
      <c r="M22" s="4">
        <v>1877.0170000000001</v>
      </c>
      <c r="N22" s="4">
        <v>1567.7560000000001</v>
      </c>
      <c r="O22" s="4">
        <v>103.08799999999999</v>
      </c>
      <c r="P22" s="4">
        <v>1398.1769999999999</v>
      </c>
      <c r="Q22" s="4">
        <v>1737.335</v>
      </c>
      <c r="R22" s="244">
        <v>1649.809</v>
      </c>
      <c r="S22" s="4">
        <v>54.656999999999996</v>
      </c>
      <c r="T22" s="4">
        <f t="shared" si="2"/>
        <v>1559.8982349999999</v>
      </c>
      <c r="U22" s="4">
        <f t="shared" si="3"/>
        <v>1739.7197650000001</v>
      </c>
      <c r="V22" s="4">
        <v>1724.78</v>
      </c>
      <c r="W22" s="4">
        <v>117.9989567892052</v>
      </c>
      <c r="X22" s="4">
        <f t="shared" si="4"/>
        <v>1530.6717160817575</v>
      </c>
      <c r="Y22" s="4">
        <f t="shared" si="5"/>
        <v>1918.8882839182425</v>
      </c>
      <c r="Z22" s="4">
        <v>1582.646</v>
      </c>
      <c r="AA22" s="4">
        <v>111.01585554272967</v>
      </c>
      <c r="AB22" s="4">
        <f t="shared" si="6"/>
        <v>1400.0249176322097</v>
      </c>
      <c r="AC22" s="4">
        <f t="shared" si="7"/>
        <v>1765.2670823677902</v>
      </c>
      <c r="AD22" s="4">
        <v>1499.941</v>
      </c>
      <c r="AE22" s="4">
        <v>56.266960277699347</v>
      </c>
      <c r="AF22" s="4">
        <f t="shared" si="8"/>
        <v>1407.3818503431846</v>
      </c>
      <c r="AG22" s="4">
        <f t="shared" si="9"/>
        <v>1592.5001496568154</v>
      </c>
      <c r="AH22" s="283">
        <f t="shared" si="10"/>
        <v>-340.51600000000008</v>
      </c>
      <c r="AI22" s="349">
        <f t="shared" si="11"/>
        <v>-149.86799999999994</v>
      </c>
      <c r="AJ22" s="349">
        <f t="shared" si="12"/>
        <v>-82.704999999999927</v>
      </c>
      <c r="AK22" s="231"/>
    </row>
    <row r="23" spans="1:38" ht="14.25" x14ac:dyDescent="0.2">
      <c r="A23" s="84" t="s">
        <v>210</v>
      </c>
      <c r="B23" s="4">
        <v>1388.925</v>
      </c>
      <c r="C23" s="4">
        <v>27.152429054131357</v>
      </c>
      <c r="D23" s="4">
        <f t="shared" si="0"/>
        <v>1344.2592542059538</v>
      </c>
      <c r="E23" s="4">
        <f t="shared" si="1"/>
        <v>1433.5907457940461</v>
      </c>
      <c r="F23" s="4">
        <v>1233.808</v>
      </c>
      <c r="G23" s="4">
        <v>26.626000000000001</v>
      </c>
      <c r="H23" s="159">
        <v>1190.008</v>
      </c>
      <c r="I23" s="159">
        <v>1277.6079999999999</v>
      </c>
      <c r="J23" s="4">
        <v>1418.0650000000001</v>
      </c>
      <c r="K23" s="4">
        <v>98.168999999999997</v>
      </c>
      <c r="L23" s="4">
        <v>1256.577</v>
      </c>
      <c r="M23" s="4">
        <v>1579.5530000000001</v>
      </c>
      <c r="N23" s="4">
        <v>1307.1220000000001</v>
      </c>
      <c r="O23" s="4">
        <v>104.91200000000001</v>
      </c>
      <c r="P23" s="4">
        <v>1134.5409999999999</v>
      </c>
      <c r="Q23" s="4">
        <v>1479.703</v>
      </c>
      <c r="R23" s="244">
        <v>1112.3510000000001</v>
      </c>
      <c r="S23" s="4">
        <v>46.231999999999999</v>
      </c>
      <c r="T23" s="4">
        <f t="shared" si="2"/>
        <v>1036.2993600000002</v>
      </c>
      <c r="U23" s="4">
        <f t="shared" si="3"/>
        <v>1188.40264</v>
      </c>
      <c r="V23" s="4">
        <v>1202.576</v>
      </c>
      <c r="W23" s="4">
        <v>96.269249419113464</v>
      </c>
      <c r="X23" s="4">
        <f t="shared" si="4"/>
        <v>1044.2130847055585</v>
      </c>
      <c r="Y23" s="4">
        <f t="shared" si="5"/>
        <v>1360.9389152944416</v>
      </c>
      <c r="Z23" s="4">
        <v>1407.1980000000001</v>
      </c>
      <c r="AA23" s="4">
        <v>101.30683675171572</v>
      </c>
      <c r="AB23" s="4">
        <f t="shared" si="6"/>
        <v>1240.5482535434278</v>
      </c>
      <c r="AC23" s="4">
        <f t="shared" si="7"/>
        <v>1573.8477464565724</v>
      </c>
      <c r="AD23" s="4">
        <v>1102.1759999999999</v>
      </c>
      <c r="AE23" s="4">
        <v>39.274897761670616</v>
      </c>
      <c r="AF23" s="4">
        <f t="shared" si="8"/>
        <v>1037.5687931820516</v>
      </c>
      <c r="AG23" s="4">
        <f t="shared" si="9"/>
        <v>1166.7832068179482</v>
      </c>
      <c r="AH23" s="283">
        <f t="shared" si="10"/>
        <v>-286.74900000000002</v>
      </c>
      <c r="AI23" s="349">
        <f t="shared" si="11"/>
        <v>-10.175000000000182</v>
      </c>
      <c r="AJ23" s="349">
        <f t="shared" si="12"/>
        <v>-305.02200000000016</v>
      </c>
      <c r="AK23" s="231"/>
    </row>
    <row r="24" spans="1:38" ht="14.25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6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78"/>
      <c r="AI24" s="349"/>
      <c r="AJ24" s="349"/>
    </row>
    <row r="25" spans="1:38" ht="14.25" x14ac:dyDescent="0.2">
      <c r="A25" s="89" t="s">
        <v>89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78"/>
      <c r="AI25" s="349"/>
      <c r="AJ25" s="349"/>
    </row>
    <row r="26" spans="1:38" ht="14.25" x14ac:dyDescent="0.2">
      <c r="A26" s="91" t="s">
        <v>92</v>
      </c>
      <c r="B26" s="5">
        <f t="shared" ref="B26:B34" si="13">B12/B9*100</f>
        <v>59.41229753637861</v>
      </c>
      <c r="C26" s="5">
        <v>0.13016030838904302</v>
      </c>
      <c r="D26" s="5">
        <f t="shared" ref="D26:D37" si="14">B26- (C26*1.645)</f>
        <v>59.198183829078637</v>
      </c>
      <c r="E26" s="5">
        <f t="shared" ref="E26:E37" si="15">B26+ (C26*1.645)</f>
        <v>59.626411243678582</v>
      </c>
      <c r="F26" s="5">
        <v>60.536000000000001</v>
      </c>
      <c r="G26" s="5">
        <v>0.127</v>
      </c>
      <c r="H26" s="5">
        <v>60.326999999999998</v>
      </c>
      <c r="I26" s="5">
        <v>60.744999999999997</v>
      </c>
      <c r="J26" s="5">
        <v>63.826000000000001</v>
      </c>
      <c r="K26" s="44">
        <v>0.47399999999999998</v>
      </c>
      <c r="L26" s="5">
        <v>63.046999999999997</v>
      </c>
      <c r="M26" s="5">
        <v>64.605999999999995</v>
      </c>
      <c r="N26" s="5">
        <v>65.372</v>
      </c>
      <c r="O26" s="44">
        <v>0.43099999999999999</v>
      </c>
      <c r="P26" s="5">
        <v>64.662999999999997</v>
      </c>
      <c r="Q26" s="5">
        <v>66.08</v>
      </c>
      <c r="R26" s="5">
        <v>63.363999999999997</v>
      </c>
      <c r="S26" s="5">
        <v>0.24</v>
      </c>
      <c r="T26" s="5">
        <f t="shared" ref="T26:T37" si="16">R26- (S26*1.645)</f>
        <v>62.969200000000001</v>
      </c>
      <c r="U26" s="5">
        <f t="shared" ref="U26:U37" si="17">R26+ (S26*1.645)</f>
        <v>63.758799999999994</v>
      </c>
      <c r="V26" s="5">
        <v>64.040000000000006</v>
      </c>
      <c r="W26" s="5">
        <v>0.50893849537189628</v>
      </c>
      <c r="X26" s="5">
        <f t="shared" ref="X26:X37" si="18">V26- (W26*1.645)</f>
        <v>63.202796175113235</v>
      </c>
      <c r="Y26" s="5">
        <f t="shared" ref="Y26:Y37" si="19">V26+ (W26*1.645)</f>
        <v>64.877203824886777</v>
      </c>
      <c r="Z26" s="5">
        <f t="shared" ref="Z26:Z34" si="20">Z12/Z9*100</f>
        <v>64.778131062774804</v>
      </c>
      <c r="AA26" s="5">
        <v>0.44312466616805524</v>
      </c>
      <c r="AB26" s="5">
        <f t="shared" ref="AB26:AB37" si="21">Z26- (AA26*1.645)</f>
        <v>64.049190986928352</v>
      </c>
      <c r="AC26" s="5">
        <f t="shared" ref="AC26:AC37" si="22">Z26+ (AA26*1.645)</f>
        <v>65.507071138621257</v>
      </c>
      <c r="AD26" s="5">
        <f t="shared" ref="AD26:AD34" si="23">AD12/AD9*100</f>
        <v>65.232467715785717</v>
      </c>
      <c r="AE26" s="5">
        <v>0.24478719593823631</v>
      </c>
      <c r="AF26" s="5">
        <f t="shared" ref="AF26:AF37" si="24">AD26- (AE26*1.645)</f>
        <v>64.829792778467322</v>
      </c>
      <c r="AG26" s="5">
        <f t="shared" ref="AG26:AG37" si="25">AD26+ (AE26*1.645)</f>
        <v>65.635142653104111</v>
      </c>
      <c r="AH26" s="283">
        <f t="shared" ref="AH26:AH37" si="26">AD26-B26</f>
        <v>5.820170179407107</v>
      </c>
      <c r="AI26" s="349">
        <f t="shared" ref="AI26:AI37" si="27">AD26-R26</f>
        <v>1.8684677157857195</v>
      </c>
      <c r="AJ26" s="349">
        <f t="shared" ref="AJ26:AJ37" si="28">AD26-Z26</f>
        <v>0.45433665301091253</v>
      </c>
      <c r="AK26" s="231"/>
      <c r="AL26" s="314"/>
    </row>
    <row r="27" spans="1:38" ht="14.25" x14ac:dyDescent="0.2">
      <c r="A27" s="131" t="s">
        <v>170</v>
      </c>
      <c r="B27" s="5">
        <f t="shared" si="13"/>
        <v>71.935373904741411</v>
      </c>
      <c r="C27" s="5">
        <v>0.14847687160377832</v>
      </c>
      <c r="D27" s="5">
        <f t="shared" si="14"/>
        <v>71.691129450953198</v>
      </c>
      <c r="E27" s="5">
        <f t="shared" si="15"/>
        <v>72.179618358529623</v>
      </c>
      <c r="F27" s="5">
        <v>72.856999999999999</v>
      </c>
      <c r="G27" s="5">
        <v>0.14599999999999999</v>
      </c>
      <c r="H27" s="5">
        <v>72.617000000000004</v>
      </c>
      <c r="I27" s="5">
        <v>73.096999999999994</v>
      </c>
      <c r="J27" s="5">
        <v>75.683999999999997</v>
      </c>
      <c r="K27" s="5">
        <v>0.56999999999999995</v>
      </c>
      <c r="L27" s="5">
        <v>74.747</v>
      </c>
      <c r="M27" s="5">
        <v>76.620999999999995</v>
      </c>
      <c r="N27" s="5">
        <v>76.947000000000003</v>
      </c>
      <c r="O27" s="5">
        <v>0.53800000000000003</v>
      </c>
      <c r="P27" s="5">
        <v>76.061000000000007</v>
      </c>
      <c r="Q27" s="5">
        <v>77.831999999999994</v>
      </c>
      <c r="R27" s="5">
        <v>75.102000000000004</v>
      </c>
      <c r="S27" s="5">
        <v>0.26400000000000001</v>
      </c>
      <c r="T27" s="5">
        <f t="shared" si="16"/>
        <v>74.667720000000003</v>
      </c>
      <c r="U27" s="5">
        <f t="shared" si="17"/>
        <v>75.536280000000005</v>
      </c>
      <c r="V27" s="5">
        <v>75.504000000000005</v>
      </c>
      <c r="W27" s="5">
        <v>0.59903119150839101</v>
      </c>
      <c r="X27" s="5">
        <f t="shared" si="18"/>
        <v>74.518593689968696</v>
      </c>
      <c r="Y27" s="5">
        <f t="shared" si="19"/>
        <v>76.489406310031313</v>
      </c>
      <c r="Z27" s="5">
        <f t="shared" si="20"/>
        <v>76.345743459382774</v>
      </c>
      <c r="AA27" s="5">
        <v>0.52111873101371176</v>
      </c>
      <c r="AB27" s="5">
        <f t="shared" si="21"/>
        <v>75.488503146865213</v>
      </c>
      <c r="AC27" s="5">
        <f t="shared" si="22"/>
        <v>77.202983771900335</v>
      </c>
      <c r="AD27" s="5">
        <f t="shared" si="23"/>
        <v>76.442847748550037</v>
      </c>
      <c r="AE27" s="5">
        <v>0.26170835038203932</v>
      </c>
      <c r="AF27" s="5">
        <f t="shared" si="24"/>
        <v>76.012337512171584</v>
      </c>
      <c r="AG27" s="5">
        <f t="shared" si="25"/>
        <v>76.873357984928489</v>
      </c>
      <c r="AH27" s="283">
        <f t="shared" si="26"/>
        <v>4.5074738438086257</v>
      </c>
      <c r="AI27" s="349">
        <f t="shared" si="27"/>
        <v>1.3408477485500327</v>
      </c>
      <c r="AJ27" s="349">
        <f t="shared" si="28"/>
        <v>9.7104289167262436E-2</v>
      </c>
      <c r="AK27" s="231"/>
      <c r="AL27" s="314"/>
    </row>
    <row r="28" spans="1:38" ht="14.25" x14ac:dyDescent="0.2">
      <c r="A28" s="131" t="s">
        <v>171</v>
      </c>
      <c r="B28" s="5">
        <f t="shared" si="13"/>
        <v>46.786615709514997</v>
      </c>
      <c r="C28" s="5">
        <v>0.18918891848761457</v>
      </c>
      <c r="D28" s="5">
        <f t="shared" si="14"/>
        <v>46.47539993860287</v>
      </c>
      <c r="E28" s="5">
        <f t="shared" si="15"/>
        <v>47.097831480427125</v>
      </c>
      <c r="F28" s="5">
        <v>48.136000000000003</v>
      </c>
      <c r="G28" s="5">
        <v>0.185</v>
      </c>
      <c r="H28" s="5">
        <v>47.832000000000001</v>
      </c>
      <c r="I28" s="5">
        <v>48.44</v>
      </c>
      <c r="J28" s="5">
        <v>51.823</v>
      </c>
      <c r="K28" s="5">
        <v>0.64700000000000002</v>
      </c>
      <c r="L28" s="5">
        <v>50.759</v>
      </c>
      <c r="M28" s="5">
        <v>52.887</v>
      </c>
      <c r="N28" s="5">
        <v>53.694000000000003</v>
      </c>
      <c r="O28" s="5">
        <v>0.66500000000000004</v>
      </c>
      <c r="P28" s="5">
        <v>52.6</v>
      </c>
      <c r="Q28" s="5">
        <v>54.786999999999999</v>
      </c>
      <c r="R28" s="5">
        <v>51.530999999999999</v>
      </c>
      <c r="S28" s="5">
        <v>0.35299999999999998</v>
      </c>
      <c r="T28" s="5">
        <f t="shared" si="16"/>
        <v>50.950314999999996</v>
      </c>
      <c r="U28" s="5">
        <f t="shared" si="17"/>
        <v>52.111685000000001</v>
      </c>
      <c r="V28" s="5">
        <v>52.451999999999998</v>
      </c>
      <c r="W28" s="5">
        <v>0.6694048935276804</v>
      </c>
      <c r="X28" s="5">
        <f t="shared" si="18"/>
        <v>51.350828950146962</v>
      </c>
      <c r="Y28" s="5">
        <f t="shared" si="19"/>
        <v>53.553171049853034</v>
      </c>
      <c r="Z28" s="5">
        <f t="shared" si="20"/>
        <v>53.166237222609205</v>
      </c>
      <c r="AA28" s="5">
        <v>0.66947620919060247</v>
      </c>
      <c r="AB28" s="5">
        <f t="shared" si="21"/>
        <v>52.064948858490666</v>
      </c>
      <c r="AC28" s="5">
        <f t="shared" si="22"/>
        <v>54.267525586727743</v>
      </c>
      <c r="AD28" s="5">
        <f t="shared" si="23"/>
        <v>53.936356508879577</v>
      </c>
      <c r="AE28" s="5">
        <v>0.34716745692225059</v>
      </c>
      <c r="AF28" s="5">
        <f t="shared" si="24"/>
        <v>53.365266042242474</v>
      </c>
      <c r="AG28" s="5">
        <f t="shared" si="25"/>
        <v>54.507446975516679</v>
      </c>
      <c r="AH28" s="283">
        <f t="shared" si="26"/>
        <v>7.1497407993645794</v>
      </c>
      <c r="AI28" s="349">
        <f t="shared" si="27"/>
        <v>2.4053565088795779</v>
      </c>
      <c r="AJ28" s="349">
        <f t="shared" si="28"/>
        <v>0.77011928627037207</v>
      </c>
      <c r="AK28" s="231"/>
      <c r="AL28" s="314"/>
    </row>
    <row r="29" spans="1:38" ht="14.25" x14ac:dyDescent="0.2">
      <c r="A29" s="92" t="s">
        <v>93</v>
      </c>
      <c r="B29" s="5">
        <f t="shared" si="13"/>
        <v>92.807668712715369</v>
      </c>
      <c r="C29" s="5">
        <v>9.9044528296706014E-2</v>
      </c>
      <c r="D29" s="5">
        <f t="shared" si="14"/>
        <v>92.64474046366729</v>
      </c>
      <c r="E29" s="5">
        <f t="shared" si="15"/>
        <v>92.970596961763448</v>
      </c>
      <c r="F29" s="5">
        <v>93.632999999999996</v>
      </c>
      <c r="G29" s="5">
        <v>9.2999999999999999E-2</v>
      </c>
      <c r="H29" s="5">
        <v>93.48</v>
      </c>
      <c r="I29" s="5">
        <v>93.786000000000001</v>
      </c>
      <c r="J29" s="5">
        <v>93.569000000000003</v>
      </c>
      <c r="K29" s="44">
        <v>0.311</v>
      </c>
      <c r="L29" s="5">
        <v>93.058000000000007</v>
      </c>
      <c r="M29" s="5">
        <v>94.08</v>
      </c>
      <c r="N29" s="5">
        <v>94.233000000000004</v>
      </c>
      <c r="O29" s="44">
        <v>0.29899999999999999</v>
      </c>
      <c r="P29" s="5">
        <v>93.741</v>
      </c>
      <c r="Q29" s="5">
        <v>94.724999999999994</v>
      </c>
      <c r="R29" s="5">
        <v>94.292000000000002</v>
      </c>
      <c r="S29" s="5">
        <v>0.153</v>
      </c>
      <c r="T29" s="5">
        <f t="shared" si="16"/>
        <v>94.040315000000007</v>
      </c>
      <c r="U29" s="5">
        <f t="shared" si="17"/>
        <v>94.543684999999996</v>
      </c>
      <c r="V29" s="5">
        <v>94.027000000000001</v>
      </c>
      <c r="W29" s="5">
        <v>0.33351874630530903</v>
      </c>
      <c r="X29" s="5">
        <f t="shared" si="18"/>
        <v>93.478361662327771</v>
      </c>
      <c r="Y29" s="5">
        <f t="shared" si="19"/>
        <v>94.575638337672231</v>
      </c>
      <c r="Z29" s="5">
        <f t="shared" si="20"/>
        <v>93.969828003058808</v>
      </c>
      <c r="AA29" s="5">
        <v>0.31937376852656174</v>
      </c>
      <c r="AB29" s="5">
        <f t="shared" si="21"/>
        <v>93.444458153832613</v>
      </c>
      <c r="AC29" s="5">
        <f t="shared" si="22"/>
        <v>94.495197852285003</v>
      </c>
      <c r="AD29" s="5">
        <f t="shared" si="23"/>
        <v>94.795101230329138</v>
      </c>
      <c r="AE29" s="5">
        <v>0.14146207999534147</v>
      </c>
      <c r="AF29" s="5">
        <f t="shared" si="24"/>
        <v>94.562396108736806</v>
      </c>
      <c r="AG29" s="5">
        <f t="shared" si="25"/>
        <v>95.02780635192147</v>
      </c>
      <c r="AH29" s="283">
        <f t="shared" si="26"/>
        <v>1.9874325176137688</v>
      </c>
      <c r="AI29" s="349">
        <f t="shared" si="27"/>
        <v>0.50310123032913623</v>
      </c>
      <c r="AJ29" s="349">
        <f t="shared" si="28"/>
        <v>0.82527322727032981</v>
      </c>
      <c r="AK29" s="231"/>
      <c r="AL29" s="314"/>
    </row>
    <row r="30" spans="1:38" ht="14.25" x14ac:dyDescent="0.2">
      <c r="A30" s="129" t="s">
        <v>172</v>
      </c>
      <c r="B30" s="5">
        <f t="shared" si="13"/>
        <v>93.256717892992597</v>
      </c>
      <c r="C30" s="5">
        <v>0.10986716242142014</v>
      </c>
      <c r="D30" s="5">
        <f t="shared" si="14"/>
        <v>93.075986410809364</v>
      </c>
      <c r="E30" s="5">
        <f t="shared" si="15"/>
        <v>93.437449375175831</v>
      </c>
      <c r="F30" s="5">
        <v>93.900999999999996</v>
      </c>
      <c r="G30" s="5">
        <v>0.106</v>
      </c>
      <c r="H30" s="5">
        <v>93.727000000000004</v>
      </c>
      <c r="I30" s="5">
        <v>94.075000000000003</v>
      </c>
      <c r="J30" s="5">
        <v>94.108999999999995</v>
      </c>
      <c r="K30" s="5">
        <v>0.32800000000000001</v>
      </c>
      <c r="L30" s="5">
        <v>93.57</v>
      </c>
      <c r="M30" s="5">
        <v>94.647999999999996</v>
      </c>
      <c r="N30" s="5">
        <v>94.68</v>
      </c>
      <c r="O30" s="5">
        <v>0.31900000000000001</v>
      </c>
      <c r="P30" s="5">
        <v>94.156000000000006</v>
      </c>
      <c r="Q30" s="5">
        <v>95.203999999999994</v>
      </c>
      <c r="R30" s="5">
        <v>94.27</v>
      </c>
      <c r="S30" s="5">
        <v>0.17599999999999999</v>
      </c>
      <c r="T30" s="5">
        <f t="shared" si="16"/>
        <v>93.98048</v>
      </c>
      <c r="U30" s="5">
        <f t="shared" si="17"/>
        <v>94.559519999999992</v>
      </c>
      <c r="V30" s="5">
        <v>94.061999999999998</v>
      </c>
      <c r="W30" s="5">
        <v>0.3794021733201654</v>
      </c>
      <c r="X30" s="5">
        <f t="shared" si="18"/>
        <v>93.437883424888327</v>
      </c>
      <c r="Y30" s="5">
        <f t="shared" si="19"/>
        <v>94.686116575111669</v>
      </c>
      <c r="Z30" s="5">
        <f t="shared" si="20"/>
        <v>94.593581778119471</v>
      </c>
      <c r="AA30" s="5">
        <v>0.34552958453985311</v>
      </c>
      <c r="AB30" s="5">
        <f t="shared" si="21"/>
        <v>94.025185611551407</v>
      </c>
      <c r="AC30" s="5">
        <f t="shared" si="22"/>
        <v>95.161977944687536</v>
      </c>
      <c r="AD30" s="5">
        <f t="shared" si="23"/>
        <v>94.898881307874888</v>
      </c>
      <c r="AE30" s="5">
        <v>0.17870731696459211</v>
      </c>
      <c r="AF30" s="5">
        <f t="shared" si="24"/>
        <v>94.604907771468135</v>
      </c>
      <c r="AG30" s="5">
        <f t="shared" si="25"/>
        <v>95.192854844281641</v>
      </c>
      <c r="AH30" s="283">
        <f t="shared" si="26"/>
        <v>1.6421634148822903</v>
      </c>
      <c r="AI30" s="349">
        <f t="shared" si="27"/>
        <v>0.6288813078748916</v>
      </c>
      <c r="AJ30" s="349">
        <f t="shared" si="28"/>
        <v>0.30529952975541619</v>
      </c>
      <c r="AK30" s="231"/>
      <c r="AL30" s="314"/>
    </row>
    <row r="31" spans="1:38" ht="14.25" x14ac:dyDescent="0.2">
      <c r="A31" s="129" t="s">
        <v>173</v>
      </c>
      <c r="B31" s="5">
        <f t="shared" si="13"/>
        <v>92.11158952726764</v>
      </c>
      <c r="C31" s="5">
        <v>0.13896040168868612</v>
      </c>
      <c r="D31" s="5">
        <f t="shared" si="14"/>
        <v>91.882999666489752</v>
      </c>
      <c r="E31" s="5">
        <f t="shared" si="15"/>
        <v>92.340179388045527</v>
      </c>
      <c r="F31" s="5">
        <v>93.224000000000004</v>
      </c>
      <c r="G31" s="5">
        <v>0.13400000000000001</v>
      </c>
      <c r="H31" s="5">
        <v>93.004000000000005</v>
      </c>
      <c r="I31" s="5">
        <v>93.444000000000003</v>
      </c>
      <c r="J31" s="5">
        <v>92.77</v>
      </c>
      <c r="K31" s="5">
        <v>0.497</v>
      </c>
      <c r="L31" s="5">
        <v>91.951999999999998</v>
      </c>
      <c r="M31" s="5">
        <v>93.587999999999994</v>
      </c>
      <c r="N31" s="5">
        <v>93.587000000000003</v>
      </c>
      <c r="O31" s="5">
        <v>0.47199999999999998</v>
      </c>
      <c r="P31" s="5">
        <v>92.81</v>
      </c>
      <c r="Q31" s="5">
        <v>94.363</v>
      </c>
      <c r="R31" s="5">
        <v>94.323999999999998</v>
      </c>
      <c r="S31" s="5">
        <v>0.222</v>
      </c>
      <c r="T31" s="5">
        <f t="shared" si="16"/>
        <v>93.95881</v>
      </c>
      <c r="U31" s="5">
        <f t="shared" si="17"/>
        <v>94.689189999999996</v>
      </c>
      <c r="V31" s="5">
        <v>93.975999999999999</v>
      </c>
      <c r="W31" s="5">
        <v>0.445558013616427</v>
      </c>
      <c r="X31" s="5">
        <f t="shared" si="18"/>
        <v>93.243057067600972</v>
      </c>
      <c r="Y31" s="5">
        <f t="shared" si="19"/>
        <v>94.708942932399026</v>
      </c>
      <c r="Z31" s="5">
        <f t="shared" si="20"/>
        <v>93.070700084336494</v>
      </c>
      <c r="AA31" s="5">
        <v>0.46334275002695957</v>
      </c>
      <c r="AB31" s="5">
        <f t="shared" si="21"/>
        <v>92.308501260542144</v>
      </c>
      <c r="AC31" s="5">
        <f t="shared" si="22"/>
        <v>93.832898908130844</v>
      </c>
      <c r="AD31" s="5">
        <f t="shared" si="23"/>
        <v>94.646891107759231</v>
      </c>
      <c r="AE31" s="5">
        <v>0.18624613582592864</v>
      </c>
      <c r="AF31" s="5">
        <f t="shared" si="24"/>
        <v>94.340516214325575</v>
      </c>
      <c r="AG31" s="5">
        <f t="shared" si="25"/>
        <v>94.953266001192887</v>
      </c>
      <c r="AH31" s="283">
        <f t="shared" si="26"/>
        <v>2.5353015804915913</v>
      </c>
      <c r="AI31" s="349">
        <f t="shared" si="27"/>
        <v>0.32289110775923291</v>
      </c>
      <c r="AJ31" s="349">
        <f t="shared" si="28"/>
        <v>1.5761910234227372</v>
      </c>
      <c r="AK31" s="231"/>
      <c r="AL31" s="314"/>
    </row>
    <row r="32" spans="1:38" ht="14.25" x14ac:dyDescent="0.2">
      <c r="A32" s="85" t="s">
        <v>94</v>
      </c>
      <c r="B32" s="5">
        <f t="shared" si="13"/>
        <v>21.043470969798602</v>
      </c>
      <c r="C32" s="5">
        <v>0.24032577500236885</v>
      </c>
      <c r="D32" s="5">
        <f t="shared" si="14"/>
        <v>20.648135069919704</v>
      </c>
      <c r="E32" s="5">
        <f t="shared" si="15"/>
        <v>21.438806869677499</v>
      </c>
      <c r="F32" s="5">
        <v>14.87</v>
      </c>
      <c r="G32" s="5">
        <v>0.223</v>
      </c>
      <c r="H32" s="5">
        <v>14.503</v>
      </c>
      <c r="I32" s="5">
        <v>15.237</v>
      </c>
      <c r="J32" s="5">
        <v>14.032</v>
      </c>
      <c r="K32" s="44">
        <v>0.83499999999999996</v>
      </c>
      <c r="L32" s="5">
        <v>12.66</v>
      </c>
      <c r="M32" s="5">
        <v>15.404999999999999</v>
      </c>
      <c r="N32" s="5">
        <v>15.798999999999999</v>
      </c>
      <c r="O32" s="44">
        <v>0.96099999999999997</v>
      </c>
      <c r="P32" s="5">
        <v>14.218</v>
      </c>
      <c r="Q32" s="5">
        <v>17.38</v>
      </c>
      <c r="R32" s="5">
        <v>14.023</v>
      </c>
      <c r="S32" s="5">
        <v>0.42299999999999999</v>
      </c>
      <c r="T32" s="5">
        <f t="shared" si="16"/>
        <v>13.327164999999999</v>
      </c>
      <c r="U32" s="5">
        <f t="shared" si="17"/>
        <v>14.718835</v>
      </c>
      <c r="V32" s="5">
        <v>14.468999999999999</v>
      </c>
      <c r="W32" s="5">
        <v>0.77667765513621267</v>
      </c>
      <c r="X32" s="5">
        <f t="shared" si="18"/>
        <v>13.19136525730093</v>
      </c>
      <c r="Y32" s="5">
        <f t="shared" si="19"/>
        <v>15.746634742699069</v>
      </c>
      <c r="Z32" s="5">
        <f t="shared" si="20"/>
        <v>12.636794890817246</v>
      </c>
      <c r="AA32" s="5">
        <v>0.80374709757442875</v>
      </c>
      <c r="AB32" s="5">
        <f t="shared" si="21"/>
        <v>11.31463091530731</v>
      </c>
      <c r="AC32" s="5">
        <f t="shared" si="22"/>
        <v>13.958958866327182</v>
      </c>
      <c r="AD32" s="5">
        <f t="shared" si="23"/>
        <v>13.805717088869338</v>
      </c>
      <c r="AE32" s="5">
        <v>0.36743268777053822</v>
      </c>
      <c r="AF32" s="5">
        <f t="shared" si="24"/>
        <v>13.201290317486803</v>
      </c>
      <c r="AG32" s="5">
        <f t="shared" si="25"/>
        <v>14.410143860251873</v>
      </c>
      <c r="AH32" s="283">
        <f t="shared" si="26"/>
        <v>-7.2377538809292634</v>
      </c>
      <c r="AI32" s="349">
        <f t="shared" si="27"/>
        <v>-0.21728291113066156</v>
      </c>
      <c r="AJ32" s="349">
        <f t="shared" si="28"/>
        <v>1.1689221980520923</v>
      </c>
      <c r="AK32" s="231"/>
      <c r="AL32" s="314"/>
    </row>
    <row r="33" spans="1:38" ht="14.25" x14ac:dyDescent="0.2">
      <c r="A33" s="130" t="s">
        <v>174</v>
      </c>
      <c r="B33" s="5">
        <f t="shared" si="13"/>
        <v>22.944562816351059</v>
      </c>
      <c r="C33" s="5">
        <v>0.26889609357818012</v>
      </c>
      <c r="D33" s="5">
        <f t="shared" si="14"/>
        <v>22.502228742414953</v>
      </c>
      <c r="E33" s="5">
        <f t="shared" si="15"/>
        <v>23.386896890287165</v>
      </c>
      <c r="F33" s="5">
        <v>16.399000000000001</v>
      </c>
      <c r="G33" s="5">
        <v>0.254</v>
      </c>
      <c r="H33" s="5">
        <v>15.981</v>
      </c>
      <c r="I33" s="5">
        <v>16.817</v>
      </c>
      <c r="J33" s="5">
        <v>15.238</v>
      </c>
      <c r="K33" s="5">
        <v>0.85</v>
      </c>
      <c r="L33" s="5">
        <v>13.839</v>
      </c>
      <c r="M33" s="5">
        <v>16.635999999999999</v>
      </c>
      <c r="N33" s="5">
        <v>17.501000000000001</v>
      </c>
      <c r="O33" s="5">
        <v>1.07</v>
      </c>
      <c r="P33" s="5">
        <v>15.741</v>
      </c>
      <c r="Q33" s="5">
        <v>19.260999999999999</v>
      </c>
      <c r="R33" s="5">
        <v>15.398</v>
      </c>
      <c r="S33" s="5">
        <v>0.47099999999999997</v>
      </c>
      <c r="T33" s="5">
        <f t="shared" si="16"/>
        <v>14.623205</v>
      </c>
      <c r="U33" s="5">
        <f t="shared" si="17"/>
        <v>16.172795000000001</v>
      </c>
      <c r="V33" s="5">
        <v>15.768000000000001</v>
      </c>
      <c r="W33" s="5">
        <v>0.84862935775775628</v>
      </c>
      <c r="X33" s="5">
        <f t="shared" si="18"/>
        <v>14.372004706488491</v>
      </c>
      <c r="Y33" s="5">
        <f t="shared" si="19"/>
        <v>17.163995293511508</v>
      </c>
      <c r="Z33" s="5">
        <f t="shared" si="20"/>
        <v>14.098000709260324</v>
      </c>
      <c r="AA33" s="5">
        <v>0.92978581943285632</v>
      </c>
      <c r="AB33" s="5">
        <f t="shared" si="21"/>
        <v>12.568503036293276</v>
      </c>
      <c r="AC33" s="5">
        <f t="shared" si="22"/>
        <v>15.627498382227373</v>
      </c>
      <c r="AD33" s="5">
        <f t="shared" si="23"/>
        <v>15.33941626099023</v>
      </c>
      <c r="AE33" s="5">
        <v>0.41226430772791078</v>
      </c>
      <c r="AF33" s="5">
        <f t="shared" si="24"/>
        <v>14.661241474777817</v>
      </c>
      <c r="AG33" s="5">
        <f t="shared" si="25"/>
        <v>16.017591047202643</v>
      </c>
      <c r="AH33" s="283">
        <f t="shared" si="26"/>
        <v>-7.6051465553608288</v>
      </c>
      <c r="AI33" s="349">
        <f t="shared" si="27"/>
        <v>-5.8583739009769431E-2</v>
      </c>
      <c r="AJ33" s="349">
        <f t="shared" si="28"/>
        <v>1.2414155517299061</v>
      </c>
      <c r="AK33" s="231"/>
      <c r="AL33" s="314"/>
    </row>
    <row r="34" spans="1:38" ht="14.25" x14ac:dyDescent="0.2">
      <c r="A34" s="130" t="s">
        <v>175</v>
      </c>
      <c r="B34" s="5">
        <f t="shared" si="13"/>
        <v>18.059918440008865</v>
      </c>
      <c r="C34" s="5">
        <v>0.25447109608541763</v>
      </c>
      <c r="D34" s="5">
        <f t="shared" si="14"/>
        <v>17.641313486948352</v>
      </c>
      <c r="E34" s="5">
        <f t="shared" si="15"/>
        <v>18.478523393069377</v>
      </c>
      <c r="F34" s="5">
        <v>12.522</v>
      </c>
      <c r="G34" s="5">
        <v>0.224</v>
      </c>
      <c r="H34" s="5">
        <v>12.154</v>
      </c>
      <c r="I34" s="5">
        <v>12.89</v>
      </c>
      <c r="J34" s="5">
        <v>12.225</v>
      </c>
      <c r="K34" s="5">
        <v>0.98</v>
      </c>
      <c r="L34" s="5">
        <v>10.613</v>
      </c>
      <c r="M34" s="5">
        <v>13.836</v>
      </c>
      <c r="N34" s="5">
        <v>13.31</v>
      </c>
      <c r="O34" s="5">
        <v>0.91700000000000004</v>
      </c>
      <c r="P34" s="5">
        <v>11.802</v>
      </c>
      <c r="Q34" s="5">
        <v>14.819000000000001</v>
      </c>
      <c r="R34" s="5">
        <v>12.004</v>
      </c>
      <c r="S34" s="5">
        <v>0.42599999999999999</v>
      </c>
      <c r="T34" s="5">
        <f t="shared" si="16"/>
        <v>11.303229999999999</v>
      </c>
      <c r="U34" s="5">
        <f t="shared" si="17"/>
        <v>12.70477</v>
      </c>
      <c r="V34" s="5">
        <v>12.577999999999999</v>
      </c>
      <c r="W34" s="5">
        <v>0.8359879380478249</v>
      </c>
      <c r="X34" s="5">
        <f t="shared" si="18"/>
        <v>11.202799841911327</v>
      </c>
      <c r="Y34" s="5">
        <f t="shared" si="19"/>
        <v>13.953200158088672</v>
      </c>
      <c r="Z34" s="5">
        <f t="shared" si="20"/>
        <v>10.496032933311978</v>
      </c>
      <c r="AA34" s="5">
        <v>0.77175361409550125</v>
      </c>
      <c r="AB34" s="5">
        <f t="shared" si="21"/>
        <v>9.2264982381248792</v>
      </c>
      <c r="AC34" s="5">
        <f t="shared" si="22"/>
        <v>11.765567628499078</v>
      </c>
      <c r="AD34" s="5">
        <f t="shared" si="23"/>
        <v>11.609583276886255</v>
      </c>
      <c r="AE34" s="5">
        <v>0.3791257322584457</v>
      </c>
      <c r="AF34" s="5">
        <f t="shared" si="24"/>
        <v>10.985921447321111</v>
      </c>
      <c r="AG34" s="5">
        <f t="shared" si="25"/>
        <v>12.233245106451399</v>
      </c>
      <c r="AH34" s="283">
        <f t="shared" si="26"/>
        <v>-6.4503351631226096</v>
      </c>
      <c r="AI34" s="349">
        <f t="shared" si="27"/>
        <v>-0.39441672311374454</v>
      </c>
      <c r="AJ34" s="349">
        <f t="shared" si="28"/>
        <v>1.1135503435742766</v>
      </c>
      <c r="AK34" s="231"/>
      <c r="AL34" s="314"/>
    </row>
    <row r="35" spans="1:38" ht="14.25" x14ac:dyDescent="0.2">
      <c r="A35" s="92" t="s">
        <v>97</v>
      </c>
      <c r="B35" s="5">
        <f>B21/B12*100</f>
        <v>7.1923312872846354</v>
      </c>
      <c r="C35" s="5">
        <v>9.9044528296705681E-2</v>
      </c>
      <c r="D35" s="5">
        <f t="shared" si="14"/>
        <v>7.0294030382365547</v>
      </c>
      <c r="E35" s="5">
        <f t="shared" si="15"/>
        <v>7.3552595363327162</v>
      </c>
      <c r="F35" s="5">
        <v>6.367</v>
      </c>
      <c r="G35" s="5">
        <v>9.2999999999999999E-2</v>
      </c>
      <c r="H35" s="5">
        <v>6.2140000000000004</v>
      </c>
      <c r="I35" s="5">
        <v>6.52</v>
      </c>
      <c r="J35" s="5">
        <v>6.431</v>
      </c>
      <c r="K35" s="44">
        <v>0.311</v>
      </c>
      <c r="L35" s="5">
        <v>5.92</v>
      </c>
      <c r="M35" s="5">
        <v>6.9420000000000002</v>
      </c>
      <c r="N35" s="5">
        <v>5.7670000000000003</v>
      </c>
      <c r="O35" s="44">
        <v>0.29899999999999999</v>
      </c>
      <c r="P35" s="5">
        <v>5.2750000000000004</v>
      </c>
      <c r="Q35" s="5">
        <v>6.2590000000000003</v>
      </c>
      <c r="R35" s="5">
        <v>5.7080000000000002</v>
      </c>
      <c r="S35" s="5">
        <v>0.153</v>
      </c>
      <c r="T35" s="5">
        <f t="shared" si="16"/>
        <v>5.456315</v>
      </c>
      <c r="U35" s="5">
        <f t="shared" si="17"/>
        <v>5.9596850000000003</v>
      </c>
      <c r="V35" s="5">
        <v>5.9729999999999999</v>
      </c>
      <c r="W35" s="5">
        <v>0.33351874630530914</v>
      </c>
      <c r="X35" s="5">
        <f t="shared" si="18"/>
        <v>5.4243616623277662</v>
      </c>
      <c r="Y35" s="5">
        <f t="shared" si="19"/>
        <v>6.5216383376722336</v>
      </c>
      <c r="Z35" s="5">
        <f>Z21/Z12*100</f>
        <v>6.030171996941192</v>
      </c>
      <c r="AA35" s="5">
        <v>0.31937376852656113</v>
      </c>
      <c r="AB35" s="5">
        <f t="shared" si="21"/>
        <v>5.5048021477149991</v>
      </c>
      <c r="AC35" s="5">
        <f t="shared" si="22"/>
        <v>6.5555418461673849</v>
      </c>
      <c r="AD35" s="5">
        <f>AD21/AD12*100</f>
        <v>5.2048987696708622</v>
      </c>
      <c r="AE35" s="5">
        <v>0.14146207999534152</v>
      </c>
      <c r="AF35" s="5">
        <f t="shared" si="24"/>
        <v>4.9721936480785249</v>
      </c>
      <c r="AG35" s="5">
        <f t="shared" si="25"/>
        <v>5.4376038912631994</v>
      </c>
      <c r="AH35" s="283">
        <f t="shared" si="26"/>
        <v>-1.9874325176137733</v>
      </c>
      <c r="AI35" s="349">
        <f t="shared" si="27"/>
        <v>-0.50310123032913801</v>
      </c>
      <c r="AJ35" s="349">
        <f t="shared" si="28"/>
        <v>-0.82527322727032981</v>
      </c>
      <c r="AK35" s="231"/>
      <c r="AL35" s="314"/>
    </row>
    <row r="36" spans="1:38" ht="14.25" x14ac:dyDescent="0.2">
      <c r="A36" s="129" t="s">
        <v>176</v>
      </c>
      <c r="B36" s="5">
        <f>B22/B13*100</f>
        <v>6.7432821070074143</v>
      </c>
      <c r="C36" s="5">
        <v>0.10986716242142008</v>
      </c>
      <c r="D36" s="5">
        <f t="shared" si="14"/>
        <v>6.5625506248241781</v>
      </c>
      <c r="E36" s="5">
        <f t="shared" si="15"/>
        <v>6.9240135891906505</v>
      </c>
      <c r="F36" s="5">
        <v>6.0990000000000002</v>
      </c>
      <c r="G36" s="5">
        <v>0.106</v>
      </c>
      <c r="H36" s="5">
        <v>5.9249999999999998</v>
      </c>
      <c r="I36" s="5">
        <v>6.2729999999999997</v>
      </c>
      <c r="J36" s="5">
        <v>5.891</v>
      </c>
      <c r="K36" s="5">
        <v>0.32800000000000001</v>
      </c>
      <c r="L36" s="5">
        <v>5.3520000000000003</v>
      </c>
      <c r="M36" s="5">
        <v>6.43</v>
      </c>
      <c r="N36" s="5">
        <v>5.32</v>
      </c>
      <c r="O36" s="5">
        <v>0.31900000000000001</v>
      </c>
      <c r="P36" s="5">
        <v>4.7960000000000003</v>
      </c>
      <c r="Q36" s="5">
        <v>5.8440000000000003</v>
      </c>
      <c r="R36" s="5">
        <v>5.73</v>
      </c>
      <c r="S36" s="5">
        <v>0.17599999999999999</v>
      </c>
      <c r="T36" s="5">
        <f t="shared" si="16"/>
        <v>5.4404800000000009</v>
      </c>
      <c r="U36" s="5">
        <f t="shared" si="17"/>
        <v>6.01952</v>
      </c>
      <c r="V36" s="5">
        <v>5.9379999999999997</v>
      </c>
      <c r="W36" s="5">
        <v>0.37940217332016529</v>
      </c>
      <c r="X36" s="5">
        <f t="shared" si="18"/>
        <v>5.3138834248883278</v>
      </c>
      <c r="Y36" s="5">
        <f t="shared" si="19"/>
        <v>6.5621165751116717</v>
      </c>
      <c r="Z36" s="5">
        <f>Z22/Z13*100</f>
        <v>5.406418221880525</v>
      </c>
      <c r="AA36" s="5">
        <v>0.34552958453985294</v>
      </c>
      <c r="AB36" s="5">
        <f t="shared" si="21"/>
        <v>4.8380220553124671</v>
      </c>
      <c r="AC36" s="5">
        <f t="shared" si="22"/>
        <v>5.9748143884485829</v>
      </c>
      <c r="AD36" s="5">
        <f>AD22/AD13*100</f>
        <v>5.101118692125107</v>
      </c>
      <c r="AE36" s="5">
        <v>0.17870731696459202</v>
      </c>
      <c r="AF36" s="5">
        <f t="shared" si="24"/>
        <v>4.8071451557183531</v>
      </c>
      <c r="AG36" s="5">
        <f t="shared" si="25"/>
        <v>5.395092228531861</v>
      </c>
      <c r="AH36" s="283">
        <f t="shared" si="26"/>
        <v>-1.6421634148823072</v>
      </c>
      <c r="AI36" s="349">
        <f t="shared" si="27"/>
        <v>-0.62888130787489338</v>
      </c>
      <c r="AJ36" s="349">
        <f t="shared" si="28"/>
        <v>-0.30529952975541796</v>
      </c>
      <c r="AK36" s="231"/>
      <c r="AL36" s="314"/>
    </row>
    <row r="37" spans="1:38" ht="14.25" x14ac:dyDescent="0.2">
      <c r="A37" s="129" t="s">
        <v>177</v>
      </c>
      <c r="B37" s="5">
        <f>B23/B14*100</f>
        <v>7.8884047932285775</v>
      </c>
      <c r="C37" s="5">
        <v>0.13896040168868606</v>
      </c>
      <c r="D37" s="5">
        <f t="shared" si="14"/>
        <v>7.659814932450689</v>
      </c>
      <c r="E37" s="5">
        <f t="shared" si="15"/>
        <v>8.1169946540064668</v>
      </c>
      <c r="F37" s="5">
        <v>6.7759999999999998</v>
      </c>
      <c r="G37" s="5">
        <v>0.13400000000000001</v>
      </c>
      <c r="H37" s="5">
        <v>6.556</v>
      </c>
      <c r="I37" s="5">
        <v>6.9960000000000004</v>
      </c>
      <c r="J37" s="5">
        <v>7.23</v>
      </c>
      <c r="K37" s="5">
        <v>0.497</v>
      </c>
      <c r="L37" s="5">
        <v>6.4119999999999999</v>
      </c>
      <c r="M37" s="5">
        <v>8.048</v>
      </c>
      <c r="N37" s="5">
        <v>6.4130000000000003</v>
      </c>
      <c r="O37" s="5">
        <v>0.47199999999999998</v>
      </c>
      <c r="P37" s="5">
        <v>5.6369999999999996</v>
      </c>
      <c r="Q37" s="5">
        <v>7.19</v>
      </c>
      <c r="R37" s="5">
        <v>5.6760000000000002</v>
      </c>
      <c r="S37" s="5">
        <v>0.222</v>
      </c>
      <c r="T37" s="5">
        <f t="shared" si="16"/>
        <v>5.31081</v>
      </c>
      <c r="U37" s="5">
        <f t="shared" si="17"/>
        <v>6.0411900000000003</v>
      </c>
      <c r="V37" s="5">
        <v>6.024</v>
      </c>
      <c r="W37" s="5">
        <v>0.44555801361642661</v>
      </c>
      <c r="X37" s="5">
        <f t="shared" si="18"/>
        <v>5.2910570676009785</v>
      </c>
      <c r="Y37" s="5">
        <f t="shared" si="19"/>
        <v>6.7569429323990216</v>
      </c>
      <c r="Z37" s="5">
        <f>Z23/Z14*100</f>
        <v>6.9292999156635258</v>
      </c>
      <c r="AA37" s="5">
        <v>0.46334275002695979</v>
      </c>
      <c r="AB37" s="5">
        <f t="shared" si="21"/>
        <v>6.1671010918691769</v>
      </c>
      <c r="AC37" s="5">
        <f t="shared" si="22"/>
        <v>7.6914987394578747</v>
      </c>
      <c r="AD37" s="5">
        <f>AD23/AD14*100</f>
        <v>5.3531088922407664</v>
      </c>
      <c r="AE37" s="5">
        <v>0.18624613582592905</v>
      </c>
      <c r="AF37" s="5">
        <f t="shared" si="24"/>
        <v>5.0467339988071132</v>
      </c>
      <c r="AG37" s="5">
        <f t="shared" si="25"/>
        <v>5.6594837856744196</v>
      </c>
      <c r="AH37" s="283">
        <f t="shared" si="26"/>
        <v>-2.5352959009878111</v>
      </c>
      <c r="AI37" s="349">
        <f t="shared" si="27"/>
        <v>-0.3228911077592338</v>
      </c>
      <c r="AJ37" s="349">
        <f t="shared" si="28"/>
        <v>-1.5761910234227594</v>
      </c>
      <c r="AK37" s="231"/>
      <c r="AL37" s="314"/>
    </row>
    <row r="38" spans="1:38" ht="14.25" x14ac:dyDescent="0.2">
      <c r="A38" s="91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1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88"/>
      <c r="AI38" s="88"/>
      <c r="AJ38" s="88"/>
    </row>
    <row r="39" spans="1:38" x14ac:dyDescent="0.2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38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8" s="76" customFormat="1" ht="17.25" customHeight="1" x14ac:dyDescent="0.2">
      <c r="A41" s="17" t="s">
        <v>198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97"/>
      <c r="AI41" s="97"/>
      <c r="AJ41" s="97"/>
    </row>
    <row r="42" spans="1:38" s="76" customFormat="1" ht="17.25" customHeight="1" x14ac:dyDescent="0.2">
      <c r="A42" s="17" t="s">
        <v>199</v>
      </c>
      <c r="AH42" s="97"/>
      <c r="AI42" s="97"/>
      <c r="AJ42" s="97"/>
    </row>
    <row r="43" spans="1:38" s="76" customFormat="1" ht="17.25" customHeight="1" x14ac:dyDescent="0.2">
      <c r="A43" s="17" t="s">
        <v>224</v>
      </c>
      <c r="AH43" s="97"/>
      <c r="AI43" s="97"/>
      <c r="AJ43" s="97"/>
    </row>
    <row r="44" spans="1:38" x14ac:dyDescent="0.2">
      <c r="A44" s="98" t="s">
        <v>373</v>
      </c>
    </row>
    <row r="45" spans="1:38" x14ac:dyDescent="0.2">
      <c r="A45" s="98" t="s">
        <v>372</v>
      </c>
    </row>
    <row r="46" spans="1:38" x14ac:dyDescent="0.2">
      <c r="A46" s="98" t="s">
        <v>195</v>
      </c>
    </row>
    <row r="47" spans="1:38" s="72" customFormat="1" ht="14.25" x14ac:dyDescent="0.2">
      <c r="A47" s="17" t="s">
        <v>273</v>
      </c>
      <c r="B47" s="76"/>
      <c r="C47" s="76"/>
      <c r="D47" s="76"/>
      <c r="E47" s="76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8" s="72" customFormat="1" ht="14.25" x14ac:dyDescent="0.2">
      <c r="A48" s="18" t="s">
        <v>179</v>
      </c>
      <c r="B48" s="76"/>
      <c r="C48" s="76"/>
      <c r="D48" s="76"/>
      <c r="E48" s="76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4.25" x14ac:dyDescent="0.2">
      <c r="A49" s="17" t="s">
        <v>200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</sheetData>
  <mergeCells count="40">
    <mergeCell ref="A1:AJ1"/>
    <mergeCell ref="A2:AJ2"/>
    <mergeCell ref="A3:AJ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I7:AI8"/>
    <mergeCell ref="AH6:AJ6"/>
    <mergeCell ref="AJ7:AJ8"/>
    <mergeCell ref="R6:U6"/>
    <mergeCell ref="R7:R8"/>
    <mergeCell ref="S7:S8"/>
    <mergeCell ref="T7:U7"/>
    <mergeCell ref="X7:Y7"/>
    <mergeCell ref="Z7:Z8"/>
    <mergeCell ref="AA7:AA8"/>
    <mergeCell ref="AH7:AH8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 of Tables</vt:lpstr>
      <vt:lpstr>Table 1</vt:lpstr>
      <vt:lpstr>Table 2</vt:lpstr>
      <vt:lpstr>Table 3</vt:lpstr>
      <vt:lpstr>Table 4</vt:lpstr>
      <vt:lpstr>Table A</vt:lpstr>
      <vt:lpstr>Table B  </vt:lpstr>
      <vt:lpstr>Table C</vt:lpstr>
      <vt:lpstr>Table D</vt:lpstr>
      <vt:lpstr>Sheet2</vt:lpstr>
      <vt:lpstr>'List of Tables'!Print_Area</vt:lpstr>
      <vt:lpstr>'Table 1'!Print_Area</vt:lpstr>
      <vt:lpstr>'Table 2'!Print_Area</vt:lpstr>
      <vt:lpstr>'Table 3'!Print_Area</vt:lpstr>
      <vt:lpstr>'Table B  '!Print_Area</vt:lpstr>
      <vt:lpstr>'Table C'!Print_Area</vt:lpstr>
      <vt:lpstr>'List of Tables'!Print_Titles</vt:lpstr>
      <vt:lpstr>'Table 1'!Print_Titles</vt:lpstr>
      <vt:lpstr>'Table 2'!Print_Titles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2022-09-07T05:47:46Z</dcterms:modified>
</cp:coreProperties>
</file>