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AJ\GitHub Repositories\PH-Econ-Data\Data\Labor and Employment\"/>
    </mc:Choice>
  </mc:AlternateContent>
  <xr:revisionPtr revIDLastSave="0" documentId="13_ncr:1_{43E36C01-6426-4DC7-BEE3-B8865778D79E}" xr6:coauthVersionLast="47" xr6:coauthVersionMax="47" xr10:uidLastSave="{00000000-0000-0000-0000-000000000000}"/>
  <bookViews>
    <workbookView xWindow="855" yWindow="1365" windowWidth="14100" windowHeight="12345" xr2:uid="{00000000-000D-0000-FFFF-FFFF00000000}"/>
  </bookViews>
  <sheets>
    <sheet name="Compiled" sheetId="1" r:id="rId1"/>
    <sheet name="Annual" sheetId="2" r:id="rId2"/>
    <sheet name="Sector" sheetId="5" r:id="rId3"/>
    <sheet name="Region" sheetId="6" r:id="rId4"/>
    <sheet name="LFS Reports" sheetId="3" r:id="rId5"/>
    <sheet name="Other Reports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3" i="1" l="1"/>
  <c r="H293" i="1"/>
  <c r="G293" i="1"/>
  <c r="F293" i="1"/>
  <c r="N293" i="1"/>
  <c r="F292" i="1"/>
  <c r="G292" i="1"/>
  <c r="H292" i="1"/>
  <c r="I292" i="1"/>
  <c r="N292" i="1"/>
  <c r="P10" i="2"/>
  <c r="O10" i="2"/>
  <c r="N10" i="2"/>
  <c r="P11" i="2"/>
  <c r="O11" i="2"/>
  <c r="N11" i="2"/>
  <c r="P12" i="2"/>
  <c r="O12" i="2"/>
  <c r="N12" i="2"/>
  <c r="P13" i="2"/>
  <c r="O13" i="2"/>
  <c r="N13" i="2"/>
  <c r="N14" i="2"/>
  <c r="O14" i="2"/>
  <c r="P14" i="2"/>
  <c r="F291" i="1" l="1"/>
  <c r="G291" i="1"/>
  <c r="H291" i="1"/>
  <c r="I291" i="1"/>
  <c r="N291" i="1"/>
  <c r="AN91" i="6"/>
  <c r="AN90" i="6"/>
  <c r="AN89" i="6"/>
  <c r="AN88" i="6"/>
  <c r="AN87" i="6"/>
  <c r="AN86" i="6"/>
  <c r="AN85" i="6"/>
  <c r="AN84" i="6"/>
  <c r="AN83" i="6"/>
  <c r="AN82" i="6"/>
  <c r="AN81" i="6"/>
  <c r="AN80" i="6"/>
  <c r="AN79" i="6"/>
  <c r="AN78" i="6"/>
  <c r="AN77" i="6"/>
  <c r="AN76" i="6"/>
  <c r="AN75" i="6"/>
  <c r="AJ91" i="6"/>
  <c r="AJ90" i="6"/>
  <c r="AJ89" i="6"/>
  <c r="AJ88" i="6"/>
  <c r="AJ87" i="6"/>
  <c r="AJ86" i="6"/>
  <c r="AJ85" i="6"/>
  <c r="AJ84" i="6"/>
  <c r="AJ83" i="6"/>
  <c r="AJ82" i="6"/>
  <c r="AJ81" i="6"/>
  <c r="AJ80" i="6"/>
  <c r="AJ79" i="6"/>
  <c r="AJ78" i="6"/>
  <c r="AJ77" i="6"/>
  <c r="AJ76" i="6"/>
  <c r="AJ75" i="6"/>
  <c r="AM91" i="6"/>
  <c r="AM90" i="6"/>
  <c r="AM89" i="6"/>
  <c r="AM88" i="6"/>
  <c r="AM87" i="6"/>
  <c r="AM86" i="6"/>
  <c r="AM85" i="6"/>
  <c r="AM84" i="6"/>
  <c r="AM83" i="6"/>
  <c r="AM82" i="6"/>
  <c r="AM81" i="6"/>
  <c r="AM80" i="6"/>
  <c r="AM79" i="6"/>
  <c r="AM78" i="6"/>
  <c r="AM77" i="6"/>
  <c r="AM76" i="6"/>
  <c r="AM75" i="6"/>
  <c r="AI91" i="6"/>
  <c r="AI90" i="6"/>
  <c r="AI89" i="6"/>
  <c r="AI88" i="6"/>
  <c r="AI87" i="6"/>
  <c r="AI86" i="6"/>
  <c r="AI85" i="6"/>
  <c r="AI84" i="6"/>
  <c r="AI83" i="6"/>
  <c r="AI82" i="6"/>
  <c r="AI81" i="6"/>
  <c r="AI80" i="6"/>
  <c r="AI79" i="6"/>
  <c r="AI78" i="6"/>
  <c r="AI77" i="6"/>
  <c r="AI76" i="6"/>
  <c r="AI75" i="6"/>
  <c r="AH91" i="6"/>
  <c r="AH90" i="6"/>
  <c r="AH89" i="6"/>
  <c r="AH88" i="6"/>
  <c r="AH87" i="6"/>
  <c r="AH86" i="6"/>
  <c r="AH85" i="6"/>
  <c r="AH84" i="6"/>
  <c r="AH83" i="6"/>
  <c r="AH82" i="6"/>
  <c r="AH81" i="6"/>
  <c r="AH80" i="6"/>
  <c r="AH79" i="6"/>
  <c r="AH78" i="6"/>
  <c r="AH77" i="6"/>
  <c r="AH76" i="6"/>
  <c r="AH75" i="6"/>
  <c r="AL91" i="6"/>
  <c r="AL90" i="6"/>
  <c r="AL89" i="6"/>
  <c r="AL88" i="6"/>
  <c r="AL87" i="6"/>
  <c r="AL86" i="6"/>
  <c r="AL85" i="6"/>
  <c r="AL84" i="6"/>
  <c r="AL83" i="6"/>
  <c r="AL82" i="6"/>
  <c r="AL81" i="6"/>
  <c r="AL80" i="6"/>
  <c r="AL79" i="6"/>
  <c r="AL78" i="6"/>
  <c r="AL77" i="6"/>
  <c r="AL76" i="6"/>
  <c r="AL75" i="6"/>
  <c r="AK91" i="6"/>
  <c r="AK90" i="6"/>
  <c r="AK89" i="6"/>
  <c r="AK88" i="6"/>
  <c r="AK87" i="6"/>
  <c r="AK86" i="6"/>
  <c r="AK85" i="6"/>
  <c r="AK84" i="6"/>
  <c r="AK83" i="6"/>
  <c r="AK82" i="6"/>
  <c r="AK81" i="6"/>
  <c r="AK80" i="6"/>
  <c r="AK79" i="6"/>
  <c r="AK78" i="6"/>
  <c r="AK77" i="6"/>
  <c r="AK76" i="6"/>
  <c r="AK75" i="6"/>
  <c r="AG76" i="6"/>
  <c r="AG77" i="6"/>
  <c r="AG78" i="6"/>
  <c r="AG79" i="6"/>
  <c r="AG80" i="6"/>
  <c r="AG81" i="6"/>
  <c r="AG82" i="6"/>
  <c r="AG83" i="6"/>
  <c r="AG84" i="6"/>
  <c r="AG85" i="6"/>
  <c r="AG86" i="6"/>
  <c r="AG87" i="6"/>
  <c r="AG88" i="6"/>
  <c r="AG89" i="6"/>
  <c r="AG90" i="6"/>
  <c r="AG91" i="6"/>
  <c r="AG75" i="6"/>
  <c r="I290" i="1"/>
  <c r="H290" i="1"/>
  <c r="G290" i="1"/>
  <c r="F290" i="1"/>
  <c r="N290" i="1"/>
  <c r="I289" i="1"/>
  <c r="H289" i="1"/>
  <c r="G289" i="1"/>
  <c r="F289" i="1"/>
  <c r="N289" i="1"/>
  <c r="H288" i="1"/>
  <c r="I288" i="1"/>
  <c r="G288" i="1"/>
  <c r="F288" i="1"/>
  <c r="N288" i="1"/>
  <c r="I287" i="1"/>
  <c r="H287" i="1"/>
  <c r="G287" i="1"/>
  <c r="F287" i="1"/>
  <c r="N287" i="1"/>
  <c r="I285" i="1"/>
  <c r="H285" i="1"/>
  <c r="G285" i="1"/>
  <c r="F285" i="1"/>
  <c r="N285" i="1"/>
  <c r="I284" i="1"/>
  <c r="H284" i="1"/>
  <c r="G284" i="1"/>
  <c r="F284" i="1"/>
  <c r="N284" i="1"/>
  <c r="I283" i="1"/>
  <c r="H283" i="1"/>
  <c r="G283" i="1"/>
  <c r="F283" i="1"/>
  <c r="N283" i="1"/>
  <c r="I273" i="1"/>
  <c r="I260" i="1"/>
  <c r="H273" i="1"/>
  <c r="H260" i="1"/>
  <c r="G273" i="1"/>
  <c r="G260" i="1"/>
  <c r="F273" i="1"/>
  <c r="N273" i="1"/>
  <c r="F260" i="1"/>
  <c r="N260" i="1"/>
  <c r="H282" i="1"/>
  <c r="I282" i="1"/>
  <c r="G282" i="1"/>
  <c r="F282" i="1"/>
  <c r="N282" i="1"/>
  <c r="F281" i="1"/>
  <c r="G281" i="1"/>
  <c r="H281" i="1"/>
  <c r="I281" i="1"/>
  <c r="N281" i="1"/>
  <c r="I280" i="1"/>
  <c r="H280" i="1"/>
  <c r="G280" i="1"/>
  <c r="F280" i="1"/>
  <c r="N280" i="1"/>
  <c r="N279" i="1"/>
  <c r="I279" i="1"/>
  <c r="H279" i="1"/>
  <c r="G279" i="1"/>
  <c r="F279" i="1"/>
  <c r="I278" i="1"/>
  <c r="H278" i="1"/>
  <c r="G278" i="1"/>
  <c r="F278" i="1"/>
  <c r="N278" i="1"/>
  <c r="I277" i="1"/>
  <c r="H277" i="1"/>
  <c r="G277" i="1"/>
  <c r="F277" i="1"/>
  <c r="H276" i="1"/>
  <c r="I276" i="1"/>
  <c r="G276" i="1"/>
  <c r="F276" i="1"/>
  <c r="N276" i="1"/>
  <c r="H275" i="1"/>
  <c r="I275" i="1"/>
  <c r="G275" i="1"/>
  <c r="F275" i="1"/>
  <c r="N275" i="1"/>
  <c r="I274" i="1"/>
  <c r="H274" i="1"/>
  <c r="G274" i="1"/>
  <c r="F274" i="1"/>
  <c r="N274" i="1"/>
  <c r="I272" i="1" l="1"/>
  <c r="H272" i="1"/>
  <c r="G272" i="1"/>
  <c r="F272" i="1"/>
  <c r="N272" i="1"/>
  <c r="N271" i="1"/>
  <c r="I271" i="1"/>
  <c r="H271" i="1"/>
  <c r="G271" i="1"/>
  <c r="F271" i="1"/>
  <c r="N270" i="1"/>
  <c r="I270" i="1"/>
  <c r="H270" i="1"/>
  <c r="G270" i="1"/>
  <c r="F270" i="1"/>
  <c r="N269" i="1"/>
  <c r="I269" i="1"/>
  <c r="H269" i="1"/>
  <c r="G269" i="1"/>
  <c r="F269" i="1"/>
  <c r="N268" i="1"/>
  <c r="I268" i="1"/>
  <c r="H268" i="1"/>
  <c r="G268" i="1"/>
  <c r="F268" i="1"/>
  <c r="N267" i="1"/>
  <c r="I267" i="1"/>
  <c r="H267" i="1"/>
  <c r="G267" i="1"/>
  <c r="F267" i="1"/>
  <c r="N266" i="1"/>
  <c r="I266" i="1"/>
  <c r="H266" i="1"/>
  <c r="G266" i="1"/>
  <c r="F266" i="1"/>
  <c r="N265" i="1"/>
  <c r="I265" i="1"/>
  <c r="H265" i="1"/>
  <c r="G265" i="1"/>
  <c r="F265" i="1"/>
  <c r="N264" i="1"/>
  <c r="I264" i="1"/>
  <c r="H264" i="1"/>
  <c r="G264" i="1"/>
  <c r="F264" i="1"/>
  <c r="N263" i="1"/>
  <c r="I263" i="1"/>
  <c r="H263" i="1"/>
  <c r="G263" i="1"/>
  <c r="F263" i="1"/>
  <c r="N262" i="1"/>
  <c r="I262" i="1"/>
  <c r="H262" i="1"/>
  <c r="G262" i="1"/>
  <c r="F262" i="1"/>
  <c r="N261" i="1"/>
  <c r="I261" i="1"/>
  <c r="H261" i="1"/>
  <c r="G261" i="1"/>
  <c r="F261" i="1"/>
  <c r="N259" i="1"/>
  <c r="I259" i="1"/>
  <c r="H259" i="1"/>
  <c r="G259" i="1"/>
  <c r="F259" i="1"/>
  <c r="N258" i="1"/>
  <c r="I258" i="1"/>
  <c r="H258" i="1"/>
  <c r="G258" i="1"/>
  <c r="F258" i="1"/>
  <c r="N257" i="1"/>
  <c r="I257" i="1"/>
  <c r="H257" i="1"/>
  <c r="G257" i="1"/>
  <c r="F257" i="1"/>
  <c r="N256" i="1"/>
  <c r="I256" i="1"/>
  <c r="H256" i="1"/>
  <c r="G256" i="1"/>
  <c r="F256" i="1"/>
  <c r="N255" i="1"/>
  <c r="I255" i="1"/>
  <c r="H255" i="1"/>
  <c r="G255" i="1"/>
  <c r="F255" i="1"/>
  <c r="N254" i="1"/>
  <c r="I254" i="1"/>
  <c r="H254" i="1"/>
  <c r="G254" i="1"/>
  <c r="F254" i="1"/>
  <c r="N253" i="1"/>
  <c r="I253" i="1"/>
  <c r="H253" i="1"/>
  <c r="G253" i="1"/>
  <c r="F253" i="1"/>
  <c r="N252" i="1"/>
  <c r="I252" i="1"/>
  <c r="H252" i="1"/>
  <c r="G252" i="1"/>
  <c r="F252" i="1"/>
  <c r="N251" i="1"/>
  <c r="I251" i="1"/>
  <c r="H251" i="1"/>
  <c r="G251" i="1"/>
  <c r="F251" i="1"/>
  <c r="N250" i="1"/>
  <c r="I250" i="1"/>
  <c r="H250" i="1"/>
  <c r="G250" i="1"/>
  <c r="F250" i="1"/>
  <c r="N249" i="1"/>
  <c r="I249" i="1"/>
  <c r="H249" i="1"/>
  <c r="G249" i="1"/>
  <c r="F249" i="1"/>
  <c r="N248" i="1"/>
  <c r="I248" i="1"/>
  <c r="H248" i="1"/>
  <c r="G248" i="1"/>
  <c r="F248" i="1"/>
  <c r="N247" i="1"/>
  <c r="I247" i="1"/>
  <c r="H247" i="1"/>
  <c r="G247" i="1"/>
  <c r="F247" i="1"/>
  <c r="N246" i="1"/>
  <c r="I246" i="1"/>
  <c r="H246" i="1"/>
  <c r="G246" i="1"/>
  <c r="F246" i="1"/>
  <c r="N245" i="1"/>
  <c r="I245" i="1"/>
  <c r="H245" i="1"/>
  <c r="G245" i="1"/>
  <c r="F245" i="1"/>
  <c r="N244" i="1"/>
  <c r="I244" i="1"/>
  <c r="H244" i="1"/>
  <c r="G244" i="1"/>
  <c r="F244" i="1"/>
  <c r="N243" i="1"/>
  <c r="I243" i="1"/>
  <c r="H243" i="1"/>
  <c r="G243" i="1"/>
  <c r="F243" i="1"/>
  <c r="N242" i="1"/>
  <c r="I242" i="1"/>
  <c r="H242" i="1"/>
  <c r="G242" i="1"/>
  <c r="F242" i="1"/>
  <c r="N241" i="1"/>
  <c r="I241" i="1"/>
  <c r="H241" i="1"/>
  <c r="G241" i="1"/>
  <c r="F241" i="1"/>
  <c r="I240" i="1"/>
  <c r="H240" i="1"/>
  <c r="G240" i="1"/>
  <c r="F240" i="1"/>
  <c r="N239" i="1"/>
  <c r="I239" i="1"/>
  <c r="H239" i="1"/>
  <c r="G239" i="1"/>
  <c r="F239" i="1"/>
  <c r="N238" i="1"/>
  <c r="I238" i="1"/>
  <c r="H238" i="1"/>
  <c r="G238" i="1"/>
  <c r="F238" i="1"/>
  <c r="N237" i="1"/>
  <c r="I237" i="1"/>
  <c r="H237" i="1"/>
  <c r="G237" i="1"/>
  <c r="F237" i="1"/>
  <c r="N236" i="1"/>
  <c r="I236" i="1"/>
  <c r="H236" i="1"/>
  <c r="G236" i="1"/>
  <c r="F236" i="1"/>
  <c r="N235" i="1"/>
  <c r="I235" i="1"/>
  <c r="H235" i="1"/>
  <c r="G235" i="1"/>
  <c r="F235" i="1"/>
  <c r="K234" i="1"/>
  <c r="F234" i="1" s="1"/>
  <c r="I234" i="1"/>
  <c r="H234" i="1"/>
  <c r="I233" i="1"/>
  <c r="H233" i="1"/>
  <c r="G233" i="1"/>
  <c r="F233" i="1"/>
  <c r="I232" i="1"/>
  <c r="H232" i="1"/>
  <c r="G232" i="1"/>
  <c r="F232" i="1"/>
  <c r="I231" i="1"/>
  <c r="H231" i="1"/>
  <c r="G231" i="1"/>
  <c r="F231" i="1"/>
  <c r="I230" i="1"/>
  <c r="H230" i="1"/>
  <c r="G230" i="1"/>
  <c r="F230" i="1"/>
  <c r="N229" i="1"/>
  <c r="K229" i="1"/>
  <c r="I229" i="1"/>
  <c r="H229" i="1"/>
  <c r="G229" i="1"/>
  <c r="F229" i="1"/>
  <c r="I228" i="1"/>
  <c r="H228" i="1"/>
  <c r="G228" i="1"/>
  <c r="F228" i="1"/>
  <c r="I226" i="1"/>
  <c r="H226" i="1"/>
  <c r="G226" i="1"/>
  <c r="F226" i="1"/>
  <c r="I225" i="1"/>
  <c r="H225" i="1"/>
  <c r="G225" i="1"/>
  <c r="F225" i="1"/>
  <c r="I224" i="1"/>
  <c r="H224" i="1"/>
  <c r="G224" i="1"/>
  <c r="F224" i="1"/>
  <c r="I223" i="1"/>
  <c r="H223" i="1"/>
  <c r="G223" i="1"/>
  <c r="F223" i="1"/>
  <c r="I222" i="1"/>
  <c r="H222" i="1"/>
  <c r="G222" i="1"/>
  <c r="F222" i="1"/>
  <c r="I221" i="1"/>
  <c r="H221" i="1"/>
  <c r="G221" i="1"/>
  <c r="F221" i="1"/>
  <c r="I220" i="1"/>
  <c r="H220" i="1"/>
  <c r="G220" i="1"/>
  <c r="F220" i="1"/>
  <c r="I219" i="1"/>
  <c r="H219" i="1"/>
  <c r="G219" i="1"/>
  <c r="F219" i="1"/>
  <c r="I218" i="1"/>
  <c r="H218" i="1"/>
  <c r="G218" i="1"/>
  <c r="F218" i="1"/>
  <c r="I217" i="1"/>
  <c r="H217" i="1"/>
  <c r="G217" i="1"/>
  <c r="F217" i="1"/>
  <c r="I216" i="1"/>
  <c r="H216" i="1"/>
  <c r="G216" i="1"/>
  <c r="F216" i="1"/>
  <c r="I215" i="1"/>
  <c r="H215" i="1"/>
  <c r="G215" i="1"/>
  <c r="F215" i="1"/>
  <c r="I214" i="1"/>
  <c r="H214" i="1"/>
  <c r="G214" i="1"/>
  <c r="F214" i="1"/>
  <c r="I213" i="1"/>
  <c r="H213" i="1"/>
  <c r="G213" i="1"/>
  <c r="F213" i="1"/>
  <c r="I212" i="1"/>
  <c r="H212" i="1"/>
  <c r="G212" i="1"/>
  <c r="F212" i="1"/>
  <c r="I211" i="1"/>
  <c r="H211" i="1"/>
  <c r="G211" i="1"/>
  <c r="F211" i="1"/>
  <c r="I210" i="1"/>
  <c r="H210" i="1"/>
  <c r="G210" i="1"/>
  <c r="F210" i="1"/>
  <c r="I209" i="1"/>
  <c r="H209" i="1"/>
  <c r="G209" i="1"/>
  <c r="F209" i="1"/>
  <c r="I208" i="1"/>
  <c r="H208" i="1"/>
  <c r="G208" i="1"/>
  <c r="F208" i="1"/>
  <c r="I207" i="1"/>
  <c r="H207" i="1"/>
  <c r="G207" i="1"/>
  <c r="F207" i="1"/>
  <c r="I206" i="1"/>
  <c r="H206" i="1"/>
  <c r="G206" i="1"/>
  <c r="F206" i="1"/>
  <c r="I205" i="1"/>
  <c r="H205" i="1"/>
  <c r="G205" i="1"/>
  <c r="F205" i="1"/>
  <c r="I204" i="1"/>
  <c r="H204" i="1"/>
  <c r="G204" i="1"/>
  <c r="F204" i="1"/>
  <c r="I203" i="1"/>
  <c r="H203" i="1"/>
  <c r="G203" i="1"/>
  <c r="F203" i="1"/>
  <c r="I202" i="1"/>
  <c r="H202" i="1"/>
  <c r="G202" i="1"/>
  <c r="F202" i="1"/>
  <c r="I201" i="1"/>
  <c r="H201" i="1"/>
  <c r="G201" i="1"/>
  <c r="F201" i="1"/>
  <c r="I200" i="1"/>
  <c r="H200" i="1"/>
  <c r="G200" i="1"/>
  <c r="F200" i="1"/>
  <c r="I199" i="1"/>
  <c r="H199" i="1"/>
  <c r="G199" i="1"/>
  <c r="F199" i="1"/>
  <c r="I198" i="1"/>
  <c r="H198" i="1"/>
  <c r="G198" i="1"/>
  <c r="F198" i="1"/>
  <c r="I197" i="1"/>
  <c r="H197" i="1"/>
  <c r="G197" i="1"/>
  <c r="F197" i="1"/>
  <c r="I196" i="1"/>
  <c r="H196" i="1"/>
  <c r="G196" i="1"/>
  <c r="F196" i="1"/>
  <c r="I195" i="1"/>
  <c r="H195" i="1"/>
  <c r="G195" i="1"/>
  <c r="F195" i="1"/>
  <c r="I194" i="1"/>
  <c r="H194" i="1"/>
  <c r="G194" i="1"/>
  <c r="F194" i="1"/>
  <c r="I193" i="1"/>
  <c r="H193" i="1"/>
  <c r="G193" i="1"/>
  <c r="F193" i="1"/>
  <c r="I192" i="1"/>
  <c r="H192" i="1"/>
  <c r="G192" i="1"/>
  <c r="F192" i="1"/>
  <c r="I191" i="1"/>
  <c r="H191" i="1"/>
  <c r="G191" i="1"/>
  <c r="F191" i="1"/>
  <c r="I190" i="1"/>
  <c r="H190" i="1"/>
  <c r="G190" i="1"/>
  <c r="F190" i="1"/>
  <c r="I189" i="1"/>
  <c r="H189" i="1"/>
  <c r="G189" i="1"/>
  <c r="F189" i="1"/>
  <c r="I188" i="1"/>
  <c r="H188" i="1"/>
  <c r="G188" i="1"/>
  <c r="F188" i="1"/>
  <c r="I187" i="1"/>
  <c r="H187" i="1"/>
  <c r="G187" i="1"/>
  <c r="F187" i="1"/>
  <c r="I186" i="1"/>
  <c r="H186" i="1"/>
  <c r="G186" i="1"/>
  <c r="F186" i="1"/>
  <c r="I185" i="1"/>
  <c r="H185" i="1"/>
  <c r="G185" i="1"/>
  <c r="F185" i="1"/>
  <c r="I184" i="1"/>
  <c r="H184" i="1"/>
  <c r="G184" i="1"/>
  <c r="F184" i="1"/>
  <c r="I183" i="1"/>
  <c r="H183" i="1"/>
  <c r="G183" i="1"/>
  <c r="F183" i="1"/>
  <c r="I182" i="1"/>
  <c r="H182" i="1"/>
  <c r="G182" i="1"/>
  <c r="F182" i="1"/>
  <c r="I181" i="1"/>
  <c r="H181" i="1"/>
  <c r="G181" i="1"/>
  <c r="F181" i="1"/>
  <c r="I180" i="1"/>
  <c r="H180" i="1"/>
  <c r="G180" i="1"/>
  <c r="F180" i="1"/>
  <c r="I179" i="1"/>
  <c r="H179" i="1"/>
  <c r="G179" i="1"/>
  <c r="F179" i="1"/>
  <c r="I178" i="1"/>
  <c r="H178" i="1"/>
  <c r="G178" i="1"/>
  <c r="F178" i="1"/>
  <c r="I177" i="1"/>
  <c r="H177" i="1"/>
  <c r="G177" i="1"/>
  <c r="F177" i="1"/>
  <c r="I176" i="1"/>
  <c r="H176" i="1"/>
  <c r="G176" i="1"/>
  <c r="F176" i="1"/>
  <c r="I175" i="1"/>
  <c r="H175" i="1"/>
  <c r="G175" i="1"/>
  <c r="F175" i="1"/>
  <c r="I174" i="1"/>
  <c r="H174" i="1"/>
  <c r="G174" i="1"/>
  <c r="F174" i="1"/>
  <c r="I173" i="1"/>
  <c r="H173" i="1"/>
  <c r="G173" i="1"/>
  <c r="F173" i="1"/>
  <c r="I172" i="1"/>
  <c r="H172" i="1"/>
  <c r="G172" i="1"/>
  <c r="F172" i="1"/>
  <c r="I171" i="1"/>
  <c r="H171" i="1"/>
  <c r="G171" i="1"/>
  <c r="F171" i="1"/>
  <c r="I170" i="1"/>
  <c r="H170" i="1"/>
  <c r="G170" i="1"/>
  <c r="F170" i="1"/>
  <c r="I169" i="1"/>
  <c r="H169" i="1"/>
  <c r="G169" i="1"/>
  <c r="F169" i="1"/>
  <c r="I168" i="1"/>
  <c r="H168" i="1"/>
  <c r="G168" i="1"/>
  <c r="F168" i="1"/>
  <c r="I167" i="1"/>
  <c r="H167" i="1"/>
  <c r="G167" i="1"/>
  <c r="F167" i="1"/>
  <c r="I166" i="1"/>
  <c r="H166" i="1"/>
  <c r="G166" i="1"/>
  <c r="F166" i="1"/>
  <c r="I165" i="1"/>
  <c r="H165" i="1"/>
  <c r="G165" i="1"/>
  <c r="F165" i="1"/>
  <c r="I164" i="1"/>
  <c r="H164" i="1"/>
  <c r="G164" i="1"/>
  <c r="F164" i="1"/>
  <c r="I163" i="1"/>
  <c r="H163" i="1"/>
  <c r="G163" i="1"/>
  <c r="F163" i="1"/>
  <c r="I162" i="1"/>
  <c r="H162" i="1"/>
  <c r="G162" i="1"/>
  <c r="F162" i="1"/>
  <c r="I161" i="1"/>
  <c r="H161" i="1"/>
  <c r="G161" i="1"/>
  <c r="F161" i="1"/>
  <c r="I159" i="1"/>
  <c r="H159" i="1"/>
  <c r="G159" i="1"/>
  <c r="F159" i="1"/>
  <c r="I157" i="1"/>
  <c r="H157" i="1"/>
  <c r="G157" i="1"/>
  <c r="F157" i="1"/>
  <c r="I156" i="1"/>
  <c r="H156" i="1"/>
  <c r="G156" i="1"/>
  <c r="F156" i="1"/>
  <c r="I155" i="1"/>
  <c r="H155" i="1"/>
  <c r="G155" i="1"/>
  <c r="F155" i="1"/>
  <c r="I154" i="1"/>
  <c r="H154" i="1"/>
  <c r="G154" i="1"/>
  <c r="F154" i="1"/>
  <c r="I152" i="1"/>
  <c r="H152" i="1"/>
  <c r="G152" i="1"/>
  <c r="F152" i="1"/>
  <c r="I151" i="1"/>
  <c r="H151" i="1"/>
  <c r="G151" i="1"/>
  <c r="F151" i="1"/>
  <c r="I150" i="1"/>
  <c r="H150" i="1"/>
  <c r="G150" i="1"/>
  <c r="F150" i="1"/>
  <c r="I149" i="1"/>
  <c r="H149" i="1"/>
  <c r="G149" i="1"/>
  <c r="F149" i="1"/>
  <c r="I147" i="1"/>
  <c r="H147" i="1"/>
  <c r="G147" i="1"/>
  <c r="F147" i="1"/>
  <c r="I146" i="1"/>
  <c r="H146" i="1"/>
  <c r="G146" i="1"/>
  <c r="F146" i="1"/>
  <c r="I145" i="1"/>
  <c r="H145" i="1"/>
  <c r="G145" i="1"/>
  <c r="F145" i="1"/>
  <c r="I144" i="1"/>
  <c r="H144" i="1"/>
  <c r="G144" i="1"/>
  <c r="F144" i="1"/>
  <c r="I142" i="1"/>
  <c r="H142" i="1"/>
  <c r="G142" i="1"/>
  <c r="F142" i="1"/>
  <c r="I141" i="1"/>
  <c r="H141" i="1"/>
  <c r="G141" i="1"/>
  <c r="F141" i="1"/>
  <c r="I140" i="1"/>
  <c r="H140" i="1"/>
  <c r="G140" i="1"/>
  <c r="F140" i="1"/>
  <c r="I139" i="1"/>
  <c r="H139" i="1"/>
  <c r="G139" i="1"/>
  <c r="F139" i="1"/>
  <c r="I137" i="1"/>
  <c r="H137" i="1"/>
  <c r="G137" i="1"/>
  <c r="F137" i="1"/>
  <c r="I136" i="1"/>
  <c r="H136" i="1"/>
  <c r="G136" i="1"/>
  <c r="F136" i="1"/>
  <c r="I135" i="1"/>
  <c r="H135" i="1"/>
  <c r="G135" i="1"/>
  <c r="F135" i="1"/>
  <c r="I134" i="1"/>
  <c r="H134" i="1"/>
  <c r="G134" i="1"/>
  <c r="F134" i="1"/>
  <c r="I132" i="1"/>
  <c r="H132" i="1"/>
  <c r="G132" i="1"/>
  <c r="F132" i="1"/>
  <c r="I131" i="1"/>
  <c r="H131" i="1"/>
  <c r="G131" i="1"/>
  <c r="F131" i="1"/>
  <c r="I130" i="1"/>
  <c r="H130" i="1"/>
  <c r="G130" i="1"/>
  <c r="F130" i="1"/>
  <c r="I129" i="1"/>
  <c r="H129" i="1"/>
  <c r="G129" i="1"/>
  <c r="F129" i="1"/>
  <c r="I127" i="1"/>
  <c r="H127" i="1"/>
  <c r="G127" i="1"/>
  <c r="F127" i="1"/>
  <c r="I126" i="1"/>
  <c r="H126" i="1"/>
  <c r="G126" i="1"/>
  <c r="F126" i="1"/>
  <c r="I125" i="1"/>
  <c r="H125" i="1"/>
  <c r="G125" i="1"/>
  <c r="F125" i="1"/>
  <c r="I124" i="1"/>
  <c r="H124" i="1"/>
  <c r="G124" i="1"/>
  <c r="F124" i="1"/>
  <c r="I123" i="1"/>
  <c r="H123" i="1"/>
  <c r="G123" i="1"/>
  <c r="F123" i="1"/>
  <c r="I122" i="1"/>
  <c r="H122" i="1"/>
  <c r="G122" i="1"/>
  <c r="F122" i="1"/>
  <c r="I120" i="1"/>
  <c r="H120" i="1"/>
  <c r="G120" i="1"/>
  <c r="F120" i="1"/>
  <c r="I119" i="1"/>
  <c r="H119" i="1"/>
  <c r="G119" i="1"/>
  <c r="F119" i="1"/>
  <c r="I118" i="1"/>
  <c r="H118" i="1"/>
  <c r="G118" i="1"/>
  <c r="F118" i="1"/>
  <c r="I117" i="1"/>
  <c r="H117" i="1"/>
  <c r="G117" i="1"/>
  <c r="F117" i="1"/>
  <c r="I115" i="1"/>
  <c r="H115" i="1"/>
  <c r="G115" i="1"/>
  <c r="F115" i="1"/>
  <c r="I114" i="1"/>
  <c r="H114" i="1"/>
  <c r="G114" i="1"/>
  <c r="F114" i="1"/>
  <c r="I113" i="1"/>
  <c r="H113" i="1"/>
  <c r="G113" i="1"/>
  <c r="F113" i="1"/>
  <c r="I112" i="1"/>
  <c r="H112" i="1"/>
  <c r="G112" i="1"/>
  <c r="F112" i="1"/>
  <c r="I110" i="1"/>
  <c r="H110" i="1"/>
  <c r="G110" i="1"/>
  <c r="F110" i="1"/>
  <c r="I109" i="1"/>
  <c r="H109" i="1"/>
  <c r="G109" i="1"/>
  <c r="F109" i="1"/>
  <c r="I108" i="1"/>
  <c r="H108" i="1"/>
  <c r="G108" i="1"/>
  <c r="F108" i="1"/>
  <c r="I107" i="1"/>
  <c r="H107" i="1"/>
  <c r="G107" i="1"/>
  <c r="F107" i="1"/>
  <c r="N105" i="1"/>
  <c r="I105" i="1"/>
  <c r="H105" i="1"/>
  <c r="G105" i="1"/>
  <c r="F105" i="1"/>
  <c r="N104" i="1"/>
  <c r="I104" i="1"/>
  <c r="H104" i="1"/>
  <c r="G104" i="1"/>
  <c r="F104" i="1"/>
  <c r="N103" i="1"/>
  <c r="I103" i="1"/>
  <c r="H103" i="1"/>
  <c r="G103" i="1"/>
  <c r="F103" i="1"/>
  <c r="N102" i="1"/>
  <c r="I102" i="1"/>
  <c r="H102" i="1"/>
  <c r="G102" i="1"/>
  <c r="F102" i="1"/>
  <c r="N100" i="1"/>
  <c r="I100" i="1"/>
  <c r="H100" i="1"/>
  <c r="G100" i="1"/>
  <c r="F100" i="1"/>
  <c r="N99" i="1"/>
  <c r="I99" i="1"/>
  <c r="H99" i="1"/>
  <c r="G99" i="1"/>
  <c r="F99" i="1"/>
  <c r="N98" i="1"/>
  <c r="I98" i="1"/>
  <c r="H98" i="1"/>
  <c r="G98" i="1"/>
  <c r="F98" i="1"/>
  <c r="N97" i="1"/>
  <c r="I97" i="1"/>
  <c r="H97" i="1"/>
  <c r="G97" i="1"/>
  <c r="F97" i="1"/>
  <c r="N95" i="1"/>
  <c r="I95" i="1"/>
  <c r="H95" i="1"/>
  <c r="G95" i="1"/>
  <c r="F95" i="1"/>
  <c r="N94" i="1"/>
  <c r="I94" i="1"/>
  <c r="H94" i="1"/>
  <c r="G94" i="1"/>
  <c r="F94" i="1"/>
  <c r="N93" i="1"/>
  <c r="I93" i="1"/>
  <c r="H93" i="1"/>
  <c r="G93" i="1"/>
  <c r="F93" i="1"/>
  <c r="N92" i="1"/>
  <c r="I92" i="1"/>
  <c r="H92" i="1"/>
  <c r="G92" i="1"/>
  <c r="F92" i="1"/>
  <c r="N90" i="1"/>
  <c r="I90" i="1"/>
  <c r="H90" i="1"/>
  <c r="G90" i="1"/>
  <c r="F90" i="1"/>
  <c r="N89" i="1"/>
  <c r="I89" i="1"/>
  <c r="H89" i="1"/>
  <c r="G89" i="1"/>
  <c r="F89" i="1"/>
  <c r="N88" i="1"/>
  <c r="I88" i="1"/>
  <c r="H88" i="1"/>
  <c r="G88" i="1"/>
  <c r="F88" i="1"/>
  <c r="N87" i="1"/>
  <c r="I87" i="1"/>
  <c r="H87" i="1"/>
  <c r="G87" i="1"/>
  <c r="F87" i="1"/>
  <c r="N85" i="1"/>
  <c r="I85" i="1"/>
  <c r="H85" i="1"/>
  <c r="G85" i="1"/>
  <c r="F85" i="1"/>
  <c r="N84" i="1"/>
  <c r="I84" i="1"/>
  <c r="H84" i="1"/>
  <c r="G84" i="1"/>
  <c r="F84" i="1"/>
  <c r="N83" i="1"/>
  <c r="I83" i="1"/>
  <c r="H83" i="1"/>
  <c r="G83" i="1"/>
  <c r="F83" i="1"/>
  <c r="N82" i="1"/>
  <c r="I82" i="1"/>
  <c r="H82" i="1"/>
  <c r="G82" i="1"/>
  <c r="F82" i="1"/>
  <c r="N80" i="1"/>
  <c r="I80" i="1"/>
  <c r="H80" i="1"/>
  <c r="G80" i="1"/>
  <c r="F80" i="1"/>
  <c r="N79" i="1"/>
  <c r="I79" i="1"/>
  <c r="H79" i="1"/>
  <c r="G79" i="1"/>
  <c r="F79" i="1"/>
  <c r="N78" i="1"/>
  <c r="I78" i="1"/>
  <c r="H78" i="1"/>
  <c r="G78" i="1"/>
  <c r="F78" i="1"/>
  <c r="N77" i="1"/>
  <c r="I77" i="1"/>
  <c r="H77" i="1"/>
  <c r="G77" i="1"/>
  <c r="F77" i="1"/>
  <c r="I75" i="1"/>
  <c r="H75" i="1"/>
  <c r="G75" i="1"/>
  <c r="F75" i="1"/>
  <c r="I74" i="1"/>
  <c r="H74" i="1"/>
  <c r="G74" i="1"/>
  <c r="F74" i="1"/>
  <c r="I72" i="1"/>
  <c r="H72" i="1"/>
  <c r="G72" i="1"/>
  <c r="F72" i="1"/>
  <c r="N70" i="1"/>
  <c r="I70" i="1"/>
  <c r="H70" i="1"/>
  <c r="G70" i="1"/>
  <c r="F70" i="1"/>
  <c r="N69" i="1"/>
  <c r="I69" i="1"/>
  <c r="H69" i="1"/>
  <c r="G69" i="1"/>
  <c r="F69" i="1"/>
  <c r="N68" i="1"/>
  <c r="I68" i="1"/>
  <c r="H68" i="1"/>
  <c r="G68" i="1"/>
  <c r="F68" i="1"/>
  <c r="N67" i="1"/>
  <c r="I67" i="1"/>
  <c r="H67" i="1"/>
  <c r="G67" i="1"/>
  <c r="F67" i="1"/>
  <c r="N65" i="1"/>
  <c r="I65" i="1"/>
  <c r="H65" i="1"/>
  <c r="G65" i="1"/>
  <c r="F65" i="1"/>
  <c r="N64" i="1"/>
  <c r="I64" i="1"/>
  <c r="H64" i="1"/>
  <c r="G64" i="1"/>
  <c r="F64" i="1"/>
  <c r="N63" i="1"/>
  <c r="I63" i="1"/>
  <c r="H63" i="1"/>
  <c r="G63" i="1"/>
  <c r="F63" i="1"/>
  <c r="N62" i="1"/>
  <c r="I62" i="1"/>
  <c r="H62" i="1"/>
  <c r="G62" i="1"/>
  <c r="F62" i="1"/>
  <c r="N60" i="1"/>
  <c r="I60" i="1"/>
  <c r="H60" i="1"/>
  <c r="G60" i="1"/>
  <c r="F60" i="1"/>
  <c r="N59" i="1"/>
  <c r="I59" i="1"/>
  <c r="H59" i="1"/>
  <c r="G59" i="1"/>
  <c r="F59" i="1"/>
  <c r="N55" i="1"/>
  <c r="I55" i="1"/>
  <c r="H55" i="1"/>
  <c r="G55" i="1"/>
  <c r="F55" i="1"/>
  <c r="N54" i="1"/>
  <c r="I54" i="1"/>
  <c r="H54" i="1"/>
  <c r="G54" i="1"/>
  <c r="F54" i="1"/>
  <c r="N53" i="1"/>
  <c r="I53" i="1"/>
  <c r="H53" i="1"/>
  <c r="G53" i="1"/>
  <c r="F53" i="1"/>
  <c r="N52" i="1"/>
  <c r="I52" i="1"/>
  <c r="H52" i="1"/>
  <c r="G52" i="1"/>
  <c r="F52" i="1"/>
  <c r="N50" i="1"/>
  <c r="I50" i="1"/>
  <c r="H50" i="1"/>
  <c r="G50" i="1"/>
  <c r="F50" i="1"/>
  <c r="N49" i="1"/>
  <c r="I49" i="1"/>
  <c r="H49" i="1"/>
  <c r="G49" i="1"/>
  <c r="F49" i="1"/>
  <c r="N48" i="1"/>
  <c r="I48" i="1"/>
  <c r="H48" i="1"/>
  <c r="G48" i="1"/>
  <c r="F48" i="1"/>
  <c r="N47" i="1"/>
  <c r="I47" i="1"/>
  <c r="H47" i="1"/>
  <c r="G47" i="1"/>
  <c r="F47" i="1"/>
  <c r="N45" i="1"/>
  <c r="I45" i="1"/>
  <c r="H45" i="1"/>
  <c r="G45" i="1"/>
  <c r="F45" i="1"/>
  <c r="N44" i="1"/>
  <c r="I44" i="1"/>
  <c r="H44" i="1"/>
  <c r="G44" i="1"/>
  <c r="F44" i="1"/>
  <c r="N42" i="1"/>
  <c r="I42" i="1"/>
  <c r="H42" i="1"/>
  <c r="G42" i="1"/>
  <c r="F42" i="1"/>
  <c r="N40" i="1"/>
  <c r="I40" i="1"/>
  <c r="H40" i="1"/>
  <c r="G40" i="1"/>
  <c r="F40" i="1"/>
  <c r="N39" i="1"/>
  <c r="I39" i="1"/>
  <c r="H39" i="1"/>
  <c r="G39" i="1"/>
  <c r="F39" i="1"/>
  <c r="N37" i="1"/>
  <c r="I37" i="1"/>
  <c r="H37" i="1"/>
  <c r="G37" i="1"/>
  <c r="F37" i="1"/>
  <c r="N35" i="1"/>
  <c r="I35" i="1"/>
  <c r="H35" i="1"/>
  <c r="G35" i="1"/>
  <c r="F35" i="1"/>
  <c r="N34" i="1"/>
  <c r="I34" i="1"/>
  <c r="H34" i="1"/>
  <c r="G34" i="1"/>
  <c r="F34" i="1"/>
  <c r="N30" i="1"/>
  <c r="I30" i="1"/>
  <c r="H30" i="1"/>
  <c r="G30" i="1"/>
  <c r="F30" i="1"/>
  <c r="N29" i="1"/>
  <c r="I29" i="1"/>
  <c r="H29" i="1"/>
  <c r="G29" i="1"/>
  <c r="F29" i="1"/>
  <c r="N25" i="1"/>
  <c r="I25" i="1"/>
  <c r="H25" i="1"/>
  <c r="G25" i="1"/>
  <c r="F25" i="1"/>
  <c r="N24" i="1"/>
  <c r="I24" i="1"/>
  <c r="H24" i="1"/>
  <c r="G24" i="1"/>
  <c r="F24" i="1"/>
  <c r="N15" i="1"/>
  <c r="I15" i="1"/>
  <c r="H15" i="1"/>
  <c r="G15" i="1"/>
  <c r="F15" i="1"/>
  <c r="N14" i="1"/>
  <c r="I14" i="1"/>
  <c r="H14" i="1"/>
  <c r="G14" i="1"/>
  <c r="F14" i="1"/>
  <c r="N13" i="1"/>
  <c r="I13" i="1"/>
  <c r="H13" i="1"/>
  <c r="G13" i="1"/>
  <c r="F13" i="1"/>
  <c r="N12" i="1"/>
  <c r="I12" i="1"/>
  <c r="H12" i="1"/>
  <c r="G12" i="1"/>
  <c r="F12" i="1"/>
  <c r="N10" i="1"/>
  <c r="I10" i="1"/>
  <c r="H10" i="1"/>
  <c r="G10" i="1"/>
  <c r="F10" i="1"/>
  <c r="N9" i="1"/>
  <c r="I9" i="1"/>
  <c r="H9" i="1"/>
  <c r="G9" i="1"/>
  <c r="F9" i="1"/>
  <c r="N7" i="1"/>
  <c r="I7" i="1"/>
  <c r="H7" i="1"/>
  <c r="G7" i="1"/>
  <c r="F7" i="1"/>
  <c r="N4" i="1"/>
  <c r="I4" i="1"/>
  <c r="H4" i="1"/>
  <c r="G4" i="1"/>
  <c r="F4" i="1"/>
  <c r="G234" i="1" l="1"/>
  <c r="N234" i="1"/>
</calcChain>
</file>

<file path=xl/sharedStrings.xml><?xml version="1.0" encoding="utf-8"?>
<sst xmlns="http://schemas.openxmlformats.org/spreadsheetml/2006/main" count="3013" uniqueCount="834">
  <si>
    <t>LFS Round</t>
  </si>
  <si>
    <t>Year</t>
  </si>
  <si>
    <t>Round</t>
  </si>
  <si>
    <t>Population Projection</t>
  </si>
  <si>
    <t>Note</t>
  </si>
  <si>
    <t>LFPR</t>
  </si>
  <si>
    <t>Employment</t>
  </si>
  <si>
    <t>Unemployment</t>
  </si>
  <si>
    <t>Underemployment</t>
  </si>
  <si>
    <t>Pop 15YO+</t>
  </si>
  <si>
    <t>Labor Force</t>
  </si>
  <si>
    <t>Employed</t>
  </si>
  <si>
    <t>Unemployed</t>
  </si>
  <si>
    <t>Not in LF</t>
  </si>
  <si>
    <t>Underemployed</t>
  </si>
  <si>
    <t>Source</t>
  </si>
  <si>
    <t>1976 Q1</t>
  </si>
  <si>
    <t>1976</t>
  </si>
  <si>
    <t>Q1</t>
  </si>
  <si>
    <t>1970 PopCen</t>
  </si>
  <si>
    <t>1976 Q2</t>
  </si>
  <si>
    <t>Q2</t>
  </si>
  <si>
    <t>1976 Q3</t>
  </si>
  <si>
    <t>Q3</t>
  </si>
  <si>
    <t>https://psa.gov.ph/sites/default/files/1979%20ISH%20NUMBER%201%20%28SPECIAL%20REPORT%29_Labor%20Force_%20PHILIPPINES.pdf</t>
  </si>
  <si>
    <t>1976 Q4</t>
  </si>
  <si>
    <t>Q4</t>
  </si>
  <si>
    <t>1976 Annual</t>
  </si>
  <si>
    <t>Annual</t>
  </si>
  <si>
    <t>1977 Q1</t>
  </si>
  <si>
    <t>1977</t>
  </si>
  <si>
    <t>1975 ICPEA</t>
  </si>
  <si>
    <t>New population projections</t>
  </si>
  <si>
    <t>1977 Q2</t>
  </si>
  <si>
    <t>1977 Q3</t>
  </si>
  <si>
    <t>https://psa.gov.ph/sites/default/files/ISHB_Series%20No.48_Labor%20Force_Third-Fourth%20Qtr.%201977.pdf</t>
  </si>
  <si>
    <t>1977 Q4</t>
  </si>
  <si>
    <t>1977 Annual</t>
  </si>
  <si>
    <t>1978 Q1</t>
  </si>
  <si>
    <t>1978</t>
  </si>
  <si>
    <t>https://psa.gov.ph/sites/default/files/ISHB_Series%20No.49_Labor%20Force_First-Second%20Qtr.%201978.pdf</t>
  </si>
  <si>
    <t>1978 Q2</t>
  </si>
  <si>
    <t>1978 Q3</t>
  </si>
  <si>
    <t>https://psa.gov.ph/sites/default/files/ISHB_Series%20No.50_Labor%20Force_Third-Fourth%20Qtr.%201978.pdf</t>
  </si>
  <si>
    <t>1978 Q4</t>
  </si>
  <si>
    <t>1978 Annual</t>
  </si>
  <si>
    <t>1979 Q1</t>
  </si>
  <si>
    <t>1979</t>
  </si>
  <si>
    <t>1979 Q2</t>
  </si>
  <si>
    <t>1979 Q3</t>
  </si>
  <si>
    <t>1979 Q4</t>
  </si>
  <si>
    <t>1979 Annual</t>
  </si>
  <si>
    <t>1980 Q1</t>
  </si>
  <si>
    <t>1980</t>
  </si>
  <si>
    <t>1980 Q2</t>
  </si>
  <si>
    <t>1980 Q3</t>
  </si>
  <si>
    <t>https://psa.gov.ph/sites/default/files/ISHB_Series%20No.50-B_Labor%20Force_Third-Fourth%20Qtr.%201980.pdf</t>
  </si>
  <si>
    <t>1980 Q4</t>
  </si>
  <si>
    <t>1980 Annual</t>
  </si>
  <si>
    <t>1981 Q1</t>
  </si>
  <si>
    <t>1981</t>
  </si>
  <si>
    <t>1981 Q2</t>
  </si>
  <si>
    <t>1981 Q3</t>
  </si>
  <si>
    <t>https://psa.gov.ph/sites/default/files/ISHB_Series%20No.51_Labor%20Force_Third-Fourth%20Qtr.%201981-1982.pdf</t>
  </si>
  <si>
    <t>1981 Q4</t>
  </si>
  <si>
    <t>1981 Annual</t>
  </si>
  <si>
    <t>1982 Q1</t>
  </si>
  <si>
    <t>1982</t>
  </si>
  <si>
    <t>1982 Q2</t>
  </si>
  <si>
    <t>1982 Q3</t>
  </si>
  <si>
    <t>1982 Q4</t>
  </si>
  <si>
    <t>1982 Annual</t>
  </si>
  <si>
    <t>1983 Q1</t>
  </si>
  <si>
    <t>1983</t>
  </si>
  <si>
    <t>https://psa.gov.ph/sites/default/files/ISHB_Series%20No.52_Labor%20Force_First%20Qtr.%201983.pdf</t>
  </si>
  <si>
    <t>1983 Q2</t>
  </si>
  <si>
    <t>1983 Q3</t>
  </si>
  <si>
    <t>1983 Q4</t>
  </si>
  <si>
    <t>1983 Annual</t>
  </si>
  <si>
    <t>1984 Q1</t>
  </si>
  <si>
    <t>1984</t>
  </si>
  <si>
    <t>https://psa.gov.ph/sites/default/files/ISHB_%20series%20no.%2054_Labor%20Force_First%2CThird%2C%20Fourth%20Qtr.1984df.pdf</t>
  </si>
  <si>
    <t>1984 Q2</t>
  </si>
  <si>
    <t>1984 Q3</t>
  </si>
  <si>
    <t>1984 Q4</t>
  </si>
  <si>
    <t>1984 Annual</t>
  </si>
  <si>
    <t>1985 Q1</t>
  </si>
  <si>
    <t>1985</t>
  </si>
  <si>
    <t>1980 CPH</t>
  </si>
  <si>
    <t>https://psa.gov.ph/sites/default/files/ISHB_%20series%20no.%2055_First-Fourth%20Qtr.%201985.pdf</t>
  </si>
  <si>
    <t>1985 Q2</t>
  </si>
  <si>
    <t>1985 Q3</t>
  </si>
  <si>
    <t>1985 Q4</t>
  </si>
  <si>
    <t>1985 Annual</t>
  </si>
  <si>
    <t>1986 Q1</t>
  </si>
  <si>
    <t>1986</t>
  </si>
  <si>
    <t>https://psa.gov.ph/sites/default/files/ISHB_%20series%20no.%2056_Labor%20Force_First%20-%20Fourth%20Qtr.1986.pdf</t>
  </si>
  <si>
    <t>1986 Q2</t>
  </si>
  <si>
    <t>1986 Q3</t>
  </si>
  <si>
    <t>1986 Q4</t>
  </si>
  <si>
    <t>1986 Annual</t>
  </si>
  <si>
    <t>1987 Jan</t>
  </si>
  <si>
    <t>1987</t>
  </si>
  <si>
    <t>Jan</t>
  </si>
  <si>
    <t>1987 Apr</t>
  </si>
  <si>
    <t>Apr</t>
  </si>
  <si>
    <t>1987 Jul</t>
  </si>
  <si>
    <t>Jul</t>
  </si>
  <si>
    <t>https://psa.gov.ph/sites/default/files/ISHB_%20series%20no.%2059_Labor%20Force_July%2C%20October%201987.pdf</t>
  </si>
  <si>
    <t>1987 Oct</t>
  </si>
  <si>
    <t>Oct</t>
  </si>
  <si>
    <t>1987 Annual</t>
  </si>
  <si>
    <t>1988 Jan</t>
  </si>
  <si>
    <t>1988</t>
  </si>
  <si>
    <t>https://psa.gov.ph/sites/default/files/ISHB_%20series%20no.%2060_Labor%20Force_January%2C%20April%2C%20July%2C%20October%201988.pdf</t>
  </si>
  <si>
    <t>1988 Apr</t>
  </si>
  <si>
    <t>1988 Jul</t>
  </si>
  <si>
    <t>1988 Oct</t>
  </si>
  <si>
    <t>1988 Annual</t>
  </si>
  <si>
    <t>1989 Jan</t>
  </si>
  <si>
    <t>1989</t>
  </si>
  <si>
    <t>https://psa.gov.ph/sites/default/files/ISHB_%20series%20no.%2062_Labor%20Force_January%20-October%201989.pdf</t>
  </si>
  <si>
    <t>1989 Apr</t>
  </si>
  <si>
    <t>1989 Jul</t>
  </si>
  <si>
    <t>1989 Oct</t>
  </si>
  <si>
    <t>1989 Annual</t>
  </si>
  <si>
    <t>1990 Jan</t>
  </si>
  <si>
    <t>1990</t>
  </si>
  <si>
    <t>https://psa.gov.ph/sites/default/files/ISHB_%20series%20no.%2063_Labor%20Force_January%2C%20July%2C%20October%201990.pdf</t>
  </si>
  <si>
    <t>1990 Apr</t>
  </si>
  <si>
    <t>1990 Jul</t>
  </si>
  <si>
    <t>1990 Oct</t>
  </si>
  <si>
    <t>1990 Annual</t>
  </si>
  <si>
    <t>1991 Jan</t>
  </si>
  <si>
    <t>1991</t>
  </si>
  <si>
    <t>https://psa.gov.ph/sites/default/files/ISHB_%20series%20no.%2064_Labor%20Force_January%201991.pdf</t>
  </si>
  <si>
    <t>1991 Apr</t>
  </si>
  <si>
    <t>https://psa.gov.ph/sites/default/files/ISHB_%20series%20no.%2065_Labor%20Force_April%201991.pdf</t>
  </si>
  <si>
    <t>1991 Jul</t>
  </si>
  <si>
    <t>https://psa.gov.ph/sites/default/files/ISHB_%20series%20no.%2066_Labor%20Force_July%201991.pdf</t>
  </si>
  <si>
    <t>1991 Oct</t>
  </si>
  <si>
    <t>https://psa.gov.ph/sites/default/files/ISHB_%20series%20no.%2067_Labor%20Force_October%201991.pdf</t>
  </si>
  <si>
    <t>1991 Annual</t>
  </si>
  <si>
    <t>1992 Jan</t>
  </si>
  <si>
    <t>1992</t>
  </si>
  <si>
    <t>https://psa.gov.ph/sites/default/files/ISHB_%20series%20no.%2068_Labor%20Force_January%201992.pdf</t>
  </si>
  <si>
    <t>1992 Apr</t>
  </si>
  <si>
    <t>https://psa.gov.ph/sites/default/files/ISHB_%20series%20no.%2069_Labor%20Force_April%201992.pdf</t>
  </si>
  <si>
    <t>1992 Jul</t>
  </si>
  <si>
    <t>https://psa.gov.ph/sites/default/files/ISHB_%20series%20no.%2070_Labor%20Force_July%201992.pdf</t>
  </si>
  <si>
    <t>1992 Oct</t>
  </si>
  <si>
    <t>https://psa.gov.ph/sites/default/files/ISHB_%20series%20no.%2071_Labor%20Force_October%201992.pdf</t>
  </si>
  <si>
    <t>1992 Annual</t>
  </si>
  <si>
    <t>1993 Jan</t>
  </si>
  <si>
    <t>1993</t>
  </si>
  <si>
    <t>https://psa.gov.ph/sites/default/files/ISHB_%20series%20no.%2073_Labor%20Force_January%201993.pdf</t>
  </si>
  <si>
    <t>1993 Apr</t>
  </si>
  <si>
    <t>https://psa.gov.ph/sites/default/files/ISHB_%20series%20no.%2074_Labor%20Force_April%201993.pdf</t>
  </si>
  <si>
    <t>1993 Jul</t>
  </si>
  <si>
    <t>https://psa.gov.ph/sites/default/files/ISHB_%20series%20no.%2075_Labor%20Force_July%201993.pdf</t>
  </si>
  <si>
    <t>1993 Oct</t>
  </si>
  <si>
    <t>https://psa.gov.ph/sites/default/files/ISHB_%20series%20no.%2076_Labor%20Force_October%201993.pdf</t>
  </si>
  <si>
    <t>1993 Annual</t>
  </si>
  <si>
    <t>1994 Jan</t>
  </si>
  <si>
    <t>1994</t>
  </si>
  <si>
    <t>https://psa.gov.ph/sites/default/files/ISHB_%20series%20no.%2077_Labor%20Force_January%201994.pdf</t>
  </si>
  <si>
    <t>1994 Apr</t>
  </si>
  <si>
    <t>https://psa.gov.ph/sites/default/files/ISHB_%20series%20no.%2078_Labor%20Force_April%201994.pdf</t>
  </si>
  <si>
    <t>1994 Jul</t>
  </si>
  <si>
    <t>https://psa.gov.ph/sites/default/files/ISHB_%20series%20no.%2079_Labor%20Force_July%201994.pdf</t>
  </si>
  <si>
    <t>1994 Oct</t>
  </si>
  <si>
    <t>https://psa.gov.ph/sites/default/files/ISHB_%20series%20no.%2080_Labor%20Force_October%201994.pdf</t>
  </si>
  <si>
    <t>1994 Annual</t>
  </si>
  <si>
    <t>1995 Jan</t>
  </si>
  <si>
    <t>1995</t>
  </si>
  <si>
    <t>https://psa.gov.ph/sites/default/files/ISHB_series%20no.%2081_Labor%20Force_January%201995.pdf</t>
  </si>
  <si>
    <t>1995 Apr</t>
  </si>
  <si>
    <t>https://psa.gov.ph/sites/default/files/ISHB_series%20no.%2082_Labor%20Force_April%201995.pdf</t>
  </si>
  <si>
    <t>1995 Jul</t>
  </si>
  <si>
    <t>https://psa.gov.ph/sites/default/files/ISHB_series%20no.%2083_Labor%20Force_July%201995.pdf</t>
  </si>
  <si>
    <t>1995 Oct</t>
  </si>
  <si>
    <t>https://psa.gov.ph/sites/default/files/ISHB_series%20no.%2084_Labor%20Force_October%201995.pdf</t>
  </si>
  <si>
    <t>1995 Annual</t>
  </si>
  <si>
    <t>1996 Jan</t>
  </si>
  <si>
    <t>1996</t>
  </si>
  <si>
    <t>https://psa.gov.ph/sites/default/files/ISHB_series%20no.%2085_Labor%20Force_January%201996.pdf</t>
  </si>
  <si>
    <t>1996 Apr</t>
  </si>
  <si>
    <t>https://psa.gov.ph/sites/default/files/ISHB_series%20no.%2086_Labor%20Force_April%201996.pdf</t>
  </si>
  <si>
    <t>1996 Jul</t>
  </si>
  <si>
    <t>https://psa.gov.ph/sites/default/files/ISHB_series%20no.%2087_Labor%20Force_July%201996.pdf</t>
  </si>
  <si>
    <t>1996 Oct</t>
  </si>
  <si>
    <t>https://psa.gov.ph/sites/default/files/ISHB_series%20no.%2088_Labor%20Force_October%201996.pdf</t>
  </si>
  <si>
    <t>1996 Annual</t>
  </si>
  <si>
    <t>1997 Jan</t>
  </si>
  <si>
    <t>https://psa.gov.ph/content/employment-situation-january-1997-final-results</t>
  </si>
  <si>
    <t>1997 Apr</t>
  </si>
  <si>
    <t>https://psa.gov.ph/content/april-1997-philippine-labor-force-survey-highlights-april-1997-over-april-1996</t>
  </si>
  <si>
    <t>1997 Jul</t>
  </si>
  <si>
    <t>https://psa.gov.ph/content/july-1997-philippine-labor-force-survey-highlights-july-1997-over-july-1996</t>
  </si>
  <si>
    <t>1997 Oct</t>
  </si>
  <si>
    <t>https://psa.gov.ph/content/october-1997-philippine-labor-force-survey-highlights-october-1997-over-october-1996</t>
  </si>
  <si>
    <t>1997 Annual</t>
  </si>
  <si>
    <t>1998 Jan</t>
  </si>
  <si>
    <t>https://psa.gov.ph/content/january-1998-philippine-labor-force-survey-highlights-january-1998-over-january-1997</t>
  </si>
  <si>
    <t>1998 Apr</t>
  </si>
  <si>
    <t>https://psa.gov.ph/content/philippine-labor-force-survey-april-1998-over-april-1997</t>
  </si>
  <si>
    <t>1998 Jul</t>
  </si>
  <si>
    <t>https://psa.gov.ph/content/philippine-labor-force-survey-july-1998</t>
  </si>
  <si>
    <t>1998 Oct</t>
  </si>
  <si>
    <t>https://psa.gov.ph/content/philippine-labor-force-survey-october-1998</t>
  </si>
  <si>
    <t>1998 Annual</t>
  </si>
  <si>
    <t>1999 Jan</t>
  </si>
  <si>
    <t>https://psa.gov.ph/content/philippine-labor-force-survey-january-1999</t>
  </si>
  <si>
    <t>1999 Apr</t>
  </si>
  <si>
    <t>https://psa.gov.ph/content/philippine-labor-force-survey-april-1999</t>
  </si>
  <si>
    <t>1999 Jul</t>
  </si>
  <si>
    <t>https://psa.gov.ph/content/philippine-labor-force-survey-july-1999</t>
  </si>
  <si>
    <t>1999 Oct</t>
  </si>
  <si>
    <t>https://psa.gov.ph/content/philippine-labor-force-survey-october-1999</t>
  </si>
  <si>
    <t>1999 Annual</t>
  </si>
  <si>
    <t>2000 Jan</t>
  </si>
  <si>
    <t>https://psa.gov.ph/content/philippine-labor-force-survey-january-2000</t>
  </si>
  <si>
    <t>2000 Apr</t>
  </si>
  <si>
    <t>https://psa.gov.ph/content/philippine-labor-force-survey-april-2000</t>
  </si>
  <si>
    <t>2000 Jul</t>
  </si>
  <si>
    <t>https://psa.gov.ph/content/philippine-labor-force-survey-july-2000</t>
  </si>
  <si>
    <t>2000 Oct</t>
  </si>
  <si>
    <t>https://psa.gov.ph/content/phillipine-labor-force-survey-october-2000</t>
  </si>
  <si>
    <t>1995 CPH</t>
  </si>
  <si>
    <t>2000 Annual</t>
  </si>
  <si>
    <t>2001 Jan</t>
  </si>
  <si>
    <t>https://psa.gov.ph/content/philippine-labor-force-survey-january-2001</t>
  </si>
  <si>
    <t>2001 Apr</t>
  </si>
  <si>
    <t>https://psa.gov.ph/content/philippine-labor-force-survey-april-2001</t>
  </si>
  <si>
    <t>2001 Jul</t>
  </si>
  <si>
    <t>https://psa.gov.ph/content/philippine-labor-force-survey-july-2001</t>
  </si>
  <si>
    <t>2001 Oct</t>
  </si>
  <si>
    <t>https://psa.gov.ph/content/philippine-labor-force-survey-october-2001</t>
  </si>
  <si>
    <t>2001 Annual</t>
  </si>
  <si>
    <t>2002 Jan</t>
  </si>
  <si>
    <t>https://psa.gov.ph/content/philippine-labor-force-survey-january-2002-preliminary-results</t>
  </si>
  <si>
    <t>2002 Apr</t>
  </si>
  <si>
    <t>https://psa.gov.ph/content/philippine-labor-force-survey-april-2002-preliminary-results</t>
  </si>
  <si>
    <t>2002 Jul</t>
  </si>
  <si>
    <t>https://psa.gov.ph/content/philippine-labor-force-survey-july-2002-preliminary-results</t>
  </si>
  <si>
    <t>2002 Oct</t>
  </si>
  <si>
    <t>https://psa.gov.ph/content/philippine-labor-force-survey-october-2002</t>
  </si>
  <si>
    <t>2002 Annual</t>
  </si>
  <si>
    <t>2003 Jan</t>
  </si>
  <si>
    <t>https://psa.gov.ph/content/philippine-labor-force-survey-january-2003</t>
  </si>
  <si>
    <t>2003 Apr</t>
  </si>
  <si>
    <t>https://psa.gov.ph/content/philippine-labor-force-survey-april-2003</t>
  </si>
  <si>
    <t>2003 Jul</t>
  </si>
  <si>
    <t>https://psa.gov.ph/content/philippine-labor-force-survey-july-2003</t>
  </si>
  <si>
    <t>2003 Oct</t>
  </si>
  <si>
    <t>https://psa.gov.ph/content/philippine-labor-force-survey-october-2003</t>
  </si>
  <si>
    <t>2003 Annual</t>
  </si>
  <si>
    <t>2004 Jan</t>
  </si>
  <si>
    <t>https://psa.gov.ph/content/philippine-labor-force-survey-january-2004</t>
  </si>
  <si>
    <t>2004 Apr</t>
  </si>
  <si>
    <t>https://psa.gov.ph/content/philippine-labor-force-survey-april-2004-preliminary-results</t>
  </si>
  <si>
    <t>2004 Jul</t>
  </si>
  <si>
    <t>https://psa.gov.ph/content/philippine-labor-forcesurvey-july-2004-preliminary-results</t>
  </si>
  <si>
    <t>2004 Oct</t>
  </si>
  <si>
    <t>https://psa.gov.ph/content/philippine-labor-force-survey-october-2004-preliminary-results</t>
  </si>
  <si>
    <t>2004 Annual</t>
  </si>
  <si>
    <t>2005 Jan</t>
  </si>
  <si>
    <t>https://psa.gov.ph/content/philippine-labor-force-survey-january-2005-preliminary-results</t>
  </si>
  <si>
    <t>2005 Apr</t>
  </si>
  <si>
    <t>New definition for unemployed</t>
  </si>
  <si>
    <t>https://psa.gov.ph/content/philippine-labor-force-survey-april-2005-preliminary-results-0</t>
  </si>
  <si>
    <t>2005 Jul</t>
  </si>
  <si>
    <t>https://psa.gov.ph/content/philippine-labor-force-survey-july-2005-preliminary-results</t>
  </si>
  <si>
    <t>2005 Oct</t>
  </si>
  <si>
    <t>https://psa.gov.ph/content/philippine-labor-force-survey-october-2005-preliminary-results</t>
  </si>
  <si>
    <t>2005 Annual</t>
  </si>
  <si>
    <t>2006 Jan</t>
  </si>
  <si>
    <t>https://psa.gov.ph/content/philippine-labor-force-survey-january-2006-preliminary-results</t>
  </si>
  <si>
    <t>2006 Apr</t>
  </si>
  <si>
    <t>https://psa.gov.ph/content/philippine-labor-force-survey-april-2006-preliminary-results</t>
  </si>
  <si>
    <t>2006 Jul</t>
  </si>
  <si>
    <t>https://psa.gov.ph/content/employment-rate-july-year-was-920-percent-results-july-2006-labor-force-survey-lfs</t>
  </si>
  <si>
    <t>2006 Oct</t>
  </si>
  <si>
    <t>https://psa.gov.ph/content/unemployment-rate-estimated-73-percent-october-2006-results-october-2006-labor-force-survey</t>
  </si>
  <si>
    <t>2006 Annual</t>
  </si>
  <si>
    <t>2007 Jan</t>
  </si>
  <si>
    <t>https://psa.gov.ph/content/employment-rate-registered-922-percent-january-2007-results-january-2007-labor-force-survey</t>
  </si>
  <si>
    <t>2000 CPH</t>
  </si>
  <si>
    <t>2007 Apr</t>
  </si>
  <si>
    <t>https://psa.gov.ph/content/employment-rate-april-2007-higher-compared-rate-last-year-results-april-2007-labor-force</t>
  </si>
  <si>
    <t>2007 Jul</t>
  </si>
  <si>
    <t>https://psa.gov.ph/content/employment-rate-registered-922-percent-july-2007-results-july-2007-labor-force-survey-lfs</t>
  </si>
  <si>
    <t>2007 Oct</t>
  </si>
  <si>
    <t>https://psa.gov.ph/content/lower-unemployment-rate-october-2007-compared-last-year-results-october-2007-labor-force</t>
  </si>
  <si>
    <t>2007 Annual</t>
  </si>
  <si>
    <t>2008 Jan</t>
  </si>
  <si>
    <t>https://psa.gov.ph/content/employment-situation-january-2008</t>
  </si>
  <si>
    <t>2008 Apr</t>
  </si>
  <si>
    <t>https://psa.gov.ph/content/employment-situation-april-2008</t>
  </si>
  <si>
    <t>2008 Jul</t>
  </si>
  <si>
    <t>https://psa.gov.ph/content/employment-situation-july-2008-final-results</t>
  </si>
  <si>
    <t>2008 Oct</t>
  </si>
  <si>
    <t>https://psa.gov.ph/content/employment-situation-october-2008</t>
  </si>
  <si>
    <t>2008 Annual</t>
  </si>
  <si>
    <t>2009 Jan</t>
  </si>
  <si>
    <t>https://psa.gov.ph/content/employment-situation-january-2009</t>
  </si>
  <si>
    <t>2009 Apr</t>
  </si>
  <si>
    <t>https://psa.gov.ph/content/employment-situation-april-2009</t>
  </si>
  <si>
    <t>2009 Jul</t>
  </si>
  <si>
    <t>https://psa.gov.ph/content/employment-situation-july-2009</t>
  </si>
  <si>
    <t>2009 Oct</t>
  </si>
  <si>
    <t>https://psa.gov.ph/content/employment-situation-october-2009</t>
  </si>
  <si>
    <t>2009 Annual</t>
  </si>
  <si>
    <t>https://psa.gov.ph/content/2009-annual-labor-and-employment-status</t>
  </si>
  <si>
    <t>2010 Jan</t>
  </si>
  <si>
    <t>https://psa.gov.ph/content/employment-situation-january-2010</t>
  </si>
  <si>
    <t>2010 Apr</t>
  </si>
  <si>
    <t>https://psa.gov.ph/content/employment-situation-april-2010</t>
  </si>
  <si>
    <t>2010 Jul</t>
  </si>
  <si>
    <t>https://psa.gov.ph/content/employment-situation-july-2010</t>
  </si>
  <si>
    <t>2010 Oct</t>
  </si>
  <si>
    <t>https://psa.gov.ph/content/employment-situation-october-2010</t>
  </si>
  <si>
    <t>2010 Annual</t>
  </si>
  <si>
    <t>https://psa.gov.ph/content/2010-annual-lfs-estimates-tables</t>
  </si>
  <si>
    <t>2011 Jan</t>
  </si>
  <si>
    <t>https://psa.gov.ph/content/employment-situation-january-2011</t>
  </si>
  <si>
    <t>2011 Apr</t>
  </si>
  <si>
    <t>https://psa.gov.ph/content/statistical-tables-labor-force-survey-lfs-april-2011</t>
  </si>
  <si>
    <t>2011 Jul</t>
  </si>
  <si>
    <t>https://psa.gov.ph/content/statistical-tables-labor-force-survey-lfs-july-2011</t>
  </si>
  <si>
    <t>2011 Oct</t>
  </si>
  <si>
    <t>https://psa.gov.ph/content/statistical-tables-labor-force-survey-lfs-october-2011</t>
  </si>
  <si>
    <t>2011 Annual</t>
  </si>
  <si>
    <t>https://psa.gov.ph/content/2011-annual-lfs-estimates-tables</t>
  </si>
  <si>
    <t>2012 Jan</t>
  </si>
  <si>
    <t>https://psa.gov.ph/content/statistical-tables-labor-force-survey-lfs-january-2012</t>
  </si>
  <si>
    <t>2012 Apr</t>
  </si>
  <si>
    <t>https://psa.gov.ph/content/statistical-tables-labor-force-survey-lfs-april-2012-0</t>
  </si>
  <si>
    <t>2012 Jul</t>
  </si>
  <si>
    <t>https://psa.gov.ph/content/statistical-tables-labor-force-survey-lfs-july-2012</t>
  </si>
  <si>
    <t>2012 Oct</t>
  </si>
  <si>
    <t>https://psa.gov.ph/content/statistical-tables-labor-force-survey-lfs-october-2012</t>
  </si>
  <si>
    <t>2012 Annual</t>
  </si>
  <si>
    <t>https://psa.gov.ph/content/2012-annual-lfs-estimates-tables</t>
  </si>
  <si>
    <t>2013 Jan</t>
  </si>
  <si>
    <t>https://psa.gov.ph/content/statistical-tables-labor-force-survey-lfs-january-2013</t>
  </si>
  <si>
    <t>2013 Apr</t>
  </si>
  <si>
    <t>https://psa.gov.ph/content/statistical-tables-labor-force-survey-lfs-april-2013</t>
  </si>
  <si>
    <t>2013 Jul</t>
  </si>
  <si>
    <t>https://psa.gov.ph/content/statistical-tables-labor-force-survey-lfs-july-2013</t>
  </si>
  <si>
    <t>2013 Oct</t>
  </si>
  <si>
    <t>https://psa.gov.ph/content/statistical-tables-labor-force-survey-lfs-october-2013</t>
  </si>
  <si>
    <t>2013 Annual</t>
  </si>
  <si>
    <t>https://psa.gov.ph/content/2013-annual-lfs-estimates-tables</t>
  </si>
  <si>
    <t>2014 Jan</t>
  </si>
  <si>
    <t>https://psa.gov.ph/content/statistical-tables-labor-force-survey-lfs-january-2014</t>
  </si>
  <si>
    <t>2014 Apr</t>
  </si>
  <si>
    <t>https://psa.gov.ph/content/statistical-tables-labor-force-survey-lfs-april-2014</t>
  </si>
  <si>
    <t>2014 Jul</t>
  </si>
  <si>
    <t>https://psa.gov.ph/node/49445</t>
  </si>
  <si>
    <t>2014 Oct</t>
  </si>
  <si>
    <t>https://psa.gov.ph/content/statistical-tables-labor-force-survey-lfs-october-2014</t>
  </si>
  <si>
    <t>2014 Annual</t>
  </si>
  <si>
    <t>https://psa.gov.ph/content/2014-annual-labor-force-estimates</t>
  </si>
  <si>
    <t>2015 Jan</t>
  </si>
  <si>
    <t>https://psa.gov.ph/content/january-2015-labor-force-statistical-tables</t>
  </si>
  <si>
    <t>2015 Apr</t>
  </si>
  <si>
    <t>https://psa.gov.ph/content/statistical-tables-labor-force-survey-lfs-april-2015</t>
  </si>
  <si>
    <t>2015 Jul</t>
  </si>
  <si>
    <t>https://psa.gov.ph/content/statistical-tables-labor-force-survey-lfs-july-2015</t>
  </si>
  <si>
    <t>2015 Oct</t>
  </si>
  <si>
    <t>https://psa.gov.ph/content/statistical-tables-labor-force-survey-lfs-october-2015</t>
  </si>
  <si>
    <t>2015 Annual</t>
  </si>
  <si>
    <t>https://psa.gov.ph/content/2015-annual-lfs-estimates-tables</t>
  </si>
  <si>
    <t>2016 Jan</t>
  </si>
  <si>
    <t>https://psa.gov.ph/content/january-2016-labor-force-statistical-tables</t>
  </si>
  <si>
    <t>2016 Apr</t>
  </si>
  <si>
    <t>https://psa.gov.ph/content/april-2016-statistical-tables</t>
  </si>
  <si>
    <t>2010 CPH</t>
  </si>
  <si>
    <t>2016 Jul</t>
  </si>
  <si>
    <t>https://psa.gov.ph/content/statistical-tables-labor-force-survey-lfs-july-2016</t>
  </si>
  <si>
    <t>2016 Oct</t>
  </si>
  <si>
    <t>https://psa.gov.ph/content/statistical-tables-labor-force-survey-lfs-october-2016</t>
  </si>
  <si>
    <t>2016 Annual</t>
  </si>
  <si>
    <t>https://psa.gov.ph/content/2016-annual-lfs-estimates-tables</t>
  </si>
  <si>
    <t>2017 Jan</t>
  </si>
  <si>
    <t>https://psa.gov.ph/content/statistical-tables-labor-force-survey-lfs-january-2017</t>
  </si>
  <si>
    <t>2017 Apr</t>
  </si>
  <si>
    <t>https://psa.gov.ph/content/statistical-tables-labor-force-survey-lfs-april-2017</t>
  </si>
  <si>
    <t>2017 Jul</t>
  </si>
  <si>
    <t>https://psa.gov.ph/content/statistical-tables-labor-force-survey-lfs-july-2017</t>
  </si>
  <si>
    <t>2017 Oct</t>
  </si>
  <si>
    <t>https://psa.gov.ph/content/statistical-tables-labor-force-survey-lfs-october-2017</t>
  </si>
  <si>
    <t>2017 Annual</t>
  </si>
  <si>
    <t>https://psa.gov.ph/content/2017-annual-lfs-estimates-tables</t>
  </si>
  <si>
    <t>2018 Jan</t>
  </si>
  <si>
    <t>https://psa.gov.ph/content/statistical-tables-labor-force-survey-lfs-january-2018</t>
  </si>
  <si>
    <t>2018 Apr</t>
  </si>
  <si>
    <t>https://psa.gov.ph/content/statistical-tables-labor-force-survey-lfs-april-2018-0</t>
  </si>
  <si>
    <t>2018 Jul</t>
  </si>
  <si>
    <t>https://psa.gov.ph/content/statistical-tables-labor-force-survey-lfs-july-2018</t>
  </si>
  <si>
    <t>2018 Oct</t>
  </si>
  <si>
    <t>https://psa.gov.ph/content/statistical-tables-labor-force-survey-lfs-october-2018</t>
  </si>
  <si>
    <t>2018 Annual</t>
  </si>
  <si>
    <t>https://psa.gov.ph/content/2018-annual-estimates-tables</t>
  </si>
  <si>
    <t>2019 Jan</t>
  </si>
  <si>
    <t>https://psa.gov.ph/content/statistical-tables-labor-force-survey-lfs-january-2019</t>
  </si>
  <si>
    <t>2019 Apr</t>
  </si>
  <si>
    <t>https://psa.gov.ph/content/statistical-tables-labor-force-survey-lfs-april-2019</t>
  </si>
  <si>
    <t>2019 Jul</t>
  </si>
  <si>
    <t>https://psa.gov.ph/content/july-2019-statistical-tables</t>
  </si>
  <si>
    <t>2019 Oct</t>
  </si>
  <si>
    <t>https://psa.gov.ph/content/statistical-tables-labor-force-survey-lfs-october-2019</t>
  </si>
  <si>
    <t>2019 Annual</t>
  </si>
  <si>
    <t>https://psa.gov.ph/content/2019-annual-estimates-tables</t>
  </si>
  <si>
    <t>2020 Jan</t>
  </si>
  <si>
    <t>https://psa.gov.ph/content/statistical-tables-labor-force-survey-lfs-january-2020</t>
  </si>
  <si>
    <t>2015 CPH</t>
  </si>
  <si>
    <t>2020 Apr</t>
  </si>
  <si>
    <t>https://psa.gov.ph/content/statistical-tables-labor-force-survey-lfs-april-2020</t>
  </si>
  <si>
    <t>2020 Jul</t>
  </si>
  <si>
    <t>https://psa.gov.ph/content/july-2020-statistical-tables</t>
  </si>
  <si>
    <t>2020 Oct</t>
  </si>
  <si>
    <t>https://psa.gov.ph/content/statistical-tables-labor-force-survey-lfs-october-2020</t>
  </si>
  <si>
    <t>2020 Annual</t>
  </si>
  <si>
    <t>p</t>
  </si>
  <si>
    <t>https://psa.gov.ph/content/2020-annual-preliminary-estimates-labor-force-survey-lfs</t>
  </si>
  <si>
    <t>2021 Jan</t>
  </si>
  <si>
    <t>https://psa.gov.ph/content/employment-situation-january-2021</t>
  </si>
  <si>
    <t>2021 Feb</t>
  </si>
  <si>
    <t>Feb</t>
  </si>
  <si>
    <t>https://psa.gov.ph/content/employment-situation-february-2021</t>
  </si>
  <si>
    <t>2021 Mar</t>
  </si>
  <si>
    <t>Mar</t>
  </si>
  <si>
    <t>https://psa.gov.ph/content/employment-situation-march-2021</t>
  </si>
  <si>
    <t>2021 Apr</t>
  </si>
  <si>
    <t>2021</t>
  </si>
  <si>
    <t>https://psa.gov.ph/content/unemployment-rate-april-2021-estimated-87-percent</t>
  </si>
  <si>
    <t>2021 May</t>
  </si>
  <si>
    <t>May</t>
  </si>
  <si>
    <t>https://psa.gov.ph/content/unemployment-rate-may-2021-estimated-77-percent</t>
  </si>
  <si>
    <t>2021 Jun</t>
  </si>
  <si>
    <t>Jun</t>
  </si>
  <si>
    <t>https://psa.gov.ph/content/unemployment-rate-june-2021-estimated-77-percent</t>
  </si>
  <si>
    <t>2021 Jul</t>
  </si>
  <si>
    <t>https://psa.gov.ph/content/unemployment-rate-july-2021-estimated-69-percent</t>
  </si>
  <si>
    <t>2021 Aug</t>
  </si>
  <si>
    <t>Aug</t>
  </si>
  <si>
    <t>https://psa.gov.ph/content/unemployment-rate-august-2021-estimated-81-percent</t>
  </si>
  <si>
    <t>2021 Sep</t>
  </si>
  <si>
    <t>Sep</t>
  </si>
  <si>
    <t>https://psa.gov.ph/content/unemployment-rate-september-2021-estimated-89-percent</t>
  </si>
  <si>
    <t>2021 Oct</t>
  </si>
  <si>
    <t>https://psa.gov.ph/content/unemployment-rate-october-2021-estimated-74-percent</t>
  </si>
  <si>
    <t>2021 Nov</t>
  </si>
  <si>
    <t>Nov</t>
  </si>
  <si>
    <t>https://psa.gov.ph/content/unemployment-rate-november-2021-estimated-65-percent</t>
  </si>
  <si>
    <t>2021 Dec</t>
  </si>
  <si>
    <t>Dec</t>
  </si>
  <si>
    <t>https://psa.gov.ph/content/unemployment-rate-december-2021-estimated-66-percent</t>
  </si>
  <si>
    <t>2021 Annual</t>
  </si>
  <si>
    <t>https://psa.gov.ph/statistics/survey/labor-and-employment/labor-force-survey/title/2021%20Annual%20Labor%20Market%20Statistics%20%28Preliminary%20Results%29</t>
  </si>
  <si>
    <t>2022 Jan</t>
  </si>
  <si>
    <t>2022</t>
  </si>
  <si>
    <t>https://psa.gov.ph/statistics/survey/labor-and-employment/labor-force-survey/title/Unemployment%20Rate%20in%20January%202022%20is%20Estimated%20at%206.4%20Percent</t>
  </si>
  <si>
    <t>2022 Feb</t>
  </si>
  <si>
    <t>https://psa.gov.ph/statistics/survey/labor-and-employment/labor-force-survey/title/Unemployment%20Rate%20in%20February%202022%20is%20Estimated%20at%206.4%20Percent</t>
  </si>
  <si>
    <t>2022 Mar</t>
  </si>
  <si>
    <t>https://psa.gov.ph/statistics/survey/labor-and-employment/labor-force-survey/title/Employment%20Rate%20in%20March%202022%20is%20Estimated%20at%2094.2%20Percent</t>
  </si>
  <si>
    <t>2022 Apr</t>
  </si>
  <si>
    <t>https://psa.gov.ph/content/employment-rate-april-2022-estimated-943-percent</t>
  </si>
  <si>
    <t>2022 May</t>
  </si>
  <si>
    <t>https://psa.gov.ph/content/employment-rate-may-2022-estimated-940-percent</t>
  </si>
  <si>
    <t>2022 Jun</t>
  </si>
  <si>
    <t>https://psa.gov.ph/content/employment-rate-june-2022-estimated-940</t>
  </si>
  <si>
    <t>2022 Jul</t>
  </si>
  <si>
    <t>https://psa.gov.ph/content/employment-rate-july-2022-estimated-948-percent</t>
  </si>
  <si>
    <t>2022 Aug</t>
  </si>
  <si>
    <t>https://psa.gov.ph/content/employment-rate-august-2022-estimated-947-percent</t>
  </si>
  <si>
    <t>2022 Sep</t>
  </si>
  <si>
    <t>https://psa.gov.ph/content/employment-rate-september-2022-estimated-950-percent</t>
  </si>
  <si>
    <t>2022 Oct</t>
  </si>
  <si>
    <t>https://psa.gov.ph/content/employment-rate-october-2022-estimated-955-percent</t>
  </si>
  <si>
    <t>2022 Nov</t>
  </si>
  <si>
    <t>https://psa.gov.ph/content/unemployment-rate-november-2022-estimated-42-percent</t>
  </si>
  <si>
    <t>2022 Dec</t>
  </si>
  <si>
    <t>https://psa.gov.ph/content/unemployment-rate-december-2022-estimated-43-percent</t>
  </si>
  <si>
    <t>2022 Annual</t>
  </si>
  <si>
    <t>2023 Jan</t>
  </si>
  <si>
    <t>2023</t>
  </si>
  <si>
    <t>https://psa.gov.ph/statistics/survey/labor-and-employment/labor-force-survey/title/Unemployment%20Rate%20in%20January%202023%20is%20Estimated%20at%204.8%20Percent</t>
  </si>
  <si>
    <t>2023 Feb</t>
  </si>
  <si>
    <t>https://psa.gov.ph/content/employment-rate-february-2023-estimated-952-percent</t>
  </si>
  <si>
    <t>2023 Mar</t>
  </si>
  <si>
    <t>https://psa.gov.ph/content/employment-rate-march-2023-estimated-953-percent</t>
  </si>
  <si>
    <t>2023 Apr</t>
  </si>
  <si>
    <t>https://psa.gov.ph/content/unemployment-rate-april-2023-estimated-45-percent</t>
  </si>
  <si>
    <t>2023 May</t>
  </si>
  <si>
    <t>https://psa.gov.ph/content/unemployment-rate-may-2023-was-estimated-43-percent</t>
  </si>
  <si>
    <t>2023 Jun</t>
  </si>
  <si>
    <t>https://psa.gov.ph/content/employment-rate-june-2023-was-estimated-955-percent</t>
  </si>
  <si>
    <t>2023 Jul</t>
  </si>
  <si>
    <t>https://psa.gov.ph/content/employment-rate-july-2023-was-estimated-952-percent</t>
  </si>
  <si>
    <t>2023 Aug</t>
  </si>
  <si>
    <t>https://psa.gov.ph/content/employment-rate-august-2023-was-estimated-956-percent</t>
  </si>
  <si>
    <t>2023 Sep</t>
  </si>
  <si>
    <t>https://psa.gov.ph/content/unemployment-rate-september-2023-was-estimated-45-percent</t>
  </si>
  <si>
    <t>2023 Oct</t>
  </si>
  <si>
    <t>https://psa.gov.ph/content/employment-rate-october-2023-was-estimated-958-percent</t>
  </si>
  <si>
    <t>2023 Nov</t>
  </si>
  <si>
    <t>https://psa.gov.ph/content/unemployment-rate-november-2023-was-estimated-36-percent</t>
  </si>
  <si>
    <t>2023 Dec</t>
  </si>
  <si>
    <t>2023 Annual</t>
  </si>
  <si>
    <t>Household population 15+ years old (Persons)</t>
  </si>
  <si>
    <t>LFPR (Percent)</t>
  </si>
  <si>
    <t>Labor Force (Persons)</t>
  </si>
  <si>
    <t>Employment (Percent)</t>
  </si>
  <si>
    <t>Employed (Persons)</t>
  </si>
  <si>
    <t>Unemployment (Percent)</t>
  </si>
  <si>
    <t>Unemployed (Persons)</t>
  </si>
  <si>
    <t>Underemployment (Percent)</t>
  </si>
  <si>
    <t>LFS Results</t>
  </si>
  <si>
    <t>https://psa.gov.ph/statistics/survey/labor-force/lfs-index</t>
  </si>
  <si>
    <t>https://psa.gov.ph/statistics/survey/labor-and-employment/labor-force-survey/table</t>
  </si>
  <si>
    <t>https://psa.gov.ph/statistics/labor-force-survey/press-release/stat-tables</t>
  </si>
  <si>
    <t>ISH Bulletin</t>
  </si>
  <si>
    <t>https://psa.gov.ph/content/integrated-survey-households-ish-bulletin</t>
  </si>
  <si>
    <t>Preliminary</t>
  </si>
  <si>
    <t>Statistical Tables</t>
  </si>
  <si>
    <t>Employment Situation</t>
  </si>
  <si>
    <t>https://psa.gov.ph/content/employment-rate-estimated-926-percent-january-2008-results-january-2008-labor-force-survey</t>
  </si>
  <si>
    <t>https://psa.gov.ph/content/employment-rate-recorded-920-percent-april-2008-results-april-2008-labor-force-survey-lfs</t>
  </si>
  <si>
    <t>https://psa.gov.ph/content/employment-rate-reported-926-percent-july-2008-results-july-2008-labor-force-survey-lfs</t>
  </si>
  <si>
    <t>https://psa.gov.ph/content/unemployment-rate-estimated-68-percent-october-2008-results-october-2008-labor-force-survey</t>
  </si>
  <si>
    <t>https://psa.gov.ph/content/unemployment-rate-posted-77-percent-january-2009-results-january-2009-labor-force-survey-lfs</t>
  </si>
  <si>
    <t>https://psa.gov.ph/content/employment-rate-reported-925-percent-april-2009-results-april-2009-labor-force-survey-lfs</t>
  </si>
  <si>
    <t>https://psa.gov.ph/content/unemployment-rate-posted-76-percent-july-2009-results-july-2009-labor-force-survey-lfs</t>
  </si>
  <si>
    <t>https://psa.gov.ph/content/employment-rate-declined-929-percent-october-2009-results-october-2009-labor-force-survey</t>
  </si>
  <si>
    <t>https://psa.gov.ph/content/employment-rate-reported-927-percent-january-2010-results-january-2010-labor-force-survey</t>
  </si>
  <si>
    <t>https://psa.gov.ph/content/employment-rate-registered-920-percent-april-2010-results-april-2010-labor-force-survey-lfs</t>
  </si>
  <si>
    <t>https://psa.gov.ph/content/employment-rate-estimated-931-percent-july-2010-results-july-2010-labor-force-survey-lfs</t>
  </si>
  <si>
    <t>https://psa.gov.ph/content/employment-rate-was-93-percent-october-2010-results-october-2010-labor-force-survey-lfs</t>
  </si>
  <si>
    <t>https://psa.gov.ph/content/2010-annual-labor-and-employment-status</t>
  </si>
  <si>
    <t>https://psa.gov.ph/content/employment-rate-recorded-926-percent-january-2011-results-january-2011-labor-force-survey</t>
  </si>
  <si>
    <t>https://psa.gov.ph/content/employment-rate-estimated-928-percent-april-2011-results-april-2011-labor-force-survey-lfs</t>
  </si>
  <si>
    <t>https://psa.gov.ph/content/employment-situation-april-2011</t>
  </si>
  <si>
    <t>https://psa.gov.ph/content/employment-rate-estimated-929-percent-july-2011-results-july-2011-labor-force-survey-lfs</t>
  </si>
  <si>
    <t>https://psa.gov.ph/content/employment-situation-july-2011</t>
  </si>
  <si>
    <t>https://psa.gov.ph/content/employment-rate-estimated-936-percent-october-2011-results-october-2011-labor-force-survey</t>
  </si>
  <si>
    <t>https://psa.gov.ph/content/employment-situation-october-2011-final-results</t>
  </si>
  <si>
    <t>https://psa.gov.ph/content/2011-annual-labor-and-employment-status-comparative-annual-estimates-2010-and-2011</t>
  </si>
  <si>
    <t>https://psa.gov.ph/content/employment-rate-january-2012-estimated-928-percent-results-january-2012-labor-force-survey-0</t>
  </si>
  <si>
    <t>https://psa.gov.ph/content/employment-situation-january-2012-final-results</t>
  </si>
  <si>
    <t>https://psa.gov.ph/content/employment-rate-april-2012-estimated-931-percent-results-april-2012-labor-force-survey</t>
  </si>
  <si>
    <t>https://psa.gov.ph/content/employment-situation-april-2012-final-results</t>
  </si>
  <si>
    <t>https://psa.gov.ph/content/employment-rate-july-2012-estimated-930-percent</t>
  </si>
  <si>
    <t>https://psa.gov.ph/content/employment-situation-july-2012-final-results</t>
  </si>
  <si>
    <t>https://psa.gov.ph/content/employment-rate-estimated-932-percent-october-2012-results-october-2012-labor-force-survey</t>
  </si>
  <si>
    <t>https://psa.gov.ph/content/employment-situation-october-2012-final-results</t>
  </si>
  <si>
    <t>https://psa.gov.ph/content/2012-annual-labor-and-employment-status-annual-estimates-2012</t>
  </si>
  <si>
    <t>https://psa.gov.ph/content/employment-rate-january-2013-estimated-929-percent-results-january-2013-labor-force-survey</t>
  </si>
  <si>
    <t>https://psa.gov.ph/content/employment-situation-january-2013-final-results</t>
  </si>
  <si>
    <t>https://psa.gov.ph/content/employment-rate-estimated-925-percent-april-2013</t>
  </si>
  <si>
    <t>https://psa.gov.ph/content/employment-situation-april-2013-final-results</t>
  </si>
  <si>
    <t>https://psa.gov.ph/content/employment-rate-july-2013-estimated-927-percent</t>
  </si>
  <si>
    <t>https://psa.gov.ph/content/employment-situation-july-2013-final-results</t>
  </si>
  <si>
    <t>https://psa.gov.ph/content/employment-rate-estimated-935-percent-october-2013</t>
  </si>
  <si>
    <t>https://psa.gov.ph/content/employment-situation-october-2013-final-results</t>
  </si>
  <si>
    <t>https://psa.gov.ph/content/2013-annual-labor-and-employment-status-annual-estimates-2013</t>
  </si>
  <si>
    <t>https://psa.gov.ph/content/employment-rate-january-2014-estimated-925-percent</t>
  </si>
  <si>
    <t>https://psa.gov.ph/content/employment-situation-january-2014-region-viii-was-not-covered-round-final-results</t>
  </si>
  <si>
    <t>https://psa.gov.ph/content/employment-rate-april-2014-estimated-930-percent</t>
  </si>
  <si>
    <t>https://psa.gov.ph/content/employment-situation-april-2014-excludes-province-leyte-final-results</t>
  </si>
  <si>
    <t>https://psa.gov.ph/content/employment-rate-july-2014-estimated-933-percent</t>
  </si>
  <si>
    <t>https://psa.gov.ph/content/employment-situation-july-2014-final-results</t>
  </si>
  <si>
    <t>https://psa.gov.ph/content/employment-rate-october-2014-estimated-940-percent</t>
  </si>
  <si>
    <t>https://psa.gov.ph/content/employment-situation-october-2014-final-results</t>
  </si>
  <si>
    <t>https://psa.gov.ph/content/2014-annual-labor-and-employment-status-comparative-annual-estimates-2014-and-2013</t>
  </si>
  <si>
    <t>https://psa.gov.ph/content/employment-rate-estimated-934-percent-january-2015</t>
  </si>
  <si>
    <t>https://psa.gov.ph/content/employment-situation-january-2015%C3%83%C6%92%C3%A2%E2%82%AC%C5%A1%C3%83%E2%80%9A%C3%82%C2%B9-final-results</t>
  </si>
  <si>
    <t>https://psa.gov.ph/content/employment-rate-estimated-936-percent-april-2015</t>
  </si>
  <si>
    <t>https://psa.gov.ph/content/employment-situation-april-2015-final-results</t>
  </si>
  <si>
    <t>https://psa.gov.ph/content/employment-rate-estimated-935-percent-july-2015</t>
  </si>
  <si>
    <t>https://psa.gov.ph/content/employment-situation-july-2015-final-results</t>
  </si>
  <si>
    <t>https://psa.gov.ph/content/employment-rate-estimated-944-percent-october-2015</t>
  </si>
  <si>
    <t>https://psa.gov.ph/content/employment-situation-october-2015-final-results</t>
  </si>
  <si>
    <t>https://psa.gov.ph/content/2015-annual-labor-and-employment-status-preliminary-results-2015-annual-estimates</t>
  </si>
  <si>
    <t>https://psa.gov.ph/content/employment-rate-january-2016-estimated-942-percent</t>
  </si>
  <si>
    <t>https://psa.gov.ph/content/employment-situation-january-2016-final-results</t>
  </si>
  <si>
    <t>https://psa.gov.ph/content/employment-rate-april-2016-estimated-939-percent</t>
  </si>
  <si>
    <t>https://psa.gov.ph/content/employment-situation-april-2016-final-results</t>
  </si>
  <si>
    <t>https://psa.gov.ph/content/employment-rate-july-2016-estimated-946-percent</t>
  </si>
  <si>
    <t>https://psa.gov.ph/content/employment-situation-july-2016-final-results</t>
  </si>
  <si>
    <t>https://psa.gov.ph/content/employment-rate-october-2016-estimated-953-percent</t>
  </si>
  <si>
    <t>https://psa.gov.ph/content/employment-situation-october-2016-final-results</t>
  </si>
  <si>
    <t>https://psa.gov.ph/content/2016-annual-labor-and-employment-status</t>
  </si>
  <si>
    <t>https://psa.gov.ph/content/employment-rate-january-2017-estimated-934-percent</t>
  </si>
  <si>
    <t>https://psa.gov.ph/content/employment-situation-january-2017-final-results</t>
  </si>
  <si>
    <t>https://psa.gov.ph/content/employment-rate-april-2017-estimated-943-percent</t>
  </si>
  <si>
    <t>https://psa.gov.ph/content/employment-situation-april-2017-final-results</t>
  </si>
  <si>
    <t>https://psa.gov.ph/content/employment-rate-july-2017-estimated-944-percent</t>
  </si>
  <si>
    <t>https://psa.gov.ph/content/employment-situation-july-2017</t>
  </si>
  <si>
    <t>https://psa.gov.ph/content/employment-rate-october-2017-estimated-950-percent</t>
  </si>
  <si>
    <t>https://psa.gov.ph/content/employment-situation-october-2017</t>
  </si>
  <si>
    <t>https://psa.gov.ph/content/2017-annual-labor-and-employment-status</t>
  </si>
  <si>
    <t>https://psa.gov.ph/content/employment-rate-january-2018-estimated-947-percent</t>
  </si>
  <si>
    <t>https://psa.gov.ph/content/employment-situation-january-2018-final-results</t>
  </si>
  <si>
    <t>https://psa.gov.ph/content/employment-rate-april-2018-estimated-945-percent</t>
  </si>
  <si>
    <t>https://psa.gov.ph/content/employment-situation-april-2018</t>
  </si>
  <si>
    <t>https://psa.gov.ph/content/employment-rate-july-2018-estimated-946-percent</t>
  </si>
  <si>
    <t>https://psa.gov.ph/content/employment-situation-july-2018</t>
  </si>
  <si>
    <t>https://psa.gov.ph/content/employment-rate-october-2018-was-estimated-949-percent</t>
  </si>
  <si>
    <t>https://psa.gov.ph/content/employment-situation-october-2018</t>
  </si>
  <si>
    <t>https://psa.gov.ph/content/2018-annual-labor-and-employment-status</t>
  </si>
  <si>
    <t>https://psa.gov.ph/content/employment-rate-january-2019-estimated-948-percent</t>
  </si>
  <si>
    <t>https://psa.gov.ph/content/employment-situation-january-2019</t>
  </si>
  <si>
    <t>https://psa.gov.ph/content/employment-rate-april-2019-estimated-949-percent</t>
  </si>
  <si>
    <t>https://psa.gov.ph/content/employment-situation-april-2019</t>
  </si>
  <si>
    <t>https://psa.gov.ph/content/employment-rate-july-2019-estimated-946-percent</t>
  </si>
  <si>
    <t>https://psa.gov.ph/content/employment-situation-july-2019</t>
  </si>
  <si>
    <t>https://psa.gov.ph/content/employment-rate-october-2019-estimated-955-percent</t>
  </si>
  <si>
    <t>https://psa.gov.ph/content/employment-situation-october-2019</t>
  </si>
  <si>
    <t>https://psa.gov.ph/content/preliminary-results-2019-annual-estimates-labor-force-survey-lfs</t>
  </si>
  <si>
    <t>https://psa.gov.ph/content/employment-rate-january-2020-estimated-947-percent</t>
  </si>
  <si>
    <t>https://psa.gov.ph/content/employment-situation-january-2020-0</t>
  </si>
  <si>
    <t>https://psa.gov.ph/content/employment-situation-april-2020</t>
  </si>
  <si>
    <t>https://psa.gov.ph/content/employment-situation-april-2020-0</t>
  </si>
  <si>
    <t>https://psa.gov.ph/content/employment-situation-july-2020</t>
  </si>
  <si>
    <t>https://psa.gov.ph/content/employment-situation-july-2020-0</t>
  </si>
  <si>
    <t>https://psa.gov.ph/content/employment-situation-october-2020</t>
  </si>
  <si>
    <t>https://psa.gov.ph/content/employment-situation-october-2020-0</t>
  </si>
  <si>
    <t>https://psa.gov.ph/statistics/survey/labor-and-employment/labor-force-survey/title/Employment%20Situation%20in%20July%202021</t>
  </si>
  <si>
    <t>PSY</t>
  </si>
  <si>
    <t>https://psa.gov.ph/products-and-services/publications/philippine-statistical-yearbook</t>
  </si>
  <si>
    <t>YLS</t>
  </si>
  <si>
    <t>https://psa.gov.ph/content/yearbook-labor-statistics-yls</t>
  </si>
  <si>
    <t>PY</t>
  </si>
  <si>
    <t>https://psa.gov.ph/content/labor-0</t>
  </si>
  <si>
    <t>CLS</t>
  </si>
  <si>
    <t>https://psa.gov.ph/content/current-labor-statistics</t>
  </si>
  <si>
    <t>ISLE</t>
  </si>
  <si>
    <t>https://psa.gov.ph/content/integrated-survey-labor-and-employment-statistical-report</t>
  </si>
  <si>
    <t>https://psa.gov.ph/content/unemployment-rate-december-2023-was-estimated-31-percent</t>
  </si>
  <si>
    <t>2024 Jan</t>
  </si>
  <si>
    <t>2024 Feb</t>
  </si>
  <si>
    <t>2024 Mar</t>
  </si>
  <si>
    <t>2024 Apr</t>
  </si>
  <si>
    <t>2024 May</t>
  </si>
  <si>
    <t>2024 Jun</t>
  </si>
  <si>
    <t>2024 Jul</t>
  </si>
  <si>
    <t>2024 Aug</t>
  </si>
  <si>
    <t>2024 Sep</t>
  </si>
  <si>
    <t>2024 Oct</t>
  </si>
  <si>
    <t>2024 Nov</t>
  </si>
  <si>
    <t>2024 Dec</t>
  </si>
  <si>
    <t>2024 Annual</t>
  </si>
  <si>
    <t>https://psa.gov.ph/content/employment-rate-january-2024-was-estimated-955-percent</t>
  </si>
  <si>
    <t>2024</t>
  </si>
  <si>
    <t>https://psa.gov.ph/content/unemployment-rate-february-2024-was-estimated-35-percent</t>
  </si>
  <si>
    <t>https://psa.gov.ph/content/unemployment-rate-march-2024-was-estimated-39-percent</t>
  </si>
  <si>
    <t>https://psa.gov.ph/content/unemployment-rate-april-2024-was-estimated-40-percent</t>
  </si>
  <si>
    <t>https://psa.gov.ph/content/employment-rate-may-2024-was-estimated-959-percent</t>
  </si>
  <si>
    <t>https://psa.gov.ph/content/employment-rate-june-2024-was-estimated-969-percent</t>
  </si>
  <si>
    <t>https://psa.gov.ph/content/unemployment-rate-july-2024-was-estimated-47-percent</t>
  </si>
  <si>
    <t>https://psa.gov.ph/content/employment-rate-august-2024-was-estimated-960-percent</t>
  </si>
  <si>
    <t>https://psa.gov.ph/content/unemployment-rate-september-2024-was-estimated-37-percent</t>
  </si>
  <si>
    <t>https://psa.gov.ph/content/2022-annual-provincial-labor-market-statistics-preliminary-results</t>
  </si>
  <si>
    <t>https://psa.gov.ph/content/2023-annual-provincial-labor-market-statistics-preliminary-results</t>
  </si>
  <si>
    <t>https://psa.gov.ph/content/unemployment-rate-october-2024-was-estimated-39-percent</t>
  </si>
  <si>
    <t>Services</t>
  </si>
  <si>
    <t>Activities of Extraterritorial Organizations and Bodies</t>
  </si>
  <si>
    <t>Other Service Activities (includes Activities of Households as Employers; Undifferentiated Goods and Services-producing Activities of Household for Own Use)</t>
  </si>
  <si>
    <t>Arts, Entertainment and Recreation</t>
  </si>
  <si>
    <t>Human Health and Social Work Activities</t>
  </si>
  <si>
    <t>Education</t>
  </si>
  <si>
    <t>Public Administration and Defense; Comuplsory Social Security</t>
  </si>
  <si>
    <t>Administrative and Support Service Activities</t>
  </si>
  <si>
    <t>Professional, Scientific and Technical Activities</t>
  </si>
  <si>
    <t>Real Estate Activities</t>
  </si>
  <si>
    <t>Financial and Insurance Activities</t>
  </si>
  <si>
    <t>Information and Communication</t>
  </si>
  <si>
    <t>Accommodation and Food Services Activities</t>
  </si>
  <si>
    <t>Transportation and Storage</t>
  </si>
  <si>
    <t>Wholesale and Retail Trade; Repair of Motor Vehicles and Motorcycles</t>
  </si>
  <si>
    <t>TOTAL</t>
  </si>
  <si>
    <t>Industry</t>
  </si>
  <si>
    <t>Construction</t>
  </si>
  <si>
    <t>Water Supply; Sewerage, Waste Management and Remediation Activities</t>
  </si>
  <si>
    <t>Electricity, Gas, Steam and Air Conditioning Supply</t>
  </si>
  <si>
    <t>Manufacturing</t>
  </si>
  <si>
    <t>Mining and Quarrying</t>
  </si>
  <si>
    <t>Agriculture</t>
  </si>
  <si>
    <t>Fishing and Aquaculture</t>
  </si>
  <si>
    <t>Agriculture, Hunting, and Forestry</t>
  </si>
  <si>
    <t>ALL INDUSTRIES</t>
  </si>
  <si>
    <t>2024Oct</t>
  </si>
  <si>
    <t>2024Sep</t>
  </si>
  <si>
    <t>2024Aug</t>
  </si>
  <si>
    <t>2024Jul</t>
  </si>
  <si>
    <t>2024Jun</t>
  </si>
  <si>
    <t>2024May</t>
  </si>
  <si>
    <t>2024Apr</t>
  </si>
  <si>
    <t>2024Mar</t>
  </si>
  <si>
    <t>2024Feb</t>
  </si>
  <si>
    <t>2024Jan</t>
  </si>
  <si>
    <t>2023Dec</t>
  </si>
  <si>
    <t>2023Nov</t>
  </si>
  <si>
    <t>2023Oct</t>
  </si>
  <si>
    <t>2023Sep</t>
  </si>
  <si>
    <t>2023Aug</t>
  </si>
  <si>
    <t>2023Jul</t>
  </si>
  <si>
    <t>2023Jun</t>
  </si>
  <si>
    <t>2023May</t>
  </si>
  <si>
    <t>2023Apr</t>
  </si>
  <si>
    <t>2023Mar</t>
  </si>
  <si>
    <t>2023Feb</t>
  </si>
  <si>
    <t>2023Jan</t>
  </si>
  <si>
    <t>2022Dec</t>
  </si>
  <si>
    <t>2022Nov</t>
  </si>
  <si>
    <t>2022Oct</t>
  </si>
  <si>
    <t>2022Sep</t>
  </si>
  <si>
    <t>2022Aug</t>
  </si>
  <si>
    <t>2022Jul</t>
  </si>
  <si>
    <t>2022Jun</t>
  </si>
  <si>
    <t>2022May</t>
  </si>
  <si>
    <t>2022Apr</t>
  </si>
  <si>
    <t>2022Mar</t>
  </si>
  <si>
    <t>2022Feb</t>
  </si>
  <si>
    <t>2022Jan</t>
  </si>
  <si>
    <t>2021Dec</t>
  </si>
  <si>
    <t>2021Nov</t>
  </si>
  <si>
    <t>2021Oct</t>
  </si>
  <si>
    <t>2021Sep</t>
  </si>
  <si>
    <t>2021Aug</t>
  </si>
  <si>
    <t>2021Jul</t>
  </si>
  <si>
    <t>2021Jun</t>
  </si>
  <si>
    <t>2021May</t>
  </si>
  <si>
    <t>2021Apr</t>
  </si>
  <si>
    <t>2021Mar</t>
  </si>
  <si>
    <t>2021Feb</t>
  </si>
  <si>
    <t>2021Jan</t>
  </si>
  <si>
    <t>2020Oct</t>
  </si>
  <si>
    <t>2020Jul</t>
  </si>
  <si>
    <t>2020Apr</t>
  </si>
  <si>
    <t>2020Jan</t>
  </si>
  <si>
    <t>2019Oct</t>
  </si>
  <si>
    <t>2019Jul</t>
  </si>
  <si>
    <t>2019Apr</t>
  </si>
  <si>
    <t>2019Jan</t>
  </si>
  <si>
    <t>2018Oct</t>
  </si>
  <si>
    <t>2018Jul</t>
  </si>
  <si>
    <t>2018Apr</t>
  </si>
  <si>
    <t>2018Jan</t>
  </si>
  <si>
    <t>2017Oct</t>
  </si>
  <si>
    <t>2017Jul</t>
  </si>
  <si>
    <t>2017Apr</t>
  </si>
  <si>
    <t>2017Jan</t>
  </si>
  <si>
    <t>2016Oct</t>
  </si>
  <si>
    <t>2016Jul</t>
  </si>
  <si>
    <t>2016Apr</t>
  </si>
  <si>
    <t>2016Jan</t>
  </si>
  <si>
    <t>Population Base</t>
  </si>
  <si>
    <t>Group</t>
  </si>
  <si>
    <t>https://psa.gov.ph/content/employment-rate-november-2024-was-estimated-968-percent</t>
  </si>
  <si>
    <t>2024Nov</t>
  </si>
  <si>
    <t>https://psa.gov.ph/content/unemployment-rate-december-2024-was-estimated-31-percent</t>
  </si>
  <si>
    <t>2024Dec</t>
  </si>
  <si>
    <t>2025 Jan</t>
  </si>
  <si>
    <t>2025 Feb</t>
  </si>
  <si>
    <t>2025 Mar</t>
  </si>
  <si>
    <t>2025 Apr</t>
  </si>
  <si>
    <t>2025 May</t>
  </si>
  <si>
    <t>2025 Jun</t>
  </si>
  <si>
    <t>2025 Jul</t>
  </si>
  <si>
    <t>2025 Aug</t>
  </si>
  <si>
    <t>2025 Sep</t>
  </si>
  <si>
    <t>2025 Oct</t>
  </si>
  <si>
    <t>2025 Nov</t>
  </si>
  <si>
    <t>2025 Dec</t>
  </si>
  <si>
    <t>2025 Annual</t>
  </si>
  <si>
    <t>https://psa.gov.ph/content/unemployment-rate-january-2025-was-estimated-43-percent</t>
  </si>
  <si>
    <t>2025</t>
  </si>
  <si>
    <t>https://psa.gov.ph/content/employment-rate-february-2025-was-estimated-962-percent</t>
  </si>
  <si>
    <t>https://psa.gov.ph/content/employment-rate-march-2025-was-estimated-961-percent</t>
  </si>
  <si>
    <t>https://psa.gov.ph/content/unemployment-rate-april-2025-was-estimated-41-percent</t>
  </si>
  <si>
    <t>Indicator</t>
  </si>
  <si>
    <t>Sex</t>
  </si>
  <si>
    <t>Region</t>
  </si>
  <si>
    <t>Total Population 15 Years Old and Over</t>
  </si>
  <si>
    <t>Philippines</t>
  </si>
  <si>
    <t>National Capital Region (NCR)</t>
  </si>
  <si>
    <t>Cordillera Administrative Region (CAR)</t>
  </si>
  <si>
    <t>Region I (Ilocos Region)</t>
  </si>
  <si>
    <t>Region II (Cagayan Valley)</t>
  </si>
  <si>
    <t>Region III (Central Luzon)</t>
  </si>
  <si>
    <t>Region IV-A (CALABARZON)</t>
  </si>
  <si>
    <t>Region IV-B (MIMAROPA)</t>
  </si>
  <si>
    <t>Region V (Bicol Region)</t>
  </si>
  <si>
    <t>Region VI (Western Visayas)</t>
  </si>
  <si>
    <t>Region VII (Central Visayas)</t>
  </si>
  <si>
    <t>Region VIII (Eastern Visayas)</t>
  </si>
  <si>
    <t>Region IX (Zamboanga Peninsula)</t>
  </si>
  <si>
    <t>Region X (Northern Mindanao)</t>
  </si>
  <si>
    <t>Region XI (Davao Region)</t>
  </si>
  <si>
    <t>Region XII (SOCCSKSARGEN)</t>
  </si>
  <si>
    <t>Region XIII (Caraga)</t>
  </si>
  <si>
    <t>Bangsamoro Autonomous Region in Muslim Mindanao (BARMM)</t>
  </si>
  <si>
    <t>Total Labor Force</t>
  </si>
  <si>
    <t>Not in the Labor Force</t>
  </si>
  <si>
    <t>https://psa.gov.ph/content/participation-labor-force-may-2025-increased-5232-million-filipinos-aged-15-years-and-over</t>
  </si>
  <si>
    <t>INDUSTRY</t>
  </si>
  <si>
    <t>AGRICULTURE</t>
  </si>
  <si>
    <t>SERVICES</t>
  </si>
  <si>
    <t>PSY 2009 onwards</t>
  </si>
  <si>
    <t>YLS 2006</t>
  </si>
  <si>
    <t>LFS 1992</t>
  </si>
  <si>
    <t>LFS 1991</t>
  </si>
  <si>
    <t>LFS 1988</t>
  </si>
  <si>
    <t>LFS 1989</t>
  </si>
  <si>
    <t>LFS 1990</t>
  </si>
  <si>
    <t>https://psa.gov.ph/content/participation-labor-force-june-2025-increased-5242-million-filipinos-aged-15-years-and-over</t>
  </si>
  <si>
    <t>https://psa.gov.ph/content/participation-labor-force-july-2025-decreased-4864-million-filipinos-aged-15-years-and-over</t>
  </si>
  <si>
    <t>2025Jan</t>
  </si>
  <si>
    <t>2025Feb</t>
  </si>
  <si>
    <t>2025Mar</t>
  </si>
  <si>
    <t>2025Apr</t>
  </si>
  <si>
    <t>2025May</t>
  </si>
  <si>
    <t>2025Jun</t>
  </si>
  <si>
    <t>2025Jul</t>
  </si>
  <si>
    <t>2025Aug</t>
  </si>
  <si>
    <t>2025Sep</t>
  </si>
  <si>
    <t>2025Oct</t>
  </si>
  <si>
    <t>2025Nov</t>
  </si>
  <si>
    <t>2025Dec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</si>
</sst>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0.000"/>
    <numFmt numFmtId="166" formatCode="#,##0.0"/>
    <numFmt numFmtId="167" formatCode="#,##0.000"/>
  </numFmts>
  <fonts count="1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theme="3" tint="0.59999389629810485"/>
      </patternFill>
    </fill>
    <fill>
      <patternFill patternType="solid">
        <fgColor theme="2" tint="-0.249977111117893"/>
        <bgColor theme="2" tint="-0.249977111117893"/>
      </patternFill>
    </fill>
    <fill>
      <patternFill patternType="solid">
        <fgColor theme="2"/>
        <bgColor theme="2"/>
      </patternFill>
    </fill>
    <fill>
      <patternFill patternType="solid">
        <fgColor theme="2" tint="-9.9978637043366805E-2"/>
        <bgColor theme="2" tint="-9.9978637043366805E-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164" fontId="10" fillId="0" borderId="0" applyFont="0" applyFill="0" applyBorder="0" applyProtection="0"/>
    <xf numFmtId="0" fontId="8" fillId="0" borderId="0"/>
    <xf numFmtId="0" fontId="4" fillId="0" borderId="0"/>
  </cellStyleXfs>
  <cellXfs count="53">
    <xf numFmtId="0" fontId="0" fillId="0" borderId="0" xfId="0"/>
    <xf numFmtId="49" fontId="0" fillId="0" borderId="0" xfId="0" applyNumberFormat="1"/>
    <xf numFmtId="3" fontId="0" fillId="0" borderId="0" xfId="0" applyNumberFormat="1"/>
    <xf numFmtId="165" fontId="0" fillId="0" borderId="0" xfId="0" applyNumberFormat="1"/>
    <xf numFmtId="0" fontId="0" fillId="2" borderId="0" xfId="0" applyFill="1"/>
    <xf numFmtId="49" fontId="0" fillId="0" borderId="1" xfId="0" applyNumberFormat="1" applyBorder="1"/>
    <xf numFmtId="165" fontId="0" fillId="0" borderId="1" xfId="0" applyNumberFormat="1" applyBorder="1"/>
    <xf numFmtId="3" fontId="0" fillId="0" borderId="1" xfId="0" applyNumberFormat="1" applyBorder="1"/>
    <xf numFmtId="0" fontId="0" fillId="0" borderId="1" xfId="0" applyBorder="1"/>
    <xf numFmtId="0" fontId="0" fillId="3" borderId="0" xfId="0" applyFill="1"/>
    <xf numFmtId="49" fontId="0" fillId="4" borderId="0" xfId="0" applyNumberFormat="1" applyFill="1"/>
    <xf numFmtId="165" fontId="0" fillId="4" borderId="0" xfId="0" applyNumberFormat="1" applyFill="1"/>
    <xf numFmtId="3" fontId="0" fillId="4" borderId="0" xfId="0" applyNumberFormat="1" applyFill="1"/>
    <xf numFmtId="49" fontId="0" fillId="4" borderId="1" xfId="0" applyNumberFormat="1" applyFill="1" applyBorder="1"/>
    <xf numFmtId="165" fontId="0" fillId="4" borderId="1" xfId="0" applyNumberFormat="1" applyFill="1" applyBorder="1"/>
    <xf numFmtId="3" fontId="0" fillId="4" borderId="1" xfId="0" applyNumberFormat="1" applyFill="1" applyBorder="1"/>
    <xf numFmtId="0" fontId="0" fillId="3" borderId="1" xfId="0" applyFill="1" applyBorder="1"/>
    <xf numFmtId="0" fontId="0" fillId="5" borderId="0" xfId="0" applyFill="1"/>
    <xf numFmtId="0" fontId="0" fillId="4" borderId="0" xfId="0" applyFill="1"/>
    <xf numFmtId="0" fontId="0" fillId="4" borderId="1" xfId="0" applyFill="1" applyBorder="1"/>
    <xf numFmtId="0" fontId="0" fillId="0" borderId="0" xfId="0" applyAlignment="1">
      <alignment horizontal="center" vertical="center" wrapText="1"/>
    </xf>
    <xf numFmtId="166" fontId="0" fillId="0" borderId="0" xfId="0" applyNumberFormat="1"/>
    <xf numFmtId="49" fontId="9" fillId="0" borderId="0" xfId="0" applyNumberFormat="1" applyFont="1"/>
    <xf numFmtId="0" fontId="9" fillId="0" borderId="0" xfId="0" applyFont="1"/>
    <xf numFmtId="0" fontId="8" fillId="0" borderId="0" xfId="2"/>
    <xf numFmtId="0" fontId="8" fillId="0" borderId="0" xfId="2" applyAlignment="1">
      <alignment vertical="center"/>
    </xf>
    <xf numFmtId="167" fontId="8" fillId="0" borderId="0" xfId="2" applyNumberFormat="1"/>
    <xf numFmtId="0" fontId="9" fillId="0" borderId="0" xfId="2" applyFont="1"/>
    <xf numFmtId="0" fontId="9" fillId="0" borderId="0" xfId="2" applyFont="1" applyAlignment="1">
      <alignment vertical="center"/>
    </xf>
    <xf numFmtId="167" fontId="8" fillId="0" borderId="2" xfId="2" applyNumberFormat="1" applyBorder="1"/>
    <xf numFmtId="0" fontId="8" fillId="0" borderId="2" xfId="2" applyBorder="1"/>
    <xf numFmtId="0" fontId="8" fillId="6" borderId="0" xfId="2" applyFill="1"/>
    <xf numFmtId="0" fontId="11" fillId="0" borderId="0" xfId="2" applyFont="1"/>
    <xf numFmtId="0" fontId="0" fillId="0" borderId="0" xfId="0" applyAlignment="1">
      <alignment horizontal="left" vertical="center"/>
    </xf>
    <xf numFmtId="167" fontId="0" fillId="0" borderId="0" xfId="0" applyNumberFormat="1"/>
    <xf numFmtId="0" fontId="7" fillId="0" borderId="0" xfId="2" applyFont="1"/>
    <xf numFmtId="0" fontId="6" fillId="0" borderId="0" xfId="2" applyFont="1"/>
    <xf numFmtId="49" fontId="5" fillId="0" borderId="0" xfId="0" applyNumberFormat="1" applyFont="1"/>
    <xf numFmtId="49" fontId="4" fillId="0" borderId="0" xfId="0" applyNumberFormat="1" applyFont="1"/>
    <xf numFmtId="0" fontId="4" fillId="0" borderId="0" xfId="3"/>
    <xf numFmtId="0" fontId="11" fillId="0" borderId="0" xfId="3" applyFont="1"/>
    <xf numFmtId="0" fontId="4" fillId="0" borderId="0" xfId="3" applyAlignment="1">
      <alignment vertical="center"/>
    </xf>
    <xf numFmtId="167" fontId="4" fillId="0" borderId="0" xfId="3" applyNumberFormat="1"/>
    <xf numFmtId="167" fontId="11" fillId="0" borderId="2" xfId="3" applyNumberFormat="1" applyFont="1" applyBorder="1"/>
    <xf numFmtId="167" fontId="11" fillId="0" borderId="0" xfId="3" applyNumberFormat="1" applyFont="1"/>
    <xf numFmtId="166" fontId="0" fillId="0" borderId="1" xfId="0" applyNumberFormat="1" applyBorder="1"/>
    <xf numFmtId="0" fontId="3" fillId="0" borderId="0" xfId="0" applyFont="1"/>
    <xf numFmtId="3" fontId="11" fillId="0" borderId="0" xfId="0" applyNumberFormat="1" applyFont="1"/>
    <xf numFmtId="0" fontId="2" fillId="0" borderId="0" xfId="0" applyFont="1"/>
    <xf numFmtId="49" fontId="1" fillId="0" borderId="0" xfId="0" applyNumberFormat="1" applyFont="1"/>
    <xf numFmtId="0" fontId="8" fillId="0" borderId="0" xfId="2" applyFill="1"/>
    <xf numFmtId="167" fontId="7" fillId="0" borderId="0" xfId="2" applyNumberFormat="1" applyFont="1"/>
    <xf numFmtId="167" fontId="6" fillId="0" borderId="0" xfId="2" applyNumberFormat="1" applyFont="1"/>
  </cellXfs>
  <cellStyles count="4">
    <cellStyle name="Comma 3" xfId="1" xr:uid="{00000000-0005-0000-0000-000000000000}"/>
    <cellStyle name="Normal" xfId="0" builtinId="0"/>
    <cellStyle name="Normal 2" xfId="2" xr:uid="{53CE9DC3-8D87-4B3E-8769-099B40D53997}"/>
    <cellStyle name="Normal 3" xfId="3" xr:uid="{B35E831F-843B-47FA-8EEA-B8B1736AC29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9"/>
  <sheetViews>
    <sheetView tabSelected="1" workbookViewId="0">
      <pane xSplit="3" ySplit="1" topLeftCell="D281" activePane="bottomRight" state="frozen"/>
      <selection activeCell="F263" sqref="F263"/>
      <selection pane="topRight"/>
      <selection pane="bottomLeft"/>
      <selection pane="bottomRight" activeCell="F294" sqref="F294"/>
    </sheetView>
  </sheetViews>
  <sheetFormatPr defaultRowHeight="15" x14ac:dyDescent="0.25"/>
  <cols>
    <col min="1" max="1" width="12.85546875" style="1" customWidth="1"/>
    <col min="2" max="3" width="9.140625" style="1" customWidth="1"/>
    <col min="4" max="5" width="12.85546875" style="1" customWidth="1"/>
    <col min="10" max="14" width="9.140625" style="2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t="s">
        <v>14</v>
      </c>
      <c r="P1" t="s">
        <v>15</v>
      </c>
    </row>
    <row r="2" spans="1:16" x14ac:dyDescent="0.25">
      <c r="A2" s="1" t="s">
        <v>16</v>
      </c>
      <c r="B2" s="1" t="s">
        <v>17</v>
      </c>
      <c r="C2" s="1" t="s">
        <v>18</v>
      </c>
      <c r="D2" s="1" t="s">
        <v>19</v>
      </c>
      <c r="F2" s="3"/>
      <c r="G2" s="3"/>
      <c r="H2" s="3"/>
      <c r="I2" s="3"/>
      <c r="O2" s="2"/>
      <c r="P2" s="4"/>
    </row>
    <row r="3" spans="1:16" x14ac:dyDescent="0.25">
      <c r="A3" s="1" t="s">
        <v>20</v>
      </c>
      <c r="B3" s="1" t="s">
        <v>17</v>
      </c>
      <c r="C3" s="1" t="s">
        <v>21</v>
      </c>
      <c r="D3" s="1" t="s">
        <v>19</v>
      </c>
      <c r="F3" s="3"/>
      <c r="G3" s="3"/>
      <c r="H3" s="3"/>
      <c r="I3" s="3"/>
      <c r="O3" s="2"/>
      <c r="P3" s="4"/>
    </row>
    <row r="4" spans="1:16" x14ac:dyDescent="0.25">
      <c r="A4" s="1" t="s">
        <v>22</v>
      </c>
      <c r="B4" s="1" t="s">
        <v>17</v>
      </c>
      <c r="C4" s="1" t="s">
        <v>23</v>
      </c>
      <c r="D4" s="1" t="s">
        <v>19</v>
      </c>
      <c r="F4" s="3">
        <f t="shared" ref="F4:F10" si="0">K4/J4</f>
        <v>0.60462213632886419</v>
      </c>
      <c r="G4" s="3">
        <f t="shared" ref="G4:G10" si="1">L4/K4</f>
        <v>0.94812545781447688</v>
      </c>
      <c r="H4" s="3">
        <f>M4/K4</f>
        <v>5.1941133382166875E-2</v>
      </c>
      <c r="I4" s="3">
        <f>O4/L4</f>
        <v>0.2552324764714145</v>
      </c>
      <c r="J4" s="2">
        <v>24837</v>
      </c>
      <c r="K4" s="2">
        <v>15017</v>
      </c>
      <c r="L4" s="2">
        <v>14238</v>
      </c>
      <c r="M4" s="2">
        <v>780</v>
      </c>
      <c r="N4" s="2">
        <f>J4-K4</f>
        <v>9820</v>
      </c>
      <c r="O4" s="2">
        <v>3634</v>
      </c>
      <c r="P4" s="4" t="s">
        <v>24</v>
      </c>
    </row>
    <row r="5" spans="1:16" x14ac:dyDescent="0.25">
      <c r="A5" s="1" t="s">
        <v>25</v>
      </c>
      <c r="B5" s="1" t="s">
        <v>17</v>
      </c>
      <c r="C5" s="1" t="s">
        <v>26</v>
      </c>
      <c r="D5" s="1" t="s">
        <v>19</v>
      </c>
      <c r="F5" s="3"/>
      <c r="G5" s="3"/>
      <c r="H5" s="3"/>
      <c r="I5" s="3"/>
      <c r="O5" s="2"/>
      <c r="P5" s="4"/>
    </row>
    <row r="6" spans="1:16" x14ac:dyDescent="0.25">
      <c r="A6" s="5" t="s">
        <v>27</v>
      </c>
      <c r="B6" s="5" t="s">
        <v>17</v>
      </c>
      <c r="C6" s="5" t="s">
        <v>28</v>
      </c>
      <c r="D6" s="5" t="s">
        <v>19</v>
      </c>
      <c r="E6" s="5"/>
      <c r="F6" s="6"/>
      <c r="G6" s="6"/>
      <c r="H6" s="6"/>
      <c r="I6" s="6"/>
      <c r="J6" s="7"/>
      <c r="K6" s="7"/>
      <c r="L6" s="7"/>
      <c r="M6" s="7"/>
      <c r="N6" s="7"/>
      <c r="O6" s="7"/>
      <c r="P6" s="8"/>
    </row>
    <row r="7" spans="1:16" x14ac:dyDescent="0.25">
      <c r="A7" s="1" t="s">
        <v>29</v>
      </c>
      <c r="B7" s="1" t="s">
        <v>30</v>
      </c>
      <c r="C7" s="1" t="s">
        <v>18</v>
      </c>
      <c r="D7" s="1" t="s">
        <v>31</v>
      </c>
      <c r="E7" s="1" t="s">
        <v>32</v>
      </c>
      <c r="F7" s="3">
        <f t="shared" si="0"/>
        <v>0.63320264543978455</v>
      </c>
      <c r="G7" s="3">
        <f t="shared" si="1"/>
        <v>0.93720682969541558</v>
      </c>
      <c r="H7" s="3">
        <f>M7/K7</f>
        <v>6.2793170304584409E-2</v>
      </c>
      <c r="I7" s="3">
        <f>O7/L7</f>
        <v>0.22422422422422422</v>
      </c>
      <c r="J7" s="2">
        <v>25251</v>
      </c>
      <c r="K7" s="2">
        <v>15989</v>
      </c>
      <c r="L7" s="2">
        <v>14985</v>
      </c>
      <c r="M7" s="2">
        <v>1004</v>
      </c>
      <c r="N7" s="2">
        <f>J7-K7</f>
        <v>9262</v>
      </c>
      <c r="O7" s="2">
        <v>3360</v>
      </c>
      <c r="P7" s="4" t="s">
        <v>24</v>
      </c>
    </row>
    <row r="8" spans="1:16" x14ac:dyDescent="0.25">
      <c r="A8" s="1" t="s">
        <v>33</v>
      </c>
      <c r="B8" s="1" t="s">
        <v>30</v>
      </c>
      <c r="C8" s="1" t="s">
        <v>21</v>
      </c>
      <c r="D8" s="1" t="s">
        <v>31</v>
      </c>
      <c r="F8" s="3"/>
      <c r="G8" s="3"/>
      <c r="H8" s="3"/>
      <c r="I8" s="3"/>
      <c r="O8" s="2"/>
      <c r="P8" s="4"/>
    </row>
    <row r="9" spans="1:16" x14ac:dyDescent="0.25">
      <c r="A9" s="1" t="s">
        <v>34</v>
      </c>
      <c r="B9" s="1" t="s">
        <v>30</v>
      </c>
      <c r="C9" s="1" t="s">
        <v>23</v>
      </c>
      <c r="D9" s="1" t="s">
        <v>31</v>
      </c>
      <c r="F9" s="3">
        <f t="shared" si="0"/>
        <v>0.58176600612711826</v>
      </c>
      <c r="G9" s="3">
        <f t="shared" si="1"/>
        <v>0.95547260365284625</v>
      </c>
      <c r="H9" s="3">
        <f>M9/K9</f>
        <v>4.4527396347153712E-2</v>
      </c>
      <c r="I9" s="3">
        <f>O9/L9</f>
        <v>0.17427096414120274</v>
      </c>
      <c r="J9" s="2">
        <v>25787</v>
      </c>
      <c r="K9" s="2">
        <v>15002</v>
      </c>
      <c r="L9" s="2">
        <v>14334</v>
      </c>
      <c r="M9" s="2">
        <v>668</v>
      </c>
      <c r="N9" s="2">
        <f>J9-K9</f>
        <v>10785</v>
      </c>
      <c r="O9" s="2">
        <v>2498</v>
      </c>
      <c r="P9" s="4" t="s">
        <v>35</v>
      </c>
    </row>
    <row r="10" spans="1:16" x14ac:dyDescent="0.25">
      <c r="A10" s="1" t="s">
        <v>36</v>
      </c>
      <c r="B10" s="1" t="s">
        <v>30</v>
      </c>
      <c r="C10" s="1" t="s">
        <v>26</v>
      </c>
      <c r="D10" s="1" t="s">
        <v>31</v>
      </c>
      <c r="F10" s="3">
        <f t="shared" si="0"/>
        <v>0.57559121621621623</v>
      </c>
      <c r="G10" s="3">
        <f t="shared" si="1"/>
        <v>0.95531247915693995</v>
      </c>
      <c r="H10" s="3">
        <f>M10/K10</f>
        <v>4.475421863536317E-2</v>
      </c>
      <c r="I10" s="3">
        <f>O10/L10</f>
        <v>0.19981847378342527</v>
      </c>
      <c r="J10" s="2">
        <v>26048</v>
      </c>
      <c r="K10" s="2">
        <v>14993</v>
      </c>
      <c r="L10" s="2">
        <v>14323</v>
      </c>
      <c r="M10" s="2">
        <v>671</v>
      </c>
      <c r="N10" s="2">
        <f>J10-K10</f>
        <v>11055</v>
      </c>
      <c r="O10" s="2">
        <v>2862</v>
      </c>
      <c r="P10" s="4" t="s">
        <v>35</v>
      </c>
    </row>
    <row r="11" spans="1:16" x14ac:dyDescent="0.25">
      <c r="A11" s="1" t="s">
        <v>37</v>
      </c>
      <c r="B11" s="1" t="s">
        <v>30</v>
      </c>
      <c r="C11" s="1" t="s">
        <v>28</v>
      </c>
      <c r="D11" s="1" t="s">
        <v>31</v>
      </c>
      <c r="F11" s="3"/>
      <c r="G11" s="3"/>
      <c r="H11" s="3"/>
      <c r="I11" s="3"/>
      <c r="O11" s="2"/>
    </row>
    <row r="12" spans="1:16" x14ac:dyDescent="0.25">
      <c r="A12" s="1" t="s">
        <v>38</v>
      </c>
      <c r="B12" s="1" t="s">
        <v>39</v>
      </c>
      <c r="C12" s="1" t="s">
        <v>18</v>
      </c>
      <c r="D12" s="1" t="s">
        <v>31</v>
      </c>
      <c r="F12" s="3">
        <f t="shared" ref="F12:F75" si="2">K12/J12</f>
        <v>0.58486334435701526</v>
      </c>
      <c r="G12" s="3">
        <f t="shared" ref="G12:G75" si="3">L12/K12</f>
        <v>0.94813466787989076</v>
      </c>
      <c r="H12" s="3">
        <f t="shared" ref="H12:H75" si="4">M12/K12</f>
        <v>5.1865332120109194E-2</v>
      </c>
      <c r="I12" s="3">
        <f t="shared" ref="I12:I75" si="5">O12/L12</f>
        <v>0.10769125308472717</v>
      </c>
      <c r="J12" s="2">
        <v>26307</v>
      </c>
      <c r="K12" s="2">
        <v>15386</v>
      </c>
      <c r="L12" s="2">
        <v>14588</v>
      </c>
      <c r="M12" s="2">
        <v>798</v>
      </c>
      <c r="N12" s="2">
        <f t="shared" ref="N12:N70" si="6">J12-K12</f>
        <v>10921</v>
      </c>
      <c r="O12" s="2">
        <v>1571</v>
      </c>
      <c r="P12" s="4" t="s">
        <v>40</v>
      </c>
    </row>
    <row r="13" spans="1:16" x14ac:dyDescent="0.25">
      <c r="A13" s="1" t="s">
        <v>41</v>
      </c>
      <c r="B13" s="1" t="s">
        <v>39</v>
      </c>
      <c r="C13" s="1" t="s">
        <v>21</v>
      </c>
      <c r="D13" s="1" t="s">
        <v>31</v>
      </c>
      <c r="F13" s="3">
        <f t="shared" si="2"/>
        <v>0.63030804528528983</v>
      </c>
      <c r="G13" s="3">
        <f t="shared" si="3"/>
        <v>0.93680630146795563</v>
      </c>
      <c r="H13" s="3">
        <f t="shared" si="4"/>
        <v>6.3134025540040578E-2</v>
      </c>
      <c r="I13" s="3">
        <f t="shared" si="5"/>
        <v>0.11523026944391362</v>
      </c>
      <c r="J13" s="2">
        <v>26587</v>
      </c>
      <c r="K13" s="2">
        <v>16758</v>
      </c>
      <c r="L13" s="2">
        <v>15699</v>
      </c>
      <c r="M13" s="2">
        <v>1058</v>
      </c>
      <c r="N13" s="2">
        <f t="shared" si="6"/>
        <v>9829</v>
      </c>
      <c r="O13" s="2">
        <v>1809</v>
      </c>
      <c r="P13" s="4" t="s">
        <v>40</v>
      </c>
    </row>
    <row r="14" spans="1:16" x14ac:dyDescent="0.25">
      <c r="A14" s="1" t="s">
        <v>42</v>
      </c>
      <c r="B14" s="1" t="s">
        <v>39</v>
      </c>
      <c r="C14" s="1" t="s">
        <v>23</v>
      </c>
      <c r="D14" s="1" t="s">
        <v>31</v>
      </c>
      <c r="F14" s="3">
        <f t="shared" si="2"/>
        <v>0.62531617318851362</v>
      </c>
      <c r="G14" s="3">
        <f t="shared" si="3"/>
        <v>0.95877699125572546</v>
      </c>
      <c r="H14" s="3">
        <f t="shared" si="4"/>
        <v>4.1223008744274585E-2</v>
      </c>
      <c r="I14" s="3">
        <f t="shared" si="5"/>
        <v>0.19772924680481449</v>
      </c>
      <c r="J14" s="2">
        <v>26884</v>
      </c>
      <c r="K14" s="2">
        <v>16811</v>
      </c>
      <c r="L14" s="2">
        <v>16118</v>
      </c>
      <c r="M14" s="2">
        <v>693</v>
      </c>
      <c r="N14" s="2">
        <f t="shared" si="6"/>
        <v>10073</v>
      </c>
      <c r="O14" s="2">
        <v>3187</v>
      </c>
      <c r="P14" s="4" t="s">
        <v>43</v>
      </c>
    </row>
    <row r="15" spans="1:16" x14ac:dyDescent="0.25">
      <c r="A15" s="1" t="s">
        <v>44</v>
      </c>
      <c r="B15" s="1" t="s">
        <v>39</v>
      </c>
      <c r="C15" s="1" t="s">
        <v>26</v>
      </c>
      <c r="D15" s="1" t="s">
        <v>31</v>
      </c>
      <c r="F15" s="3">
        <f t="shared" si="2"/>
        <v>0.6390739445691781</v>
      </c>
      <c r="G15" s="3">
        <f t="shared" si="3"/>
        <v>0.95997235500777511</v>
      </c>
      <c r="H15" s="3">
        <f t="shared" si="4"/>
        <v>3.9970051258423081E-2</v>
      </c>
      <c r="I15" s="3">
        <f t="shared" si="5"/>
        <v>0.21670266378689704</v>
      </c>
      <c r="J15" s="2">
        <v>27169</v>
      </c>
      <c r="K15" s="2">
        <v>17363</v>
      </c>
      <c r="L15" s="2">
        <v>16668</v>
      </c>
      <c r="M15" s="2">
        <v>694</v>
      </c>
      <c r="N15" s="2">
        <f t="shared" si="6"/>
        <v>9806</v>
      </c>
      <c r="O15" s="2">
        <v>3612</v>
      </c>
      <c r="P15" s="4" t="s">
        <v>43</v>
      </c>
    </row>
    <row r="16" spans="1:16" x14ac:dyDescent="0.25">
      <c r="A16" s="1" t="s">
        <v>45</v>
      </c>
      <c r="B16" s="1" t="s">
        <v>39</v>
      </c>
      <c r="C16" s="1" t="s">
        <v>28</v>
      </c>
      <c r="D16" s="1" t="s">
        <v>31</v>
      </c>
      <c r="F16" s="3"/>
      <c r="G16" s="3"/>
      <c r="H16" s="3"/>
      <c r="I16" s="3"/>
      <c r="O16" s="2"/>
    </row>
    <row r="17" spans="1:16" x14ac:dyDescent="0.25">
      <c r="A17" s="1" t="s">
        <v>46</v>
      </c>
      <c r="B17" s="1" t="s">
        <v>47</v>
      </c>
      <c r="C17" s="1" t="s">
        <v>18</v>
      </c>
      <c r="F17" s="3"/>
      <c r="G17" s="3"/>
      <c r="H17" s="3"/>
      <c r="I17" s="3"/>
      <c r="O17" s="2"/>
      <c r="P17" s="4"/>
    </row>
    <row r="18" spans="1:16" x14ac:dyDescent="0.25">
      <c r="A18" s="1" t="s">
        <v>48</v>
      </c>
      <c r="B18" s="1" t="s">
        <v>47</v>
      </c>
      <c r="C18" s="1" t="s">
        <v>21</v>
      </c>
      <c r="F18" s="3"/>
      <c r="G18" s="3"/>
      <c r="H18" s="3"/>
      <c r="I18" s="3"/>
      <c r="O18" s="2"/>
      <c r="P18" s="4"/>
    </row>
    <row r="19" spans="1:16" x14ac:dyDescent="0.25">
      <c r="A19" s="1" t="s">
        <v>49</v>
      </c>
      <c r="B19" s="1" t="s">
        <v>47</v>
      </c>
      <c r="C19" s="1" t="s">
        <v>23</v>
      </c>
      <c r="F19" s="3"/>
      <c r="G19" s="3"/>
      <c r="H19" s="3"/>
      <c r="I19" s="3"/>
      <c r="O19" s="2"/>
      <c r="P19" s="4"/>
    </row>
    <row r="20" spans="1:16" x14ac:dyDescent="0.25">
      <c r="A20" s="1" t="s">
        <v>50</v>
      </c>
      <c r="B20" s="1" t="s">
        <v>47</v>
      </c>
      <c r="C20" s="1" t="s">
        <v>26</v>
      </c>
      <c r="F20" s="3"/>
      <c r="G20" s="3"/>
      <c r="H20" s="3"/>
      <c r="I20" s="3"/>
      <c r="O20" s="2"/>
      <c r="P20" s="4"/>
    </row>
    <row r="21" spans="1:16" x14ac:dyDescent="0.25">
      <c r="A21" s="1" t="s">
        <v>51</v>
      </c>
      <c r="B21" s="1" t="s">
        <v>47</v>
      </c>
      <c r="C21" s="1" t="s">
        <v>28</v>
      </c>
      <c r="F21" s="3"/>
      <c r="G21" s="3"/>
      <c r="H21" s="3"/>
      <c r="I21" s="3"/>
      <c r="O21" s="2"/>
    </row>
    <row r="22" spans="1:16" x14ac:dyDescent="0.25">
      <c r="A22" s="1" t="s">
        <v>52</v>
      </c>
      <c r="B22" s="1" t="s">
        <v>53</v>
      </c>
      <c r="C22" s="1" t="s">
        <v>18</v>
      </c>
      <c r="D22" s="1" t="s">
        <v>31</v>
      </c>
      <c r="F22" s="3"/>
      <c r="G22" s="3"/>
      <c r="H22" s="3"/>
      <c r="I22" s="3"/>
      <c r="O22" s="2"/>
      <c r="P22" s="4"/>
    </row>
    <row r="23" spans="1:16" x14ac:dyDescent="0.25">
      <c r="A23" s="1" t="s">
        <v>54</v>
      </c>
      <c r="B23" s="1" t="s">
        <v>53</v>
      </c>
      <c r="C23" s="1" t="s">
        <v>21</v>
      </c>
      <c r="D23" s="1" t="s">
        <v>31</v>
      </c>
      <c r="F23" s="3"/>
      <c r="G23" s="3"/>
      <c r="H23" s="3"/>
      <c r="I23" s="3"/>
      <c r="O23" s="2"/>
      <c r="P23" s="4"/>
    </row>
    <row r="24" spans="1:16" x14ac:dyDescent="0.25">
      <c r="A24" s="1" t="s">
        <v>55</v>
      </c>
      <c r="B24" s="1" t="s">
        <v>53</v>
      </c>
      <c r="C24" s="1" t="s">
        <v>23</v>
      </c>
      <c r="D24" s="1" t="s">
        <v>31</v>
      </c>
      <c r="F24" s="3">
        <f t="shared" si="2"/>
        <v>0.59750750854420542</v>
      </c>
      <c r="G24" s="3">
        <f t="shared" si="3"/>
        <v>0.94950311994453429</v>
      </c>
      <c r="H24" s="3">
        <f t="shared" si="4"/>
        <v>5.0496880055465682E-2</v>
      </c>
      <c r="I24" s="3">
        <f t="shared" si="5"/>
        <v>0.20913958865766094</v>
      </c>
      <c r="J24" s="2">
        <v>28967</v>
      </c>
      <c r="K24" s="2">
        <v>17308</v>
      </c>
      <c r="L24" s="2">
        <v>16434</v>
      </c>
      <c r="M24" s="2">
        <v>874</v>
      </c>
      <c r="N24" s="2">
        <f t="shared" si="6"/>
        <v>11659</v>
      </c>
      <c r="O24" s="2">
        <v>3437</v>
      </c>
      <c r="P24" s="4" t="s">
        <v>56</v>
      </c>
    </row>
    <row r="25" spans="1:16" x14ac:dyDescent="0.25">
      <c r="A25" s="1" t="s">
        <v>57</v>
      </c>
      <c r="B25" s="1" t="s">
        <v>53</v>
      </c>
      <c r="C25" s="1" t="s">
        <v>26</v>
      </c>
      <c r="D25" s="1" t="s">
        <v>31</v>
      </c>
      <c r="F25" s="3">
        <f t="shared" si="2"/>
        <v>0.61773280740867775</v>
      </c>
      <c r="G25" s="3">
        <f t="shared" si="3"/>
        <v>0.95247084952803995</v>
      </c>
      <c r="H25" s="3">
        <f t="shared" si="4"/>
        <v>4.7529150471960019E-2</v>
      </c>
      <c r="I25" s="3">
        <f t="shared" si="5"/>
        <v>0.22449574443278536</v>
      </c>
      <c r="J25" s="2">
        <v>29155</v>
      </c>
      <c r="K25" s="2">
        <v>18010</v>
      </c>
      <c r="L25" s="2">
        <v>17154</v>
      </c>
      <c r="M25" s="2">
        <v>856</v>
      </c>
      <c r="N25" s="2">
        <f t="shared" si="6"/>
        <v>11145</v>
      </c>
      <c r="O25" s="2">
        <v>3851</v>
      </c>
      <c r="P25" s="4" t="s">
        <v>56</v>
      </c>
    </row>
    <row r="26" spans="1:16" x14ac:dyDescent="0.25">
      <c r="A26" s="1" t="s">
        <v>58</v>
      </c>
      <c r="B26" s="1" t="s">
        <v>53</v>
      </c>
      <c r="C26" s="1" t="s">
        <v>28</v>
      </c>
      <c r="D26" s="1" t="s">
        <v>31</v>
      </c>
      <c r="F26" s="3"/>
      <c r="G26" s="3"/>
      <c r="H26" s="3"/>
      <c r="I26" s="3"/>
      <c r="O26" s="2"/>
    </row>
    <row r="27" spans="1:16" x14ac:dyDescent="0.25">
      <c r="A27" s="1" t="s">
        <v>59</v>
      </c>
      <c r="B27" s="1" t="s">
        <v>60</v>
      </c>
      <c r="C27" s="1" t="s">
        <v>18</v>
      </c>
      <c r="D27" s="1" t="s">
        <v>31</v>
      </c>
      <c r="F27" s="3"/>
      <c r="G27" s="3"/>
      <c r="H27" s="3"/>
      <c r="I27" s="3"/>
      <c r="O27" s="2"/>
      <c r="P27" s="4"/>
    </row>
    <row r="28" spans="1:16" x14ac:dyDescent="0.25">
      <c r="A28" s="1" t="s">
        <v>61</v>
      </c>
      <c r="B28" s="1" t="s">
        <v>60</v>
      </c>
      <c r="C28" s="1" t="s">
        <v>21</v>
      </c>
      <c r="D28" s="1" t="s">
        <v>31</v>
      </c>
      <c r="F28" s="3"/>
      <c r="G28" s="3"/>
      <c r="H28" s="3"/>
      <c r="I28" s="3"/>
      <c r="O28" s="2"/>
      <c r="P28" s="4"/>
    </row>
    <row r="29" spans="1:16" x14ac:dyDescent="0.25">
      <c r="A29" s="1" t="s">
        <v>62</v>
      </c>
      <c r="B29" s="1" t="s">
        <v>60</v>
      </c>
      <c r="C29" s="1" t="s">
        <v>23</v>
      </c>
      <c r="D29" s="1" t="s">
        <v>31</v>
      </c>
      <c r="F29" s="3">
        <f t="shared" si="2"/>
        <v>0.61721446041478201</v>
      </c>
      <c r="G29" s="3">
        <f t="shared" si="3"/>
        <v>0.94734556508522416</v>
      </c>
      <c r="H29" s="3">
        <f t="shared" si="4"/>
        <v>5.2654434914775811E-2</v>
      </c>
      <c r="I29" s="3">
        <f t="shared" si="5"/>
        <v>0.2393994957597983</v>
      </c>
      <c r="J29" s="2">
        <v>29847</v>
      </c>
      <c r="K29" s="2">
        <v>18422</v>
      </c>
      <c r="L29" s="2">
        <v>17452</v>
      </c>
      <c r="M29" s="2">
        <v>970</v>
      </c>
      <c r="N29" s="2">
        <f t="shared" si="6"/>
        <v>11425</v>
      </c>
      <c r="O29" s="2">
        <v>4178</v>
      </c>
      <c r="P29" s="4" t="s">
        <v>63</v>
      </c>
    </row>
    <row r="30" spans="1:16" x14ac:dyDescent="0.25">
      <c r="A30" s="1" t="s">
        <v>64</v>
      </c>
      <c r="B30" s="1" t="s">
        <v>60</v>
      </c>
      <c r="C30" s="1" t="s">
        <v>26</v>
      </c>
      <c r="D30" s="1" t="s">
        <v>31</v>
      </c>
      <c r="F30" s="3">
        <f t="shared" si="2"/>
        <v>0.62565244855214597</v>
      </c>
      <c r="G30" s="3">
        <f t="shared" si="3"/>
        <v>0.94638397364365801</v>
      </c>
      <c r="H30" s="3">
        <f t="shared" si="4"/>
        <v>5.3562888570062174E-2</v>
      </c>
      <c r="I30" s="3">
        <f t="shared" si="5"/>
        <v>0.24138124649073553</v>
      </c>
      <c r="J30" s="2">
        <v>30079</v>
      </c>
      <c r="K30" s="2">
        <v>18819</v>
      </c>
      <c r="L30" s="2">
        <v>17810</v>
      </c>
      <c r="M30" s="2">
        <v>1008</v>
      </c>
      <c r="N30" s="2">
        <f t="shared" si="6"/>
        <v>11260</v>
      </c>
      <c r="O30" s="2">
        <v>4299</v>
      </c>
      <c r="P30" s="4" t="s">
        <v>63</v>
      </c>
    </row>
    <row r="31" spans="1:16" x14ac:dyDescent="0.25">
      <c r="A31" s="1" t="s">
        <v>65</v>
      </c>
      <c r="B31" s="1" t="s">
        <v>60</v>
      </c>
      <c r="C31" s="1" t="s">
        <v>28</v>
      </c>
      <c r="D31" s="1" t="s">
        <v>31</v>
      </c>
      <c r="F31" s="3"/>
      <c r="G31" s="3"/>
      <c r="H31" s="3"/>
      <c r="I31" s="3"/>
      <c r="O31" s="2"/>
    </row>
    <row r="32" spans="1:16" x14ac:dyDescent="0.25">
      <c r="A32" s="1" t="s">
        <v>66</v>
      </c>
      <c r="B32" s="1" t="s">
        <v>67</v>
      </c>
      <c r="C32" s="1" t="s">
        <v>18</v>
      </c>
      <c r="D32" s="1" t="s">
        <v>31</v>
      </c>
      <c r="F32" s="3"/>
      <c r="G32" s="3"/>
      <c r="H32" s="3"/>
      <c r="I32" s="3"/>
      <c r="O32" s="2"/>
      <c r="P32" s="4"/>
    </row>
    <row r="33" spans="1:16" x14ac:dyDescent="0.25">
      <c r="A33" s="1" t="s">
        <v>68</v>
      </c>
      <c r="B33" s="1" t="s">
        <v>67</v>
      </c>
      <c r="C33" s="1" t="s">
        <v>21</v>
      </c>
      <c r="D33" s="1" t="s">
        <v>31</v>
      </c>
      <c r="F33" s="3"/>
      <c r="G33" s="3"/>
      <c r="H33" s="3"/>
      <c r="I33" s="3"/>
      <c r="O33" s="2"/>
      <c r="P33" s="4"/>
    </row>
    <row r="34" spans="1:16" x14ac:dyDescent="0.25">
      <c r="A34" s="1" t="s">
        <v>69</v>
      </c>
      <c r="B34" s="1" t="s">
        <v>67</v>
      </c>
      <c r="C34" s="1" t="s">
        <v>23</v>
      </c>
      <c r="D34" s="1" t="s">
        <v>31</v>
      </c>
      <c r="F34" s="3">
        <f t="shared" si="2"/>
        <v>0.6007870430597112</v>
      </c>
      <c r="G34" s="3">
        <f t="shared" si="3"/>
        <v>0.94034536891679754</v>
      </c>
      <c r="H34" s="3">
        <f t="shared" si="4"/>
        <v>5.9654631083202514E-2</v>
      </c>
      <c r="I34" s="3">
        <f t="shared" si="5"/>
        <v>0.25548327672557714</v>
      </c>
      <c r="J34" s="2">
        <v>30748</v>
      </c>
      <c r="K34" s="2">
        <v>18473</v>
      </c>
      <c r="L34" s="2">
        <v>17371</v>
      </c>
      <c r="M34" s="2">
        <v>1102</v>
      </c>
      <c r="N34" s="2">
        <f t="shared" si="6"/>
        <v>12275</v>
      </c>
      <c r="O34" s="2">
        <v>4438</v>
      </c>
      <c r="P34" s="4" t="s">
        <v>63</v>
      </c>
    </row>
    <row r="35" spans="1:16" x14ac:dyDescent="0.25">
      <c r="A35" s="1" t="s">
        <v>70</v>
      </c>
      <c r="B35" s="1" t="s">
        <v>67</v>
      </c>
      <c r="C35" s="1" t="s">
        <v>26</v>
      </c>
      <c r="D35" s="1" t="s">
        <v>31</v>
      </c>
      <c r="F35" s="3">
        <f t="shared" si="2"/>
        <v>0.63587061785783461</v>
      </c>
      <c r="G35" s="3">
        <f t="shared" si="3"/>
        <v>0.94496903238907504</v>
      </c>
      <c r="H35" s="3">
        <f t="shared" si="4"/>
        <v>5.503096761092497E-2</v>
      </c>
      <c r="I35" s="3">
        <f t="shared" si="5"/>
        <v>0.29252175781669709</v>
      </c>
      <c r="J35" s="2">
        <v>30978</v>
      </c>
      <c r="K35" s="2">
        <v>19698</v>
      </c>
      <c r="L35" s="2">
        <v>18614</v>
      </c>
      <c r="M35" s="2">
        <v>1084</v>
      </c>
      <c r="N35" s="2">
        <f t="shared" si="6"/>
        <v>11280</v>
      </c>
      <c r="O35" s="2">
        <v>5445</v>
      </c>
      <c r="P35" s="4" t="s">
        <v>63</v>
      </c>
    </row>
    <row r="36" spans="1:16" x14ac:dyDescent="0.25">
      <c r="A36" s="1" t="s">
        <v>71</v>
      </c>
      <c r="B36" s="1" t="s">
        <v>67</v>
      </c>
      <c r="C36" s="1" t="s">
        <v>28</v>
      </c>
      <c r="D36" s="1" t="s">
        <v>31</v>
      </c>
      <c r="F36" s="3"/>
      <c r="G36" s="3"/>
      <c r="H36" s="3"/>
      <c r="I36" s="3"/>
      <c r="O36" s="2"/>
    </row>
    <row r="37" spans="1:16" x14ac:dyDescent="0.25">
      <c r="A37" s="1" t="s">
        <v>72</v>
      </c>
      <c r="B37" s="1" t="s">
        <v>73</v>
      </c>
      <c r="C37" s="1" t="s">
        <v>18</v>
      </c>
      <c r="D37" s="1" t="s">
        <v>31</v>
      </c>
      <c r="F37" s="3">
        <f t="shared" si="2"/>
        <v>0.62423504533658003</v>
      </c>
      <c r="G37" s="3">
        <f t="shared" si="3"/>
        <v>0.92988759431299084</v>
      </c>
      <c r="H37" s="3">
        <f t="shared" si="4"/>
        <v>7.0112405687009188E-2</v>
      </c>
      <c r="I37" s="3">
        <f t="shared" si="5"/>
        <v>0.31026108075288406</v>
      </c>
      <c r="J37" s="2">
        <v>31211</v>
      </c>
      <c r="K37" s="2">
        <v>19483</v>
      </c>
      <c r="L37" s="2">
        <v>18117</v>
      </c>
      <c r="M37" s="2">
        <v>1366</v>
      </c>
      <c r="N37" s="2">
        <f t="shared" si="6"/>
        <v>11728</v>
      </c>
      <c r="O37" s="2">
        <v>5621</v>
      </c>
      <c r="P37" s="4" t="s">
        <v>74</v>
      </c>
    </row>
    <row r="38" spans="1:16" x14ac:dyDescent="0.25">
      <c r="A38" s="1" t="s">
        <v>75</v>
      </c>
      <c r="B38" s="1" t="s">
        <v>73</v>
      </c>
      <c r="C38" s="1" t="s">
        <v>21</v>
      </c>
      <c r="D38" s="1" t="s">
        <v>31</v>
      </c>
      <c r="F38" s="3"/>
      <c r="G38" s="3"/>
      <c r="H38" s="3"/>
      <c r="I38" s="3"/>
      <c r="O38" s="2"/>
      <c r="P38" s="4"/>
    </row>
    <row r="39" spans="1:16" x14ac:dyDescent="0.25">
      <c r="A39" s="1" t="s">
        <v>76</v>
      </c>
      <c r="B39" s="1" t="s">
        <v>73</v>
      </c>
      <c r="C39" s="1" t="s">
        <v>23</v>
      </c>
      <c r="D39" s="1" t="s">
        <v>31</v>
      </c>
      <c r="F39" s="3">
        <f t="shared" si="2"/>
        <v>0.64121101149134996</v>
      </c>
      <c r="G39" s="3">
        <f t="shared" si="3"/>
        <v>0.94589138890256508</v>
      </c>
      <c r="H39" s="3">
        <f t="shared" si="4"/>
        <v>5.4108611097434887E-2</v>
      </c>
      <c r="I39" s="3">
        <f t="shared" si="5"/>
        <v>0.29835519466999794</v>
      </c>
      <c r="J39" s="2">
        <v>31676</v>
      </c>
      <c r="K39" s="2">
        <v>20311</v>
      </c>
      <c r="L39" s="2">
        <v>19212</v>
      </c>
      <c r="M39" s="2">
        <v>1099</v>
      </c>
      <c r="N39" s="2">
        <f t="shared" si="6"/>
        <v>11365</v>
      </c>
      <c r="O39" s="2">
        <v>5732</v>
      </c>
      <c r="P39" s="4" t="s">
        <v>74</v>
      </c>
    </row>
    <row r="40" spans="1:16" x14ac:dyDescent="0.25">
      <c r="A40" s="1" t="s">
        <v>77</v>
      </c>
      <c r="B40" s="1" t="s">
        <v>73</v>
      </c>
      <c r="C40" s="1" t="s">
        <v>26</v>
      </c>
      <c r="D40" s="1" t="s">
        <v>31</v>
      </c>
      <c r="F40" s="3">
        <f t="shared" si="2"/>
        <v>0.63836655384229657</v>
      </c>
      <c r="G40" s="3">
        <f t="shared" si="3"/>
        <v>0.95075850557219299</v>
      </c>
      <c r="H40" s="3">
        <f t="shared" si="4"/>
        <v>4.924149442780696E-2</v>
      </c>
      <c r="I40" s="3">
        <f t="shared" si="5"/>
        <v>0.31870288133842817</v>
      </c>
      <c r="J40" s="2">
        <v>31908</v>
      </c>
      <c r="K40" s="2">
        <v>20369</v>
      </c>
      <c r="L40" s="2">
        <v>19366</v>
      </c>
      <c r="M40" s="2">
        <v>1003</v>
      </c>
      <c r="N40" s="2">
        <f t="shared" si="6"/>
        <v>11539</v>
      </c>
      <c r="O40" s="2">
        <v>6172</v>
      </c>
      <c r="P40" s="4" t="s">
        <v>74</v>
      </c>
    </row>
    <row r="41" spans="1:16" x14ac:dyDescent="0.25">
      <c r="A41" s="1" t="s">
        <v>78</v>
      </c>
      <c r="B41" s="1" t="s">
        <v>73</v>
      </c>
      <c r="C41" s="1" t="s">
        <v>28</v>
      </c>
      <c r="D41" s="1" t="s">
        <v>31</v>
      </c>
      <c r="F41" s="3"/>
      <c r="G41" s="3"/>
      <c r="H41" s="3"/>
      <c r="I41" s="3"/>
      <c r="O41" s="2"/>
    </row>
    <row r="42" spans="1:16" x14ac:dyDescent="0.25">
      <c r="A42" s="1" t="s">
        <v>79</v>
      </c>
      <c r="B42" s="1" t="s">
        <v>80</v>
      </c>
      <c r="C42" s="1" t="s">
        <v>18</v>
      </c>
      <c r="D42" s="1" t="s">
        <v>31</v>
      </c>
      <c r="F42" s="3">
        <f t="shared" si="2"/>
        <v>0.62500388259046435</v>
      </c>
      <c r="G42" s="3">
        <f t="shared" si="3"/>
        <v>0.93007653314779848</v>
      </c>
      <c r="H42" s="3">
        <f t="shared" si="4"/>
        <v>6.9923466852201577E-2</v>
      </c>
      <c r="I42" s="3">
        <f t="shared" si="5"/>
        <v>0.36061982367085227</v>
      </c>
      <c r="J42" s="2">
        <v>32195</v>
      </c>
      <c r="K42" s="2">
        <v>20122</v>
      </c>
      <c r="L42" s="2">
        <v>18715</v>
      </c>
      <c r="M42" s="2">
        <v>1407</v>
      </c>
      <c r="N42" s="2">
        <f t="shared" si="6"/>
        <v>12073</v>
      </c>
      <c r="O42" s="2">
        <v>6749</v>
      </c>
      <c r="P42" s="4" t="s">
        <v>81</v>
      </c>
    </row>
    <row r="43" spans="1:16" x14ac:dyDescent="0.25">
      <c r="A43" s="1" t="s">
        <v>82</v>
      </c>
      <c r="B43" s="1" t="s">
        <v>80</v>
      </c>
      <c r="C43" s="1" t="s">
        <v>21</v>
      </c>
      <c r="D43" s="1" t="s">
        <v>31</v>
      </c>
      <c r="F43" s="3"/>
      <c r="G43" s="3"/>
      <c r="H43" s="3"/>
      <c r="I43" s="3"/>
      <c r="O43" s="2"/>
      <c r="P43" s="4"/>
    </row>
    <row r="44" spans="1:16" x14ac:dyDescent="0.25">
      <c r="A44" s="1" t="s">
        <v>83</v>
      </c>
      <c r="B44" s="1" t="s">
        <v>80</v>
      </c>
      <c r="C44" s="1" t="s">
        <v>23</v>
      </c>
      <c r="D44" s="1" t="s">
        <v>31</v>
      </c>
      <c r="F44" s="3">
        <f t="shared" si="2"/>
        <v>0.64812264757183513</v>
      </c>
      <c r="G44" s="3">
        <f t="shared" si="3"/>
        <v>0.92691218130311614</v>
      </c>
      <c r="H44" s="3">
        <f t="shared" si="4"/>
        <v>7.3087818696883855E-2</v>
      </c>
      <c r="I44" s="3">
        <f t="shared" si="5"/>
        <v>0.36415036674816625</v>
      </c>
      <c r="J44" s="2">
        <v>32679</v>
      </c>
      <c r="K44" s="2">
        <v>21180</v>
      </c>
      <c r="L44" s="2">
        <v>19632</v>
      </c>
      <c r="M44" s="2">
        <v>1548</v>
      </c>
      <c r="N44" s="2">
        <f t="shared" si="6"/>
        <v>11499</v>
      </c>
      <c r="O44" s="2">
        <v>7149</v>
      </c>
      <c r="P44" s="4" t="s">
        <v>81</v>
      </c>
    </row>
    <row r="45" spans="1:16" x14ac:dyDescent="0.25">
      <c r="A45" s="1" t="s">
        <v>84</v>
      </c>
      <c r="B45" s="1" t="s">
        <v>80</v>
      </c>
      <c r="C45" s="1" t="s">
        <v>26</v>
      </c>
      <c r="D45" s="1" t="s">
        <v>31</v>
      </c>
      <c r="F45" s="3">
        <f t="shared" si="2"/>
        <v>0.63283718104495745</v>
      </c>
      <c r="G45" s="3">
        <f t="shared" si="3"/>
        <v>0.92967887486199774</v>
      </c>
      <c r="H45" s="3">
        <f t="shared" si="4"/>
        <v>7.0321125138002205E-2</v>
      </c>
      <c r="I45" s="3">
        <f t="shared" si="5"/>
        <v>0.26156546881453946</v>
      </c>
      <c r="J45" s="2">
        <v>32920</v>
      </c>
      <c r="K45" s="2">
        <v>20833</v>
      </c>
      <c r="L45" s="2">
        <v>19368</v>
      </c>
      <c r="M45" s="2">
        <v>1465</v>
      </c>
      <c r="N45" s="2">
        <f t="shared" si="6"/>
        <v>12087</v>
      </c>
      <c r="O45" s="2">
        <v>5066</v>
      </c>
      <c r="P45" s="4" t="s">
        <v>81</v>
      </c>
    </row>
    <row r="46" spans="1:16" x14ac:dyDescent="0.25">
      <c r="A46" s="5" t="s">
        <v>85</v>
      </c>
      <c r="B46" s="5" t="s">
        <v>80</v>
      </c>
      <c r="C46" s="5" t="s">
        <v>28</v>
      </c>
      <c r="D46" s="5" t="s">
        <v>31</v>
      </c>
      <c r="E46" s="5"/>
      <c r="F46" s="6"/>
      <c r="G46" s="6"/>
      <c r="H46" s="6"/>
      <c r="I46" s="6"/>
      <c r="J46" s="7"/>
      <c r="K46" s="7"/>
      <c r="L46" s="7"/>
      <c r="M46" s="7"/>
      <c r="N46" s="7"/>
      <c r="O46" s="7"/>
      <c r="P46" s="8"/>
    </row>
    <row r="47" spans="1:16" x14ac:dyDescent="0.25">
      <c r="A47" s="1" t="s">
        <v>86</v>
      </c>
      <c r="B47" s="1" t="s">
        <v>87</v>
      </c>
      <c r="C47" s="1" t="s">
        <v>18</v>
      </c>
      <c r="D47" s="1" t="s">
        <v>88</v>
      </c>
      <c r="E47" s="1" t="s">
        <v>32</v>
      </c>
      <c r="F47" s="3">
        <f t="shared" si="2"/>
        <v>0.61999819075475682</v>
      </c>
      <c r="G47" s="3">
        <f t="shared" si="3"/>
        <v>0.93108311852536352</v>
      </c>
      <c r="H47" s="3">
        <f t="shared" si="4"/>
        <v>6.8916881474636454E-2</v>
      </c>
      <c r="I47" s="3">
        <f t="shared" si="5"/>
        <v>0.24038863351441705</v>
      </c>
      <c r="J47" s="2">
        <v>33163</v>
      </c>
      <c r="K47" s="2">
        <v>20561</v>
      </c>
      <c r="L47" s="2">
        <v>19144</v>
      </c>
      <c r="M47" s="2">
        <v>1417</v>
      </c>
      <c r="N47" s="2">
        <f t="shared" si="6"/>
        <v>12602</v>
      </c>
      <c r="O47" s="2">
        <v>4602</v>
      </c>
      <c r="P47" s="4" t="s">
        <v>89</v>
      </c>
    </row>
    <row r="48" spans="1:16" x14ac:dyDescent="0.25">
      <c r="A48" s="1" t="s">
        <v>90</v>
      </c>
      <c r="B48" s="1" t="s">
        <v>87</v>
      </c>
      <c r="C48" s="1" t="s">
        <v>21</v>
      </c>
      <c r="D48" s="1" t="s">
        <v>88</v>
      </c>
      <c r="F48" s="3">
        <f t="shared" si="2"/>
        <v>0.63653224841450284</v>
      </c>
      <c r="G48" s="3">
        <f t="shared" si="3"/>
        <v>0.92691982329166278</v>
      </c>
      <c r="H48" s="3">
        <f t="shared" si="4"/>
        <v>7.3080176708337247E-2</v>
      </c>
      <c r="I48" s="3">
        <f t="shared" si="5"/>
        <v>0.22552350048167114</v>
      </c>
      <c r="J48" s="2">
        <v>33428</v>
      </c>
      <c r="K48" s="2">
        <v>21278</v>
      </c>
      <c r="L48" s="2">
        <v>19723</v>
      </c>
      <c r="M48" s="2">
        <v>1555</v>
      </c>
      <c r="N48" s="2">
        <f t="shared" si="6"/>
        <v>12150</v>
      </c>
      <c r="O48" s="2">
        <v>4448</v>
      </c>
      <c r="P48" s="4" t="s">
        <v>89</v>
      </c>
    </row>
    <row r="49" spans="1:16" x14ac:dyDescent="0.25">
      <c r="A49" s="1" t="s">
        <v>91</v>
      </c>
      <c r="B49" s="1" t="s">
        <v>87</v>
      </c>
      <c r="C49" s="1" t="s">
        <v>23</v>
      </c>
      <c r="D49" s="1" t="s">
        <v>88</v>
      </c>
      <c r="F49" s="3">
        <f t="shared" si="2"/>
        <v>0.63355920114122677</v>
      </c>
      <c r="G49" s="3">
        <f t="shared" si="3"/>
        <v>0.92883947837508207</v>
      </c>
      <c r="H49" s="3">
        <f t="shared" si="4"/>
        <v>7.1160521624917913E-2</v>
      </c>
      <c r="I49" s="3">
        <f t="shared" si="5"/>
        <v>0.22175647694560882</v>
      </c>
      <c r="J49" s="2">
        <v>33648</v>
      </c>
      <c r="K49" s="2">
        <v>21318</v>
      </c>
      <c r="L49" s="2">
        <v>19801</v>
      </c>
      <c r="M49" s="2">
        <v>1517</v>
      </c>
      <c r="N49" s="2">
        <f t="shared" si="6"/>
        <v>12330</v>
      </c>
      <c r="O49" s="2">
        <v>4391</v>
      </c>
      <c r="P49" s="4" t="s">
        <v>89</v>
      </c>
    </row>
    <row r="50" spans="1:16" x14ac:dyDescent="0.25">
      <c r="A50" s="1" t="s">
        <v>92</v>
      </c>
      <c r="B50" s="1" t="s">
        <v>87</v>
      </c>
      <c r="C50" s="1" t="s">
        <v>26</v>
      </c>
      <c r="D50" s="1" t="s">
        <v>88</v>
      </c>
      <c r="F50" s="3">
        <f t="shared" si="2"/>
        <v>0.63868150028034354</v>
      </c>
      <c r="G50" s="3">
        <f t="shared" si="3"/>
        <v>0.93919512082428502</v>
      </c>
      <c r="H50" s="3">
        <f t="shared" si="4"/>
        <v>6.0804879175715011E-2</v>
      </c>
      <c r="I50" s="3">
        <f t="shared" si="5"/>
        <v>0.18684508289467211</v>
      </c>
      <c r="J50" s="2">
        <v>33887</v>
      </c>
      <c r="K50" s="2">
        <v>21643</v>
      </c>
      <c r="L50" s="2">
        <v>20327</v>
      </c>
      <c r="M50" s="2">
        <v>1316</v>
      </c>
      <c r="N50" s="2">
        <f t="shared" si="6"/>
        <v>12244</v>
      </c>
      <c r="O50" s="2">
        <v>3798</v>
      </c>
      <c r="P50" s="4" t="s">
        <v>89</v>
      </c>
    </row>
    <row r="51" spans="1:16" x14ac:dyDescent="0.25">
      <c r="A51" s="1" t="s">
        <v>93</v>
      </c>
      <c r="B51" s="1" t="s">
        <v>87</v>
      </c>
      <c r="C51" s="1" t="s">
        <v>28</v>
      </c>
      <c r="D51" s="1" t="s">
        <v>88</v>
      </c>
      <c r="F51" s="3"/>
      <c r="G51" s="3"/>
      <c r="H51" s="3"/>
      <c r="I51" s="3"/>
      <c r="O51" s="2"/>
    </row>
    <row r="52" spans="1:16" x14ac:dyDescent="0.25">
      <c r="A52" s="1" t="s">
        <v>94</v>
      </c>
      <c r="B52" s="1" t="s">
        <v>95</v>
      </c>
      <c r="C52" s="1" t="s">
        <v>18</v>
      </c>
      <c r="D52" s="1" t="s">
        <v>88</v>
      </c>
      <c r="F52" s="3">
        <f t="shared" si="2"/>
        <v>0.62940607694336193</v>
      </c>
      <c r="G52" s="3">
        <f t="shared" si="3"/>
        <v>0.92975187374889434</v>
      </c>
      <c r="H52" s="3">
        <f t="shared" si="4"/>
        <v>7.024812625110563E-2</v>
      </c>
      <c r="I52" s="3">
        <f t="shared" si="5"/>
        <v>0.20388543961546166</v>
      </c>
      <c r="J52" s="2">
        <v>34129</v>
      </c>
      <c r="K52" s="2">
        <v>21481</v>
      </c>
      <c r="L52" s="2">
        <v>19972</v>
      </c>
      <c r="M52" s="2">
        <v>1509</v>
      </c>
      <c r="N52" s="2">
        <f t="shared" si="6"/>
        <v>12648</v>
      </c>
      <c r="O52" s="2">
        <v>4072</v>
      </c>
      <c r="P52" s="4" t="s">
        <v>96</v>
      </c>
    </row>
    <row r="53" spans="1:16" x14ac:dyDescent="0.25">
      <c r="A53" s="1" t="s">
        <v>97</v>
      </c>
      <c r="B53" s="1" t="s">
        <v>95</v>
      </c>
      <c r="C53" s="1" t="s">
        <v>21</v>
      </c>
      <c r="D53" s="1" t="s">
        <v>88</v>
      </c>
      <c r="F53" s="3">
        <f t="shared" si="2"/>
        <v>0.63832077502691065</v>
      </c>
      <c r="G53" s="3">
        <f t="shared" si="3"/>
        <v>0.93263752791577414</v>
      </c>
      <c r="H53" s="3">
        <f t="shared" si="4"/>
        <v>6.7362472084225883E-2</v>
      </c>
      <c r="I53" s="3">
        <f t="shared" si="5"/>
        <v>0.23662219615892097</v>
      </c>
      <c r="J53" s="2">
        <v>34373</v>
      </c>
      <c r="K53" s="2">
        <v>21941</v>
      </c>
      <c r="L53" s="2">
        <v>20463</v>
      </c>
      <c r="M53" s="2">
        <v>1478</v>
      </c>
      <c r="N53" s="2">
        <f t="shared" si="6"/>
        <v>12432</v>
      </c>
      <c r="O53" s="2">
        <v>4842</v>
      </c>
      <c r="P53" s="4" t="s">
        <v>96</v>
      </c>
    </row>
    <row r="54" spans="1:16" x14ac:dyDescent="0.25">
      <c r="A54" s="1" t="s">
        <v>98</v>
      </c>
      <c r="B54" s="1" t="s">
        <v>95</v>
      </c>
      <c r="C54" s="1" t="s">
        <v>23</v>
      </c>
      <c r="D54" s="1" t="s">
        <v>88</v>
      </c>
      <c r="F54" s="3">
        <f t="shared" si="2"/>
        <v>0.63755344967063443</v>
      </c>
      <c r="G54" s="3">
        <f t="shared" si="3"/>
        <v>0.93329405900212992</v>
      </c>
      <c r="H54" s="3">
        <f t="shared" si="4"/>
        <v>6.6705940997870125E-2</v>
      </c>
      <c r="I54" s="3">
        <f t="shared" si="5"/>
        <v>0.28409808205875214</v>
      </c>
      <c r="J54" s="2">
        <v>34612</v>
      </c>
      <c r="K54" s="2">
        <v>22067</v>
      </c>
      <c r="L54" s="2">
        <v>20595</v>
      </c>
      <c r="M54" s="2">
        <v>1472</v>
      </c>
      <c r="N54" s="2">
        <f t="shared" si="6"/>
        <v>12545</v>
      </c>
      <c r="O54" s="2">
        <v>5851</v>
      </c>
      <c r="P54" s="4" t="s">
        <v>96</v>
      </c>
    </row>
    <row r="55" spans="1:16" x14ac:dyDescent="0.25">
      <c r="A55" s="1" t="s">
        <v>99</v>
      </c>
      <c r="B55" s="1" t="s">
        <v>95</v>
      </c>
      <c r="C55" s="1" t="s">
        <v>26</v>
      </c>
      <c r="D55" s="1" t="s">
        <v>88</v>
      </c>
      <c r="F55" s="3">
        <f t="shared" si="2"/>
        <v>0.64166642756721082</v>
      </c>
      <c r="G55" s="3">
        <f t="shared" si="3"/>
        <v>0.93570023251654444</v>
      </c>
      <c r="H55" s="3">
        <f t="shared" si="4"/>
        <v>6.4299767483455547E-2</v>
      </c>
      <c r="I55" s="3">
        <f t="shared" si="5"/>
        <v>0.26096721781515819</v>
      </c>
      <c r="J55" s="2">
        <v>34853</v>
      </c>
      <c r="K55" s="2">
        <v>22364</v>
      </c>
      <c r="L55" s="2">
        <v>20926</v>
      </c>
      <c r="M55" s="2">
        <v>1438</v>
      </c>
      <c r="N55" s="2">
        <f t="shared" si="6"/>
        <v>12489</v>
      </c>
      <c r="O55" s="2">
        <v>5461</v>
      </c>
      <c r="P55" s="4" t="s">
        <v>96</v>
      </c>
    </row>
    <row r="56" spans="1:16" x14ac:dyDescent="0.25">
      <c r="A56" s="1" t="s">
        <v>100</v>
      </c>
      <c r="B56" s="1" t="s">
        <v>95</v>
      </c>
      <c r="C56" s="1" t="s">
        <v>28</v>
      </c>
      <c r="D56" s="1" t="s">
        <v>88</v>
      </c>
      <c r="F56" s="3"/>
      <c r="G56" s="3"/>
      <c r="H56" s="3"/>
      <c r="I56" s="3"/>
      <c r="O56" s="2"/>
    </row>
    <row r="57" spans="1:16" x14ac:dyDescent="0.25">
      <c r="A57" s="1" t="s">
        <v>101</v>
      </c>
      <c r="B57" s="1" t="s">
        <v>102</v>
      </c>
      <c r="C57" s="1" t="s">
        <v>103</v>
      </c>
      <c r="D57" s="1" t="s">
        <v>88</v>
      </c>
      <c r="F57" s="3"/>
      <c r="G57" s="3"/>
      <c r="H57" s="3"/>
      <c r="I57" s="3"/>
      <c r="O57" s="2"/>
      <c r="P57" s="4"/>
    </row>
    <row r="58" spans="1:16" x14ac:dyDescent="0.25">
      <c r="A58" s="1" t="s">
        <v>104</v>
      </c>
      <c r="B58" s="1" t="s">
        <v>102</v>
      </c>
      <c r="C58" s="1" t="s">
        <v>105</v>
      </c>
      <c r="D58" s="1" t="s">
        <v>88</v>
      </c>
      <c r="F58" s="3"/>
      <c r="G58" s="3"/>
      <c r="H58" s="3"/>
      <c r="I58" s="3"/>
      <c r="O58" s="2"/>
      <c r="P58" s="4"/>
    </row>
    <row r="59" spans="1:16" x14ac:dyDescent="0.25">
      <c r="A59" s="1" t="s">
        <v>106</v>
      </c>
      <c r="B59" s="1" t="s">
        <v>102</v>
      </c>
      <c r="C59" s="1" t="s">
        <v>107</v>
      </c>
      <c r="D59" s="1" t="s">
        <v>88</v>
      </c>
      <c r="F59" s="3">
        <f t="shared" si="2"/>
        <v>0.6722562738522031</v>
      </c>
      <c r="G59" s="3">
        <f t="shared" si="3"/>
        <v>0.89760020643385519</v>
      </c>
      <c r="H59" s="3">
        <f t="shared" si="4"/>
        <v>0.10239979356614484</v>
      </c>
      <c r="I59" s="3">
        <f t="shared" si="5"/>
        <v>0.26807531982176225</v>
      </c>
      <c r="J59" s="2">
        <v>34588</v>
      </c>
      <c r="K59" s="2">
        <v>23252</v>
      </c>
      <c r="L59" s="2">
        <v>20871</v>
      </c>
      <c r="M59" s="2">
        <v>2381</v>
      </c>
      <c r="N59" s="2">
        <f t="shared" si="6"/>
        <v>11336</v>
      </c>
      <c r="O59" s="2">
        <v>5595</v>
      </c>
      <c r="P59" s="4" t="s">
        <v>108</v>
      </c>
    </row>
    <row r="60" spans="1:16" x14ac:dyDescent="0.25">
      <c r="A60" s="1" t="s">
        <v>109</v>
      </c>
      <c r="B60" s="1" t="s">
        <v>102</v>
      </c>
      <c r="C60" s="1" t="s">
        <v>110</v>
      </c>
      <c r="D60" s="1" t="s">
        <v>88</v>
      </c>
      <c r="F60" s="3">
        <f t="shared" si="2"/>
        <v>0.65671641791044777</v>
      </c>
      <c r="G60" s="3">
        <f t="shared" si="3"/>
        <v>0.9088723776223776</v>
      </c>
      <c r="H60" s="3">
        <f t="shared" si="4"/>
        <v>9.1127622377622383E-2</v>
      </c>
      <c r="I60" s="3">
        <f t="shared" si="5"/>
        <v>0.24183698004327964</v>
      </c>
      <c r="J60" s="2">
        <v>34840</v>
      </c>
      <c r="K60" s="2">
        <v>22880</v>
      </c>
      <c r="L60" s="2">
        <v>20795</v>
      </c>
      <c r="M60" s="2">
        <v>2085</v>
      </c>
      <c r="N60" s="2">
        <f t="shared" si="6"/>
        <v>11960</v>
      </c>
      <c r="O60" s="2">
        <v>5029</v>
      </c>
      <c r="P60" s="4" t="s">
        <v>108</v>
      </c>
    </row>
    <row r="61" spans="1:16" x14ac:dyDescent="0.25">
      <c r="A61" s="1" t="s">
        <v>111</v>
      </c>
      <c r="B61" s="1" t="s">
        <v>102</v>
      </c>
      <c r="C61" s="1" t="s">
        <v>28</v>
      </c>
      <c r="D61" s="1" t="s">
        <v>88</v>
      </c>
      <c r="F61" s="3"/>
      <c r="G61" s="3"/>
      <c r="H61" s="3"/>
      <c r="I61" s="3"/>
      <c r="O61" s="2"/>
    </row>
    <row r="62" spans="1:16" x14ac:dyDescent="0.25">
      <c r="A62" s="1" t="s">
        <v>112</v>
      </c>
      <c r="B62" s="1" t="s">
        <v>113</v>
      </c>
      <c r="C62" s="1" t="s">
        <v>103</v>
      </c>
      <c r="D62" s="1" t="s">
        <v>88</v>
      </c>
      <c r="F62" s="3">
        <f t="shared" si="2"/>
        <v>0.65275126093522928</v>
      </c>
      <c r="G62" s="3">
        <f t="shared" si="3"/>
        <v>0.90919806172785611</v>
      </c>
      <c r="H62" s="3">
        <f t="shared" si="4"/>
        <v>9.0801938272143889E-2</v>
      </c>
      <c r="I62" s="3">
        <f t="shared" si="5"/>
        <v>0.23853651510059057</v>
      </c>
      <c r="J62" s="2">
        <v>35093</v>
      </c>
      <c r="K62" s="2">
        <v>22907</v>
      </c>
      <c r="L62" s="2">
        <v>20827</v>
      </c>
      <c r="M62" s="2">
        <v>2080</v>
      </c>
      <c r="N62" s="2">
        <f t="shared" si="6"/>
        <v>12186</v>
      </c>
      <c r="O62" s="2">
        <v>4968</v>
      </c>
      <c r="P62" s="4" t="s">
        <v>114</v>
      </c>
    </row>
    <row r="63" spans="1:16" x14ac:dyDescent="0.25">
      <c r="A63" s="1" t="s">
        <v>115</v>
      </c>
      <c r="B63" s="1" t="s">
        <v>113</v>
      </c>
      <c r="C63" s="1" t="s">
        <v>105</v>
      </c>
      <c r="D63" s="1" t="s">
        <v>88</v>
      </c>
      <c r="F63" s="3">
        <f t="shared" si="2"/>
        <v>0.6786613482701066</v>
      </c>
      <c r="G63" s="3">
        <f t="shared" si="3"/>
        <v>0.88124218424343481</v>
      </c>
      <c r="H63" s="3">
        <f t="shared" si="4"/>
        <v>0.11875781575656523</v>
      </c>
      <c r="I63" s="3">
        <f t="shared" si="5"/>
        <v>0.23551393027765952</v>
      </c>
      <c r="J63" s="2">
        <v>35349</v>
      </c>
      <c r="K63" s="2">
        <v>23990</v>
      </c>
      <c r="L63" s="2">
        <v>21141</v>
      </c>
      <c r="M63" s="2">
        <v>2849</v>
      </c>
      <c r="N63" s="2">
        <f t="shared" si="6"/>
        <v>11359</v>
      </c>
      <c r="O63" s="2">
        <v>4979</v>
      </c>
      <c r="P63" s="4" t="s">
        <v>114</v>
      </c>
    </row>
    <row r="64" spans="1:16" x14ac:dyDescent="0.25">
      <c r="A64" s="1" t="s">
        <v>116</v>
      </c>
      <c r="B64" s="1" t="s">
        <v>113</v>
      </c>
      <c r="C64" s="1" t="s">
        <v>107</v>
      </c>
      <c r="D64" s="1" t="s">
        <v>88</v>
      </c>
      <c r="F64" s="3">
        <f t="shared" si="2"/>
        <v>0.65851261023423013</v>
      </c>
      <c r="G64" s="3">
        <f t="shared" si="3"/>
        <v>0.91082014756685292</v>
      </c>
      <c r="H64" s="3">
        <f t="shared" si="4"/>
        <v>8.9179852433147092E-2</v>
      </c>
      <c r="I64" s="3">
        <f t="shared" si="5"/>
        <v>0.23333021165012174</v>
      </c>
      <c r="J64" s="2">
        <v>35606</v>
      </c>
      <c r="K64" s="2">
        <v>23447</v>
      </c>
      <c r="L64" s="2">
        <v>21356</v>
      </c>
      <c r="M64" s="2">
        <v>2091</v>
      </c>
      <c r="N64" s="2">
        <f t="shared" si="6"/>
        <v>12159</v>
      </c>
      <c r="O64" s="2">
        <v>4983</v>
      </c>
      <c r="P64" s="4" t="s">
        <v>114</v>
      </c>
    </row>
    <row r="65" spans="1:16" x14ac:dyDescent="0.25">
      <c r="A65" s="1" t="s">
        <v>117</v>
      </c>
      <c r="B65" s="1" t="s">
        <v>113</v>
      </c>
      <c r="C65" s="1" t="s">
        <v>110</v>
      </c>
      <c r="D65" s="1" t="s">
        <v>88</v>
      </c>
      <c r="F65" s="3">
        <f t="shared" si="2"/>
        <v>0.65386867419489758</v>
      </c>
      <c r="G65" s="3">
        <f t="shared" si="3"/>
        <v>0.91667732719287021</v>
      </c>
      <c r="H65" s="3">
        <f t="shared" si="4"/>
        <v>8.3322672807129766E-2</v>
      </c>
      <c r="I65" s="3">
        <f t="shared" si="5"/>
        <v>0.23300925710564266</v>
      </c>
      <c r="J65" s="2">
        <v>35865</v>
      </c>
      <c r="K65" s="2">
        <v>23451</v>
      </c>
      <c r="L65" s="2">
        <v>21497</v>
      </c>
      <c r="M65" s="2">
        <v>1954</v>
      </c>
      <c r="N65" s="2">
        <f t="shared" si="6"/>
        <v>12414</v>
      </c>
      <c r="O65" s="2">
        <v>5009</v>
      </c>
      <c r="P65" s="4" t="s">
        <v>114</v>
      </c>
    </row>
    <row r="66" spans="1:16" x14ac:dyDescent="0.25">
      <c r="A66" s="1" t="s">
        <v>118</v>
      </c>
      <c r="B66" s="1" t="s">
        <v>113</v>
      </c>
      <c r="C66" s="1" t="s">
        <v>28</v>
      </c>
      <c r="D66" s="1" t="s">
        <v>88</v>
      </c>
      <c r="F66" s="3"/>
      <c r="G66" s="3"/>
      <c r="H66" s="3"/>
      <c r="I66" s="3"/>
      <c r="O66" s="2"/>
    </row>
    <row r="67" spans="1:16" x14ac:dyDescent="0.25">
      <c r="A67" s="1" t="s">
        <v>119</v>
      </c>
      <c r="B67" s="1" t="s">
        <v>120</v>
      </c>
      <c r="C67" s="1" t="s">
        <v>103</v>
      </c>
      <c r="D67" s="1" t="s">
        <v>88</v>
      </c>
      <c r="F67" s="3">
        <f t="shared" si="2"/>
        <v>0.64966089965397922</v>
      </c>
      <c r="G67" s="3">
        <f t="shared" si="3"/>
        <v>0.91827517150283355</v>
      </c>
      <c r="H67" s="3">
        <f t="shared" si="4"/>
        <v>8.1724828497166474E-2</v>
      </c>
      <c r="I67" s="3">
        <f t="shared" si="5"/>
        <v>0.23302862976196001</v>
      </c>
      <c r="J67" s="2">
        <v>36125</v>
      </c>
      <c r="K67" s="2">
        <v>23469</v>
      </c>
      <c r="L67" s="2">
        <v>21551</v>
      </c>
      <c r="M67" s="2">
        <v>1918</v>
      </c>
      <c r="N67" s="2">
        <f t="shared" si="6"/>
        <v>12656</v>
      </c>
      <c r="O67" s="2">
        <v>5022</v>
      </c>
      <c r="P67" s="4" t="s">
        <v>121</v>
      </c>
    </row>
    <row r="68" spans="1:16" x14ac:dyDescent="0.25">
      <c r="A68" s="1" t="s">
        <v>122</v>
      </c>
      <c r="B68" s="1" t="s">
        <v>120</v>
      </c>
      <c r="C68" s="1" t="s">
        <v>105</v>
      </c>
      <c r="D68" s="1" t="s">
        <v>88</v>
      </c>
      <c r="F68" s="3">
        <f t="shared" si="2"/>
        <v>0.69293134722145877</v>
      </c>
      <c r="G68" s="3">
        <f t="shared" si="3"/>
        <v>0.88620949510173319</v>
      </c>
      <c r="H68" s="3">
        <f t="shared" si="4"/>
        <v>0.11379050489826677</v>
      </c>
      <c r="I68" s="3">
        <f t="shared" si="5"/>
        <v>0.23639455782312926</v>
      </c>
      <c r="J68" s="2">
        <v>36386</v>
      </c>
      <c r="K68" s="2">
        <v>25213</v>
      </c>
      <c r="L68" s="2">
        <v>22344</v>
      </c>
      <c r="M68" s="2">
        <v>2869</v>
      </c>
      <c r="N68" s="2">
        <f t="shared" si="6"/>
        <v>11173</v>
      </c>
      <c r="O68" s="2">
        <v>5282</v>
      </c>
      <c r="P68" s="4" t="s">
        <v>121</v>
      </c>
    </row>
    <row r="69" spans="1:16" x14ac:dyDescent="0.25">
      <c r="A69" s="1" t="s">
        <v>123</v>
      </c>
      <c r="B69" s="1" t="s">
        <v>120</v>
      </c>
      <c r="C69" s="1" t="s">
        <v>107</v>
      </c>
      <c r="D69" s="1" t="s">
        <v>88</v>
      </c>
      <c r="F69" s="3">
        <f t="shared" si="2"/>
        <v>0.65316089601920824</v>
      </c>
      <c r="G69" s="3">
        <f t="shared" si="3"/>
        <v>0.91436567943523117</v>
      </c>
      <c r="H69" s="3">
        <f t="shared" si="4"/>
        <v>8.5634320564768787E-2</v>
      </c>
      <c r="I69" s="3">
        <f t="shared" si="5"/>
        <v>0.2274658504271552</v>
      </c>
      <c r="J69" s="2">
        <v>36651</v>
      </c>
      <c r="K69" s="2">
        <v>23939</v>
      </c>
      <c r="L69" s="2">
        <v>21889</v>
      </c>
      <c r="M69" s="2">
        <v>2050</v>
      </c>
      <c r="N69" s="2">
        <f t="shared" si="6"/>
        <v>12712</v>
      </c>
      <c r="O69" s="2">
        <v>4979</v>
      </c>
      <c r="P69" s="4" t="s">
        <v>121</v>
      </c>
    </row>
    <row r="70" spans="1:16" x14ac:dyDescent="0.25">
      <c r="A70" s="1" t="s">
        <v>124</v>
      </c>
      <c r="B70" s="1" t="s">
        <v>120</v>
      </c>
      <c r="C70" s="1" t="s">
        <v>110</v>
      </c>
      <c r="D70" s="1" t="s">
        <v>88</v>
      </c>
      <c r="F70" s="3">
        <f t="shared" si="2"/>
        <v>0.64627803662368621</v>
      </c>
      <c r="G70" s="3">
        <f t="shared" si="3"/>
        <v>0.91579344454690248</v>
      </c>
      <c r="H70" s="3">
        <f t="shared" si="4"/>
        <v>8.4206555453097492E-2</v>
      </c>
      <c r="I70" s="3">
        <f t="shared" si="5"/>
        <v>0.23250492013364457</v>
      </c>
      <c r="J70" s="2">
        <v>36916</v>
      </c>
      <c r="K70" s="2">
        <v>23858</v>
      </c>
      <c r="L70" s="2">
        <v>21849</v>
      </c>
      <c r="M70" s="2">
        <v>2009</v>
      </c>
      <c r="N70" s="2">
        <f t="shared" si="6"/>
        <v>13058</v>
      </c>
      <c r="O70" s="2">
        <v>5080</v>
      </c>
      <c r="P70" s="4" t="s">
        <v>121</v>
      </c>
    </row>
    <row r="71" spans="1:16" x14ac:dyDescent="0.25">
      <c r="A71" s="1" t="s">
        <v>125</v>
      </c>
      <c r="B71" s="1" t="s">
        <v>120</v>
      </c>
      <c r="C71" s="1" t="s">
        <v>28</v>
      </c>
      <c r="D71" s="1" t="s">
        <v>88</v>
      </c>
      <c r="F71" s="3"/>
      <c r="G71" s="3"/>
      <c r="H71" s="3"/>
      <c r="I71" s="3"/>
      <c r="O71" s="2"/>
    </row>
    <row r="72" spans="1:16" x14ac:dyDescent="0.25">
      <c r="A72" s="1" t="s">
        <v>126</v>
      </c>
      <c r="B72" s="1" t="s">
        <v>127</v>
      </c>
      <c r="C72" s="1" t="s">
        <v>103</v>
      </c>
      <c r="D72" s="1" t="s">
        <v>88</v>
      </c>
      <c r="F72" s="3">
        <f t="shared" si="2"/>
        <v>0.64420180722891562</v>
      </c>
      <c r="G72" s="3">
        <f t="shared" si="3"/>
        <v>0.91425231694080322</v>
      </c>
      <c r="H72" s="3">
        <f t="shared" si="4"/>
        <v>8.5747683059196791E-2</v>
      </c>
      <c r="I72" s="3">
        <f t="shared" si="5"/>
        <v>0.2317351598173516</v>
      </c>
      <c r="J72" s="2">
        <v>37184</v>
      </c>
      <c r="K72" s="2">
        <v>23954</v>
      </c>
      <c r="L72" s="2">
        <v>21900</v>
      </c>
      <c r="M72" s="2">
        <v>2054</v>
      </c>
      <c r="N72" s="2">
        <v>15696</v>
      </c>
      <c r="O72" s="2">
        <v>5075</v>
      </c>
      <c r="P72" s="4" t="s">
        <v>128</v>
      </c>
    </row>
    <row r="73" spans="1:16" x14ac:dyDescent="0.25">
      <c r="A73" s="1" t="s">
        <v>129</v>
      </c>
      <c r="B73" s="1" t="s">
        <v>127</v>
      </c>
      <c r="C73" s="1" t="s">
        <v>105</v>
      </c>
      <c r="D73" s="1" t="s">
        <v>88</v>
      </c>
      <c r="F73" s="3"/>
      <c r="G73" s="3"/>
      <c r="H73" s="3"/>
      <c r="I73" s="3"/>
      <c r="O73" s="2"/>
      <c r="P73" s="4"/>
    </row>
    <row r="74" spans="1:16" x14ac:dyDescent="0.25">
      <c r="A74" s="1" t="s">
        <v>130</v>
      </c>
      <c r="B74" s="1" t="s">
        <v>127</v>
      </c>
      <c r="C74" s="1" t="s">
        <v>107</v>
      </c>
      <c r="D74" s="1" t="s">
        <v>88</v>
      </c>
      <c r="F74" s="3">
        <f t="shared" si="2"/>
        <v>0.64286282306163023</v>
      </c>
      <c r="G74" s="3">
        <f t="shared" si="3"/>
        <v>0.91551212271152893</v>
      </c>
      <c r="H74" s="3">
        <f t="shared" si="4"/>
        <v>8.4487877288471055E-2</v>
      </c>
      <c r="I74" s="3">
        <f t="shared" si="5"/>
        <v>0.2176282484348962</v>
      </c>
      <c r="J74" s="2">
        <v>37725</v>
      </c>
      <c r="K74" s="2">
        <v>24252</v>
      </c>
      <c r="L74" s="2">
        <v>22203</v>
      </c>
      <c r="M74" s="2">
        <v>2049</v>
      </c>
      <c r="N74" s="2">
        <v>15764</v>
      </c>
      <c r="O74" s="2">
        <v>4832</v>
      </c>
      <c r="P74" s="4" t="s">
        <v>128</v>
      </c>
    </row>
    <row r="75" spans="1:16" x14ac:dyDescent="0.25">
      <c r="A75" s="1" t="s">
        <v>131</v>
      </c>
      <c r="B75" s="1" t="s">
        <v>127</v>
      </c>
      <c r="C75" s="1" t="s">
        <v>110</v>
      </c>
      <c r="D75" s="1" t="s">
        <v>88</v>
      </c>
      <c r="F75" s="3">
        <f t="shared" si="2"/>
        <v>0.64541172136108849</v>
      </c>
      <c r="G75" s="3">
        <f t="shared" si="3"/>
        <v>0.91873598369011211</v>
      </c>
      <c r="H75" s="3">
        <f t="shared" si="4"/>
        <v>8.1264016309887874E-2</v>
      </c>
      <c r="I75" s="3">
        <f t="shared" si="5"/>
        <v>0.22128528315284929</v>
      </c>
      <c r="J75" s="2">
        <v>37999</v>
      </c>
      <c r="K75" s="2">
        <v>24525</v>
      </c>
      <c r="L75" s="2">
        <v>22532</v>
      </c>
      <c r="M75" s="2">
        <v>1993</v>
      </c>
      <c r="N75" s="2">
        <v>15949</v>
      </c>
      <c r="O75" s="2">
        <v>4986</v>
      </c>
      <c r="P75" s="4" t="s">
        <v>128</v>
      </c>
    </row>
    <row r="76" spans="1:16" x14ac:dyDescent="0.25">
      <c r="A76" s="1" t="s">
        <v>132</v>
      </c>
      <c r="B76" s="1" t="s">
        <v>127</v>
      </c>
      <c r="C76" s="1" t="s">
        <v>28</v>
      </c>
      <c r="D76" s="1" t="s">
        <v>88</v>
      </c>
      <c r="F76" s="3"/>
      <c r="G76" s="3"/>
      <c r="H76" s="3"/>
      <c r="I76" s="3"/>
      <c r="O76" s="2"/>
    </row>
    <row r="77" spans="1:16" x14ac:dyDescent="0.25">
      <c r="A77" s="1" t="s">
        <v>133</v>
      </c>
      <c r="B77" s="1" t="s">
        <v>134</v>
      </c>
      <c r="C77" s="1" t="s">
        <v>103</v>
      </c>
      <c r="D77" s="1" t="s">
        <v>88</v>
      </c>
      <c r="F77" s="3">
        <f t="shared" ref="F77:F100" si="7">K77/J77</f>
        <v>0.64485029001410876</v>
      </c>
      <c r="G77" s="3">
        <f t="shared" ref="G77:G100" si="8">L77/K77</f>
        <v>0.91296949070134925</v>
      </c>
      <c r="H77" s="3">
        <f t="shared" ref="H77:H99" si="9">M77/K77</f>
        <v>8.7030509298650791E-2</v>
      </c>
      <c r="I77" s="3">
        <f t="shared" ref="I77:I99" si="10">O77/L77</f>
        <v>0.2227843607153952</v>
      </c>
      <c r="J77" s="2">
        <v>38274</v>
      </c>
      <c r="K77" s="2">
        <v>24681</v>
      </c>
      <c r="L77" s="2">
        <v>22533</v>
      </c>
      <c r="M77" s="2">
        <v>2148</v>
      </c>
      <c r="N77" s="2">
        <f t="shared" ref="N77:N99" si="11">J77-K77</f>
        <v>13593</v>
      </c>
      <c r="O77" s="2">
        <v>5020</v>
      </c>
      <c r="P77" s="4" t="s">
        <v>135</v>
      </c>
    </row>
    <row r="78" spans="1:16" x14ac:dyDescent="0.25">
      <c r="A78" s="1" t="s">
        <v>136</v>
      </c>
      <c r="B78" s="1" t="s">
        <v>134</v>
      </c>
      <c r="C78" s="1" t="s">
        <v>105</v>
      </c>
      <c r="D78" s="1" t="s">
        <v>88</v>
      </c>
      <c r="F78" s="3">
        <f t="shared" si="7"/>
        <v>0.71394480182610498</v>
      </c>
      <c r="G78" s="3">
        <f t="shared" si="8"/>
        <v>0.85598023543089663</v>
      </c>
      <c r="H78" s="3">
        <f t="shared" si="9"/>
        <v>0.14401976456910331</v>
      </c>
      <c r="I78" s="3">
        <f t="shared" si="10"/>
        <v>0.23599320882852293</v>
      </c>
      <c r="J78" s="2">
        <v>38552</v>
      </c>
      <c r="K78" s="2">
        <v>27524</v>
      </c>
      <c r="L78" s="2">
        <v>23560</v>
      </c>
      <c r="M78" s="2">
        <v>3964</v>
      </c>
      <c r="N78" s="2">
        <f t="shared" si="11"/>
        <v>11028</v>
      </c>
      <c r="O78" s="2">
        <v>5560</v>
      </c>
      <c r="P78" s="4" t="s">
        <v>137</v>
      </c>
    </row>
    <row r="79" spans="1:16" x14ac:dyDescent="0.25">
      <c r="A79" s="1" t="s">
        <v>138</v>
      </c>
      <c r="B79" s="1" t="s">
        <v>134</v>
      </c>
      <c r="C79" s="1" t="s">
        <v>107</v>
      </c>
      <c r="D79" s="1" t="s">
        <v>88</v>
      </c>
      <c r="F79" s="3">
        <f t="shared" si="7"/>
        <v>0.65199188683170373</v>
      </c>
      <c r="G79" s="3">
        <f t="shared" si="8"/>
        <v>0.90080963586327922</v>
      </c>
      <c r="H79" s="3">
        <f t="shared" si="9"/>
        <v>9.9190364136720777E-2</v>
      </c>
      <c r="I79" s="3">
        <f t="shared" si="10"/>
        <v>0.22080049588240502</v>
      </c>
      <c r="J79" s="2">
        <v>38456</v>
      </c>
      <c r="K79" s="2">
        <v>25073</v>
      </c>
      <c r="L79" s="2">
        <v>22586</v>
      </c>
      <c r="M79" s="2">
        <v>2487</v>
      </c>
      <c r="N79" s="2">
        <f t="shared" si="11"/>
        <v>13383</v>
      </c>
      <c r="O79" s="2">
        <v>4987</v>
      </c>
      <c r="P79" s="4" t="s">
        <v>139</v>
      </c>
    </row>
    <row r="80" spans="1:16" x14ac:dyDescent="0.25">
      <c r="A80" s="1" t="s">
        <v>140</v>
      </c>
      <c r="B80" s="1" t="s">
        <v>134</v>
      </c>
      <c r="C80" s="1" t="s">
        <v>110</v>
      </c>
      <c r="D80" s="1" t="s">
        <v>88</v>
      </c>
      <c r="F80" s="3">
        <f t="shared" si="7"/>
        <v>0.64544664314567679</v>
      </c>
      <c r="G80" s="3">
        <f t="shared" si="8"/>
        <v>0.9102035966093639</v>
      </c>
      <c r="H80" s="3">
        <f t="shared" si="9"/>
        <v>8.9796403390636145E-2</v>
      </c>
      <c r="I80" s="3">
        <f t="shared" si="10"/>
        <v>0.22094085904521521</v>
      </c>
      <c r="J80" s="2">
        <v>39114</v>
      </c>
      <c r="K80" s="2">
        <v>25246</v>
      </c>
      <c r="L80" s="2">
        <v>22979</v>
      </c>
      <c r="M80" s="2">
        <v>2267</v>
      </c>
      <c r="N80" s="2">
        <f t="shared" si="11"/>
        <v>13868</v>
      </c>
      <c r="O80" s="2">
        <v>5077</v>
      </c>
      <c r="P80" s="4" t="s">
        <v>141</v>
      </c>
    </row>
    <row r="81" spans="1:16" x14ac:dyDescent="0.25">
      <c r="A81" s="1" t="s">
        <v>142</v>
      </c>
      <c r="B81" s="1" t="s">
        <v>134</v>
      </c>
      <c r="C81" s="1" t="s">
        <v>28</v>
      </c>
      <c r="D81" s="1" t="s">
        <v>88</v>
      </c>
      <c r="F81" s="3"/>
      <c r="G81" s="3"/>
      <c r="H81" s="3"/>
      <c r="I81" s="3"/>
      <c r="O81" s="2"/>
    </row>
    <row r="82" spans="1:16" x14ac:dyDescent="0.25">
      <c r="A82" s="1" t="s">
        <v>143</v>
      </c>
      <c r="B82" s="1" t="s">
        <v>144</v>
      </c>
      <c r="C82" s="1" t="s">
        <v>103</v>
      </c>
      <c r="D82" s="1" t="s">
        <v>88</v>
      </c>
      <c r="F82" s="3">
        <f t="shared" si="7"/>
        <v>0.64329043884362547</v>
      </c>
      <c r="G82" s="3">
        <f t="shared" si="8"/>
        <v>0.90873939633063716</v>
      </c>
      <c r="H82" s="3">
        <f t="shared" si="9"/>
        <v>9.1260603669362797E-2</v>
      </c>
      <c r="I82" s="3">
        <f t="shared" si="10"/>
        <v>0.20128516846127129</v>
      </c>
      <c r="J82" s="2">
        <v>39399</v>
      </c>
      <c r="K82" s="2">
        <v>25345</v>
      </c>
      <c r="L82" s="2">
        <v>23032</v>
      </c>
      <c r="M82" s="2">
        <v>2313</v>
      </c>
      <c r="N82" s="2">
        <f t="shared" si="11"/>
        <v>14054</v>
      </c>
      <c r="O82" s="2">
        <v>4636</v>
      </c>
      <c r="P82" s="4" t="s">
        <v>145</v>
      </c>
    </row>
    <row r="83" spans="1:16" x14ac:dyDescent="0.25">
      <c r="A83" s="1" t="s">
        <v>146</v>
      </c>
      <c r="B83" s="1" t="s">
        <v>144</v>
      </c>
      <c r="C83" s="1" t="s">
        <v>105</v>
      </c>
      <c r="D83" s="1" t="s">
        <v>88</v>
      </c>
      <c r="F83" s="3">
        <f t="shared" si="7"/>
        <v>0.69323421947839237</v>
      </c>
      <c r="G83" s="3">
        <f t="shared" si="8"/>
        <v>0.87005197920831667</v>
      </c>
      <c r="H83" s="3">
        <f t="shared" si="9"/>
        <v>0.12994802079168333</v>
      </c>
      <c r="I83" s="3">
        <f t="shared" si="10"/>
        <v>0.21448863636363635</v>
      </c>
      <c r="J83" s="2">
        <v>39685</v>
      </c>
      <c r="K83" s="2">
        <v>27511</v>
      </c>
      <c r="L83" s="2">
        <v>23936</v>
      </c>
      <c r="M83" s="2">
        <v>3575</v>
      </c>
      <c r="N83" s="2">
        <f t="shared" si="11"/>
        <v>12174</v>
      </c>
      <c r="O83" s="2">
        <v>5134</v>
      </c>
      <c r="P83" s="4" t="s">
        <v>147</v>
      </c>
    </row>
    <row r="84" spans="1:16" x14ac:dyDescent="0.25">
      <c r="A84" s="1" t="s">
        <v>148</v>
      </c>
      <c r="B84" s="1" t="s">
        <v>144</v>
      </c>
      <c r="C84" s="1" t="s">
        <v>107</v>
      </c>
      <c r="D84" s="1" t="s">
        <v>88</v>
      </c>
      <c r="F84" s="3">
        <f t="shared" si="7"/>
        <v>0.65347475859308546</v>
      </c>
      <c r="G84" s="3">
        <f t="shared" si="8"/>
        <v>0.91486103667406782</v>
      </c>
      <c r="H84" s="3">
        <f t="shared" si="9"/>
        <v>8.5138963325932168E-2</v>
      </c>
      <c r="I84" s="3">
        <f t="shared" si="10"/>
        <v>0.20704661477947944</v>
      </c>
      <c r="J84" s="2">
        <v>39974</v>
      </c>
      <c r="K84" s="2">
        <v>26122</v>
      </c>
      <c r="L84" s="2">
        <v>23898</v>
      </c>
      <c r="M84" s="2">
        <v>2224</v>
      </c>
      <c r="N84" s="2">
        <f t="shared" si="11"/>
        <v>13852</v>
      </c>
      <c r="O84" s="2">
        <v>4948</v>
      </c>
      <c r="P84" s="4" t="s">
        <v>149</v>
      </c>
    </row>
    <row r="85" spans="1:16" x14ac:dyDescent="0.25">
      <c r="A85" s="1" t="s">
        <v>150</v>
      </c>
      <c r="B85" s="1" t="s">
        <v>144</v>
      </c>
      <c r="C85" s="1" t="s">
        <v>110</v>
      </c>
      <c r="D85" s="1" t="s">
        <v>88</v>
      </c>
      <c r="F85" s="3">
        <f t="shared" si="7"/>
        <v>0.6501924748540916</v>
      </c>
      <c r="G85" s="3">
        <f t="shared" si="8"/>
        <v>0.91355996944232243</v>
      </c>
      <c r="H85" s="3">
        <f t="shared" si="9"/>
        <v>8.6440030557677613E-2</v>
      </c>
      <c r="I85" s="3">
        <f t="shared" si="10"/>
        <v>0.19851988125601036</v>
      </c>
      <c r="J85" s="2">
        <v>40265</v>
      </c>
      <c r="K85" s="2">
        <v>26180</v>
      </c>
      <c r="L85" s="2">
        <v>23917</v>
      </c>
      <c r="M85" s="2">
        <v>2263</v>
      </c>
      <c r="N85" s="2">
        <f t="shared" si="11"/>
        <v>14085</v>
      </c>
      <c r="O85" s="2">
        <v>4748</v>
      </c>
      <c r="P85" s="4" t="s">
        <v>151</v>
      </c>
    </row>
    <row r="86" spans="1:16" x14ac:dyDescent="0.25">
      <c r="A86" s="1" t="s">
        <v>152</v>
      </c>
      <c r="B86" s="1" t="s">
        <v>144</v>
      </c>
      <c r="C86" s="1" t="s">
        <v>28</v>
      </c>
      <c r="D86" s="1" t="s">
        <v>88</v>
      </c>
      <c r="F86" s="3"/>
      <c r="G86" s="3"/>
      <c r="H86" s="3"/>
      <c r="I86" s="3"/>
      <c r="O86" s="2"/>
    </row>
    <row r="87" spans="1:16" x14ac:dyDescent="0.25">
      <c r="A87" s="1" t="s">
        <v>153</v>
      </c>
      <c r="B87" s="1" t="s">
        <v>154</v>
      </c>
      <c r="C87" s="1" t="s">
        <v>103</v>
      </c>
      <c r="D87" s="1" t="s">
        <v>88</v>
      </c>
      <c r="F87" s="3">
        <f t="shared" si="7"/>
        <v>0.6447151063882246</v>
      </c>
      <c r="G87" s="3">
        <f t="shared" si="8"/>
        <v>0.91674633829209529</v>
      </c>
      <c r="H87" s="3">
        <f t="shared" si="9"/>
        <v>8.32536617079047E-2</v>
      </c>
      <c r="I87" s="3">
        <f t="shared" si="10"/>
        <v>0.20857667278491573</v>
      </c>
      <c r="J87" s="2">
        <v>40559</v>
      </c>
      <c r="K87" s="2">
        <v>26149</v>
      </c>
      <c r="L87" s="2">
        <v>23972</v>
      </c>
      <c r="M87" s="2">
        <v>2177</v>
      </c>
      <c r="N87" s="2">
        <f t="shared" si="11"/>
        <v>14410</v>
      </c>
      <c r="O87" s="2">
        <v>5000</v>
      </c>
      <c r="P87" s="4" t="s">
        <v>155</v>
      </c>
    </row>
    <row r="88" spans="1:16" x14ac:dyDescent="0.25">
      <c r="A88" s="1" t="s">
        <v>156</v>
      </c>
      <c r="B88" s="1" t="s">
        <v>154</v>
      </c>
      <c r="C88" s="1" t="s">
        <v>105</v>
      </c>
      <c r="D88" s="1" t="s">
        <v>88</v>
      </c>
      <c r="F88" s="3">
        <f t="shared" si="7"/>
        <v>0.67900327997258525</v>
      </c>
      <c r="G88" s="3">
        <f t="shared" si="8"/>
        <v>0.88716654650324445</v>
      </c>
      <c r="H88" s="3">
        <f t="shared" si="9"/>
        <v>0.11283345349675558</v>
      </c>
      <c r="I88" s="3">
        <f t="shared" si="10"/>
        <v>0.2226330759853718</v>
      </c>
      <c r="J88" s="2">
        <v>40854</v>
      </c>
      <c r="K88" s="2">
        <v>27740</v>
      </c>
      <c r="L88" s="2">
        <v>24610</v>
      </c>
      <c r="M88" s="2">
        <v>3130</v>
      </c>
      <c r="N88" s="2">
        <f t="shared" si="11"/>
        <v>13114</v>
      </c>
      <c r="O88" s="2">
        <v>5479</v>
      </c>
      <c r="P88" s="4" t="s">
        <v>157</v>
      </c>
    </row>
    <row r="89" spans="1:16" x14ac:dyDescent="0.25">
      <c r="A89" s="1" t="s">
        <v>158</v>
      </c>
      <c r="B89" s="1" t="s">
        <v>154</v>
      </c>
      <c r="C89" s="1" t="s">
        <v>107</v>
      </c>
      <c r="D89" s="1" t="s">
        <v>88</v>
      </c>
      <c r="F89" s="3">
        <f t="shared" si="7"/>
        <v>0.6513656687402799</v>
      </c>
      <c r="G89" s="3">
        <f t="shared" si="8"/>
        <v>0.9141578063794068</v>
      </c>
      <c r="H89" s="3">
        <f t="shared" si="9"/>
        <v>8.5842193620593171E-2</v>
      </c>
      <c r="I89" s="3">
        <f t="shared" si="10"/>
        <v>0.22102513875285668</v>
      </c>
      <c r="J89" s="2">
        <v>41152</v>
      </c>
      <c r="K89" s="2">
        <v>26805</v>
      </c>
      <c r="L89" s="2">
        <v>24504</v>
      </c>
      <c r="M89" s="2">
        <v>2301</v>
      </c>
      <c r="N89" s="2">
        <f t="shared" si="11"/>
        <v>14347</v>
      </c>
      <c r="O89" s="2">
        <v>5416</v>
      </c>
      <c r="P89" s="4" t="s">
        <v>159</v>
      </c>
    </row>
    <row r="90" spans="1:16" x14ac:dyDescent="0.25">
      <c r="A90" s="1" t="s">
        <v>160</v>
      </c>
      <c r="B90" s="1" t="s">
        <v>154</v>
      </c>
      <c r="C90" s="1" t="s">
        <v>110</v>
      </c>
      <c r="D90" s="1" t="s">
        <v>88</v>
      </c>
      <c r="F90" s="3">
        <f t="shared" si="7"/>
        <v>0.64704605215545319</v>
      </c>
      <c r="G90" s="3">
        <f t="shared" si="8"/>
        <v>0.91130415330698678</v>
      </c>
      <c r="H90" s="3">
        <f t="shared" si="9"/>
        <v>8.8695846693013197E-2</v>
      </c>
      <c r="I90" s="3">
        <f t="shared" si="10"/>
        <v>0.21404901198707196</v>
      </c>
      <c r="J90" s="2">
        <v>41453</v>
      </c>
      <c r="K90" s="2">
        <v>26822</v>
      </c>
      <c r="L90" s="2">
        <v>24443</v>
      </c>
      <c r="M90" s="2">
        <v>2379</v>
      </c>
      <c r="N90" s="2">
        <f t="shared" si="11"/>
        <v>14631</v>
      </c>
      <c r="O90" s="2">
        <v>5232</v>
      </c>
      <c r="P90" s="4" t="s">
        <v>161</v>
      </c>
    </row>
    <row r="91" spans="1:16" x14ac:dyDescent="0.25">
      <c r="A91" s="1" t="s">
        <v>162</v>
      </c>
      <c r="B91" s="1" t="s">
        <v>154</v>
      </c>
      <c r="C91" s="1" t="s">
        <v>28</v>
      </c>
      <c r="D91" s="1" t="s">
        <v>88</v>
      </c>
      <c r="F91" s="3"/>
      <c r="G91" s="3"/>
      <c r="H91" s="3"/>
      <c r="I91" s="3"/>
      <c r="O91" s="2"/>
    </row>
    <row r="92" spans="1:16" x14ac:dyDescent="0.25">
      <c r="A92" s="1" t="s">
        <v>163</v>
      </c>
      <c r="B92" s="1" t="s">
        <v>164</v>
      </c>
      <c r="C92" s="1" t="s">
        <v>103</v>
      </c>
      <c r="D92" s="1" t="s">
        <v>88</v>
      </c>
      <c r="F92" s="3">
        <f t="shared" si="7"/>
        <v>0.64655729852712251</v>
      </c>
      <c r="G92" s="3">
        <f t="shared" si="8"/>
        <v>0.91391636107715668</v>
      </c>
      <c r="H92" s="3">
        <f t="shared" si="9"/>
        <v>8.6083638922843278E-2</v>
      </c>
      <c r="I92" s="3">
        <f t="shared" si="10"/>
        <v>0.23199448790175495</v>
      </c>
      <c r="J92" s="2">
        <v>41755</v>
      </c>
      <c r="K92" s="2">
        <v>26997</v>
      </c>
      <c r="L92" s="2">
        <v>24673</v>
      </c>
      <c r="M92" s="2">
        <v>2324</v>
      </c>
      <c r="N92" s="2">
        <f t="shared" si="11"/>
        <v>14758</v>
      </c>
      <c r="O92" s="2">
        <v>5724</v>
      </c>
      <c r="P92" s="4" t="s">
        <v>165</v>
      </c>
    </row>
    <row r="93" spans="1:16" x14ac:dyDescent="0.25">
      <c r="A93" s="1" t="s">
        <v>166</v>
      </c>
      <c r="B93" s="1" t="s">
        <v>164</v>
      </c>
      <c r="C93" s="1" t="s">
        <v>105</v>
      </c>
      <c r="D93" s="1" t="s">
        <v>88</v>
      </c>
      <c r="F93" s="3">
        <f t="shared" si="7"/>
        <v>0.68327825197936232</v>
      </c>
      <c r="G93" s="3">
        <f t="shared" si="8"/>
        <v>0.88948430649314492</v>
      </c>
      <c r="H93" s="3">
        <f t="shared" si="9"/>
        <v>0.11051569350685503</v>
      </c>
      <c r="I93" s="3">
        <f t="shared" si="10"/>
        <v>0.20949065018386667</v>
      </c>
      <c r="J93" s="2">
        <v>42059</v>
      </c>
      <c r="K93" s="2">
        <v>28738</v>
      </c>
      <c r="L93" s="2">
        <v>25562</v>
      </c>
      <c r="M93" s="2">
        <v>3176</v>
      </c>
      <c r="N93" s="2">
        <f t="shared" si="11"/>
        <v>13321</v>
      </c>
      <c r="O93" s="2">
        <v>5355</v>
      </c>
      <c r="P93" s="4" t="s">
        <v>167</v>
      </c>
    </row>
    <row r="94" spans="1:16" x14ac:dyDescent="0.25">
      <c r="A94" s="1" t="s">
        <v>168</v>
      </c>
      <c r="B94" s="1" t="s">
        <v>164</v>
      </c>
      <c r="C94" s="1" t="s">
        <v>107</v>
      </c>
      <c r="D94" s="1" t="s">
        <v>88</v>
      </c>
      <c r="F94" s="3">
        <f t="shared" si="7"/>
        <v>0.64668255953926401</v>
      </c>
      <c r="G94" s="3">
        <f t="shared" si="8"/>
        <v>0.90243813417037744</v>
      </c>
      <c r="H94" s="3">
        <f t="shared" si="9"/>
        <v>9.7561865829622604E-2</v>
      </c>
      <c r="I94" s="3">
        <f t="shared" si="10"/>
        <v>0.20541961577350859</v>
      </c>
      <c r="J94" s="2">
        <v>42367</v>
      </c>
      <c r="K94" s="2">
        <v>27398</v>
      </c>
      <c r="L94" s="2">
        <v>24725</v>
      </c>
      <c r="M94" s="2">
        <v>2673</v>
      </c>
      <c r="N94" s="2">
        <f t="shared" si="11"/>
        <v>14969</v>
      </c>
      <c r="O94" s="2">
        <v>5079</v>
      </c>
      <c r="P94" s="4" t="s">
        <v>169</v>
      </c>
    </row>
    <row r="95" spans="1:16" x14ac:dyDescent="0.25">
      <c r="A95" s="1" t="s">
        <v>170</v>
      </c>
      <c r="B95" s="1" t="s">
        <v>164</v>
      </c>
      <c r="C95" s="1" t="s">
        <v>110</v>
      </c>
      <c r="D95" s="1" t="s">
        <v>88</v>
      </c>
      <c r="F95" s="3">
        <f t="shared" si="7"/>
        <v>0.64408249355519098</v>
      </c>
      <c r="G95" s="3">
        <f t="shared" si="8"/>
        <v>0.91569333769966887</v>
      </c>
      <c r="H95" s="3">
        <f t="shared" si="9"/>
        <v>8.4306662300331112E-2</v>
      </c>
      <c r="I95" s="3">
        <f t="shared" si="10"/>
        <v>0.20877374235079074</v>
      </c>
      <c r="J95" s="2">
        <v>42670</v>
      </c>
      <c r="K95" s="2">
        <v>27483</v>
      </c>
      <c r="L95" s="2">
        <v>25166</v>
      </c>
      <c r="M95" s="2">
        <v>2317</v>
      </c>
      <c r="N95" s="2">
        <f t="shared" si="11"/>
        <v>15187</v>
      </c>
      <c r="O95" s="2">
        <v>5254</v>
      </c>
      <c r="P95" s="4" t="s">
        <v>171</v>
      </c>
    </row>
    <row r="96" spans="1:16" x14ac:dyDescent="0.25">
      <c r="A96" s="1" t="s">
        <v>172</v>
      </c>
      <c r="B96" s="1" t="s">
        <v>164</v>
      </c>
      <c r="C96" s="1" t="s">
        <v>28</v>
      </c>
      <c r="D96" s="1" t="s">
        <v>88</v>
      </c>
      <c r="F96" s="3"/>
      <c r="G96" s="3"/>
      <c r="H96" s="3"/>
      <c r="I96" s="3"/>
      <c r="O96" s="2"/>
    </row>
    <row r="97" spans="1:16" x14ac:dyDescent="0.25">
      <c r="A97" s="1" t="s">
        <v>173</v>
      </c>
      <c r="B97" s="1" t="s">
        <v>174</v>
      </c>
      <c r="C97" s="1" t="s">
        <v>103</v>
      </c>
      <c r="D97" s="1" t="s">
        <v>88</v>
      </c>
      <c r="F97" s="3">
        <f t="shared" si="7"/>
        <v>0.6426610201042442</v>
      </c>
      <c r="G97" s="3">
        <f t="shared" si="8"/>
        <v>0.91219812447952497</v>
      </c>
      <c r="H97" s="3">
        <f t="shared" si="9"/>
        <v>8.780187552047504E-2</v>
      </c>
      <c r="I97" s="3">
        <f t="shared" si="10"/>
        <v>0.18599666587282687</v>
      </c>
      <c r="J97" s="2">
        <v>42976</v>
      </c>
      <c r="K97" s="2">
        <v>27619</v>
      </c>
      <c r="L97" s="2">
        <v>25194</v>
      </c>
      <c r="M97" s="2">
        <v>2425</v>
      </c>
      <c r="N97" s="2">
        <f t="shared" si="11"/>
        <v>15357</v>
      </c>
      <c r="O97" s="2">
        <v>4686</v>
      </c>
      <c r="P97" s="4" t="s">
        <v>175</v>
      </c>
    </row>
    <row r="98" spans="1:16" x14ac:dyDescent="0.25">
      <c r="A98" s="1" t="s">
        <v>176</v>
      </c>
      <c r="B98" s="1" t="s">
        <v>174</v>
      </c>
      <c r="C98" s="1" t="s">
        <v>105</v>
      </c>
      <c r="D98" s="1" t="s">
        <v>88</v>
      </c>
      <c r="F98" s="3">
        <f t="shared" si="7"/>
        <v>0.67597726642639311</v>
      </c>
      <c r="G98" s="3">
        <f t="shared" si="8"/>
        <v>0.87918247376875491</v>
      </c>
      <c r="H98" s="3">
        <f t="shared" si="9"/>
        <v>0.12081752623124509</v>
      </c>
      <c r="I98" s="3">
        <f t="shared" si="10"/>
        <v>0.20311771108692273</v>
      </c>
      <c r="J98" s="2">
        <v>43284</v>
      </c>
      <c r="K98" s="2">
        <v>29259</v>
      </c>
      <c r="L98" s="2">
        <v>25724</v>
      </c>
      <c r="M98" s="2">
        <v>3535</v>
      </c>
      <c r="N98" s="2">
        <f t="shared" si="11"/>
        <v>14025</v>
      </c>
      <c r="O98" s="2">
        <v>5225</v>
      </c>
      <c r="P98" s="4" t="s">
        <v>177</v>
      </c>
    </row>
    <row r="99" spans="1:16" x14ac:dyDescent="0.25">
      <c r="A99" s="1" t="s">
        <v>178</v>
      </c>
      <c r="B99" s="1" t="s">
        <v>174</v>
      </c>
      <c r="C99" s="1" t="s">
        <v>107</v>
      </c>
      <c r="D99" s="1" t="s">
        <v>88</v>
      </c>
      <c r="F99" s="3">
        <f t="shared" si="7"/>
        <v>0.65608441335015488</v>
      </c>
      <c r="G99" s="3">
        <f t="shared" si="8"/>
        <v>0.91217397384798271</v>
      </c>
      <c r="H99" s="3">
        <f t="shared" si="9"/>
        <v>8.7826026152017345E-2</v>
      </c>
      <c r="I99" s="3">
        <f t="shared" si="10"/>
        <v>0.212878497508624</v>
      </c>
      <c r="J99" s="2">
        <v>43595</v>
      </c>
      <c r="K99" s="2">
        <v>28602</v>
      </c>
      <c r="L99" s="2">
        <v>26090</v>
      </c>
      <c r="M99" s="2">
        <v>2512</v>
      </c>
      <c r="N99" s="2">
        <f t="shared" si="11"/>
        <v>14993</v>
      </c>
      <c r="O99" s="2">
        <v>5554</v>
      </c>
      <c r="P99" s="4" t="s">
        <v>179</v>
      </c>
    </row>
    <row r="100" spans="1:16" x14ac:dyDescent="0.25">
      <c r="A100" s="1" t="s">
        <v>180</v>
      </c>
      <c r="B100" s="1" t="s">
        <v>174</v>
      </c>
      <c r="C100" s="1" t="s">
        <v>110</v>
      </c>
      <c r="D100" s="1" t="s">
        <v>88</v>
      </c>
      <c r="F100" s="3">
        <f t="shared" si="7"/>
        <v>0.65559971942950668</v>
      </c>
      <c r="G100" s="3">
        <f t="shared" si="8"/>
        <v>0.91647646219686163</v>
      </c>
      <c r="H100" s="3">
        <f>M100/K100</f>
        <v>8.352353780313837E-2</v>
      </c>
      <c r="I100" s="3">
        <f>O100/L100</f>
        <v>0.19779749396840221</v>
      </c>
      <c r="J100" s="2">
        <v>42770</v>
      </c>
      <c r="K100" s="2">
        <v>28040</v>
      </c>
      <c r="L100" s="2">
        <v>25698</v>
      </c>
      <c r="M100" s="2">
        <v>2342</v>
      </c>
      <c r="N100" s="2">
        <f>J100-K100</f>
        <v>14730</v>
      </c>
      <c r="O100" s="2">
        <v>5083</v>
      </c>
      <c r="P100" s="4" t="s">
        <v>181</v>
      </c>
    </row>
    <row r="101" spans="1:16" x14ac:dyDescent="0.25">
      <c r="A101" s="1" t="s">
        <v>182</v>
      </c>
      <c r="B101" s="1" t="s">
        <v>174</v>
      </c>
      <c r="C101" s="1" t="s">
        <v>28</v>
      </c>
      <c r="D101" s="1" t="s">
        <v>88</v>
      </c>
      <c r="F101" s="3"/>
      <c r="G101" s="3"/>
      <c r="H101" s="3"/>
      <c r="I101" s="3"/>
      <c r="O101" s="2"/>
    </row>
    <row r="102" spans="1:16" x14ac:dyDescent="0.25">
      <c r="A102" s="1" t="s">
        <v>183</v>
      </c>
      <c r="B102" s="1" t="s">
        <v>184</v>
      </c>
      <c r="C102" s="1" t="s">
        <v>103</v>
      </c>
      <c r="D102" s="1" t="s">
        <v>88</v>
      </c>
      <c r="F102" s="3">
        <f t="shared" ref="F102:G165" si="12">K102/J102</f>
        <v>0.65490773236725919</v>
      </c>
      <c r="G102" s="3">
        <f t="shared" ref="G102:G120" si="13">L102/K102</f>
        <v>0.91712764486239806</v>
      </c>
      <c r="H102" s="3">
        <f t="shared" ref="H102:H165" si="14">M102/K102</f>
        <v>8.2872355137601994E-2</v>
      </c>
      <c r="I102" s="3">
        <f t="shared" ref="I102:I165" si="15">O102/L102</f>
        <v>0.20963546575187544</v>
      </c>
      <c r="J102" s="2">
        <v>44165</v>
      </c>
      <c r="K102" s="2">
        <v>28924</v>
      </c>
      <c r="L102" s="2">
        <v>26527</v>
      </c>
      <c r="M102" s="2">
        <v>2397</v>
      </c>
      <c r="N102" s="2">
        <f t="shared" ref="N102:N105" si="16">J102-K102</f>
        <v>15241</v>
      </c>
      <c r="O102" s="2">
        <v>5561</v>
      </c>
      <c r="P102" s="4" t="s">
        <v>185</v>
      </c>
    </row>
    <row r="103" spans="1:16" x14ac:dyDescent="0.25">
      <c r="A103" s="1" t="s">
        <v>186</v>
      </c>
      <c r="B103" s="1" t="s">
        <v>184</v>
      </c>
      <c r="C103" s="1" t="s">
        <v>105</v>
      </c>
      <c r="D103" s="1" t="s">
        <v>88</v>
      </c>
      <c r="F103" s="3">
        <f t="shared" si="12"/>
        <v>0.69090949992126516</v>
      </c>
      <c r="G103" s="3">
        <f t="shared" si="13"/>
        <v>0.89076286914335945</v>
      </c>
      <c r="H103" s="3">
        <f t="shared" si="14"/>
        <v>0.10923713085664051</v>
      </c>
      <c r="I103" s="3">
        <f t="shared" si="15"/>
        <v>0.22245778200160832</v>
      </c>
      <c r="J103" s="2">
        <v>44453</v>
      </c>
      <c r="K103" s="2">
        <v>30713</v>
      </c>
      <c r="L103" s="2">
        <v>27358</v>
      </c>
      <c r="M103" s="2">
        <v>3355</v>
      </c>
      <c r="N103" s="2">
        <f t="shared" si="16"/>
        <v>13740</v>
      </c>
      <c r="O103" s="2">
        <v>6086</v>
      </c>
      <c r="P103" s="4" t="s">
        <v>187</v>
      </c>
    </row>
    <row r="104" spans="1:16" x14ac:dyDescent="0.25">
      <c r="A104" s="1" t="s">
        <v>188</v>
      </c>
      <c r="B104" s="1" t="s">
        <v>184</v>
      </c>
      <c r="C104" s="1" t="s">
        <v>107</v>
      </c>
      <c r="D104" s="1" t="s">
        <v>88</v>
      </c>
      <c r="F104" s="3">
        <f t="shared" si="12"/>
        <v>0.66281512605042014</v>
      </c>
      <c r="G104" s="3">
        <f t="shared" si="13"/>
        <v>0.92453720875341405</v>
      </c>
      <c r="H104" s="3">
        <f t="shared" si="14"/>
        <v>7.5462791246585961E-2</v>
      </c>
      <c r="I104" s="3">
        <f t="shared" si="15"/>
        <v>0.21532513950180532</v>
      </c>
      <c r="J104" s="2">
        <v>44744</v>
      </c>
      <c r="K104" s="2">
        <v>29657</v>
      </c>
      <c r="L104" s="2">
        <v>27419</v>
      </c>
      <c r="M104" s="2">
        <v>2238</v>
      </c>
      <c r="N104" s="2">
        <f t="shared" si="16"/>
        <v>15087</v>
      </c>
      <c r="O104" s="2">
        <v>5904</v>
      </c>
      <c r="P104" s="4" t="s">
        <v>189</v>
      </c>
    </row>
    <row r="105" spans="1:16" x14ac:dyDescent="0.25">
      <c r="A105" s="1" t="s">
        <v>190</v>
      </c>
      <c r="B105" s="1" t="s">
        <v>184</v>
      </c>
      <c r="C105" s="1" t="s">
        <v>110</v>
      </c>
      <c r="D105" s="1" t="s">
        <v>88</v>
      </c>
      <c r="F105" s="3">
        <f t="shared" si="12"/>
        <v>0.65810276679841895</v>
      </c>
      <c r="G105" s="3">
        <f t="shared" si="13"/>
        <v>0.92593717312818435</v>
      </c>
      <c r="H105" s="3">
        <f t="shared" si="14"/>
        <v>7.4062826871815632E-2</v>
      </c>
      <c r="I105" s="3">
        <f t="shared" si="15"/>
        <v>0.19408206398950514</v>
      </c>
      <c r="J105" s="2">
        <v>45034</v>
      </c>
      <c r="K105" s="2">
        <v>29637</v>
      </c>
      <c r="L105" s="2">
        <v>27442</v>
      </c>
      <c r="M105" s="2">
        <v>2195</v>
      </c>
      <c r="N105" s="2">
        <f t="shared" si="16"/>
        <v>15397</v>
      </c>
      <c r="O105" s="2">
        <v>5326</v>
      </c>
      <c r="P105" s="4" t="s">
        <v>191</v>
      </c>
    </row>
    <row r="106" spans="1:16" x14ac:dyDescent="0.25">
      <c r="A106" s="1" t="s">
        <v>192</v>
      </c>
      <c r="B106" s="1" t="s">
        <v>184</v>
      </c>
      <c r="C106" s="1" t="s">
        <v>28</v>
      </c>
      <c r="D106" s="1" t="s">
        <v>88</v>
      </c>
      <c r="F106" s="3"/>
      <c r="G106" s="3"/>
      <c r="H106" s="3"/>
      <c r="I106" s="3"/>
      <c r="O106" s="2"/>
    </row>
    <row r="107" spans="1:16" x14ac:dyDescent="0.25">
      <c r="A107" s="1" t="s">
        <v>193</v>
      </c>
      <c r="B107" s="1">
        <v>1997</v>
      </c>
      <c r="C107" s="1" t="s">
        <v>103</v>
      </c>
      <c r="D107" s="1" t="s">
        <v>88</v>
      </c>
      <c r="F107" s="3">
        <f t="shared" si="12"/>
        <v>0.65371632801641411</v>
      </c>
      <c r="G107" s="3">
        <f t="shared" si="13"/>
        <v>0.92251358374675174</v>
      </c>
      <c r="H107" s="3">
        <f t="shared" si="14"/>
        <v>7.7486416253248286E-2</v>
      </c>
      <c r="I107" s="3">
        <f t="shared" si="15"/>
        <v>0.21053594293030914</v>
      </c>
      <c r="J107" s="2">
        <v>45327</v>
      </c>
      <c r="K107" s="2">
        <v>29631</v>
      </c>
      <c r="L107" s="2">
        <v>27335</v>
      </c>
      <c r="M107" s="2">
        <v>2296</v>
      </c>
      <c r="N107" s="2">
        <v>15696</v>
      </c>
      <c r="O107" s="2">
        <v>5755</v>
      </c>
      <c r="P107" s="9" t="s">
        <v>194</v>
      </c>
    </row>
    <row r="108" spans="1:16" x14ac:dyDescent="0.25">
      <c r="A108" s="1" t="s">
        <v>195</v>
      </c>
      <c r="B108" s="1">
        <v>1997</v>
      </c>
      <c r="C108" s="1" t="s">
        <v>105</v>
      </c>
      <c r="D108" s="1" t="s">
        <v>88</v>
      </c>
      <c r="F108" s="3">
        <f t="shared" si="12"/>
        <v>0.68757808903794304</v>
      </c>
      <c r="G108" s="3">
        <f t="shared" si="13"/>
        <v>0.89597679163478705</v>
      </c>
      <c r="H108" s="3">
        <f t="shared" si="14"/>
        <v>0.10402320836521295</v>
      </c>
      <c r="I108" s="3">
        <f t="shared" si="15"/>
        <v>0.23401529976872443</v>
      </c>
      <c r="J108" s="2">
        <v>45621</v>
      </c>
      <c r="K108" s="2">
        <v>31368</v>
      </c>
      <c r="L108" s="2">
        <v>28105</v>
      </c>
      <c r="M108" s="2">
        <v>3263</v>
      </c>
      <c r="N108" s="2">
        <v>14253</v>
      </c>
      <c r="O108" s="2">
        <v>6577</v>
      </c>
      <c r="P108" s="9" t="s">
        <v>196</v>
      </c>
    </row>
    <row r="109" spans="1:16" x14ac:dyDescent="0.25">
      <c r="A109" s="1" t="s">
        <v>197</v>
      </c>
      <c r="B109" s="1">
        <v>1997</v>
      </c>
      <c r="C109" s="1" t="s">
        <v>107</v>
      </c>
      <c r="D109" s="1" t="s">
        <v>88</v>
      </c>
      <c r="F109" s="3">
        <f t="shared" si="12"/>
        <v>0.65669236465002834</v>
      </c>
      <c r="G109" s="3">
        <f t="shared" si="13"/>
        <v>0.91301319891225041</v>
      </c>
      <c r="H109" s="3">
        <f t="shared" si="14"/>
        <v>8.6986801087749546E-2</v>
      </c>
      <c r="I109" s="3">
        <f t="shared" si="15"/>
        <v>0.23057644110275688</v>
      </c>
      <c r="J109" s="2">
        <v>45918</v>
      </c>
      <c r="K109" s="2">
        <v>30154</v>
      </c>
      <c r="L109" s="2">
        <v>27531</v>
      </c>
      <c r="M109" s="2">
        <v>2623</v>
      </c>
      <c r="N109" s="2">
        <v>15764</v>
      </c>
      <c r="O109" s="2">
        <v>6348</v>
      </c>
      <c r="P109" s="9" t="s">
        <v>198</v>
      </c>
    </row>
    <row r="110" spans="1:16" x14ac:dyDescent="0.25">
      <c r="A110" s="1" t="s">
        <v>199</v>
      </c>
      <c r="B110" s="1">
        <v>1997</v>
      </c>
      <c r="C110" s="1" t="s">
        <v>110</v>
      </c>
      <c r="D110" s="1" t="s">
        <v>88</v>
      </c>
      <c r="F110" s="3">
        <f t="shared" si="12"/>
        <v>0.65488812913835637</v>
      </c>
      <c r="G110" s="3">
        <f t="shared" si="13"/>
        <v>0.92146043284321821</v>
      </c>
      <c r="H110" s="3">
        <f t="shared" si="14"/>
        <v>7.8539567156781759E-2</v>
      </c>
      <c r="I110" s="3">
        <f t="shared" si="15"/>
        <v>0.20815404475043028</v>
      </c>
      <c r="J110" s="2">
        <v>46214</v>
      </c>
      <c r="K110" s="2">
        <v>30265</v>
      </c>
      <c r="L110" s="2">
        <v>27888</v>
      </c>
      <c r="M110" s="2">
        <v>2377</v>
      </c>
      <c r="N110" s="2">
        <v>15949</v>
      </c>
      <c r="O110" s="2">
        <v>5805</v>
      </c>
      <c r="P110" s="9" t="s">
        <v>200</v>
      </c>
    </row>
    <row r="111" spans="1:16" x14ac:dyDescent="0.25">
      <c r="A111" s="1" t="s">
        <v>201</v>
      </c>
      <c r="B111" s="1">
        <v>1997</v>
      </c>
      <c r="C111" s="1" t="s">
        <v>28</v>
      </c>
      <c r="D111" s="1" t="s">
        <v>88</v>
      </c>
      <c r="F111" s="3"/>
      <c r="G111" s="3"/>
      <c r="H111" s="3"/>
      <c r="I111" s="3"/>
      <c r="O111" s="2"/>
    </row>
    <row r="112" spans="1:16" x14ac:dyDescent="0.25">
      <c r="A112" s="1" t="s">
        <v>202</v>
      </c>
      <c r="B112" s="1">
        <v>1998</v>
      </c>
      <c r="C112" s="1" t="s">
        <v>103</v>
      </c>
      <c r="D112" s="1" t="s">
        <v>88</v>
      </c>
      <c r="F112" s="3">
        <f t="shared" si="12"/>
        <v>0.65015479876160986</v>
      </c>
      <c r="G112" s="3">
        <f t="shared" si="13"/>
        <v>0.9156415343915344</v>
      </c>
      <c r="H112" s="3">
        <f t="shared" si="14"/>
        <v>8.4358465608465605E-2</v>
      </c>
      <c r="I112" s="3">
        <f t="shared" si="15"/>
        <v>0.21618693343927192</v>
      </c>
      <c r="J112" s="2">
        <v>46512</v>
      </c>
      <c r="K112" s="2">
        <v>30240</v>
      </c>
      <c r="L112" s="2">
        <v>27689</v>
      </c>
      <c r="M112" s="2">
        <v>2551</v>
      </c>
      <c r="N112" s="2">
        <v>16272</v>
      </c>
      <c r="O112" s="2">
        <v>5986</v>
      </c>
      <c r="P112" s="9" t="s">
        <v>203</v>
      </c>
    </row>
    <row r="113" spans="1:16" x14ac:dyDescent="0.25">
      <c r="A113" s="1" t="s">
        <v>204</v>
      </c>
      <c r="B113" s="1">
        <v>1998</v>
      </c>
      <c r="C113" s="1" t="s">
        <v>105</v>
      </c>
      <c r="D113" s="1" t="s">
        <v>88</v>
      </c>
      <c r="F113" s="3">
        <f t="shared" si="12"/>
        <v>0.68595659232675388</v>
      </c>
      <c r="G113" s="3">
        <f t="shared" si="13"/>
        <v>0.86689919342281463</v>
      </c>
      <c r="H113" s="3">
        <f t="shared" si="14"/>
        <v>0.1331008065771854</v>
      </c>
      <c r="I113" s="3">
        <f t="shared" si="15"/>
        <v>0.20968495168301182</v>
      </c>
      <c r="J113" s="2">
        <v>46812</v>
      </c>
      <c r="K113" s="2">
        <v>32111</v>
      </c>
      <c r="L113" s="2">
        <v>27837</v>
      </c>
      <c r="M113" s="2">
        <v>4274</v>
      </c>
      <c r="N113" s="2">
        <v>14701</v>
      </c>
      <c r="O113" s="2">
        <v>5837</v>
      </c>
      <c r="P113" s="9" t="s">
        <v>205</v>
      </c>
    </row>
    <row r="114" spans="1:16" x14ac:dyDescent="0.25">
      <c r="A114" s="1" t="s">
        <v>206</v>
      </c>
      <c r="B114" s="1">
        <v>1998</v>
      </c>
      <c r="C114" s="1" t="s">
        <v>107</v>
      </c>
      <c r="D114" s="1" t="s">
        <v>88</v>
      </c>
      <c r="F114" s="3">
        <f t="shared" si="12"/>
        <v>0.64933989896845945</v>
      </c>
      <c r="G114" s="3">
        <f t="shared" si="13"/>
        <v>0.91053508972640795</v>
      </c>
      <c r="H114" s="3">
        <f t="shared" si="14"/>
        <v>8.9464910273592005E-2</v>
      </c>
      <c r="I114" s="3">
        <f t="shared" si="15"/>
        <v>0.20832136703044227</v>
      </c>
      <c r="J114" s="2">
        <v>47114</v>
      </c>
      <c r="K114" s="2">
        <v>30593</v>
      </c>
      <c r="L114" s="2">
        <v>27856</v>
      </c>
      <c r="M114" s="2">
        <v>2737</v>
      </c>
      <c r="N114" s="2">
        <v>16521</v>
      </c>
      <c r="O114" s="2">
        <v>5803</v>
      </c>
      <c r="P114" s="9" t="s">
        <v>207</v>
      </c>
    </row>
    <row r="115" spans="1:16" x14ac:dyDescent="0.25">
      <c r="A115" s="1" t="s">
        <v>208</v>
      </c>
      <c r="B115" s="1">
        <v>1998</v>
      </c>
      <c r="C115" s="1" t="s">
        <v>110</v>
      </c>
      <c r="D115" s="1" t="s">
        <v>88</v>
      </c>
      <c r="F115" s="3">
        <f t="shared" si="12"/>
        <v>0.65966466308130334</v>
      </c>
      <c r="G115" s="3">
        <f t="shared" si="13"/>
        <v>0.90357439733998335</v>
      </c>
      <c r="H115" s="3">
        <f t="shared" si="14"/>
        <v>9.6425602660016624E-2</v>
      </c>
      <c r="I115" s="3">
        <f t="shared" si="15"/>
        <v>0.23710282357936452</v>
      </c>
      <c r="J115" s="2">
        <v>47415</v>
      </c>
      <c r="K115" s="2">
        <v>31278</v>
      </c>
      <c r="L115" s="2">
        <v>28262</v>
      </c>
      <c r="M115" s="2">
        <v>3016</v>
      </c>
      <c r="N115" s="2">
        <v>16137</v>
      </c>
      <c r="O115" s="2">
        <v>6701</v>
      </c>
      <c r="P115" s="9" t="s">
        <v>209</v>
      </c>
    </row>
    <row r="116" spans="1:16" x14ac:dyDescent="0.25">
      <c r="A116" s="1" t="s">
        <v>210</v>
      </c>
      <c r="B116" s="1">
        <v>1998</v>
      </c>
      <c r="C116" s="1" t="s">
        <v>28</v>
      </c>
      <c r="D116" s="1" t="s">
        <v>88</v>
      </c>
      <c r="F116" s="3"/>
      <c r="G116" s="3"/>
      <c r="H116" s="3"/>
      <c r="I116" s="3"/>
      <c r="O116" s="2"/>
    </row>
    <row r="117" spans="1:16" x14ac:dyDescent="0.25">
      <c r="A117" s="1" t="s">
        <v>211</v>
      </c>
      <c r="B117" s="1">
        <v>1999</v>
      </c>
      <c r="C117" s="1" t="s">
        <v>103</v>
      </c>
      <c r="D117" s="1" t="s">
        <v>88</v>
      </c>
      <c r="F117" s="3">
        <f t="shared" si="12"/>
        <v>0.65315702340786685</v>
      </c>
      <c r="G117" s="3">
        <f t="shared" si="13"/>
        <v>0.91016427104722797</v>
      </c>
      <c r="H117" s="3">
        <f t="shared" si="14"/>
        <v>8.9835728952772073E-2</v>
      </c>
      <c r="I117" s="3">
        <f t="shared" si="15"/>
        <v>0.22098843767625492</v>
      </c>
      <c r="J117" s="2">
        <v>47719</v>
      </c>
      <c r="K117" s="2">
        <v>31168</v>
      </c>
      <c r="L117" s="2">
        <v>28368</v>
      </c>
      <c r="M117" s="2">
        <v>2800</v>
      </c>
      <c r="N117" s="2">
        <v>16551</v>
      </c>
      <c r="O117" s="2">
        <v>6269</v>
      </c>
      <c r="P117" s="9" t="s">
        <v>212</v>
      </c>
    </row>
    <row r="118" spans="1:16" x14ac:dyDescent="0.25">
      <c r="A118" s="1" t="s">
        <v>213</v>
      </c>
      <c r="B118" s="1">
        <v>1999</v>
      </c>
      <c r="C118" s="1" t="s">
        <v>105</v>
      </c>
      <c r="D118" s="1" t="s">
        <v>88</v>
      </c>
      <c r="F118" s="3">
        <f t="shared" si="12"/>
        <v>0.69640179910044975</v>
      </c>
      <c r="G118" s="3">
        <f t="shared" si="13"/>
        <v>0.88183231670852769</v>
      </c>
      <c r="H118" s="3">
        <f t="shared" si="14"/>
        <v>0.11816768329147231</v>
      </c>
      <c r="I118" s="3">
        <f t="shared" si="15"/>
        <v>0.22697680726976807</v>
      </c>
      <c r="J118" s="2">
        <v>48024</v>
      </c>
      <c r="K118" s="2">
        <v>33444</v>
      </c>
      <c r="L118" s="2">
        <v>29492</v>
      </c>
      <c r="M118" s="2">
        <v>3952</v>
      </c>
      <c r="N118" s="2">
        <v>14580</v>
      </c>
      <c r="O118" s="2">
        <v>6694</v>
      </c>
      <c r="P118" s="9" t="s">
        <v>214</v>
      </c>
    </row>
    <row r="119" spans="1:16" x14ac:dyDescent="0.25">
      <c r="A119" s="1" t="s">
        <v>215</v>
      </c>
      <c r="B119" s="1">
        <v>1999</v>
      </c>
      <c r="C119" s="1" t="s">
        <v>107</v>
      </c>
      <c r="D119" s="1" t="s">
        <v>88</v>
      </c>
      <c r="F119" s="3">
        <f t="shared" si="12"/>
        <v>0.65614913514855577</v>
      </c>
      <c r="G119" s="3">
        <f t="shared" si="13"/>
        <v>0.9161857913158642</v>
      </c>
      <c r="H119" s="3">
        <f t="shared" si="14"/>
        <v>8.3814208684135846E-2</v>
      </c>
      <c r="I119" s="3">
        <f t="shared" si="15"/>
        <v>0.22254345207365342</v>
      </c>
      <c r="J119" s="2">
        <v>48332</v>
      </c>
      <c r="K119" s="2">
        <v>31713</v>
      </c>
      <c r="L119" s="2">
        <v>29055</v>
      </c>
      <c r="M119" s="2">
        <v>2658</v>
      </c>
      <c r="N119" s="2">
        <v>16619</v>
      </c>
      <c r="O119" s="2">
        <v>6466</v>
      </c>
      <c r="P119" s="9" t="s">
        <v>216</v>
      </c>
    </row>
    <row r="120" spans="1:16" x14ac:dyDescent="0.25">
      <c r="A120" s="1" t="s">
        <v>217</v>
      </c>
      <c r="B120" s="1">
        <v>1999</v>
      </c>
      <c r="C120" s="1" t="s">
        <v>110</v>
      </c>
      <c r="D120" s="1" t="s">
        <v>88</v>
      </c>
      <c r="F120" s="3">
        <f t="shared" si="12"/>
        <v>0.6579353167341736</v>
      </c>
      <c r="G120" s="3">
        <f t="shared" si="13"/>
        <v>0.90634375</v>
      </c>
      <c r="H120" s="3">
        <f t="shared" si="14"/>
        <v>9.3656249999999996E-2</v>
      </c>
      <c r="I120" s="3">
        <f t="shared" si="15"/>
        <v>0.22118401544667793</v>
      </c>
      <c r="J120" s="2">
        <v>48637</v>
      </c>
      <c r="K120" s="2">
        <v>32000</v>
      </c>
      <c r="L120" s="2">
        <v>29003</v>
      </c>
      <c r="M120" s="2">
        <v>2997</v>
      </c>
      <c r="N120" s="2">
        <v>16637</v>
      </c>
      <c r="O120" s="2">
        <v>6415</v>
      </c>
      <c r="P120" s="9" t="s">
        <v>218</v>
      </c>
    </row>
    <row r="121" spans="1:16" x14ac:dyDescent="0.25">
      <c r="A121" s="1" t="s">
        <v>219</v>
      </c>
      <c r="B121" s="1">
        <v>1999</v>
      </c>
      <c r="C121" s="1" t="s">
        <v>28</v>
      </c>
      <c r="D121" s="1" t="s">
        <v>88</v>
      </c>
      <c r="O121" s="2"/>
    </row>
    <row r="122" spans="1:16" x14ac:dyDescent="0.25">
      <c r="A122" s="1" t="s">
        <v>220</v>
      </c>
      <c r="B122" s="1">
        <v>2000</v>
      </c>
      <c r="C122" s="1" t="s">
        <v>103</v>
      </c>
      <c r="D122" s="1" t="s">
        <v>88</v>
      </c>
      <c r="F122" s="3">
        <f t="shared" si="12"/>
        <v>0.65068954949433033</v>
      </c>
      <c r="G122" s="3">
        <f t="shared" si="12"/>
        <v>0.90727832202964076</v>
      </c>
      <c r="H122" s="3">
        <f t="shared" si="14"/>
        <v>9.2721677970359212E-2</v>
      </c>
      <c r="I122" s="3">
        <f t="shared" si="15"/>
        <v>0.21169752552344695</v>
      </c>
      <c r="J122" s="2">
        <v>48945</v>
      </c>
      <c r="K122" s="2">
        <v>31848</v>
      </c>
      <c r="L122" s="2">
        <v>28895</v>
      </c>
      <c r="M122" s="2">
        <v>2953</v>
      </c>
      <c r="N122" s="2">
        <v>17097</v>
      </c>
      <c r="O122" s="2">
        <v>6117</v>
      </c>
      <c r="P122" s="9" t="s">
        <v>221</v>
      </c>
    </row>
    <row r="123" spans="1:16" x14ac:dyDescent="0.25">
      <c r="A123" s="1" t="s">
        <v>222</v>
      </c>
      <c r="B123" s="1">
        <v>2000</v>
      </c>
      <c r="C123" s="1" t="s">
        <v>105</v>
      </c>
      <c r="D123" s="1" t="s">
        <v>88</v>
      </c>
      <c r="F123" s="3">
        <f t="shared" si="12"/>
        <v>0.66742462694142723</v>
      </c>
      <c r="G123" s="3">
        <f t="shared" si="12"/>
        <v>0.86089310701466204</v>
      </c>
      <c r="H123" s="3">
        <f t="shared" si="14"/>
        <v>0.13910689298533796</v>
      </c>
      <c r="I123" s="3">
        <f t="shared" si="15"/>
        <v>0.25105119960425426</v>
      </c>
      <c r="J123" s="2">
        <v>49255</v>
      </c>
      <c r="K123" s="2">
        <v>32874</v>
      </c>
      <c r="L123" s="2">
        <v>28301</v>
      </c>
      <c r="M123" s="2">
        <v>4573</v>
      </c>
      <c r="N123" s="2">
        <v>16381</v>
      </c>
      <c r="O123" s="2">
        <v>7105</v>
      </c>
      <c r="P123" s="9" t="s">
        <v>223</v>
      </c>
    </row>
    <row r="124" spans="1:16" x14ac:dyDescent="0.25">
      <c r="A124" s="10" t="s">
        <v>224</v>
      </c>
      <c r="B124" s="10">
        <v>2000</v>
      </c>
      <c r="C124" s="10" t="s">
        <v>107</v>
      </c>
      <c r="D124" s="10" t="s">
        <v>88</v>
      </c>
      <c r="E124" s="10"/>
      <c r="F124" s="11">
        <f t="shared" si="12"/>
        <v>0.63929630601004706</v>
      </c>
      <c r="G124" s="11">
        <f t="shared" si="12"/>
        <v>0.88923251704115125</v>
      </c>
      <c r="H124" s="11">
        <f t="shared" si="14"/>
        <v>0.11076748295884878</v>
      </c>
      <c r="I124" s="11">
        <f t="shared" si="15"/>
        <v>0.21353538221307403</v>
      </c>
      <c r="J124" s="12">
        <v>49567</v>
      </c>
      <c r="K124" s="12">
        <v>31688</v>
      </c>
      <c r="L124" s="12">
        <v>28178</v>
      </c>
      <c r="M124" s="12">
        <v>3510</v>
      </c>
      <c r="N124" s="12">
        <v>17879</v>
      </c>
      <c r="O124" s="12">
        <v>6017</v>
      </c>
      <c r="P124" s="9" t="s">
        <v>225</v>
      </c>
    </row>
    <row r="125" spans="1:16" x14ac:dyDescent="0.25">
      <c r="A125" s="13" t="s">
        <v>226</v>
      </c>
      <c r="B125" s="13">
        <v>2000</v>
      </c>
      <c r="C125" s="13" t="s">
        <v>110</v>
      </c>
      <c r="D125" s="13" t="s">
        <v>88</v>
      </c>
      <c r="E125" s="13"/>
      <c r="F125" s="14">
        <f t="shared" si="12"/>
        <v>0.64289874365587818</v>
      </c>
      <c r="G125" s="14">
        <f t="shared" si="12"/>
        <v>0.89863465769380091</v>
      </c>
      <c r="H125" s="14">
        <f t="shared" si="14"/>
        <v>0.10136534230619904</v>
      </c>
      <c r="I125" s="14">
        <f t="shared" si="15"/>
        <v>0.19902790279027902</v>
      </c>
      <c r="J125" s="15">
        <v>48076</v>
      </c>
      <c r="K125" s="15">
        <v>30908</v>
      </c>
      <c r="L125" s="15">
        <v>27775</v>
      </c>
      <c r="M125" s="15">
        <v>3133</v>
      </c>
      <c r="N125" s="15">
        <v>17168</v>
      </c>
      <c r="O125" s="15">
        <v>5528</v>
      </c>
      <c r="P125" s="16" t="s">
        <v>227</v>
      </c>
    </row>
    <row r="126" spans="1:16" x14ac:dyDescent="0.25">
      <c r="A126" s="10" t="s">
        <v>224</v>
      </c>
      <c r="B126" s="10">
        <v>2000</v>
      </c>
      <c r="C126" s="10" t="s">
        <v>107</v>
      </c>
      <c r="D126" s="10" t="s">
        <v>228</v>
      </c>
      <c r="E126" s="10"/>
      <c r="F126" s="11">
        <f t="shared" si="12"/>
        <v>0.63929630601004706</v>
      </c>
      <c r="G126" s="11">
        <f t="shared" si="12"/>
        <v>0.88923251704115125</v>
      </c>
      <c r="H126" s="11">
        <f t="shared" si="14"/>
        <v>0.11076748295884878</v>
      </c>
      <c r="I126" s="11">
        <f t="shared" si="15"/>
        <v>0.21353538221307403</v>
      </c>
      <c r="J126" s="12">
        <v>49567</v>
      </c>
      <c r="K126" s="12">
        <v>31688</v>
      </c>
      <c r="L126" s="12">
        <v>28178</v>
      </c>
      <c r="M126" s="12">
        <v>3510</v>
      </c>
      <c r="N126" s="12">
        <v>17879</v>
      </c>
      <c r="O126" s="12">
        <v>6017</v>
      </c>
      <c r="P126" s="9" t="s">
        <v>225</v>
      </c>
    </row>
    <row r="127" spans="1:16" x14ac:dyDescent="0.25">
      <c r="A127" s="10" t="s">
        <v>226</v>
      </c>
      <c r="B127" s="10">
        <v>2000</v>
      </c>
      <c r="C127" s="10" t="s">
        <v>110</v>
      </c>
      <c r="D127" s="10" t="s">
        <v>228</v>
      </c>
      <c r="E127" s="10" t="s">
        <v>32</v>
      </c>
      <c r="F127" s="11">
        <f t="shared" si="12"/>
        <v>0.64289874365587818</v>
      </c>
      <c r="G127" s="11">
        <f t="shared" si="12"/>
        <v>0.89863465769380091</v>
      </c>
      <c r="H127" s="11">
        <f t="shared" si="14"/>
        <v>0.10136534230619904</v>
      </c>
      <c r="I127" s="11">
        <f t="shared" si="15"/>
        <v>0.19902790279027902</v>
      </c>
      <c r="J127" s="12">
        <v>48076</v>
      </c>
      <c r="K127" s="12">
        <v>30908</v>
      </c>
      <c r="L127" s="12">
        <v>27775</v>
      </c>
      <c r="M127" s="12">
        <v>3133</v>
      </c>
      <c r="N127" s="12">
        <v>17168</v>
      </c>
      <c r="O127" s="12">
        <v>5528</v>
      </c>
      <c r="P127" s="9" t="s">
        <v>227</v>
      </c>
    </row>
    <row r="128" spans="1:16" x14ac:dyDescent="0.25">
      <c r="A128" s="1" t="s">
        <v>229</v>
      </c>
      <c r="B128" s="1">
        <v>2000</v>
      </c>
      <c r="C128" s="1" t="s">
        <v>28</v>
      </c>
      <c r="D128" s="1" t="s">
        <v>228</v>
      </c>
      <c r="O128" s="2"/>
    </row>
    <row r="129" spans="1:16" x14ac:dyDescent="0.25">
      <c r="A129" s="1" t="s">
        <v>230</v>
      </c>
      <c r="B129" s="1">
        <v>2001</v>
      </c>
      <c r="C129" s="1" t="s">
        <v>103</v>
      </c>
      <c r="D129" s="1" t="s">
        <v>228</v>
      </c>
      <c r="F129" s="3">
        <f t="shared" si="12"/>
        <v>0.65463821700782843</v>
      </c>
      <c r="G129" s="3">
        <f t="shared" si="12"/>
        <v>0.88650490644621838</v>
      </c>
      <c r="H129" s="3">
        <f t="shared" si="14"/>
        <v>0.1134950935537816</v>
      </c>
      <c r="I129" s="3">
        <f t="shared" si="15"/>
        <v>0.16884965831435081</v>
      </c>
      <c r="J129" s="2">
        <v>48413</v>
      </c>
      <c r="K129" s="2">
        <v>31693</v>
      </c>
      <c r="L129" s="2">
        <v>28096</v>
      </c>
      <c r="M129" s="2">
        <v>3597</v>
      </c>
      <c r="N129" s="2">
        <v>16720</v>
      </c>
      <c r="O129" s="2">
        <v>4744</v>
      </c>
      <c r="P129" s="9" t="s">
        <v>231</v>
      </c>
    </row>
    <row r="130" spans="1:16" x14ac:dyDescent="0.25">
      <c r="A130" s="1" t="s">
        <v>232</v>
      </c>
      <c r="B130" s="1">
        <v>2001</v>
      </c>
      <c r="C130" s="1" t="s">
        <v>105</v>
      </c>
      <c r="D130" s="1" t="s">
        <v>228</v>
      </c>
      <c r="F130" s="3">
        <f t="shared" si="12"/>
        <v>0.68977473226375607</v>
      </c>
      <c r="G130" s="3">
        <f t="shared" si="12"/>
        <v>0.86731507093780669</v>
      </c>
      <c r="H130" s="3">
        <f t="shared" si="14"/>
        <v>0.13268492906219329</v>
      </c>
      <c r="I130" s="3">
        <f t="shared" si="15"/>
        <v>0.17462277091906722</v>
      </c>
      <c r="J130" s="2">
        <v>48742</v>
      </c>
      <c r="K130" s="2">
        <v>33621</v>
      </c>
      <c r="L130" s="2">
        <v>29160</v>
      </c>
      <c r="M130" s="2">
        <v>4461</v>
      </c>
      <c r="N130" s="2">
        <v>15121</v>
      </c>
      <c r="O130" s="2">
        <v>5092</v>
      </c>
      <c r="P130" s="9" t="s">
        <v>233</v>
      </c>
    </row>
    <row r="131" spans="1:16" x14ac:dyDescent="0.25">
      <c r="A131" s="1" t="s">
        <v>234</v>
      </c>
      <c r="B131" s="1">
        <v>2001</v>
      </c>
      <c r="C131" s="1" t="s">
        <v>107</v>
      </c>
      <c r="D131" s="1" t="s">
        <v>228</v>
      </c>
      <c r="F131" s="3">
        <f t="shared" si="12"/>
        <v>0.66277957547265809</v>
      </c>
      <c r="G131" s="3">
        <f t="shared" si="12"/>
        <v>0.8991003162710719</v>
      </c>
      <c r="H131" s="3">
        <f t="shared" si="14"/>
        <v>0.10089968372892806</v>
      </c>
      <c r="I131" s="3">
        <f t="shared" si="15"/>
        <v>0.17717974112905979</v>
      </c>
      <c r="J131" s="2">
        <v>49137</v>
      </c>
      <c r="K131" s="2">
        <v>32567</v>
      </c>
      <c r="L131" s="2">
        <v>29281</v>
      </c>
      <c r="M131" s="2">
        <v>3286</v>
      </c>
      <c r="N131" s="2">
        <v>16570</v>
      </c>
      <c r="O131" s="2">
        <v>5188</v>
      </c>
      <c r="P131" s="9" t="s">
        <v>235</v>
      </c>
    </row>
    <row r="132" spans="1:16" x14ac:dyDescent="0.25">
      <c r="A132" s="1" t="s">
        <v>236</v>
      </c>
      <c r="B132" s="1">
        <v>2001</v>
      </c>
      <c r="C132" s="1" t="s">
        <v>110</v>
      </c>
      <c r="D132" s="1" t="s">
        <v>228</v>
      </c>
      <c r="F132" s="3">
        <f t="shared" si="12"/>
        <v>0.67485432178698612</v>
      </c>
      <c r="G132" s="3">
        <f t="shared" si="12"/>
        <v>0.90199076572525039</v>
      </c>
      <c r="H132" s="3">
        <f t="shared" si="14"/>
        <v>9.8009234274749654E-2</v>
      </c>
      <c r="I132" s="3">
        <f t="shared" si="15"/>
        <v>0.16619577862722287</v>
      </c>
      <c r="J132" s="2">
        <v>49424</v>
      </c>
      <c r="K132" s="2">
        <v>33354</v>
      </c>
      <c r="L132" s="2">
        <v>30085</v>
      </c>
      <c r="M132" s="2">
        <v>3269</v>
      </c>
      <c r="N132" s="2">
        <v>16070</v>
      </c>
      <c r="O132" s="2">
        <v>5000</v>
      </c>
      <c r="P132" s="9" t="s">
        <v>237</v>
      </c>
    </row>
    <row r="133" spans="1:16" x14ac:dyDescent="0.25">
      <c r="A133" s="1" t="s">
        <v>238</v>
      </c>
      <c r="B133" s="1">
        <v>2001</v>
      </c>
      <c r="C133" s="1" t="s">
        <v>28</v>
      </c>
      <c r="D133" s="1" t="s">
        <v>228</v>
      </c>
      <c r="O133" s="2"/>
    </row>
    <row r="134" spans="1:16" x14ac:dyDescent="0.25">
      <c r="A134" s="1" t="s">
        <v>239</v>
      </c>
      <c r="B134" s="1">
        <v>2002</v>
      </c>
      <c r="C134" s="1" t="s">
        <v>103</v>
      </c>
      <c r="D134" s="1" t="s">
        <v>228</v>
      </c>
      <c r="F134" s="3">
        <f t="shared" si="12"/>
        <v>0.66409839683781779</v>
      </c>
      <c r="G134" s="3">
        <f t="shared" si="12"/>
        <v>0.89748625294579731</v>
      </c>
      <c r="H134" s="3">
        <f t="shared" si="14"/>
        <v>0.10251374705420267</v>
      </c>
      <c r="I134" s="3">
        <f t="shared" si="15"/>
        <v>0.15903046625147282</v>
      </c>
      <c r="J134" s="2">
        <v>49839</v>
      </c>
      <c r="K134" s="2">
        <v>33098</v>
      </c>
      <c r="L134" s="2">
        <v>29705</v>
      </c>
      <c r="M134" s="2">
        <v>3393</v>
      </c>
      <c r="N134" s="2">
        <v>16741</v>
      </c>
      <c r="O134" s="2">
        <v>4724</v>
      </c>
      <c r="P134" s="9" t="s">
        <v>240</v>
      </c>
    </row>
    <row r="135" spans="1:16" x14ac:dyDescent="0.25">
      <c r="A135" s="1" t="s">
        <v>241</v>
      </c>
      <c r="B135" s="1">
        <v>2002</v>
      </c>
      <c r="C135" s="1" t="s">
        <v>105</v>
      </c>
      <c r="D135" s="1" t="s">
        <v>228</v>
      </c>
      <c r="F135" s="3">
        <f t="shared" si="12"/>
        <v>0.69870632088823326</v>
      </c>
      <c r="G135" s="3">
        <f t="shared" si="12"/>
        <v>0.86117767887709684</v>
      </c>
      <c r="H135" s="3">
        <f t="shared" si="14"/>
        <v>0.1388223211229031</v>
      </c>
      <c r="I135" s="3">
        <f t="shared" si="15"/>
        <v>0.19618366129994036</v>
      </c>
      <c r="J135" s="2">
        <v>50167</v>
      </c>
      <c r="K135" s="2">
        <v>35052</v>
      </c>
      <c r="L135" s="2">
        <v>30186</v>
      </c>
      <c r="M135" s="2">
        <v>4866</v>
      </c>
      <c r="N135" s="2">
        <v>15115</v>
      </c>
      <c r="O135" s="2">
        <v>5922</v>
      </c>
      <c r="P135" s="9" t="s">
        <v>242</v>
      </c>
    </row>
    <row r="136" spans="1:16" x14ac:dyDescent="0.25">
      <c r="A136" s="1" t="s">
        <v>243</v>
      </c>
      <c r="B136" s="1">
        <v>2002</v>
      </c>
      <c r="C136" s="1" t="s">
        <v>107</v>
      </c>
      <c r="D136" s="1" t="s">
        <v>228</v>
      </c>
      <c r="F136" s="3">
        <f t="shared" si="12"/>
        <v>0.67124480506629725</v>
      </c>
      <c r="G136" s="3">
        <f t="shared" si="12"/>
        <v>0.8875523320950528</v>
      </c>
      <c r="H136" s="3">
        <f t="shared" si="14"/>
        <v>0.11244766790494723</v>
      </c>
      <c r="I136" s="3">
        <f t="shared" si="15"/>
        <v>0.1714390114270529</v>
      </c>
      <c r="J136" s="2">
        <v>50530</v>
      </c>
      <c r="K136" s="2">
        <v>33918</v>
      </c>
      <c r="L136" s="2">
        <v>30104</v>
      </c>
      <c r="M136" s="2">
        <v>3814</v>
      </c>
      <c r="N136" s="2">
        <v>16612</v>
      </c>
      <c r="O136" s="2">
        <v>5161</v>
      </c>
      <c r="P136" s="9" t="s">
        <v>244</v>
      </c>
    </row>
    <row r="137" spans="1:16" x14ac:dyDescent="0.25">
      <c r="A137" s="1" t="s">
        <v>245</v>
      </c>
      <c r="B137" s="1">
        <v>2002</v>
      </c>
      <c r="C137" s="1" t="s">
        <v>110</v>
      </c>
      <c r="D137" s="1" t="s">
        <v>228</v>
      </c>
      <c r="F137" s="3">
        <f t="shared" si="12"/>
        <v>0.6623394504435397</v>
      </c>
      <c r="G137" s="3">
        <f t="shared" si="12"/>
        <v>0.89834887450258361</v>
      </c>
      <c r="H137" s="3">
        <f t="shared" si="14"/>
        <v>0.10165112549741641</v>
      </c>
      <c r="I137" s="3">
        <f t="shared" si="15"/>
        <v>0.15295362136788868</v>
      </c>
      <c r="J137" s="2">
        <v>50841</v>
      </c>
      <c r="K137" s="2">
        <v>33674</v>
      </c>
      <c r="L137" s="2">
        <v>30251</v>
      </c>
      <c r="M137" s="2">
        <v>3423</v>
      </c>
      <c r="N137" s="2">
        <v>17167</v>
      </c>
      <c r="O137" s="2">
        <v>4627</v>
      </c>
      <c r="P137" s="9" t="s">
        <v>246</v>
      </c>
    </row>
    <row r="138" spans="1:16" x14ac:dyDescent="0.25">
      <c r="A138" s="1" t="s">
        <v>247</v>
      </c>
      <c r="B138" s="1">
        <v>2002</v>
      </c>
      <c r="C138" s="1" t="s">
        <v>28</v>
      </c>
      <c r="D138" s="1" t="s">
        <v>228</v>
      </c>
      <c r="O138" s="2"/>
    </row>
    <row r="139" spans="1:16" x14ac:dyDescent="0.25">
      <c r="A139" s="1" t="s">
        <v>248</v>
      </c>
      <c r="B139" s="1">
        <v>2003</v>
      </c>
      <c r="C139" s="1" t="s">
        <v>103</v>
      </c>
      <c r="D139" s="1" t="s">
        <v>228</v>
      </c>
      <c r="F139" s="3">
        <f t="shared" si="12"/>
        <v>0.65674726989079568</v>
      </c>
      <c r="G139" s="3">
        <f t="shared" ref="G139:G159" si="17">L139/K139</f>
        <v>0.89432270324841145</v>
      </c>
      <c r="H139" s="3">
        <f t="shared" si="14"/>
        <v>0.10567729675158857</v>
      </c>
      <c r="I139" s="3">
        <f t="shared" si="15"/>
        <v>0.16099472094027026</v>
      </c>
      <c r="J139" s="2">
        <v>51280</v>
      </c>
      <c r="K139" s="2">
        <v>33678</v>
      </c>
      <c r="L139" s="2">
        <v>30119</v>
      </c>
      <c r="M139" s="2">
        <v>3559</v>
      </c>
      <c r="N139" s="2">
        <v>17602</v>
      </c>
      <c r="O139" s="2">
        <v>4849</v>
      </c>
      <c r="P139" s="9" t="s">
        <v>249</v>
      </c>
    </row>
    <row r="140" spans="1:16" x14ac:dyDescent="0.25">
      <c r="A140" s="1" t="s">
        <v>250</v>
      </c>
      <c r="B140" s="1">
        <v>2003</v>
      </c>
      <c r="C140" s="1" t="s">
        <v>105</v>
      </c>
      <c r="D140" s="1" t="s">
        <v>228</v>
      </c>
      <c r="F140" s="3">
        <f t="shared" si="12"/>
        <v>0.67127296689665861</v>
      </c>
      <c r="G140" s="3">
        <f t="shared" si="17"/>
        <v>0.87824455031037962</v>
      </c>
      <c r="H140" s="3">
        <f t="shared" si="14"/>
        <v>0.12175544968962032</v>
      </c>
      <c r="I140" s="3">
        <f t="shared" si="15"/>
        <v>0.15559865868893419</v>
      </c>
      <c r="J140" s="2">
        <v>51596</v>
      </c>
      <c r="K140" s="2">
        <v>34635</v>
      </c>
      <c r="L140" s="2">
        <v>30418</v>
      </c>
      <c r="M140" s="2">
        <v>4217</v>
      </c>
      <c r="N140" s="2">
        <v>16961</v>
      </c>
      <c r="O140" s="2">
        <v>4733</v>
      </c>
      <c r="P140" s="9" t="s">
        <v>251</v>
      </c>
    </row>
    <row r="141" spans="1:16" x14ac:dyDescent="0.25">
      <c r="A141" s="1" t="s">
        <v>252</v>
      </c>
      <c r="B141" s="1">
        <v>2003</v>
      </c>
      <c r="C141" s="1" t="s">
        <v>107</v>
      </c>
      <c r="D141" s="1" t="s">
        <v>228</v>
      </c>
      <c r="F141" s="3">
        <f t="shared" si="12"/>
        <v>0.6703212156183882</v>
      </c>
      <c r="G141" s="3">
        <f t="shared" si="17"/>
        <v>0.87377331420373028</v>
      </c>
      <c r="H141" s="3">
        <f t="shared" si="14"/>
        <v>0.12622668579626972</v>
      </c>
      <c r="I141" s="3">
        <f t="shared" si="15"/>
        <v>0.20734951233128632</v>
      </c>
      <c r="J141" s="2">
        <v>51990</v>
      </c>
      <c r="K141" s="2">
        <v>34850</v>
      </c>
      <c r="L141" s="2">
        <v>30451</v>
      </c>
      <c r="M141" s="2">
        <v>4399</v>
      </c>
      <c r="N141" s="2">
        <v>17140</v>
      </c>
      <c r="O141" s="2">
        <v>6314</v>
      </c>
      <c r="P141" s="9" t="s">
        <v>253</v>
      </c>
    </row>
    <row r="142" spans="1:16" x14ac:dyDescent="0.25">
      <c r="A142" s="1" t="s">
        <v>254</v>
      </c>
      <c r="B142" s="1">
        <v>2003</v>
      </c>
      <c r="C142" s="1" t="s">
        <v>110</v>
      </c>
      <c r="D142" s="1" t="s">
        <v>228</v>
      </c>
      <c r="F142" s="3">
        <f t="shared" si="12"/>
        <v>0.67144632444316987</v>
      </c>
      <c r="G142" s="3">
        <f t="shared" si="17"/>
        <v>0.89843394077448746</v>
      </c>
      <c r="H142" s="3">
        <f t="shared" si="14"/>
        <v>0.10156605922551253</v>
      </c>
      <c r="I142" s="3">
        <f t="shared" si="15"/>
        <v>0.15811491775742401</v>
      </c>
      <c r="J142" s="2">
        <v>52305</v>
      </c>
      <c r="K142" s="2">
        <v>35120</v>
      </c>
      <c r="L142" s="2">
        <v>31553</v>
      </c>
      <c r="M142" s="2">
        <v>3567</v>
      </c>
      <c r="N142" s="2">
        <v>17185</v>
      </c>
      <c r="O142" s="2">
        <v>4989</v>
      </c>
      <c r="P142" s="9" t="s">
        <v>255</v>
      </c>
    </row>
    <row r="143" spans="1:16" x14ac:dyDescent="0.25">
      <c r="A143" s="1" t="s">
        <v>256</v>
      </c>
      <c r="B143" s="1">
        <v>2003</v>
      </c>
      <c r="C143" s="1" t="s">
        <v>28</v>
      </c>
      <c r="D143" s="1" t="s">
        <v>228</v>
      </c>
      <c r="F143" s="3"/>
      <c r="G143" s="3"/>
      <c r="H143" s="3"/>
      <c r="I143" s="3"/>
      <c r="O143" s="2"/>
    </row>
    <row r="144" spans="1:16" x14ac:dyDescent="0.25">
      <c r="A144" s="1" t="s">
        <v>257</v>
      </c>
      <c r="B144" s="1">
        <v>2004</v>
      </c>
      <c r="C144" s="1" t="s">
        <v>103</v>
      </c>
      <c r="D144" s="1" t="s">
        <v>228</v>
      </c>
      <c r="F144" s="3">
        <f t="shared" si="12"/>
        <v>0.67293782629330801</v>
      </c>
      <c r="G144" s="3">
        <f t="shared" si="17"/>
        <v>0.88997658476034647</v>
      </c>
      <c r="H144" s="3">
        <f t="shared" si="14"/>
        <v>0.11002341523965357</v>
      </c>
      <c r="I144" s="3">
        <f t="shared" si="15"/>
        <v>0.1750404158874061</v>
      </c>
      <c r="J144" s="2">
        <v>52675</v>
      </c>
      <c r="K144" s="2">
        <v>35447</v>
      </c>
      <c r="L144" s="2">
        <v>31547</v>
      </c>
      <c r="M144" s="2">
        <v>3900</v>
      </c>
      <c r="N144" s="2">
        <v>17228</v>
      </c>
      <c r="O144" s="2">
        <v>5522</v>
      </c>
      <c r="P144" s="9" t="s">
        <v>258</v>
      </c>
    </row>
    <row r="145" spans="1:16" x14ac:dyDescent="0.25">
      <c r="A145" s="1" t="s">
        <v>259</v>
      </c>
      <c r="B145" s="1">
        <v>2004</v>
      </c>
      <c r="C145" s="1" t="s">
        <v>105</v>
      </c>
      <c r="D145" s="1" t="s">
        <v>228</v>
      </c>
      <c r="F145" s="3">
        <f t="shared" si="12"/>
        <v>0.68922618036284</v>
      </c>
      <c r="G145" s="3">
        <f t="shared" si="17"/>
        <v>0.86334876331863375</v>
      </c>
      <c r="H145" s="3">
        <f t="shared" si="14"/>
        <v>0.13665123668136625</v>
      </c>
      <c r="I145" s="3">
        <f t="shared" si="15"/>
        <v>0.18499365482233501</v>
      </c>
      <c r="J145" s="2">
        <v>52971</v>
      </c>
      <c r="K145" s="2">
        <v>36509</v>
      </c>
      <c r="L145" s="2">
        <v>31520</v>
      </c>
      <c r="M145" s="2">
        <v>4989</v>
      </c>
      <c r="N145" s="2">
        <v>16462</v>
      </c>
      <c r="O145" s="2">
        <v>5831</v>
      </c>
      <c r="P145" s="9" t="s">
        <v>260</v>
      </c>
    </row>
    <row r="146" spans="1:16" x14ac:dyDescent="0.25">
      <c r="A146" s="1" t="s">
        <v>261</v>
      </c>
      <c r="B146" s="1">
        <v>2004</v>
      </c>
      <c r="C146" s="1" t="s">
        <v>107</v>
      </c>
      <c r="D146" s="1" t="s">
        <v>228</v>
      </c>
      <c r="F146" s="3">
        <f t="shared" si="12"/>
        <v>0.67143901204954748</v>
      </c>
      <c r="G146" s="3">
        <f t="shared" si="17"/>
        <v>0.88258442645827517</v>
      </c>
      <c r="H146" s="3">
        <f t="shared" si="14"/>
        <v>0.11741557354172481</v>
      </c>
      <c r="I146" s="3">
        <f t="shared" si="15"/>
        <v>0.17613762135154792</v>
      </c>
      <c r="J146" s="2">
        <v>53363</v>
      </c>
      <c r="K146" s="2">
        <v>35830</v>
      </c>
      <c r="L146" s="2">
        <v>31623</v>
      </c>
      <c r="M146" s="2">
        <v>4207</v>
      </c>
      <c r="N146" s="2">
        <v>17533</v>
      </c>
      <c r="O146" s="2">
        <v>5570</v>
      </c>
      <c r="P146" s="9" t="s">
        <v>262</v>
      </c>
    </row>
    <row r="147" spans="1:16" x14ac:dyDescent="0.25">
      <c r="A147" s="1" t="s">
        <v>263</v>
      </c>
      <c r="B147" s="1">
        <v>2004</v>
      </c>
      <c r="C147" s="1" t="s">
        <v>110</v>
      </c>
      <c r="D147" s="1" t="s">
        <v>228</v>
      </c>
      <c r="F147" s="3">
        <f t="shared" si="12"/>
        <v>0.66500504088719614</v>
      </c>
      <c r="G147" s="3">
        <f t="shared" si="17"/>
        <v>0.89090092366433649</v>
      </c>
      <c r="H147" s="3">
        <f t="shared" si="14"/>
        <v>0.10909907633566356</v>
      </c>
      <c r="I147" s="3">
        <f t="shared" si="15"/>
        <v>0.1688147984747739</v>
      </c>
      <c r="J147" s="2">
        <v>53562</v>
      </c>
      <c r="K147" s="2">
        <v>35619</v>
      </c>
      <c r="L147" s="2">
        <v>31733</v>
      </c>
      <c r="M147" s="2">
        <v>3886</v>
      </c>
      <c r="N147" s="2">
        <v>17943</v>
      </c>
      <c r="O147" s="2">
        <v>5357</v>
      </c>
      <c r="P147" s="9" t="s">
        <v>264</v>
      </c>
    </row>
    <row r="148" spans="1:16" x14ac:dyDescent="0.25">
      <c r="A148" s="1" t="s">
        <v>265</v>
      </c>
      <c r="B148" s="1">
        <v>2004</v>
      </c>
      <c r="C148" s="1" t="s">
        <v>28</v>
      </c>
      <c r="D148" s="1" t="s">
        <v>228</v>
      </c>
      <c r="O148" s="2"/>
    </row>
    <row r="149" spans="1:16" x14ac:dyDescent="0.25">
      <c r="A149" s="5" t="s">
        <v>266</v>
      </c>
      <c r="B149" s="5">
        <v>2005</v>
      </c>
      <c r="C149" s="5" t="s">
        <v>103</v>
      </c>
      <c r="D149" s="5" t="s">
        <v>228</v>
      </c>
      <c r="E149" s="5"/>
      <c r="F149" s="6">
        <f t="shared" si="12"/>
        <v>0.66075034738304772</v>
      </c>
      <c r="G149" s="6">
        <f t="shared" si="17"/>
        <v>0.88700089726334674</v>
      </c>
      <c r="H149" s="6">
        <f t="shared" si="14"/>
        <v>0.1129991027366532</v>
      </c>
      <c r="I149" s="6">
        <f t="shared" si="15"/>
        <v>0.16115571853069482</v>
      </c>
      <c r="J149" s="7">
        <v>53975</v>
      </c>
      <c r="K149" s="7">
        <v>35664</v>
      </c>
      <c r="L149" s="7">
        <v>31634</v>
      </c>
      <c r="M149" s="7">
        <v>4030</v>
      </c>
      <c r="N149" s="7">
        <v>18311</v>
      </c>
      <c r="O149" s="7">
        <v>5098</v>
      </c>
      <c r="P149" s="16" t="s">
        <v>267</v>
      </c>
    </row>
    <row r="150" spans="1:16" x14ac:dyDescent="0.25">
      <c r="A150" s="1" t="s">
        <v>268</v>
      </c>
      <c r="B150" s="1">
        <v>2005</v>
      </c>
      <c r="C150" s="1" t="s">
        <v>105</v>
      </c>
      <c r="D150" s="1" t="s">
        <v>228</v>
      </c>
      <c r="E150" s="1" t="s">
        <v>269</v>
      </c>
      <c r="F150" s="3">
        <f t="shared" si="12"/>
        <v>0.64821477996125099</v>
      </c>
      <c r="G150" s="3">
        <f t="shared" si="17"/>
        <v>0.91719328209507545</v>
      </c>
      <c r="H150" s="3">
        <f t="shared" si="14"/>
        <v>8.2806717904924568E-2</v>
      </c>
      <c r="I150" s="3">
        <f t="shared" si="15"/>
        <v>0.26135129263523788</v>
      </c>
      <c r="J150" s="2">
        <v>54195</v>
      </c>
      <c r="K150" s="2">
        <v>35130</v>
      </c>
      <c r="L150" s="2">
        <v>32221</v>
      </c>
      <c r="M150" s="2">
        <v>2909</v>
      </c>
      <c r="N150" s="2">
        <v>19065</v>
      </c>
      <c r="O150" s="2">
        <v>8421</v>
      </c>
      <c r="P150" s="9" t="s">
        <v>270</v>
      </c>
    </row>
    <row r="151" spans="1:16" x14ac:dyDescent="0.25">
      <c r="A151" s="1" t="s">
        <v>271</v>
      </c>
      <c r="B151" s="1">
        <v>2005</v>
      </c>
      <c r="C151" s="1" t="s">
        <v>107</v>
      </c>
      <c r="D151" s="1" t="s">
        <v>228</v>
      </c>
      <c r="F151" s="3">
        <f t="shared" si="12"/>
        <v>0.64556730117435834</v>
      </c>
      <c r="G151" s="3">
        <f t="shared" si="17"/>
        <v>0.92295030791497579</v>
      </c>
      <c r="H151" s="3">
        <f t="shared" si="14"/>
        <v>7.7049692085024268E-2</v>
      </c>
      <c r="I151" s="3">
        <f t="shared" si="15"/>
        <v>0.20478445360063957</v>
      </c>
      <c r="J151" s="2">
        <v>54583</v>
      </c>
      <c r="K151" s="2">
        <v>35237</v>
      </c>
      <c r="L151" s="2">
        <v>32522</v>
      </c>
      <c r="M151" s="2">
        <v>2715</v>
      </c>
      <c r="N151" s="2">
        <v>19346</v>
      </c>
      <c r="O151" s="2">
        <v>6660</v>
      </c>
      <c r="P151" s="9" t="s">
        <v>272</v>
      </c>
    </row>
    <row r="152" spans="1:16" x14ac:dyDescent="0.25">
      <c r="A152" s="1" t="s">
        <v>273</v>
      </c>
      <c r="B152" s="1">
        <v>2005</v>
      </c>
      <c r="C152" s="1" t="s">
        <v>110</v>
      </c>
      <c r="D152" s="1" t="s">
        <v>228</v>
      </c>
      <c r="F152" s="3">
        <f t="shared" si="12"/>
        <v>0.64771254949907842</v>
      </c>
      <c r="G152" s="3">
        <f t="shared" si="17"/>
        <v>0.9262128810503184</v>
      </c>
      <c r="H152" s="3">
        <f t="shared" si="14"/>
        <v>7.3787118949681638E-2</v>
      </c>
      <c r="I152" s="3">
        <f t="shared" si="15"/>
        <v>0.21177186311787072</v>
      </c>
      <c r="J152" s="2">
        <v>54799</v>
      </c>
      <c r="K152" s="2">
        <v>35494</v>
      </c>
      <c r="L152" s="2">
        <v>32875</v>
      </c>
      <c r="M152" s="2">
        <v>2619</v>
      </c>
      <c r="N152" s="2">
        <v>19305</v>
      </c>
      <c r="O152" s="2">
        <v>6962</v>
      </c>
      <c r="P152" s="9" t="s">
        <v>274</v>
      </c>
    </row>
    <row r="153" spans="1:16" x14ac:dyDescent="0.25">
      <c r="A153" s="1" t="s">
        <v>275</v>
      </c>
      <c r="B153" s="1">
        <v>2005</v>
      </c>
      <c r="C153" s="1" t="s">
        <v>28</v>
      </c>
      <c r="D153" s="1" t="s">
        <v>228</v>
      </c>
      <c r="F153" s="3"/>
      <c r="G153" s="3"/>
      <c r="H153" s="3"/>
      <c r="I153" s="3"/>
      <c r="O153" s="2"/>
    </row>
    <row r="154" spans="1:16" x14ac:dyDescent="0.25">
      <c r="A154" s="1" t="s">
        <v>276</v>
      </c>
      <c r="B154" s="1">
        <v>2006</v>
      </c>
      <c r="C154" s="1" t="s">
        <v>103</v>
      </c>
      <c r="D154" s="1" t="s">
        <v>228</v>
      </c>
      <c r="F154" s="3">
        <f t="shared" si="12"/>
        <v>0.63756154068925575</v>
      </c>
      <c r="G154" s="3">
        <f t="shared" si="17"/>
        <v>0.91937315466727232</v>
      </c>
      <c r="H154" s="3">
        <f t="shared" si="14"/>
        <v>8.0626845332727681E-2</v>
      </c>
      <c r="I154" s="3">
        <f t="shared" si="15"/>
        <v>0.21291378458498023</v>
      </c>
      <c r="J154" s="2">
        <v>55248</v>
      </c>
      <c r="K154" s="2">
        <v>35224</v>
      </c>
      <c r="L154" s="2">
        <v>32384</v>
      </c>
      <c r="M154" s="2">
        <v>2840</v>
      </c>
      <c r="N154" s="2">
        <v>20024</v>
      </c>
      <c r="O154" s="2">
        <v>6895</v>
      </c>
      <c r="P154" s="9" t="s">
        <v>277</v>
      </c>
    </row>
    <row r="155" spans="1:16" x14ac:dyDescent="0.25">
      <c r="A155" s="1" t="s">
        <v>278</v>
      </c>
      <c r="B155" s="1">
        <v>2006</v>
      </c>
      <c r="C155" s="1" t="s">
        <v>105</v>
      </c>
      <c r="D155" s="1" t="s">
        <v>228</v>
      </c>
      <c r="F155" s="3">
        <f t="shared" si="12"/>
        <v>0.64907118227934935</v>
      </c>
      <c r="G155" s="3">
        <f t="shared" si="17"/>
        <v>0.91850698114257101</v>
      </c>
      <c r="H155" s="3">
        <f t="shared" si="14"/>
        <v>8.1493018857428934E-2</v>
      </c>
      <c r="I155" s="3">
        <f t="shared" si="15"/>
        <v>0.25439074612403101</v>
      </c>
      <c r="J155" s="2">
        <v>55393</v>
      </c>
      <c r="K155" s="2">
        <v>35954</v>
      </c>
      <c r="L155" s="2">
        <v>33024</v>
      </c>
      <c r="M155" s="2">
        <v>2930</v>
      </c>
      <c r="N155" s="2">
        <v>19439</v>
      </c>
      <c r="O155" s="2">
        <v>8401</v>
      </c>
      <c r="P155" s="9" t="s">
        <v>279</v>
      </c>
    </row>
    <row r="156" spans="1:16" x14ac:dyDescent="0.25">
      <c r="A156" s="1" t="s">
        <v>280</v>
      </c>
      <c r="B156" s="1">
        <v>2006</v>
      </c>
      <c r="C156" s="1" t="s">
        <v>107</v>
      </c>
      <c r="D156" s="1" t="s">
        <v>228</v>
      </c>
      <c r="F156" s="3">
        <f t="shared" si="12"/>
        <v>0.64724832214765105</v>
      </c>
      <c r="G156" s="3">
        <f t="shared" si="17"/>
        <v>0.91959076455136179</v>
      </c>
      <c r="H156" s="3">
        <f t="shared" si="14"/>
        <v>8.0409235448638192E-2</v>
      </c>
      <c r="I156" s="3">
        <f t="shared" si="15"/>
        <v>0.23522867366268754</v>
      </c>
      <c r="J156" s="2">
        <v>55875</v>
      </c>
      <c r="K156" s="2">
        <v>36165</v>
      </c>
      <c r="L156" s="2">
        <v>33257</v>
      </c>
      <c r="M156" s="2">
        <v>2908</v>
      </c>
      <c r="N156" s="2">
        <v>19710</v>
      </c>
      <c r="O156" s="2">
        <v>7823</v>
      </c>
      <c r="P156" s="9" t="s">
        <v>281</v>
      </c>
    </row>
    <row r="157" spans="1:16" x14ac:dyDescent="0.25">
      <c r="A157" s="1" t="s">
        <v>282</v>
      </c>
      <c r="B157" s="1">
        <v>2006</v>
      </c>
      <c r="C157" s="1" t="s">
        <v>110</v>
      </c>
      <c r="D157" s="1" t="s">
        <v>228</v>
      </c>
      <c r="F157" s="3">
        <f t="shared" si="12"/>
        <v>0.6395184768436657</v>
      </c>
      <c r="G157" s="3">
        <f t="shared" si="17"/>
        <v>0.92679997765737587</v>
      </c>
      <c r="H157" s="3">
        <f t="shared" si="14"/>
        <v>7.3200022342624141E-2</v>
      </c>
      <c r="I157" s="3">
        <f t="shared" si="15"/>
        <v>0.20373662799457587</v>
      </c>
      <c r="J157" s="2">
        <v>55989</v>
      </c>
      <c r="K157" s="2">
        <v>35806</v>
      </c>
      <c r="L157" s="2">
        <v>33185</v>
      </c>
      <c r="M157" s="2">
        <v>2621</v>
      </c>
      <c r="N157" s="2">
        <v>20183</v>
      </c>
      <c r="O157" s="2">
        <v>6761</v>
      </c>
      <c r="P157" s="9" t="s">
        <v>283</v>
      </c>
    </row>
    <row r="158" spans="1:16" x14ac:dyDescent="0.25">
      <c r="A158" s="10" t="s">
        <v>284</v>
      </c>
      <c r="B158" s="10">
        <v>2006</v>
      </c>
      <c r="C158" s="10" t="s">
        <v>28</v>
      </c>
      <c r="D158" s="10" t="s">
        <v>228</v>
      </c>
      <c r="E158" s="10"/>
      <c r="F158" s="11"/>
      <c r="G158" s="11"/>
      <c r="H158" s="11"/>
      <c r="I158" s="11"/>
      <c r="J158" s="12"/>
      <c r="K158" s="12"/>
      <c r="L158" s="12"/>
      <c r="M158" s="12"/>
      <c r="N158" s="12"/>
      <c r="O158" s="12"/>
      <c r="P158" s="9"/>
    </row>
    <row r="159" spans="1:16" x14ac:dyDescent="0.25">
      <c r="A159" s="13" t="s">
        <v>285</v>
      </c>
      <c r="B159" s="13">
        <v>2007</v>
      </c>
      <c r="C159" s="13" t="s">
        <v>103</v>
      </c>
      <c r="D159" s="13" t="s">
        <v>228</v>
      </c>
      <c r="E159" s="13" t="s">
        <v>32</v>
      </c>
      <c r="F159" s="14">
        <f t="shared" si="12"/>
        <v>0.64823225576631938</v>
      </c>
      <c r="G159" s="14">
        <f t="shared" si="17"/>
        <v>0.92169254018409119</v>
      </c>
      <c r="H159" s="14">
        <f t="shared" si="14"/>
        <v>7.8307459815908781E-2</v>
      </c>
      <c r="I159" s="14">
        <f t="shared" si="15"/>
        <v>0.21505440453122671</v>
      </c>
      <c r="J159" s="15">
        <v>56145</v>
      </c>
      <c r="K159" s="15">
        <v>36395</v>
      </c>
      <c r="L159" s="15">
        <v>33545</v>
      </c>
      <c r="M159" s="15">
        <v>2850</v>
      </c>
      <c r="N159" s="15">
        <v>19750</v>
      </c>
      <c r="O159" s="15">
        <v>7214</v>
      </c>
      <c r="P159" s="8" t="s">
        <v>286</v>
      </c>
    </row>
    <row r="160" spans="1:16" x14ac:dyDescent="0.25">
      <c r="A160" s="10" t="s">
        <v>284</v>
      </c>
      <c r="B160" s="10">
        <v>2006</v>
      </c>
      <c r="C160" s="10" t="s">
        <v>28</v>
      </c>
      <c r="D160" s="10" t="s">
        <v>287</v>
      </c>
      <c r="E160" s="10"/>
      <c r="F160" s="11"/>
      <c r="G160" s="11"/>
      <c r="H160" s="11"/>
      <c r="I160" s="11"/>
      <c r="J160" s="12"/>
      <c r="K160" s="12"/>
      <c r="L160" s="12"/>
      <c r="M160" s="12"/>
      <c r="N160" s="12"/>
      <c r="O160" s="12"/>
      <c r="P160" s="17"/>
    </row>
    <row r="161" spans="1:16" x14ac:dyDescent="0.25">
      <c r="A161" s="10" t="s">
        <v>285</v>
      </c>
      <c r="B161" s="10">
        <v>2007</v>
      </c>
      <c r="C161" s="10" t="s">
        <v>103</v>
      </c>
      <c r="D161" s="10" t="s">
        <v>287</v>
      </c>
      <c r="E161" s="10" t="s">
        <v>32</v>
      </c>
      <c r="F161" s="11">
        <f t="shared" si="12"/>
        <v>0.64823225576631938</v>
      </c>
      <c r="G161" s="11">
        <f t="shared" si="12"/>
        <v>0.92169254018409119</v>
      </c>
      <c r="H161" s="11">
        <f t="shared" si="14"/>
        <v>7.8307459815908781E-2</v>
      </c>
      <c r="I161" s="11">
        <f t="shared" si="15"/>
        <v>0.21505440453122671</v>
      </c>
      <c r="J161" s="12">
        <v>56145</v>
      </c>
      <c r="K161" s="12">
        <v>36395</v>
      </c>
      <c r="L161" s="12">
        <v>33545</v>
      </c>
      <c r="M161" s="12">
        <v>2850</v>
      </c>
      <c r="N161" s="12">
        <v>19750</v>
      </c>
      <c r="O161" s="12">
        <v>7214</v>
      </c>
      <c r="P161" s="17" t="s">
        <v>286</v>
      </c>
    </row>
    <row r="162" spans="1:16" x14ac:dyDescent="0.25">
      <c r="A162" s="1" t="s">
        <v>288</v>
      </c>
      <c r="B162" s="1">
        <v>2007</v>
      </c>
      <c r="C162" s="1" t="s">
        <v>105</v>
      </c>
      <c r="D162" s="1" t="s">
        <v>287</v>
      </c>
      <c r="F162" s="3">
        <f t="shared" si="12"/>
        <v>0.64519331336086938</v>
      </c>
      <c r="G162" s="3">
        <f t="shared" si="12"/>
        <v>0.92603582811297946</v>
      </c>
      <c r="H162" s="3">
        <f t="shared" si="14"/>
        <v>7.3964171887020549E-2</v>
      </c>
      <c r="I162" s="3">
        <f t="shared" si="15"/>
        <v>0.18923569902682175</v>
      </c>
      <c r="J162" s="2">
        <v>56411</v>
      </c>
      <c r="K162" s="2">
        <v>36396</v>
      </c>
      <c r="L162" s="2">
        <v>33704</v>
      </c>
      <c r="M162" s="2">
        <v>2692</v>
      </c>
      <c r="N162" s="2">
        <v>20015</v>
      </c>
      <c r="O162" s="2">
        <v>6378</v>
      </c>
      <c r="P162" s="17" t="s">
        <v>289</v>
      </c>
    </row>
    <row r="163" spans="1:16" x14ac:dyDescent="0.25">
      <c r="A163" s="1" t="s">
        <v>290</v>
      </c>
      <c r="B163" s="1">
        <v>2007</v>
      </c>
      <c r="C163" s="1" t="s">
        <v>107</v>
      </c>
      <c r="D163" s="1" t="s">
        <v>287</v>
      </c>
      <c r="F163" s="3">
        <f t="shared" si="12"/>
        <v>0.63566491373093903</v>
      </c>
      <c r="G163" s="3">
        <f t="shared" si="12"/>
        <v>0.92186375961485256</v>
      </c>
      <c r="H163" s="3">
        <f t="shared" si="14"/>
        <v>7.8136240385147479E-2</v>
      </c>
      <c r="I163" s="3">
        <f t="shared" si="15"/>
        <v>0.21991115913320128</v>
      </c>
      <c r="J163" s="2">
        <v>56857</v>
      </c>
      <c r="K163" s="2">
        <v>36142</v>
      </c>
      <c r="L163" s="2">
        <v>33318</v>
      </c>
      <c r="M163" s="2">
        <v>2824</v>
      </c>
      <c r="N163" s="2">
        <v>20715</v>
      </c>
      <c r="O163" s="2">
        <v>7327</v>
      </c>
      <c r="P163" s="17" t="s">
        <v>291</v>
      </c>
    </row>
    <row r="164" spans="1:16" x14ac:dyDescent="0.25">
      <c r="A164" s="1" t="s">
        <v>292</v>
      </c>
      <c r="B164" s="1">
        <v>2007</v>
      </c>
      <c r="C164" s="1" t="s">
        <v>110</v>
      </c>
      <c r="D164" s="1" t="s">
        <v>287</v>
      </c>
      <c r="F164" s="3">
        <f t="shared" si="12"/>
        <v>0.63185856275837804</v>
      </c>
      <c r="G164" s="3">
        <f t="shared" si="12"/>
        <v>0.93746867865694083</v>
      </c>
      <c r="H164" s="3">
        <f t="shared" si="14"/>
        <v>6.2531321343059193E-2</v>
      </c>
      <c r="I164" s="3">
        <f t="shared" si="15"/>
        <v>0.18142670468044667</v>
      </c>
      <c r="J164" s="2">
        <v>56845</v>
      </c>
      <c r="K164" s="2">
        <v>35918</v>
      </c>
      <c r="L164" s="2">
        <v>33672</v>
      </c>
      <c r="M164" s="2">
        <v>2246</v>
      </c>
      <c r="N164" s="2">
        <v>20927</v>
      </c>
      <c r="O164" s="2">
        <v>6109</v>
      </c>
      <c r="P164" s="17" t="s">
        <v>293</v>
      </c>
    </row>
    <row r="165" spans="1:16" x14ac:dyDescent="0.25">
      <c r="A165" s="1" t="s">
        <v>294</v>
      </c>
      <c r="B165" s="1">
        <v>2007</v>
      </c>
      <c r="C165" s="1" t="s">
        <v>28</v>
      </c>
      <c r="D165" s="1" t="s">
        <v>287</v>
      </c>
      <c r="F165" s="3">
        <f t="shared" si="12"/>
        <v>0.64020153805356672</v>
      </c>
      <c r="G165" s="3">
        <f t="shared" si="12"/>
        <v>0.92673901637533485</v>
      </c>
      <c r="H165" s="3">
        <f t="shared" si="14"/>
        <v>7.3260983624665169E-2</v>
      </c>
      <c r="I165" s="3">
        <f t="shared" si="15"/>
        <v>0.20134088200238379</v>
      </c>
      <c r="J165" s="2">
        <v>56565</v>
      </c>
      <c r="K165" s="2">
        <v>36213</v>
      </c>
      <c r="L165" s="2">
        <v>33560</v>
      </c>
      <c r="M165" s="2">
        <v>2653</v>
      </c>
      <c r="N165" s="2">
        <v>20352</v>
      </c>
      <c r="O165" s="2">
        <v>6757</v>
      </c>
    </row>
    <row r="166" spans="1:16" x14ac:dyDescent="0.25">
      <c r="A166" s="1" t="s">
        <v>295</v>
      </c>
      <c r="B166" s="1">
        <v>2008</v>
      </c>
      <c r="C166" s="1" t="s">
        <v>103</v>
      </c>
      <c r="D166" s="1" t="s">
        <v>287</v>
      </c>
      <c r="F166" s="3">
        <f t="shared" ref="F166:F229" si="18">K166/J166</f>
        <v>0.63369925074054712</v>
      </c>
      <c r="G166" s="3">
        <f t="shared" ref="G166:G229" si="19">L166/K166</f>
        <v>0.92644632644082714</v>
      </c>
      <c r="H166" s="3">
        <f t="shared" ref="H166:H229" si="20">M166/K166</f>
        <v>7.3553673559172902E-2</v>
      </c>
      <c r="I166" s="3">
        <f t="shared" ref="I166:I229" si="21">O166/L166</f>
        <v>0.18900068263437508</v>
      </c>
      <c r="J166" s="2">
        <v>57390</v>
      </c>
      <c r="K166" s="2">
        <v>36368</v>
      </c>
      <c r="L166" s="2">
        <v>33693</v>
      </c>
      <c r="M166" s="2">
        <v>2675</v>
      </c>
      <c r="N166" s="2">
        <v>21022</v>
      </c>
      <c r="O166" s="2">
        <v>6368</v>
      </c>
      <c r="P166" s="17" t="s">
        <v>296</v>
      </c>
    </row>
    <row r="167" spans="1:16" x14ac:dyDescent="0.25">
      <c r="A167" s="1" t="s">
        <v>297</v>
      </c>
      <c r="B167" s="1">
        <v>2008</v>
      </c>
      <c r="C167" s="1" t="s">
        <v>105</v>
      </c>
      <c r="D167" s="1" t="s">
        <v>287</v>
      </c>
      <c r="F167" s="3">
        <f t="shared" si="18"/>
        <v>0.6317157712305026</v>
      </c>
      <c r="G167" s="3">
        <f t="shared" si="19"/>
        <v>0.92002743484224969</v>
      </c>
      <c r="H167" s="3">
        <f t="shared" si="20"/>
        <v>7.9945130315500684E-2</v>
      </c>
      <c r="I167" s="3">
        <f t="shared" si="21"/>
        <v>0.19755479349932906</v>
      </c>
      <c r="J167" s="2">
        <v>57700</v>
      </c>
      <c r="K167" s="2">
        <v>36450</v>
      </c>
      <c r="L167" s="2">
        <v>33535</v>
      </c>
      <c r="M167" s="2">
        <v>2914</v>
      </c>
      <c r="N167" s="2">
        <v>21250</v>
      </c>
      <c r="O167" s="2">
        <v>6625</v>
      </c>
      <c r="P167" s="17" t="s">
        <v>298</v>
      </c>
    </row>
    <row r="168" spans="1:16" x14ac:dyDescent="0.25">
      <c r="A168" s="1" t="s">
        <v>299</v>
      </c>
      <c r="B168" s="1">
        <v>2008</v>
      </c>
      <c r="C168" s="1" t="s">
        <v>107</v>
      </c>
      <c r="D168" s="1" t="s">
        <v>287</v>
      </c>
      <c r="F168" s="3">
        <f t="shared" si="18"/>
        <v>0.6425265403740601</v>
      </c>
      <c r="G168" s="3">
        <f t="shared" si="19"/>
        <v>0.92635835364057517</v>
      </c>
      <c r="H168" s="3">
        <f t="shared" si="20"/>
        <v>7.361486757893046E-2</v>
      </c>
      <c r="I168" s="3">
        <f t="shared" si="21"/>
        <v>0.21082299887260428</v>
      </c>
      <c r="J168" s="2">
        <v>58119</v>
      </c>
      <c r="K168" s="2">
        <v>37343</v>
      </c>
      <c r="L168" s="2">
        <v>34593</v>
      </c>
      <c r="M168" s="2">
        <v>2749</v>
      </c>
      <c r="N168" s="2">
        <v>20776</v>
      </c>
      <c r="O168" s="2">
        <v>7293</v>
      </c>
      <c r="P168" s="17" t="s">
        <v>300</v>
      </c>
    </row>
    <row r="169" spans="1:16" x14ac:dyDescent="0.25">
      <c r="A169" s="1" t="s">
        <v>301</v>
      </c>
      <c r="B169" s="1">
        <v>2008</v>
      </c>
      <c r="C169" s="1" t="s">
        <v>110</v>
      </c>
      <c r="D169" s="1" t="s">
        <v>287</v>
      </c>
      <c r="F169" s="3">
        <f t="shared" si="18"/>
        <v>0.63693238458629819</v>
      </c>
      <c r="G169" s="3">
        <f t="shared" si="19"/>
        <v>0.93186356522208436</v>
      </c>
      <c r="H169" s="3">
        <f t="shared" si="20"/>
        <v>6.81364347779157E-2</v>
      </c>
      <c r="I169" s="3">
        <f t="shared" si="21"/>
        <v>0.17458662728404714</v>
      </c>
      <c r="J169" s="2">
        <v>58182</v>
      </c>
      <c r="K169" s="2">
        <v>37058</v>
      </c>
      <c r="L169" s="2">
        <v>34533</v>
      </c>
      <c r="M169" s="2">
        <v>2525</v>
      </c>
      <c r="N169" s="2">
        <v>21124</v>
      </c>
      <c r="O169" s="2">
        <v>6029</v>
      </c>
      <c r="P169" s="17" t="s">
        <v>302</v>
      </c>
    </row>
    <row r="170" spans="1:16" x14ac:dyDescent="0.25">
      <c r="A170" s="1" t="s">
        <v>303</v>
      </c>
      <c r="B170" s="1">
        <v>2008</v>
      </c>
      <c r="C170" s="1" t="s">
        <v>28</v>
      </c>
      <c r="D170" s="1" t="s">
        <v>287</v>
      </c>
      <c r="F170" s="3">
        <f t="shared" si="18"/>
        <v>0.63623634352095149</v>
      </c>
      <c r="G170" s="3">
        <f t="shared" si="19"/>
        <v>0.92620567857628044</v>
      </c>
      <c r="H170" s="3">
        <f t="shared" si="20"/>
        <v>7.3794321423719597E-2</v>
      </c>
      <c r="I170" s="3">
        <f t="shared" si="21"/>
        <v>0.19299480770923172</v>
      </c>
      <c r="J170" s="2">
        <v>57848</v>
      </c>
      <c r="K170" s="2">
        <v>36805</v>
      </c>
      <c r="L170" s="2">
        <v>34089</v>
      </c>
      <c r="M170" s="2">
        <v>2716</v>
      </c>
      <c r="N170" s="2">
        <v>21043</v>
      </c>
      <c r="O170" s="2">
        <v>6579</v>
      </c>
    </row>
    <row r="171" spans="1:16" x14ac:dyDescent="0.25">
      <c r="A171" s="1" t="s">
        <v>304</v>
      </c>
      <c r="B171" s="1">
        <v>2009</v>
      </c>
      <c r="C171" s="1" t="s">
        <v>103</v>
      </c>
      <c r="D171" s="1" t="s">
        <v>287</v>
      </c>
      <c r="F171" s="3">
        <f t="shared" si="18"/>
        <v>0.63276335305249165</v>
      </c>
      <c r="G171" s="3">
        <f t="shared" si="19"/>
        <v>0.92310593813988573</v>
      </c>
      <c r="H171" s="3">
        <f t="shared" si="20"/>
        <v>7.6894061860114243E-2</v>
      </c>
      <c r="I171" s="3">
        <f t="shared" si="21"/>
        <v>0.1820675967544218</v>
      </c>
      <c r="J171" s="2">
        <v>58657</v>
      </c>
      <c r="K171" s="2">
        <v>37116</v>
      </c>
      <c r="L171" s="2">
        <v>34262</v>
      </c>
      <c r="M171" s="2">
        <v>2854</v>
      </c>
      <c r="N171" s="2">
        <v>21541</v>
      </c>
      <c r="O171" s="2">
        <v>6238</v>
      </c>
      <c r="P171" s="17" t="s">
        <v>305</v>
      </c>
    </row>
    <row r="172" spans="1:16" x14ac:dyDescent="0.25">
      <c r="A172" s="1" t="s">
        <v>306</v>
      </c>
      <c r="B172" s="1">
        <v>2009</v>
      </c>
      <c r="C172" s="1" t="s">
        <v>105</v>
      </c>
      <c r="D172" s="1" t="s">
        <v>287</v>
      </c>
      <c r="F172" s="3">
        <f t="shared" si="18"/>
        <v>0.64028168060398827</v>
      </c>
      <c r="G172" s="3">
        <f t="shared" si="19"/>
        <v>0.92525909475465318</v>
      </c>
      <c r="H172" s="3">
        <f t="shared" si="20"/>
        <v>7.4740905245346864E-2</v>
      </c>
      <c r="I172" s="3">
        <f t="shared" si="21"/>
        <v>0.18918764465525617</v>
      </c>
      <c r="J172" s="2">
        <v>59074</v>
      </c>
      <c r="K172" s="2">
        <v>37824</v>
      </c>
      <c r="L172" s="2">
        <v>34997</v>
      </c>
      <c r="M172" s="2">
        <v>2827</v>
      </c>
      <c r="N172" s="2">
        <v>21250</v>
      </c>
      <c r="O172" s="2">
        <v>6621</v>
      </c>
      <c r="P172" s="17" t="s">
        <v>307</v>
      </c>
    </row>
    <row r="173" spans="1:16" x14ac:dyDescent="0.25">
      <c r="A173" s="1" t="s">
        <v>308</v>
      </c>
      <c r="B173" s="1">
        <v>2009</v>
      </c>
      <c r="C173" s="1" t="s">
        <v>107</v>
      </c>
      <c r="D173" s="1" t="s">
        <v>287</v>
      </c>
      <c r="F173" s="3">
        <f t="shared" si="18"/>
        <v>0.64586974055652646</v>
      </c>
      <c r="G173" s="3">
        <f t="shared" si="19"/>
        <v>0.92395348232172125</v>
      </c>
      <c r="H173" s="3">
        <f t="shared" si="20"/>
        <v>7.6046517678278747E-2</v>
      </c>
      <c r="I173" s="3">
        <f t="shared" si="21"/>
        <v>0.19811905164160612</v>
      </c>
      <c r="J173" s="2">
        <v>59512</v>
      </c>
      <c r="K173" s="2">
        <v>38437</v>
      </c>
      <c r="L173" s="2">
        <v>35514</v>
      </c>
      <c r="M173" s="2">
        <v>2923</v>
      </c>
      <c r="N173" s="2">
        <v>21075</v>
      </c>
      <c r="O173" s="2">
        <v>7036</v>
      </c>
      <c r="P173" s="17" t="s">
        <v>309</v>
      </c>
    </row>
    <row r="174" spans="1:16" x14ac:dyDescent="0.25">
      <c r="A174" s="1" t="s">
        <v>310</v>
      </c>
      <c r="B174" s="1">
        <v>2009</v>
      </c>
      <c r="C174" s="1" t="s">
        <v>110</v>
      </c>
      <c r="D174" s="1" t="s">
        <v>287</v>
      </c>
      <c r="F174" s="3">
        <f t="shared" si="18"/>
        <v>0.63976216397286656</v>
      </c>
      <c r="G174" s="3">
        <f t="shared" si="19"/>
        <v>0.928816399193654</v>
      </c>
      <c r="H174" s="3">
        <f t="shared" si="20"/>
        <v>7.1183600806346045E-2</v>
      </c>
      <c r="I174" s="3">
        <f t="shared" si="21"/>
        <v>0.19381024860476914</v>
      </c>
      <c r="J174" s="2">
        <v>59705</v>
      </c>
      <c r="K174" s="2">
        <v>38197</v>
      </c>
      <c r="L174" s="2">
        <v>35478</v>
      </c>
      <c r="M174" s="2">
        <v>2719</v>
      </c>
      <c r="N174" s="2">
        <v>21508</v>
      </c>
      <c r="O174" s="2">
        <v>6876</v>
      </c>
      <c r="P174" s="17" t="s">
        <v>311</v>
      </c>
    </row>
    <row r="175" spans="1:16" x14ac:dyDescent="0.25">
      <c r="A175" s="1" t="s">
        <v>312</v>
      </c>
      <c r="B175" s="1">
        <v>2009</v>
      </c>
      <c r="C175" s="1" t="s">
        <v>28</v>
      </c>
      <c r="D175" s="1" t="s">
        <v>287</v>
      </c>
      <c r="F175" s="3">
        <f t="shared" si="18"/>
        <v>0.63966777520806251</v>
      </c>
      <c r="G175" s="3">
        <f t="shared" si="19"/>
        <v>0.92531405045919979</v>
      </c>
      <c r="H175" s="3">
        <f t="shared" si="20"/>
        <v>7.468594954080017E-2</v>
      </c>
      <c r="I175" s="3">
        <f t="shared" si="21"/>
        <v>0.19089042267982431</v>
      </c>
      <c r="J175" s="2">
        <v>59237</v>
      </c>
      <c r="K175" s="2">
        <v>37892</v>
      </c>
      <c r="L175" s="2">
        <v>35062</v>
      </c>
      <c r="M175" s="2">
        <v>2830</v>
      </c>
      <c r="N175" s="2">
        <v>21345</v>
      </c>
      <c r="O175" s="2">
        <v>6693</v>
      </c>
      <c r="P175" s="17" t="s">
        <v>313</v>
      </c>
    </row>
    <row r="176" spans="1:16" x14ac:dyDescent="0.25">
      <c r="A176" s="1" t="s">
        <v>314</v>
      </c>
      <c r="B176" s="1">
        <v>2010</v>
      </c>
      <c r="C176" s="1" t="s">
        <v>103</v>
      </c>
      <c r="D176" s="1" t="s">
        <v>287</v>
      </c>
      <c r="F176" s="3">
        <f t="shared" si="18"/>
        <v>0.64489768801488179</v>
      </c>
      <c r="G176" s="3">
        <f t="shared" si="19"/>
        <v>0.9271917173173998</v>
      </c>
      <c r="H176" s="3">
        <f t="shared" si="20"/>
        <v>7.2808282682600187E-2</v>
      </c>
      <c r="I176" s="3">
        <f t="shared" si="21"/>
        <v>0.19741118302269381</v>
      </c>
      <c r="J176" s="2">
        <v>60208</v>
      </c>
      <c r="K176" s="2">
        <v>38828</v>
      </c>
      <c r="L176" s="2">
        <v>36001</v>
      </c>
      <c r="M176" s="2">
        <v>2827</v>
      </c>
      <c r="N176" s="2">
        <v>21380</v>
      </c>
      <c r="O176" s="2">
        <v>7107</v>
      </c>
      <c r="P176" s="17" t="s">
        <v>315</v>
      </c>
    </row>
    <row r="177" spans="1:16" x14ac:dyDescent="0.25">
      <c r="A177" s="1" t="s">
        <v>316</v>
      </c>
      <c r="B177" s="1">
        <v>2010</v>
      </c>
      <c r="C177" s="1" t="s">
        <v>105</v>
      </c>
      <c r="D177" s="1" t="s">
        <v>287</v>
      </c>
      <c r="F177" s="3">
        <f t="shared" si="18"/>
        <v>0.6359208071200938</v>
      </c>
      <c r="G177" s="3">
        <f t="shared" si="19"/>
        <v>0.91953157457415868</v>
      </c>
      <c r="H177" s="3">
        <f t="shared" si="20"/>
        <v>8.0468425425841303E-2</v>
      </c>
      <c r="I177" s="3">
        <f t="shared" si="21"/>
        <v>0.17781605625052946</v>
      </c>
      <c r="J177" s="2">
        <v>60561</v>
      </c>
      <c r="K177" s="2">
        <v>38512</v>
      </c>
      <c r="L177" s="2">
        <v>35413</v>
      </c>
      <c r="M177" s="2">
        <v>3099</v>
      </c>
      <c r="N177" s="2">
        <v>22049</v>
      </c>
      <c r="O177" s="2">
        <v>6297</v>
      </c>
      <c r="P177" s="17" t="s">
        <v>317</v>
      </c>
    </row>
    <row r="178" spans="1:16" x14ac:dyDescent="0.25">
      <c r="A178" s="1" t="s">
        <v>318</v>
      </c>
      <c r="B178" s="1">
        <v>2010</v>
      </c>
      <c r="C178" s="1" t="s">
        <v>107</v>
      </c>
      <c r="D178" s="1" t="s">
        <v>287</v>
      </c>
      <c r="F178" s="3">
        <f t="shared" si="18"/>
        <v>0.63921349789915971</v>
      </c>
      <c r="G178" s="3">
        <f t="shared" si="19"/>
        <v>0.93044215067015867</v>
      </c>
      <c r="H178" s="3">
        <f t="shared" si="20"/>
        <v>6.9557849329841312E-2</v>
      </c>
      <c r="I178" s="3">
        <f t="shared" si="21"/>
        <v>0.17942986450313217</v>
      </c>
      <c r="J178" s="2">
        <v>60928</v>
      </c>
      <c r="K178" s="2">
        <v>38946</v>
      </c>
      <c r="L178" s="2">
        <v>36237</v>
      </c>
      <c r="M178" s="2">
        <v>2709</v>
      </c>
      <c r="N178" s="2">
        <v>21982</v>
      </c>
      <c r="O178" s="2">
        <v>6502</v>
      </c>
      <c r="P178" s="17" t="s">
        <v>319</v>
      </c>
    </row>
    <row r="179" spans="1:16" x14ac:dyDescent="0.25">
      <c r="A179" s="1" t="s">
        <v>320</v>
      </c>
      <c r="B179" s="1">
        <v>2010</v>
      </c>
      <c r="C179" s="1" t="s">
        <v>110</v>
      </c>
      <c r="D179" s="1" t="s">
        <v>287</v>
      </c>
      <c r="F179" s="3">
        <f t="shared" si="18"/>
        <v>0.64226977717471267</v>
      </c>
      <c r="G179" s="3">
        <f t="shared" si="19"/>
        <v>0.92875505892534427</v>
      </c>
      <c r="H179" s="3">
        <f t="shared" si="20"/>
        <v>7.1244941074655732E-2</v>
      </c>
      <c r="I179" s="3">
        <f t="shared" si="21"/>
        <v>0.19570817803113352</v>
      </c>
      <c r="J179" s="2">
        <v>61169</v>
      </c>
      <c r="K179" s="2">
        <v>39287</v>
      </c>
      <c r="L179" s="2">
        <v>36488</v>
      </c>
      <c r="M179" s="2">
        <v>2799</v>
      </c>
      <c r="N179" s="2">
        <v>21882</v>
      </c>
      <c r="O179" s="2">
        <v>7141</v>
      </c>
      <c r="P179" s="17" t="s">
        <v>321</v>
      </c>
    </row>
    <row r="180" spans="1:16" x14ac:dyDescent="0.25">
      <c r="A180" s="1" t="s">
        <v>322</v>
      </c>
      <c r="B180" s="1">
        <v>2010</v>
      </c>
      <c r="C180" s="1" t="s">
        <v>28</v>
      </c>
      <c r="D180" s="1" t="s">
        <v>287</v>
      </c>
      <c r="F180" s="3">
        <f t="shared" si="18"/>
        <v>0.64056195134805738</v>
      </c>
      <c r="G180" s="3">
        <f t="shared" si="19"/>
        <v>0.92651633970123159</v>
      </c>
      <c r="H180" s="3">
        <f t="shared" si="20"/>
        <v>7.350937186640269E-2</v>
      </c>
      <c r="I180" s="3">
        <f t="shared" si="21"/>
        <v>0.1876508949632302</v>
      </c>
      <c r="J180" s="2">
        <v>60717</v>
      </c>
      <c r="K180" s="2">
        <v>38893</v>
      </c>
      <c r="L180" s="2">
        <v>36035</v>
      </c>
      <c r="M180" s="2">
        <v>2859</v>
      </c>
      <c r="N180" s="2">
        <v>21823</v>
      </c>
      <c r="O180" s="2">
        <v>6762</v>
      </c>
      <c r="P180" t="s">
        <v>323</v>
      </c>
    </row>
    <row r="181" spans="1:16" x14ac:dyDescent="0.25">
      <c r="A181" s="1" t="s">
        <v>324</v>
      </c>
      <c r="B181" s="1">
        <v>2011</v>
      </c>
      <c r="C181" s="1" t="s">
        <v>103</v>
      </c>
      <c r="D181" s="1" t="s">
        <v>287</v>
      </c>
      <c r="F181" s="3">
        <f t="shared" si="18"/>
        <v>0.63723976532154525</v>
      </c>
      <c r="G181" s="3">
        <f t="shared" si="19"/>
        <v>0.92560571282836013</v>
      </c>
      <c r="H181" s="3">
        <f t="shared" si="20"/>
        <v>7.4394287171639886E-2</v>
      </c>
      <c r="I181" s="3">
        <f t="shared" si="21"/>
        <v>0.19425233516105034</v>
      </c>
      <c r="J181" s="2">
        <v>61531</v>
      </c>
      <c r="K181" s="2">
        <v>39210</v>
      </c>
      <c r="L181" s="2">
        <v>36293</v>
      </c>
      <c r="M181" s="2">
        <v>2917</v>
      </c>
      <c r="N181" s="2">
        <v>22321</v>
      </c>
      <c r="O181" s="2">
        <v>7050</v>
      </c>
      <c r="P181" s="17" t="s">
        <v>325</v>
      </c>
    </row>
    <row r="182" spans="1:16" x14ac:dyDescent="0.25">
      <c r="A182" s="1" t="s">
        <v>326</v>
      </c>
      <c r="B182" s="1">
        <v>2011</v>
      </c>
      <c r="C182" s="1" t="s">
        <v>105</v>
      </c>
      <c r="D182" s="1" t="s">
        <v>287</v>
      </c>
      <c r="F182" s="3">
        <f t="shared" si="18"/>
        <v>0.64247790475573829</v>
      </c>
      <c r="G182" s="3">
        <f t="shared" si="19"/>
        <v>0.92766622156156309</v>
      </c>
      <c r="H182" s="3">
        <f t="shared" si="20"/>
        <v>7.2333778438436927E-2</v>
      </c>
      <c r="I182" s="3">
        <f t="shared" si="21"/>
        <v>0.19356328082563823</v>
      </c>
      <c r="J182" s="2">
        <v>61778</v>
      </c>
      <c r="K182" s="2">
        <v>39691</v>
      </c>
      <c r="L182" s="2">
        <v>36820</v>
      </c>
      <c r="M182" s="2">
        <v>2871</v>
      </c>
      <c r="N182" s="2">
        <v>22087</v>
      </c>
      <c r="O182" s="2">
        <v>7127</v>
      </c>
      <c r="P182" t="s">
        <v>327</v>
      </c>
    </row>
    <row r="183" spans="1:16" x14ac:dyDescent="0.25">
      <c r="A183" s="1" t="s">
        <v>328</v>
      </c>
      <c r="B183" s="1">
        <v>2011</v>
      </c>
      <c r="C183" s="1" t="s">
        <v>107</v>
      </c>
      <c r="D183" s="1" t="s">
        <v>287</v>
      </c>
      <c r="F183" s="3">
        <f t="shared" si="18"/>
        <v>0.6434499540715195</v>
      </c>
      <c r="G183" s="3">
        <f t="shared" si="19"/>
        <v>0.92932278100581045</v>
      </c>
      <c r="H183" s="3">
        <f t="shared" si="20"/>
        <v>7.0677218994189536E-2</v>
      </c>
      <c r="I183" s="3">
        <f t="shared" si="21"/>
        <v>0.19120896889990838</v>
      </c>
      <c r="J183" s="2">
        <v>62053</v>
      </c>
      <c r="K183" s="2">
        <v>39928</v>
      </c>
      <c r="L183" s="2">
        <v>37106</v>
      </c>
      <c r="M183" s="2">
        <v>2822</v>
      </c>
      <c r="N183" s="2">
        <v>22125</v>
      </c>
      <c r="O183" s="2">
        <v>7095</v>
      </c>
      <c r="P183" t="s">
        <v>329</v>
      </c>
    </row>
    <row r="184" spans="1:16" x14ac:dyDescent="0.25">
      <c r="A184" s="1" t="s">
        <v>330</v>
      </c>
      <c r="B184" s="1">
        <v>2011</v>
      </c>
      <c r="C184" s="1" t="s">
        <v>110</v>
      </c>
      <c r="D184" s="1" t="s">
        <v>287</v>
      </c>
      <c r="F184" s="3">
        <f t="shared" si="18"/>
        <v>0.66260777248745339</v>
      </c>
      <c r="G184" s="3">
        <f t="shared" si="19"/>
        <v>0.93583861335663832</v>
      </c>
      <c r="H184" s="3">
        <f t="shared" si="20"/>
        <v>6.416138664336174E-2</v>
      </c>
      <c r="I184" s="3">
        <f t="shared" si="21"/>
        <v>0.19146562905317768</v>
      </c>
      <c r="J184" s="2">
        <v>62168</v>
      </c>
      <c r="K184" s="2">
        <v>41193</v>
      </c>
      <c r="L184" s="2">
        <v>38550</v>
      </c>
      <c r="M184" s="2">
        <v>2643</v>
      </c>
      <c r="N184" s="2">
        <v>20975</v>
      </c>
      <c r="O184" s="2">
        <v>7381</v>
      </c>
      <c r="P184" t="s">
        <v>331</v>
      </c>
    </row>
    <row r="185" spans="1:16" x14ac:dyDescent="0.25">
      <c r="A185" s="1" t="s">
        <v>332</v>
      </c>
      <c r="B185" s="1">
        <v>2011</v>
      </c>
      <c r="C185" s="1" t="s">
        <v>28</v>
      </c>
      <c r="D185" s="1" t="s">
        <v>287</v>
      </c>
      <c r="F185" s="3">
        <f t="shared" si="18"/>
        <v>0.64646187159639967</v>
      </c>
      <c r="G185" s="3">
        <f t="shared" si="19"/>
        <v>0.92968378952630926</v>
      </c>
      <c r="H185" s="3">
        <f t="shared" si="20"/>
        <v>7.0316210473690785E-2</v>
      </c>
      <c r="I185" s="3">
        <f t="shared" si="21"/>
        <v>0.19259518175951817</v>
      </c>
      <c r="J185" s="2">
        <v>61883</v>
      </c>
      <c r="K185" s="2">
        <v>40005</v>
      </c>
      <c r="L185" s="2">
        <v>37192</v>
      </c>
      <c r="M185" s="2">
        <v>2813</v>
      </c>
      <c r="N185" s="2">
        <v>21877</v>
      </c>
      <c r="O185" s="2">
        <v>7163</v>
      </c>
      <c r="P185" t="s">
        <v>333</v>
      </c>
    </row>
    <row r="186" spans="1:16" x14ac:dyDescent="0.25">
      <c r="A186" s="1" t="s">
        <v>334</v>
      </c>
      <c r="B186" s="1">
        <v>2012</v>
      </c>
      <c r="C186" s="1" t="s">
        <v>103</v>
      </c>
      <c r="D186" s="1" t="s">
        <v>287</v>
      </c>
      <c r="F186" s="3">
        <f t="shared" si="18"/>
        <v>0.64174723206024054</v>
      </c>
      <c r="G186" s="3">
        <f t="shared" si="19"/>
        <v>0.92810619997016852</v>
      </c>
      <c r="H186" s="3">
        <f t="shared" si="20"/>
        <v>7.1893800029831451E-2</v>
      </c>
      <c r="I186" s="3">
        <f t="shared" si="21"/>
        <v>0.18797878609310548</v>
      </c>
      <c r="J186" s="2">
        <v>62682</v>
      </c>
      <c r="K186" s="2">
        <v>40226</v>
      </c>
      <c r="L186" s="2">
        <v>37334</v>
      </c>
      <c r="M186" s="2">
        <v>2892</v>
      </c>
      <c r="N186" s="2">
        <v>22456</v>
      </c>
      <c r="O186" s="2">
        <v>7018</v>
      </c>
      <c r="P186" t="s">
        <v>335</v>
      </c>
    </row>
    <row r="187" spans="1:16" x14ac:dyDescent="0.25">
      <c r="A187" s="1" t="s">
        <v>336</v>
      </c>
      <c r="B187" s="1">
        <v>2012</v>
      </c>
      <c r="C187" s="1" t="s">
        <v>105</v>
      </c>
      <c r="D187" s="1" t="s">
        <v>287</v>
      </c>
      <c r="F187" s="3">
        <f t="shared" si="18"/>
        <v>0.64678081537825016</v>
      </c>
      <c r="G187" s="3">
        <f t="shared" si="19"/>
        <v>0.93103702792471399</v>
      </c>
      <c r="H187" s="3">
        <f t="shared" si="20"/>
        <v>6.8962972075286011E-2</v>
      </c>
      <c r="I187" s="3">
        <f t="shared" si="21"/>
        <v>0.19325088525976428</v>
      </c>
      <c r="J187" s="2">
        <v>62842</v>
      </c>
      <c r="K187" s="2">
        <v>40645</v>
      </c>
      <c r="L187" s="2">
        <v>37842</v>
      </c>
      <c r="M187" s="2">
        <v>2803</v>
      </c>
      <c r="N187" s="2">
        <v>22197</v>
      </c>
      <c r="O187" s="2">
        <v>7313</v>
      </c>
      <c r="P187" t="s">
        <v>337</v>
      </c>
    </row>
    <row r="188" spans="1:16" x14ac:dyDescent="0.25">
      <c r="A188" s="1" t="s">
        <v>338</v>
      </c>
      <c r="B188" s="1">
        <v>2012</v>
      </c>
      <c r="C188" s="1" t="s">
        <v>107</v>
      </c>
      <c r="D188" s="1" t="s">
        <v>287</v>
      </c>
      <c r="F188" s="3">
        <f t="shared" si="18"/>
        <v>0.64012738853503182</v>
      </c>
      <c r="G188" s="3">
        <f t="shared" si="19"/>
        <v>0.92955619910398257</v>
      </c>
      <c r="H188" s="3">
        <f t="shared" si="20"/>
        <v>7.0468552758595079E-2</v>
      </c>
      <c r="I188" s="3">
        <f t="shared" si="21"/>
        <v>0.22806550392757288</v>
      </c>
      <c r="J188" s="2">
        <v>63114</v>
      </c>
      <c r="K188" s="2">
        <v>40401</v>
      </c>
      <c r="L188" s="2">
        <v>37555</v>
      </c>
      <c r="M188" s="2">
        <v>2847</v>
      </c>
      <c r="N188" s="2">
        <v>22713</v>
      </c>
      <c r="O188" s="2">
        <v>8565</v>
      </c>
      <c r="P188" t="s">
        <v>339</v>
      </c>
    </row>
    <row r="189" spans="1:16" x14ac:dyDescent="0.25">
      <c r="A189" s="1" t="s">
        <v>340</v>
      </c>
      <c r="B189" s="1">
        <v>2012</v>
      </c>
      <c r="C189" s="1" t="s">
        <v>110</v>
      </c>
      <c r="D189" s="1" t="s">
        <v>287</v>
      </c>
      <c r="F189" s="3">
        <f t="shared" si="18"/>
        <v>0.63872170355275426</v>
      </c>
      <c r="G189" s="3">
        <f t="shared" si="19"/>
        <v>0.93166472930527044</v>
      </c>
      <c r="H189" s="3">
        <f t="shared" si="20"/>
        <v>6.8335270694729555E-2</v>
      </c>
      <c r="I189" s="3">
        <f t="shared" si="21"/>
        <v>0.19007167507300238</v>
      </c>
      <c r="J189" s="2">
        <v>63303</v>
      </c>
      <c r="K189" s="2">
        <v>40433</v>
      </c>
      <c r="L189" s="2">
        <v>37670</v>
      </c>
      <c r="M189" s="2">
        <v>2763</v>
      </c>
      <c r="N189" s="2">
        <v>22870</v>
      </c>
      <c r="O189" s="2">
        <v>7160</v>
      </c>
      <c r="P189" t="s">
        <v>341</v>
      </c>
    </row>
    <row r="190" spans="1:16" x14ac:dyDescent="0.25">
      <c r="A190" s="1" t="s">
        <v>342</v>
      </c>
      <c r="B190" s="1">
        <v>2012</v>
      </c>
      <c r="C190" s="1" t="s">
        <v>28</v>
      </c>
      <c r="D190" s="1" t="s">
        <v>287</v>
      </c>
      <c r="F190" s="3">
        <f t="shared" si="18"/>
        <v>0.64183535762483135</v>
      </c>
      <c r="G190" s="3">
        <f t="shared" si="19"/>
        <v>0.93009449364270524</v>
      </c>
      <c r="H190" s="3">
        <f t="shared" si="20"/>
        <v>6.9905506357294811E-2</v>
      </c>
      <c r="I190" s="3">
        <f t="shared" si="21"/>
        <v>0.19984042553191489</v>
      </c>
      <c r="J190" s="2">
        <v>62985</v>
      </c>
      <c r="K190" s="2">
        <v>40426</v>
      </c>
      <c r="L190" s="2">
        <v>37600</v>
      </c>
      <c r="M190" s="2">
        <v>2826</v>
      </c>
      <c r="N190" s="2">
        <v>22559</v>
      </c>
      <c r="O190" s="2">
        <v>7514</v>
      </c>
      <c r="P190" t="s">
        <v>343</v>
      </c>
    </row>
    <row r="191" spans="1:16" x14ac:dyDescent="0.25">
      <c r="A191" s="1" t="s">
        <v>344</v>
      </c>
      <c r="B191" s="1">
        <v>2013</v>
      </c>
      <c r="C191" s="1" t="s">
        <v>103</v>
      </c>
      <c r="D191" s="1" t="s">
        <v>287</v>
      </c>
      <c r="F191" s="3">
        <f t="shared" si="18"/>
        <v>0.64083490269930943</v>
      </c>
      <c r="G191" s="3">
        <f t="shared" si="19"/>
        <v>0.92912768771122101</v>
      </c>
      <c r="H191" s="3">
        <f t="shared" si="20"/>
        <v>7.0872312288778952E-2</v>
      </c>
      <c r="I191" s="3">
        <f t="shared" si="21"/>
        <v>0.20911966262519768</v>
      </c>
      <c r="J191" s="2">
        <v>63720</v>
      </c>
      <c r="K191" s="2">
        <v>40834</v>
      </c>
      <c r="L191" s="2">
        <v>37940</v>
      </c>
      <c r="M191" s="2">
        <v>2894</v>
      </c>
      <c r="N191" s="2">
        <v>22886</v>
      </c>
      <c r="O191" s="2">
        <v>7934</v>
      </c>
      <c r="P191" t="s">
        <v>345</v>
      </c>
    </row>
    <row r="192" spans="1:16" x14ac:dyDescent="0.25">
      <c r="A192" s="1" t="s">
        <v>346</v>
      </c>
      <c r="B192" s="1">
        <v>2013</v>
      </c>
      <c r="C192" s="1" t="s">
        <v>105</v>
      </c>
      <c r="D192" s="1" t="s">
        <v>287</v>
      </c>
      <c r="F192" s="3">
        <f t="shared" si="18"/>
        <v>0.63825869870494611</v>
      </c>
      <c r="G192" s="3">
        <f t="shared" si="19"/>
        <v>0.92453429814697108</v>
      </c>
      <c r="H192" s="3">
        <f t="shared" si="20"/>
        <v>7.5465701853028894E-2</v>
      </c>
      <c r="I192" s="3">
        <f t="shared" si="21"/>
        <v>0.19172902509320711</v>
      </c>
      <c r="J192" s="2">
        <v>64090</v>
      </c>
      <c r="K192" s="2">
        <v>40906</v>
      </c>
      <c r="L192" s="2">
        <v>37819</v>
      </c>
      <c r="M192" s="2">
        <v>3087</v>
      </c>
      <c r="N192" s="2">
        <v>23184</v>
      </c>
      <c r="O192" s="2">
        <v>7251</v>
      </c>
      <c r="P192" t="s">
        <v>347</v>
      </c>
    </row>
    <row r="193" spans="1:16" x14ac:dyDescent="0.25">
      <c r="A193" s="1" t="s">
        <v>348</v>
      </c>
      <c r="B193" s="1">
        <v>2013</v>
      </c>
      <c r="C193" s="1" t="s">
        <v>107</v>
      </c>
      <c r="D193" s="1" t="s">
        <v>287</v>
      </c>
      <c r="F193" s="3">
        <f t="shared" si="18"/>
        <v>0.63871568171242443</v>
      </c>
      <c r="G193" s="3">
        <f t="shared" si="19"/>
        <v>0.92707270872796155</v>
      </c>
      <c r="H193" s="3">
        <f t="shared" si="20"/>
        <v>7.290300645976007E-2</v>
      </c>
      <c r="I193" s="3">
        <f t="shared" si="21"/>
        <v>0.1922724296005239</v>
      </c>
      <c r="J193" s="2">
        <v>64470</v>
      </c>
      <c r="K193" s="2">
        <v>41178</v>
      </c>
      <c r="L193" s="2">
        <v>38175</v>
      </c>
      <c r="M193" s="2">
        <v>3002</v>
      </c>
      <c r="N193" s="2">
        <v>23292</v>
      </c>
      <c r="O193" s="2">
        <v>7340</v>
      </c>
      <c r="P193" t="s">
        <v>349</v>
      </c>
    </row>
    <row r="194" spans="1:16" x14ac:dyDescent="0.25">
      <c r="A194" s="1" t="s">
        <v>350</v>
      </c>
      <c r="B194" s="1">
        <v>2013</v>
      </c>
      <c r="C194" s="1" t="s">
        <v>110</v>
      </c>
      <c r="D194" s="1" t="s">
        <v>287</v>
      </c>
      <c r="F194" s="3">
        <f t="shared" si="18"/>
        <v>0.63917781848666444</v>
      </c>
      <c r="G194" s="3">
        <f t="shared" si="19"/>
        <v>0.93600019430681047</v>
      </c>
      <c r="H194" s="3">
        <f t="shared" si="20"/>
        <v>6.399980569318954E-2</v>
      </c>
      <c r="I194" s="3">
        <f t="shared" si="21"/>
        <v>0.18063160079923191</v>
      </c>
      <c r="J194" s="2">
        <v>64414</v>
      </c>
      <c r="K194" s="2">
        <v>41172</v>
      </c>
      <c r="L194" s="2">
        <v>38537</v>
      </c>
      <c r="M194" s="2">
        <v>2635</v>
      </c>
      <c r="N194" s="2">
        <v>23242</v>
      </c>
      <c r="O194" s="2">
        <v>6961</v>
      </c>
      <c r="P194" t="s">
        <v>351</v>
      </c>
    </row>
    <row r="195" spans="1:16" x14ac:dyDescent="0.25">
      <c r="A195" s="1" t="s">
        <v>352</v>
      </c>
      <c r="B195" s="1">
        <v>2013</v>
      </c>
      <c r="C195" s="1" t="s">
        <v>28</v>
      </c>
      <c r="D195" s="1" t="s">
        <v>287</v>
      </c>
      <c r="F195" s="3">
        <f t="shared" si="18"/>
        <v>0.63924080220653545</v>
      </c>
      <c r="G195" s="3">
        <f t="shared" si="19"/>
        <v>0.92920871727365806</v>
      </c>
      <c r="H195" s="3">
        <f t="shared" si="20"/>
        <v>7.0815659889815225E-2</v>
      </c>
      <c r="I195" s="3">
        <f t="shared" si="21"/>
        <v>0.19337320950731937</v>
      </c>
      <c r="J195" s="2">
        <v>64173</v>
      </c>
      <c r="K195" s="2">
        <v>41022</v>
      </c>
      <c r="L195" s="2">
        <v>38118</v>
      </c>
      <c r="M195" s="2">
        <v>2905</v>
      </c>
      <c r="N195" s="2">
        <v>23151</v>
      </c>
      <c r="O195" s="2">
        <v>7371</v>
      </c>
      <c r="P195" t="s">
        <v>353</v>
      </c>
    </row>
    <row r="196" spans="1:16" x14ac:dyDescent="0.25">
      <c r="A196" s="1" t="s">
        <v>354</v>
      </c>
      <c r="B196" s="1">
        <v>2014</v>
      </c>
      <c r="C196" s="1" t="s">
        <v>103</v>
      </c>
      <c r="D196" s="1" t="s">
        <v>287</v>
      </c>
      <c r="F196" s="3">
        <f t="shared" si="18"/>
        <v>0.63756737944542463</v>
      </c>
      <c r="G196" s="3">
        <f t="shared" si="19"/>
        <v>0.92461979841064312</v>
      </c>
      <c r="H196" s="3">
        <f t="shared" si="20"/>
        <v>7.5380201589356891E-2</v>
      </c>
      <c r="I196" s="3">
        <f t="shared" si="21"/>
        <v>0.19504091383381844</v>
      </c>
      <c r="J196" s="2">
        <v>61777</v>
      </c>
      <c r="K196" s="2">
        <v>39387</v>
      </c>
      <c r="L196" s="2">
        <v>36418</v>
      </c>
      <c r="M196" s="2">
        <v>2969</v>
      </c>
      <c r="N196" s="2">
        <v>22390</v>
      </c>
      <c r="O196" s="2">
        <v>7103</v>
      </c>
      <c r="P196" t="s">
        <v>355</v>
      </c>
    </row>
    <row r="197" spans="1:16" x14ac:dyDescent="0.25">
      <c r="A197" s="1" t="s">
        <v>356</v>
      </c>
      <c r="B197" s="1">
        <v>2014</v>
      </c>
      <c r="C197" s="1" t="s">
        <v>105</v>
      </c>
      <c r="D197" s="1" t="s">
        <v>287</v>
      </c>
      <c r="F197" s="3">
        <f t="shared" si="18"/>
        <v>0.65213573355077459</v>
      </c>
      <c r="G197" s="3">
        <f t="shared" si="19"/>
        <v>0.92969125709339229</v>
      </c>
      <c r="H197" s="3">
        <f t="shared" si="20"/>
        <v>7.0308742906607671E-2</v>
      </c>
      <c r="I197" s="3">
        <f t="shared" si="21"/>
        <v>0.18174529277881232</v>
      </c>
      <c r="J197" s="2">
        <v>63772</v>
      </c>
      <c r="K197" s="2">
        <v>41588</v>
      </c>
      <c r="L197" s="2">
        <v>38664</v>
      </c>
      <c r="M197" s="2">
        <v>2924</v>
      </c>
      <c r="N197" s="2">
        <v>22184</v>
      </c>
      <c r="O197" s="2">
        <v>7027</v>
      </c>
      <c r="P197" t="s">
        <v>357</v>
      </c>
    </row>
    <row r="198" spans="1:16" x14ac:dyDescent="0.25">
      <c r="A198" s="1" t="s">
        <v>358</v>
      </c>
      <c r="B198" s="1">
        <v>2014</v>
      </c>
      <c r="C198" s="1" t="s">
        <v>107</v>
      </c>
      <c r="D198" s="1" t="s">
        <v>287</v>
      </c>
      <c r="F198" s="3">
        <f t="shared" si="18"/>
        <v>0.64353051350085844</v>
      </c>
      <c r="G198" s="3">
        <f t="shared" si="19"/>
        <v>0.93262351143557032</v>
      </c>
      <c r="H198" s="3">
        <f t="shared" si="20"/>
        <v>6.7376488564429682E-2</v>
      </c>
      <c r="I198" s="3">
        <f t="shared" si="21"/>
        <v>0.18331469586248147</v>
      </c>
      <c r="J198" s="2">
        <v>64070</v>
      </c>
      <c r="K198" s="2">
        <v>41231</v>
      </c>
      <c r="L198" s="2">
        <v>38453</v>
      </c>
      <c r="M198" s="2">
        <v>2778</v>
      </c>
      <c r="N198" s="2">
        <v>22840</v>
      </c>
      <c r="O198" s="2">
        <v>7049</v>
      </c>
      <c r="P198" t="s">
        <v>359</v>
      </c>
    </row>
    <row r="199" spans="1:16" x14ac:dyDescent="0.25">
      <c r="A199" s="1" t="s">
        <v>360</v>
      </c>
      <c r="B199" s="1">
        <v>2014</v>
      </c>
      <c r="C199" s="1" t="s">
        <v>110</v>
      </c>
      <c r="D199" s="1" t="s">
        <v>287</v>
      </c>
      <c r="F199" s="3">
        <f t="shared" si="18"/>
        <v>0.64302721882440828</v>
      </c>
      <c r="G199" s="3">
        <f t="shared" si="19"/>
        <v>0.93993078244875239</v>
      </c>
      <c r="H199" s="3">
        <f t="shared" si="20"/>
        <v>6.0069217551247611E-2</v>
      </c>
      <c r="I199" s="3">
        <f t="shared" si="21"/>
        <v>0.18739861472307337</v>
      </c>
      <c r="J199" s="2">
        <v>64257</v>
      </c>
      <c r="K199" s="2">
        <v>41319</v>
      </c>
      <c r="L199" s="2">
        <v>38837</v>
      </c>
      <c r="M199" s="2">
        <v>2482</v>
      </c>
      <c r="N199" s="2">
        <v>22938</v>
      </c>
      <c r="O199" s="2">
        <v>7278</v>
      </c>
      <c r="P199" t="s">
        <v>361</v>
      </c>
    </row>
    <row r="200" spans="1:16" x14ac:dyDescent="0.25">
      <c r="A200" s="1" t="s">
        <v>362</v>
      </c>
      <c r="B200" s="1">
        <v>2014</v>
      </c>
      <c r="C200" s="1" t="s">
        <v>28</v>
      </c>
      <c r="D200" s="1" t="s">
        <v>287</v>
      </c>
      <c r="F200" s="3">
        <f t="shared" si="18"/>
        <v>0.64621367107585148</v>
      </c>
      <c r="G200" s="3">
        <f t="shared" si="19"/>
        <v>0.93407283887962489</v>
      </c>
      <c r="H200" s="3">
        <f t="shared" si="20"/>
        <v>6.5927161120375069E-2</v>
      </c>
      <c r="I200" s="3">
        <f t="shared" si="21"/>
        <v>0.18416082378204962</v>
      </c>
      <c r="J200" s="2">
        <v>64033</v>
      </c>
      <c r="K200" s="2">
        <v>41379</v>
      </c>
      <c r="L200" s="2">
        <v>38651</v>
      </c>
      <c r="M200" s="2">
        <v>2728</v>
      </c>
      <c r="N200" s="2">
        <v>22654</v>
      </c>
      <c r="O200" s="2">
        <v>7118</v>
      </c>
      <c r="P200" t="s">
        <v>363</v>
      </c>
    </row>
    <row r="201" spans="1:16" x14ac:dyDescent="0.25">
      <c r="A201" s="1" t="s">
        <v>364</v>
      </c>
      <c r="B201" s="1">
        <v>2015</v>
      </c>
      <c r="C201" s="1" t="s">
        <v>103</v>
      </c>
      <c r="D201" s="1" t="s">
        <v>287</v>
      </c>
      <c r="F201" s="3">
        <f t="shared" si="18"/>
        <v>0.63730241055255377</v>
      </c>
      <c r="G201" s="3">
        <f t="shared" si="19"/>
        <v>0.93433582742201926</v>
      </c>
      <c r="H201" s="3">
        <f t="shared" si="20"/>
        <v>6.5664172577980753E-2</v>
      </c>
      <c r="I201" s="3">
        <f t="shared" si="21"/>
        <v>0.17896050544707626</v>
      </c>
      <c r="J201" s="2">
        <v>64591</v>
      </c>
      <c r="K201" s="2">
        <v>41164</v>
      </c>
      <c r="L201" s="2">
        <v>38461</v>
      </c>
      <c r="M201" s="2">
        <v>2703</v>
      </c>
      <c r="N201" s="2">
        <v>23427</v>
      </c>
      <c r="O201" s="2">
        <v>6883</v>
      </c>
      <c r="P201" t="s">
        <v>365</v>
      </c>
    </row>
    <row r="202" spans="1:16" x14ac:dyDescent="0.25">
      <c r="A202" s="1" t="s">
        <v>366</v>
      </c>
      <c r="B202" s="1">
        <v>2015</v>
      </c>
      <c r="C202" s="1" t="s">
        <v>105</v>
      </c>
      <c r="D202" s="1" t="s">
        <v>287</v>
      </c>
      <c r="F202" s="3">
        <f t="shared" si="18"/>
        <v>0.6456590845961544</v>
      </c>
      <c r="G202" s="3">
        <f t="shared" si="19"/>
        <v>0.9358986615678776</v>
      </c>
      <c r="H202" s="3">
        <f t="shared" si="20"/>
        <v>6.4077437858508599E-2</v>
      </c>
      <c r="I202" s="3">
        <f t="shared" si="21"/>
        <v>0.17832882169671588</v>
      </c>
      <c r="J202" s="2">
        <v>64802</v>
      </c>
      <c r="K202" s="2">
        <v>41840</v>
      </c>
      <c r="L202" s="2">
        <v>39158</v>
      </c>
      <c r="M202" s="2">
        <v>2681</v>
      </c>
      <c r="N202" s="2">
        <v>22962</v>
      </c>
      <c r="O202" s="2">
        <v>6983</v>
      </c>
      <c r="P202" t="s">
        <v>367</v>
      </c>
    </row>
    <row r="203" spans="1:16" x14ac:dyDescent="0.25">
      <c r="A203" s="1" t="s">
        <v>368</v>
      </c>
      <c r="B203" s="1">
        <v>2015</v>
      </c>
      <c r="C203" s="1" t="s">
        <v>107</v>
      </c>
      <c r="D203" s="1" t="s">
        <v>287</v>
      </c>
      <c r="F203" s="3">
        <f t="shared" si="18"/>
        <v>0.62902136219656823</v>
      </c>
      <c r="G203" s="3">
        <f t="shared" si="19"/>
        <v>0.93498961838619599</v>
      </c>
      <c r="H203" s="3">
        <f t="shared" si="20"/>
        <v>6.4986515834944275E-2</v>
      </c>
      <c r="I203" s="3">
        <f t="shared" si="21"/>
        <v>0.20981698445516503</v>
      </c>
      <c r="J203" s="2">
        <v>66613</v>
      </c>
      <c r="K203" s="2">
        <v>41901</v>
      </c>
      <c r="L203" s="2">
        <v>39177</v>
      </c>
      <c r="M203" s="2">
        <v>2723</v>
      </c>
      <c r="N203" s="2">
        <v>24713</v>
      </c>
      <c r="O203" s="2">
        <v>8220</v>
      </c>
      <c r="P203" t="s">
        <v>369</v>
      </c>
    </row>
    <row r="204" spans="1:16" x14ac:dyDescent="0.25">
      <c r="A204" s="1" t="s">
        <v>370</v>
      </c>
      <c r="B204" s="1">
        <v>2015</v>
      </c>
      <c r="C204" s="1" t="s">
        <v>110</v>
      </c>
      <c r="D204" s="1" t="s">
        <v>287</v>
      </c>
      <c r="F204" s="3">
        <f t="shared" si="18"/>
        <v>0.63261385128035785</v>
      </c>
      <c r="G204" s="3">
        <f t="shared" si="19"/>
        <v>0.94374317847482558</v>
      </c>
      <c r="H204" s="3">
        <f t="shared" si="20"/>
        <v>5.6256821525174396E-2</v>
      </c>
      <c r="I204" s="3">
        <f t="shared" si="21"/>
        <v>0.17649277184160905</v>
      </c>
      <c r="J204" s="2">
        <v>66622</v>
      </c>
      <c r="K204" s="2">
        <v>42146</v>
      </c>
      <c r="L204" s="2">
        <v>39775</v>
      </c>
      <c r="M204" s="2">
        <v>2371</v>
      </c>
      <c r="N204" s="2">
        <v>24477</v>
      </c>
      <c r="O204" s="2">
        <v>7020</v>
      </c>
      <c r="P204" t="s">
        <v>371</v>
      </c>
    </row>
    <row r="205" spans="1:16" x14ac:dyDescent="0.25">
      <c r="A205" s="1" t="s">
        <v>372</v>
      </c>
      <c r="B205" s="1">
        <v>2015</v>
      </c>
      <c r="C205" s="1" t="s">
        <v>28</v>
      </c>
      <c r="D205" s="1" t="s">
        <v>287</v>
      </c>
      <c r="F205" s="3">
        <f t="shared" si="18"/>
        <v>0.6366576321300973</v>
      </c>
      <c r="G205" s="3">
        <f t="shared" si="19"/>
        <v>0.93708577233805812</v>
      </c>
      <c r="H205" s="3">
        <f t="shared" si="20"/>
        <v>6.2938416138551598E-2</v>
      </c>
      <c r="I205" s="3">
        <f t="shared" si="21"/>
        <v>0.18533336774992901</v>
      </c>
      <c r="J205" s="2">
        <v>64936</v>
      </c>
      <c r="K205" s="2">
        <v>41342</v>
      </c>
      <c r="L205" s="2">
        <v>38741</v>
      </c>
      <c r="M205" s="2">
        <v>2602</v>
      </c>
      <c r="N205" s="2">
        <v>23594</v>
      </c>
      <c r="O205" s="2">
        <v>7180</v>
      </c>
      <c r="P205" t="s">
        <v>373</v>
      </c>
    </row>
    <row r="206" spans="1:16" x14ac:dyDescent="0.25">
      <c r="A206" s="10" t="s">
        <v>374</v>
      </c>
      <c r="B206" s="10">
        <v>2016</v>
      </c>
      <c r="C206" s="10" t="s">
        <v>103</v>
      </c>
      <c r="D206" s="10" t="s">
        <v>287</v>
      </c>
      <c r="E206" s="10"/>
      <c r="F206" s="11">
        <f t="shared" si="18"/>
        <v>0.63311494937462776</v>
      </c>
      <c r="G206" s="11">
        <f t="shared" si="19"/>
        <v>0.9419567262464722</v>
      </c>
      <c r="H206" s="11">
        <f t="shared" si="20"/>
        <v>5.8043273753527753E-2</v>
      </c>
      <c r="I206" s="11">
        <f t="shared" si="21"/>
        <v>0.19676920003994808</v>
      </c>
      <c r="J206" s="12">
        <v>67160</v>
      </c>
      <c r="K206" s="12">
        <v>42520</v>
      </c>
      <c r="L206" s="12">
        <v>40052</v>
      </c>
      <c r="M206" s="12">
        <v>2468</v>
      </c>
      <c r="N206" s="12">
        <v>24640</v>
      </c>
      <c r="O206" s="12">
        <v>7881</v>
      </c>
      <c r="P206" s="18" t="s">
        <v>375</v>
      </c>
    </row>
    <row r="207" spans="1:16" x14ac:dyDescent="0.25">
      <c r="A207" s="13" t="s">
        <v>376</v>
      </c>
      <c r="B207" s="13">
        <v>2016</v>
      </c>
      <c r="C207" s="13" t="s">
        <v>105</v>
      </c>
      <c r="D207" s="13" t="s">
        <v>287</v>
      </c>
      <c r="E207" s="13"/>
      <c r="F207" s="14">
        <f t="shared" si="18"/>
        <v>0.63504334942127427</v>
      </c>
      <c r="G207" s="14">
        <f t="shared" si="19"/>
        <v>0.93936103860103026</v>
      </c>
      <c r="H207" s="14">
        <f t="shared" si="20"/>
        <v>6.0638961398969717E-2</v>
      </c>
      <c r="I207" s="14">
        <f t="shared" si="21"/>
        <v>0.18274149124532757</v>
      </c>
      <c r="J207" s="15">
        <v>68167</v>
      </c>
      <c r="K207" s="15">
        <v>43289</v>
      </c>
      <c r="L207" s="15">
        <v>40664</v>
      </c>
      <c r="M207" s="15">
        <v>2625</v>
      </c>
      <c r="N207" s="15">
        <v>24877</v>
      </c>
      <c r="O207" s="15">
        <v>7431</v>
      </c>
      <c r="P207" s="19" t="s">
        <v>377</v>
      </c>
    </row>
    <row r="208" spans="1:16" x14ac:dyDescent="0.25">
      <c r="A208" s="10" t="s">
        <v>374</v>
      </c>
      <c r="B208" s="10">
        <v>2016</v>
      </c>
      <c r="C208" s="10" t="s">
        <v>103</v>
      </c>
      <c r="D208" s="10" t="s">
        <v>378</v>
      </c>
      <c r="E208" s="10"/>
      <c r="F208" s="11">
        <f t="shared" si="18"/>
        <v>0.63311494937462776</v>
      </c>
      <c r="G208" s="11">
        <f t="shared" si="19"/>
        <v>0.9419567262464722</v>
      </c>
      <c r="H208" s="11">
        <f t="shared" si="20"/>
        <v>5.8043273753527753E-2</v>
      </c>
      <c r="I208" s="11">
        <f t="shared" si="21"/>
        <v>0.19676920003994808</v>
      </c>
      <c r="J208" s="12">
        <v>67160</v>
      </c>
      <c r="K208" s="12">
        <v>42520</v>
      </c>
      <c r="L208" s="12">
        <v>40052</v>
      </c>
      <c r="M208" s="12">
        <v>2468</v>
      </c>
      <c r="N208" s="12">
        <v>24640</v>
      </c>
      <c r="O208" s="12">
        <v>7881</v>
      </c>
      <c r="P208" s="18" t="s">
        <v>375</v>
      </c>
    </row>
    <row r="209" spans="1:16" x14ac:dyDescent="0.25">
      <c r="A209" s="10" t="s">
        <v>376</v>
      </c>
      <c r="B209" s="10">
        <v>2016</v>
      </c>
      <c r="C209" s="10" t="s">
        <v>105</v>
      </c>
      <c r="D209" s="10" t="s">
        <v>378</v>
      </c>
      <c r="E209" s="10" t="s">
        <v>32</v>
      </c>
      <c r="F209" s="11">
        <f t="shared" si="18"/>
        <v>0.63504334942127427</v>
      </c>
      <c r="G209" s="11">
        <f t="shared" si="19"/>
        <v>0.93936103860103026</v>
      </c>
      <c r="H209" s="11">
        <f t="shared" si="20"/>
        <v>6.0638961398969717E-2</v>
      </c>
      <c r="I209" s="11">
        <f t="shared" si="21"/>
        <v>0.18274149124532757</v>
      </c>
      <c r="J209" s="12">
        <v>68167</v>
      </c>
      <c r="K209" s="12">
        <v>43289</v>
      </c>
      <c r="L209" s="12">
        <v>40664</v>
      </c>
      <c r="M209" s="12">
        <v>2625</v>
      </c>
      <c r="N209" s="12">
        <v>24877</v>
      </c>
      <c r="O209" s="12">
        <v>7431</v>
      </c>
      <c r="P209" s="18" t="s">
        <v>377</v>
      </c>
    </row>
    <row r="210" spans="1:16" x14ac:dyDescent="0.25">
      <c r="A210" s="1" t="s">
        <v>379</v>
      </c>
      <c r="B210" s="1">
        <v>2016</v>
      </c>
      <c r="C210" s="1" t="s">
        <v>107</v>
      </c>
      <c r="D210" s="1" t="s">
        <v>378</v>
      </c>
      <c r="F210" s="3">
        <f t="shared" si="18"/>
        <v>0.63243633916061315</v>
      </c>
      <c r="G210" s="3">
        <f t="shared" si="19"/>
        <v>0.94612068691677031</v>
      </c>
      <c r="H210" s="3">
        <f t="shared" si="20"/>
        <v>5.3879313083229838E-2</v>
      </c>
      <c r="I210" s="3">
        <f t="shared" si="21"/>
        <v>0.17420669901028185</v>
      </c>
      <c r="J210" s="2">
        <v>68443.254000000001</v>
      </c>
      <c r="K210" s="2">
        <v>43286.000999999997</v>
      </c>
      <c r="L210" s="2">
        <v>40953.781000000003</v>
      </c>
      <c r="M210" s="2">
        <v>2332.2199999999998</v>
      </c>
      <c r="N210" s="2">
        <v>25157.252</v>
      </c>
      <c r="O210" s="2">
        <v>7134.4229999999998</v>
      </c>
      <c r="P210" t="s">
        <v>380</v>
      </c>
    </row>
    <row r="211" spans="1:16" x14ac:dyDescent="0.25">
      <c r="A211" s="1" t="s">
        <v>381</v>
      </c>
      <c r="B211" s="1">
        <v>2016</v>
      </c>
      <c r="C211" s="1" t="s">
        <v>110</v>
      </c>
      <c r="D211" s="1" t="s">
        <v>378</v>
      </c>
      <c r="F211" s="3">
        <f t="shared" si="18"/>
        <v>0.6360553088347275</v>
      </c>
      <c r="G211" s="3">
        <f t="shared" si="19"/>
        <v>0.9533535757493895</v>
      </c>
      <c r="H211" s="3">
        <f t="shared" si="20"/>
        <v>4.6646447121157342E-2</v>
      </c>
      <c r="I211" s="3">
        <f t="shared" si="21"/>
        <v>0.1801632173896397</v>
      </c>
      <c r="J211" s="2">
        <v>68743.013999999996</v>
      </c>
      <c r="K211" s="2">
        <v>43724.358999999997</v>
      </c>
      <c r="L211" s="2">
        <v>41684.773999999998</v>
      </c>
      <c r="M211" s="2">
        <v>2039.586</v>
      </c>
      <c r="N211" s="2">
        <v>25018.653999999999</v>
      </c>
      <c r="O211" s="2">
        <v>7510.0630000000001</v>
      </c>
      <c r="P211" t="s">
        <v>382</v>
      </c>
    </row>
    <row r="212" spans="1:16" x14ac:dyDescent="0.25">
      <c r="A212" s="1" t="s">
        <v>383</v>
      </c>
      <c r="B212" s="1">
        <v>2016</v>
      </c>
      <c r="C212" s="1" t="s">
        <v>28</v>
      </c>
      <c r="D212" s="1" t="s">
        <v>378</v>
      </c>
      <c r="F212" s="3">
        <f t="shared" si="18"/>
        <v>0.63476130797817376</v>
      </c>
      <c r="G212" s="3">
        <f t="shared" si="19"/>
        <v>0.94550463316194144</v>
      </c>
      <c r="H212" s="3">
        <f t="shared" si="20"/>
        <v>5.449536683805864E-2</v>
      </c>
      <c r="I212" s="3">
        <f t="shared" si="21"/>
        <v>0.18324186101588097</v>
      </c>
      <c r="J212" s="2">
        <v>68310.62</v>
      </c>
      <c r="K212" s="2">
        <v>43360.938499999997</v>
      </c>
      <c r="L212" s="2">
        <v>40997.968249999998</v>
      </c>
      <c r="M212" s="2">
        <v>2362.9702499999999</v>
      </c>
      <c r="N212" s="2">
        <v>24949.68075</v>
      </c>
      <c r="O212" s="2">
        <v>7512.5439999999999</v>
      </c>
      <c r="P212" t="s">
        <v>384</v>
      </c>
    </row>
    <row r="213" spans="1:16" x14ac:dyDescent="0.25">
      <c r="A213" s="1" t="s">
        <v>385</v>
      </c>
      <c r="B213" s="1">
        <v>2017</v>
      </c>
      <c r="C213" s="1" t="s">
        <v>103</v>
      </c>
      <c r="D213" s="1" t="s">
        <v>378</v>
      </c>
      <c r="F213" s="3">
        <f t="shared" si="18"/>
        <v>0.60663554902469241</v>
      </c>
      <c r="G213" s="3">
        <f t="shared" si="19"/>
        <v>0.9344083212614881</v>
      </c>
      <c r="H213" s="3">
        <f t="shared" si="20"/>
        <v>6.5567930846137407E-2</v>
      </c>
      <c r="I213" s="3">
        <f t="shared" si="21"/>
        <v>0.16259890207639718</v>
      </c>
      <c r="J213" s="2">
        <v>69414</v>
      </c>
      <c r="K213" s="2">
        <v>42109</v>
      </c>
      <c r="L213" s="2">
        <v>39347</v>
      </c>
      <c r="M213" s="2">
        <v>2761</v>
      </c>
      <c r="N213" s="2">
        <v>27305</v>
      </c>
      <c r="O213" s="2">
        <v>6397.7790000000005</v>
      </c>
      <c r="P213" t="s">
        <v>386</v>
      </c>
    </row>
    <row r="214" spans="1:16" x14ac:dyDescent="0.25">
      <c r="A214" s="1" t="s">
        <v>387</v>
      </c>
      <c r="B214" s="1">
        <v>2017</v>
      </c>
      <c r="C214" s="1" t="s">
        <v>105</v>
      </c>
      <c r="D214" s="1" t="s">
        <v>378</v>
      </c>
      <c r="F214" s="3">
        <f t="shared" si="18"/>
        <v>0.61365885447626289</v>
      </c>
      <c r="G214" s="3">
        <f t="shared" si="19"/>
        <v>0.9428116292843981</v>
      </c>
      <c r="H214" s="3">
        <f t="shared" si="20"/>
        <v>5.7188370715601934E-2</v>
      </c>
      <c r="I214" s="3">
        <f t="shared" si="21"/>
        <v>0.16062369557372183</v>
      </c>
      <c r="J214" s="2">
        <v>69605.104999999996</v>
      </c>
      <c r="K214" s="2">
        <v>42713.788999999997</v>
      </c>
      <c r="L214" s="2">
        <v>40271.057000000001</v>
      </c>
      <c r="M214" s="2">
        <v>2442.732</v>
      </c>
      <c r="N214" s="2">
        <v>26891.314999999999</v>
      </c>
      <c r="O214" s="2">
        <v>6468.4859999999999</v>
      </c>
      <c r="P214" t="s">
        <v>388</v>
      </c>
    </row>
    <row r="215" spans="1:16" x14ac:dyDescent="0.25">
      <c r="A215" s="1" t="s">
        <v>389</v>
      </c>
      <c r="B215" s="1">
        <v>2017</v>
      </c>
      <c r="C215" s="1" t="s">
        <v>107</v>
      </c>
      <c r="D215" s="1" t="s">
        <v>378</v>
      </c>
      <c r="F215" s="3">
        <f t="shared" si="18"/>
        <v>0.60635914960078141</v>
      </c>
      <c r="G215" s="3">
        <f t="shared" si="19"/>
        <v>0.94421544272456193</v>
      </c>
      <c r="H215" s="3">
        <f t="shared" si="20"/>
        <v>5.5784557275437872E-2</v>
      </c>
      <c r="I215" s="3">
        <f t="shared" si="21"/>
        <v>0.16283013894375503</v>
      </c>
      <c r="J215" s="2">
        <v>70163.563999999998</v>
      </c>
      <c r="K215" s="2">
        <v>42544.319000000003</v>
      </c>
      <c r="L215" s="2">
        <v>40171.002999999997</v>
      </c>
      <c r="M215" s="2">
        <v>2373.3159999999998</v>
      </c>
      <c r="N215" s="2">
        <v>27619.244999999999</v>
      </c>
      <c r="O215" s="2">
        <v>6541.05</v>
      </c>
      <c r="P215" t="s">
        <v>390</v>
      </c>
    </row>
    <row r="216" spans="1:16" x14ac:dyDescent="0.25">
      <c r="A216" s="1" t="s">
        <v>391</v>
      </c>
      <c r="B216" s="1">
        <v>2017</v>
      </c>
      <c r="C216" s="1" t="s">
        <v>110</v>
      </c>
      <c r="D216" s="1" t="s">
        <v>378</v>
      </c>
      <c r="F216" s="3">
        <f t="shared" si="18"/>
        <v>0.62136407239634617</v>
      </c>
      <c r="G216" s="3">
        <f t="shared" si="19"/>
        <v>0.95002779207703081</v>
      </c>
      <c r="H216" s="3">
        <f t="shared" si="20"/>
        <v>4.9972207922969157E-2</v>
      </c>
      <c r="I216" s="3">
        <f t="shared" si="21"/>
        <v>0.15923142904738399</v>
      </c>
      <c r="J216" s="2">
        <v>70380.457999999999</v>
      </c>
      <c r="K216" s="2">
        <v>43731.887999999999</v>
      </c>
      <c r="L216" s="2">
        <v>41546.508999999998</v>
      </c>
      <c r="M216" s="2">
        <v>2185.3789999999999</v>
      </c>
      <c r="N216" s="2">
        <v>26648.571</v>
      </c>
      <c r="O216" s="2">
        <v>6615.51</v>
      </c>
      <c r="P216" t="s">
        <v>392</v>
      </c>
    </row>
    <row r="217" spans="1:16" x14ac:dyDescent="0.25">
      <c r="A217" s="1" t="s">
        <v>393</v>
      </c>
      <c r="B217" s="1">
        <v>2017</v>
      </c>
      <c r="C217" s="1" t="s">
        <v>28</v>
      </c>
      <c r="D217" s="1" t="s">
        <v>378</v>
      </c>
      <c r="F217" s="3">
        <f t="shared" si="18"/>
        <v>0.61202286171587605</v>
      </c>
      <c r="G217" s="3">
        <f t="shared" si="19"/>
        <v>0.94294042640511944</v>
      </c>
      <c r="H217" s="3">
        <f t="shared" si="20"/>
        <v>5.7059573594880481E-2</v>
      </c>
      <c r="I217" s="3">
        <f t="shared" si="21"/>
        <v>0.16129587001078236</v>
      </c>
      <c r="J217" s="2">
        <v>69890.685750000004</v>
      </c>
      <c r="K217" s="2">
        <v>42774.697500000002</v>
      </c>
      <c r="L217" s="2">
        <v>40333.991499999996</v>
      </c>
      <c r="M217" s="2">
        <v>2440.7060000000001</v>
      </c>
      <c r="N217" s="2">
        <v>27115.988249999999</v>
      </c>
      <c r="O217" s="2">
        <v>6505.7062500000002</v>
      </c>
      <c r="P217" t="s">
        <v>394</v>
      </c>
    </row>
    <row r="218" spans="1:16" x14ac:dyDescent="0.25">
      <c r="A218" s="1" t="s">
        <v>395</v>
      </c>
      <c r="B218" s="1">
        <v>2018</v>
      </c>
      <c r="C218" s="1" t="s">
        <v>103</v>
      </c>
      <c r="D218" s="1" t="s">
        <v>378</v>
      </c>
      <c r="F218" s="3">
        <f t="shared" si="18"/>
        <v>0.62167974180421104</v>
      </c>
      <c r="G218" s="3">
        <f t="shared" si="19"/>
        <v>0.94735971941023311</v>
      </c>
      <c r="H218" s="3">
        <f t="shared" si="20"/>
        <v>5.2640280589767066E-2</v>
      </c>
      <c r="I218" s="3">
        <f t="shared" si="21"/>
        <v>0.17956385379631459</v>
      </c>
      <c r="J218" s="2">
        <v>70896.895999999993</v>
      </c>
      <c r="K218" s="2">
        <v>44075.163999999997</v>
      </c>
      <c r="L218" s="2">
        <v>41755.035000000003</v>
      </c>
      <c r="M218" s="2">
        <v>2320.1289999999999</v>
      </c>
      <c r="N218" s="2">
        <v>26821.732</v>
      </c>
      <c r="O218" s="2">
        <v>7497.6949999999997</v>
      </c>
      <c r="P218" t="s">
        <v>396</v>
      </c>
    </row>
    <row r="219" spans="1:16" x14ac:dyDescent="0.25">
      <c r="A219" s="1" t="s">
        <v>397</v>
      </c>
      <c r="B219" s="1">
        <v>2018</v>
      </c>
      <c r="C219" s="1" t="s">
        <v>105</v>
      </c>
      <c r="D219" s="1" t="s">
        <v>378</v>
      </c>
      <c r="F219" s="3">
        <f t="shared" si="18"/>
        <v>0.60912874268053441</v>
      </c>
      <c r="G219" s="3">
        <f t="shared" si="19"/>
        <v>0.94542728555966182</v>
      </c>
      <c r="H219" s="3">
        <f t="shared" si="20"/>
        <v>5.4572714440338239E-2</v>
      </c>
      <c r="I219" s="3">
        <f t="shared" si="21"/>
        <v>0.16957508719539807</v>
      </c>
      <c r="J219" s="2">
        <v>71014.577000000005</v>
      </c>
      <c r="K219" s="2">
        <v>43257.02</v>
      </c>
      <c r="L219" s="2">
        <v>40896.366999999998</v>
      </c>
      <c r="M219" s="2">
        <v>2360.6529999999998</v>
      </c>
      <c r="N219" s="2">
        <v>27757.556</v>
      </c>
      <c r="O219" s="2">
        <v>6935.0050000000001</v>
      </c>
      <c r="P219" t="s">
        <v>398</v>
      </c>
    </row>
    <row r="220" spans="1:16" x14ac:dyDescent="0.25">
      <c r="A220" s="1" t="s">
        <v>399</v>
      </c>
      <c r="B220" s="1">
        <v>2018</v>
      </c>
      <c r="C220" s="1" t="s">
        <v>107</v>
      </c>
      <c r="D220" s="1" t="s">
        <v>378</v>
      </c>
      <c r="F220" s="3">
        <f t="shared" si="18"/>
        <v>0.60059006517871327</v>
      </c>
      <c r="G220" s="3">
        <f t="shared" si="19"/>
        <v>0.94580459272945883</v>
      </c>
      <c r="H220" s="3">
        <f t="shared" si="20"/>
        <v>5.4195430537732243E-2</v>
      </c>
      <c r="I220" s="3">
        <f t="shared" si="21"/>
        <v>0.172272762283599</v>
      </c>
      <c r="J220" s="2">
        <v>71561.247000000003</v>
      </c>
      <c r="K220" s="2">
        <v>42978.974000000002</v>
      </c>
      <c r="L220" s="2">
        <v>40649.711000000003</v>
      </c>
      <c r="M220" s="2">
        <v>2329.2640000000001</v>
      </c>
      <c r="N220" s="2">
        <v>28582.272000000001</v>
      </c>
      <c r="O220" s="2">
        <v>7002.8379999999997</v>
      </c>
      <c r="P220" t="s">
        <v>400</v>
      </c>
    </row>
    <row r="221" spans="1:16" x14ac:dyDescent="0.25">
      <c r="A221" s="1" t="s">
        <v>401</v>
      </c>
      <c r="B221" s="1">
        <v>2018</v>
      </c>
      <c r="C221" s="1" t="s">
        <v>110</v>
      </c>
      <c r="D221" s="1" t="s">
        <v>378</v>
      </c>
      <c r="F221" s="3">
        <f t="shared" si="18"/>
        <v>0.605530922620235</v>
      </c>
      <c r="G221" s="3">
        <f t="shared" si="19"/>
        <v>0.94937941983799012</v>
      </c>
      <c r="H221" s="3">
        <f t="shared" si="20"/>
        <v>5.0620580162009862E-2</v>
      </c>
      <c r="I221" s="3">
        <f t="shared" si="21"/>
        <v>0.13313450788875489</v>
      </c>
      <c r="J221" s="2">
        <v>71884.788</v>
      </c>
      <c r="K221" s="2">
        <v>43528.462</v>
      </c>
      <c r="L221" s="2">
        <v>41325.025999999998</v>
      </c>
      <c r="M221" s="2">
        <v>2203.4360000000001</v>
      </c>
      <c r="N221" s="2">
        <v>28356.326000000001</v>
      </c>
      <c r="O221" s="2">
        <v>5501.7870000000003</v>
      </c>
      <c r="P221" t="s">
        <v>402</v>
      </c>
    </row>
    <row r="222" spans="1:16" x14ac:dyDescent="0.25">
      <c r="A222" s="1" t="s">
        <v>403</v>
      </c>
      <c r="B222" s="1">
        <v>2018</v>
      </c>
      <c r="C222" s="1" t="s">
        <v>28</v>
      </c>
      <c r="D222" s="1" t="s">
        <v>378</v>
      </c>
      <c r="F222" s="3">
        <f t="shared" si="18"/>
        <v>0.60919939068153062</v>
      </c>
      <c r="G222" s="3">
        <f t="shared" si="19"/>
        <v>0.94700010849080318</v>
      </c>
      <c r="H222" s="3">
        <f t="shared" si="20"/>
        <v>5.2999897261625399E-2</v>
      </c>
      <c r="I222" s="3">
        <f t="shared" si="21"/>
        <v>0.16362726577703435</v>
      </c>
      <c r="J222" s="2">
        <v>71339.376999999993</v>
      </c>
      <c r="K222" s="2">
        <v>43459.904999999999</v>
      </c>
      <c r="L222" s="2">
        <v>41156.534749999999</v>
      </c>
      <c r="M222" s="2">
        <v>2303.3705</v>
      </c>
      <c r="N222" s="2">
        <v>27879.4715</v>
      </c>
      <c r="O222" s="2">
        <v>6734.3312500000002</v>
      </c>
      <c r="P222" t="s">
        <v>404</v>
      </c>
    </row>
    <row r="223" spans="1:16" x14ac:dyDescent="0.25">
      <c r="A223" s="1" t="s">
        <v>405</v>
      </c>
      <c r="B223" s="1">
        <v>2019</v>
      </c>
      <c r="C223" s="1" t="s">
        <v>103</v>
      </c>
      <c r="D223" s="1" t="s">
        <v>378</v>
      </c>
      <c r="F223" s="3">
        <f t="shared" si="18"/>
        <v>0.60199465298294463</v>
      </c>
      <c r="G223" s="3">
        <f t="shared" si="19"/>
        <v>0.94768020341622417</v>
      </c>
      <c r="H223" s="3">
        <f t="shared" si="20"/>
        <v>5.2319796583775918E-2</v>
      </c>
      <c r="I223" s="3">
        <f t="shared" si="21"/>
        <v>0.15594892028911653</v>
      </c>
      <c r="J223" s="2">
        <v>72525.297000000006</v>
      </c>
      <c r="K223" s="2">
        <v>43659.841</v>
      </c>
      <c r="L223" s="2">
        <v>41375.567000000003</v>
      </c>
      <c r="M223" s="2">
        <v>2284.2739999999999</v>
      </c>
      <c r="N223" s="2">
        <v>28865.455999999998</v>
      </c>
      <c r="O223" s="2">
        <v>6452.4750000000004</v>
      </c>
      <c r="P223" t="s">
        <v>406</v>
      </c>
    </row>
    <row r="224" spans="1:16" x14ac:dyDescent="0.25">
      <c r="A224" s="1" t="s">
        <v>407</v>
      </c>
      <c r="B224" s="1">
        <v>2019</v>
      </c>
      <c r="C224" s="1" t="s">
        <v>105</v>
      </c>
      <c r="D224" s="1" t="s">
        <v>378</v>
      </c>
      <c r="F224" s="3">
        <f t="shared" si="18"/>
        <v>0.6138636661158603</v>
      </c>
      <c r="G224" s="3">
        <f t="shared" si="19"/>
        <v>0.94865564613173969</v>
      </c>
      <c r="H224" s="3">
        <f t="shared" si="20"/>
        <v>5.1344353868260223E-2</v>
      </c>
      <c r="I224" s="3">
        <f t="shared" si="21"/>
        <v>0.13515174261191087</v>
      </c>
      <c r="J224" s="2">
        <v>72538.504000000001</v>
      </c>
      <c r="K224" s="2">
        <v>44528.752</v>
      </c>
      <c r="L224" s="2">
        <v>42242.451999999997</v>
      </c>
      <c r="M224" s="2">
        <v>2286.3000000000002</v>
      </c>
      <c r="N224" s="2">
        <v>28009.752</v>
      </c>
      <c r="O224" s="2">
        <v>5709.1409999999996</v>
      </c>
      <c r="P224" t="s">
        <v>408</v>
      </c>
    </row>
    <row r="225" spans="1:16" x14ac:dyDescent="0.25">
      <c r="A225" s="1" t="s">
        <v>409</v>
      </c>
      <c r="B225" s="1">
        <v>2019</v>
      </c>
      <c r="C225" s="1" t="s">
        <v>107</v>
      </c>
      <c r="D225" s="1" t="s">
        <v>378</v>
      </c>
      <c r="F225" s="3">
        <f t="shared" si="18"/>
        <v>0.62060073205498822</v>
      </c>
      <c r="G225" s="3">
        <f t="shared" si="19"/>
        <v>0.94635641432527351</v>
      </c>
      <c r="H225" s="3">
        <f t="shared" si="20"/>
        <v>5.3643585674726504E-2</v>
      </c>
      <c r="I225" s="3">
        <f t="shared" si="21"/>
        <v>0.13868404791473285</v>
      </c>
      <c r="J225" s="2">
        <v>73133.304000000004</v>
      </c>
      <c r="K225" s="2">
        <v>45386.582000000002</v>
      </c>
      <c r="L225" s="2">
        <v>42951.883000000002</v>
      </c>
      <c r="M225" s="2">
        <v>2434.6990000000001</v>
      </c>
      <c r="N225" s="2">
        <v>27746.722000000002</v>
      </c>
      <c r="O225" s="2">
        <v>5956.741</v>
      </c>
      <c r="P225" t="s">
        <v>410</v>
      </c>
    </row>
    <row r="226" spans="1:16" x14ac:dyDescent="0.25">
      <c r="A226" s="1" t="s">
        <v>411</v>
      </c>
      <c r="B226" s="1">
        <v>2019</v>
      </c>
      <c r="C226" s="1" t="s">
        <v>110</v>
      </c>
      <c r="D226" s="1" t="s">
        <v>378</v>
      </c>
      <c r="F226" s="3">
        <f t="shared" si="18"/>
        <v>0.61463182109651615</v>
      </c>
      <c r="G226" s="3">
        <f t="shared" si="19"/>
        <v>0.95463100497699138</v>
      </c>
      <c r="H226" s="3">
        <f t="shared" si="20"/>
        <v>4.5368972896162915E-2</v>
      </c>
      <c r="I226" s="3">
        <f t="shared" si="21"/>
        <v>0.13016515904515538</v>
      </c>
      <c r="J226" s="2">
        <v>73530.150000000009</v>
      </c>
      <c r="K226" s="2">
        <v>45193.97</v>
      </c>
      <c r="L226" s="2">
        <v>43143.565000000002</v>
      </c>
      <c r="M226" s="2">
        <v>2050.404</v>
      </c>
      <c r="N226" s="2">
        <v>28336.18</v>
      </c>
      <c r="O226" s="2">
        <v>5615.7889999999998</v>
      </c>
      <c r="P226" t="s">
        <v>412</v>
      </c>
    </row>
    <row r="227" spans="1:16" x14ac:dyDescent="0.25">
      <c r="A227" s="10" t="s">
        <v>413</v>
      </c>
      <c r="B227" s="10">
        <v>2019</v>
      </c>
      <c r="C227" s="10" t="s">
        <v>28</v>
      </c>
      <c r="D227" s="10" t="s">
        <v>378</v>
      </c>
      <c r="E227" s="10"/>
      <c r="F227" s="11">
        <v>0.612795485975419</v>
      </c>
      <c r="G227" s="11">
        <v>0.94934428981019081</v>
      </c>
      <c r="H227" s="11">
        <v>5.0655704596002854E-2</v>
      </c>
      <c r="I227" s="11">
        <v>0.13984833625489484</v>
      </c>
      <c r="J227" s="12">
        <v>72931.813750000001</v>
      </c>
      <c r="K227" s="12">
        <v>44692.286249999997</v>
      </c>
      <c r="L227" s="12">
        <v>42428.366750000001</v>
      </c>
      <c r="M227" s="12">
        <v>2263.9192499999999</v>
      </c>
      <c r="N227" s="12">
        <v>28239.5275</v>
      </c>
      <c r="O227" s="12">
        <v>5933.5365000000002</v>
      </c>
      <c r="P227" s="18" t="s">
        <v>414</v>
      </c>
    </row>
    <row r="228" spans="1:16" x14ac:dyDescent="0.25">
      <c r="A228" s="13" t="s">
        <v>415</v>
      </c>
      <c r="B228" s="13">
        <v>2020</v>
      </c>
      <c r="C228" s="13" t="s">
        <v>103</v>
      </c>
      <c r="D228" s="13" t="s">
        <v>378</v>
      </c>
      <c r="E228" s="13"/>
      <c r="F228" s="14">
        <f t="shared" si="18"/>
        <v>0.6168840849278201</v>
      </c>
      <c r="G228" s="14">
        <f t="shared" si="19"/>
        <v>0.94678254834076803</v>
      </c>
      <c r="H228" s="14">
        <f t="shared" si="20"/>
        <v>5.3217451659231869E-2</v>
      </c>
      <c r="I228" s="14">
        <f t="shared" si="21"/>
        <v>0.14805990963342192</v>
      </c>
      <c r="J228" s="15">
        <v>72840.630999999994</v>
      </c>
      <c r="K228" s="15">
        <v>44934.226000000002</v>
      </c>
      <c r="L228" s="15">
        <v>42542.940999999999</v>
      </c>
      <c r="M228" s="15">
        <v>2391.2849999999999</v>
      </c>
      <c r="N228" s="15">
        <v>27906.405999999999</v>
      </c>
      <c r="O228" s="15">
        <v>6298.9040000000005</v>
      </c>
      <c r="P228" s="19" t="s">
        <v>416</v>
      </c>
    </row>
    <row r="229" spans="1:16" x14ac:dyDescent="0.25">
      <c r="A229" s="10" t="s">
        <v>413</v>
      </c>
      <c r="B229" s="10">
        <v>2019</v>
      </c>
      <c r="C229" s="10" t="s">
        <v>28</v>
      </c>
      <c r="D229" s="10" t="s">
        <v>417</v>
      </c>
      <c r="E229" s="10"/>
      <c r="F229" s="11">
        <f t="shared" si="18"/>
        <v>0.61262820925793071</v>
      </c>
      <c r="G229" s="11">
        <f t="shared" si="19"/>
        <v>0.94888568328773337</v>
      </c>
      <c r="H229" s="11">
        <f t="shared" si="20"/>
        <v>5.1114316712266648E-2</v>
      </c>
      <c r="I229" s="11">
        <f t="shared" si="21"/>
        <v>0.13778151660273888</v>
      </c>
      <c r="J229" s="12">
        <v>72143.45925</v>
      </c>
      <c r="K229" s="12">
        <f>SUM(L229:M229)</f>
        <v>44197.11825</v>
      </c>
      <c r="L229" s="12">
        <v>41938.012750000002</v>
      </c>
      <c r="M229" s="12">
        <v>2259.1055000000001</v>
      </c>
      <c r="N229" s="12">
        <f t="shared" ref="N229" si="22">J229-K229</f>
        <v>27946.341</v>
      </c>
      <c r="O229" s="12">
        <v>5778.2830000000004</v>
      </c>
      <c r="P229" s="18" t="s">
        <v>414</v>
      </c>
    </row>
    <row r="230" spans="1:16" x14ac:dyDescent="0.25">
      <c r="A230" s="10" t="s">
        <v>415</v>
      </c>
      <c r="B230" s="10">
        <v>2020</v>
      </c>
      <c r="C230" s="10" t="s">
        <v>103</v>
      </c>
      <c r="D230" s="10" t="s">
        <v>417</v>
      </c>
      <c r="E230" s="10" t="s">
        <v>32</v>
      </c>
      <c r="F230" s="11">
        <f t="shared" ref="F230:G269" si="23">K230/J230</f>
        <v>0.6168840849278201</v>
      </c>
      <c r="G230" s="11">
        <f t="shared" ref="G230:G256" si="24">L230/K230</f>
        <v>0.94678254834076803</v>
      </c>
      <c r="H230" s="11">
        <f t="shared" ref="H230:H269" si="25">M230/K230</f>
        <v>5.3217451659231869E-2</v>
      </c>
      <c r="I230" s="11">
        <f t="shared" ref="I230:I269" si="26">O230/L230</f>
        <v>0.14805990963342192</v>
      </c>
      <c r="J230" s="12">
        <v>72840.630999999994</v>
      </c>
      <c r="K230" s="12">
        <v>44934.226000000002</v>
      </c>
      <c r="L230" s="12">
        <v>42542.940999999999</v>
      </c>
      <c r="M230" s="12">
        <v>2391.2849999999999</v>
      </c>
      <c r="N230" s="12">
        <v>27906.405999999999</v>
      </c>
      <c r="O230" s="12">
        <v>6298.9040000000005</v>
      </c>
      <c r="P230" s="18" t="s">
        <v>416</v>
      </c>
    </row>
    <row r="231" spans="1:16" x14ac:dyDescent="0.25">
      <c r="A231" s="1" t="s">
        <v>418</v>
      </c>
      <c r="B231" s="1">
        <v>2020</v>
      </c>
      <c r="C231" s="1" t="s">
        <v>105</v>
      </c>
      <c r="D231" s="1" t="s">
        <v>417</v>
      </c>
      <c r="F231" s="3">
        <f t="shared" si="23"/>
        <v>0.55693249042216275</v>
      </c>
      <c r="G231" s="3">
        <f t="shared" si="24"/>
        <v>0.82395483518534474</v>
      </c>
      <c r="H231" s="3">
        <f t="shared" si="25"/>
        <v>0.17604516481465529</v>
      </c>
      <c r="I231" s="3">
        <f t="shared" si="26"/>
        <v>0.18912089584304112</v>
      </c>
      <c r="J231" s="2">
        <v>73722.28</v>
      </c>
      <c r="K231" s="2">
        <v>41058.332999999999</v>
      </c>
      <c r="L231" s="2">
        <v>33830.212</v>
      </c>
      <c r="M231" s="2">
        <v>7228.1210000000001</v>
      </c>
      <c r="N231" s="2">
        <v>32663.948</v>
      </c>
      <c r="O231" s="2">
        <v>6398</v>
      </c>
      <c r="P231" t="s">
        <v>419</v>
      </c>
    </row>
    <row r="232" spans="1:16" x14ac:dyDescent="0.25">
      <c r="A232" s="1" t="s">
        <v>420</v>
      </c>
      <c r="B232" s="1">
        <v>2020</v>
      </c>
      <c r="C232" s="1" t="s">
        <v>107</v>
      </c>
      <c r="D232" s="1" t="s">
        <v>417</v>
      </c>
      <c r="F232" s="3">
        <f t="shared" si="23"/>
        <v>0.61936910710462578</v>
      </c>
      <c r="G232" s="3">
        <f t="shared" si="24"/>
        <v>0.90039274304575745</v>
      </c>
      <c r="H232" s="3">
        <f t="shared" si="25"/>
        <v>9.9607235153835891E-2</v>
      </c>
      <c r="I232" s="3">
        <f t="shared" si="26"/>
        <v>0.17278406971111493</v>
      </c>
      <c r="J232" s="2">
        <v>74060.368000000002</v>
      </c>
      <c r="K232" s="2">
        <v>45870.703999999998</v>
      </c>
      <c r="L232" s="2">
        <v>41301.648999999998</v>
      </c>
      <c r="M232" s="2">
        <v>4569.0540000000001</v>
      </c>
      <c r="N232" s="2">
        <v>28189.665000000001</v>
      </c>
      <c r="O232" s="2">
        <v>7136.2669999999998</v>
      </c>
      <c r="P232" t="s">
        <v>421</v>
      </c>
    </row>
    <row r="233" spans="1:16" x14ac:dyDescent="0.25">
      <c r="A233" s="1" t="s">
        <v>422</v>
      </c>
      <c r="B233" s="1">
        <v>2020</v>
      </c>
      <c r="C233" s="1" t="s">
        <v>110</v>
      </c>
      <c r="D233" s="1" t="s">
        <v>417</v>
      </c>
      <c r="F233" s="3">
        <f t="shared" si="23"/>
        <v>0.58742273682119051</v>
      </c>
      <c r="G233" s="3">
        <f t="shared" si="24"/>
        <v>0.91264914818709642</v>
      </c>
      <c r="H233" s="3">
        <f t="shared" si="25"/>
        <v>8.7350851812903432E-2</v>
      </c>
      <c r="I233" s="3">
        <f t="shared" si="26"/>
        <v>0.14427298498936808</v>
      </c>
      <c r="J233" s="2">
        <v>74306.578999999998</v>
      </c>
      <c r="K233" s="2">
        <v>43649.374000000003</v>
      </c>
      <c r="L233" s="2">
        <v>39836.563999999998</v>
      </c>
      <c r="M233" s="2">
        <v>3812.81</v>
      </c>
      <c r="N233" s="2">
        <v>30657.205999999998</v>
      </c>
      <c r="O233" s="2">
        <v>5747.34</v>
      </c>
      <c r="P233" t="s">
        <v>423</v>
      </c>
    </row>
    <row r="234" spans="1:16" x14ac:dyDescent="0.25">
      <c r="A234" s="1" t="s">
        <v>424</v>
      </c>
      <c r="B234" s="1">
        <v>2020</v>
      </c>
      <c r="C234" s="1" t="s">
        <v>28</v>
      </c>
      <c r="D234" s="1" t="s">
        <v>417</v>
      </c>
      <c r="E234" s="1" t="s">
        <v>425</v>
      </c>
      <c r="F234" s="3">
        <f t="shared" si="23"/>
        <v>0.59511833603130793</v>
      </c>
      <c r="G234" s="3">
        <f t="shared" si="24"/>
        <v>0.89742990639695863</v>
      </c>
      <c r="H234" s="3">
        <f t="shared" si="25"/>
        <v>0.10257009360304135</v>
      </c>
      <c r="I234" s="3">
        <f t="shared" si="26"/>
        <v>0.16240645251665398</v>
      </c>
      <c r="J234" s="2">
        <v>73732.625249999997</v>
      </c>
      <c r="K234" s="2">
        <f>SUM(L234:M234)</f>
        <v>43879.63725</v>
      </c>
      <c r="L234" s="2">
        <v>39378.89875</v>
      </c>
      <c r="M234" s="2">
        <v>4500.7385000000004</v>
      </c>
      <c r="N234" s="2">
        <f t="shared" ref="N234:N269" si="27">J234-K234</f>
        <v>29852.987999999998</v>
      </c>
      <c r="O234" s="2">
        <v>6395.3872499999998</v>
      </c>
      <c r="P234" t="s">
        <v>426</v>
      </c>
    </row>
    <row r="235" spans="1:16" x14ac:dyDescent="0.25">
      <c r="A235" s="1" t="s">
        <v>427</v>
      </c>
      <c r="B235" s="1">
        <v>2021</v>
      </c>
      <c r="C235" s="1" t="s">
        <v>103</v>
      </c>
      <c r="D235" s="1" t="s">
        <v>417</v>
      </c>
      <c r="F235" s="3">
        <f t="shared" si="23"/>
        <v>0.60497894238306626</v>
      </c>
      <c r="G235" s="3">
        <f t="shared" si="24"/>
        <v>0.91232551283921692</v>
      </c>
      <c r="H235" s="3">
        <f t="shared" si="25"/>
        <v>8.7674487160783132E-2</v>
      </c>
      <c r="I235" s="3">
        <f t="shared" si="26"/>
        <v>0.15973415166687116</v>
      </c>
      <c r="J235" s="2">
        <v>74732.577999999994</v>
      </c>
      <c r="K235" s="2">
        <v>45211.635999999999</v>
      </c>
      <c r="L235" s="2">
        <v>41247.728999999999</v>
      </c>
      <c r="M235" s="2">
        <v>3963.9070000000002</v>
      </c>
      <c r="N235" s="2">
        <f t="shared" si="27"/>
        <v>29520.941999999995</v>
      </c>
      <c r="O235" s="2">
        <v>6588.6710000000003</v>
      </c>
      <c r="P235" t="s">
        <v>428</v>
      </c>
    </row>
    <row r="236" spans="1:16" x14ac:dyDescent="0.25">
      <c r="A236" s="1" t="s">
        <v>429</v>
      </c>
      <c r="B236" s="1">
        <v>2021</v>
      </c>
      <c r="C236" s="1" t="s">
        <v>430</v>
      </c>
      <c r="D236" s="1" t="s">
        <v>417</v>
      </c>
      <c r="F236" s="3">
        <f t="shared" si="23"/>
        <v>0.63457004753807755</v>
      </c>
      <c r="G236" s="3">
        <f t="shared" si="24"/>
        <v>0.91154694501078559</v>
      </c>
      <c r="H236" s="3">
        <f t="shared" si="25"/>
        <v>8.8453076112589277E-2</v>
      </c>
      <c r="I236" s="3">
        <f t="shared" si="26"/>
        <v>0.18191864566352034</v>
      </c>
      <c r="J236" s="2">
        <v>74603.142999999996</v>
      </c>
      <c r="K236" s="2">
        <v>47340.92</v>
      </c>
      <c r="L236" s="2">
        <v>43153.470999999998</v>
      </c>
      <c r="M236" s="2">
        <v>4187.45</v>
      </c>
      <c r="N236" s="2">
        <f t="shared" si="27"/>
        <v>27262.222999999998</v>
      </c>
      <c r="O236" s="2">
        <v>7850.4210000000003</v>
      </c>
      <c r="P236" t="s">
        <v>431</v>
      </c>
    </row>
    <row r="237" spans="1:16" x14ac:dyDescent="0.25">
      <c r="A237" s="1" t="s">
        <v>432</v>
      </c>
      <c r="B237" s="1">
        <v>2021</v>
      </c>
      <c r="C237" s="1" t="s">
        <v>433</v>
      </c>
      <c r="D237" s="1" t="s">
        <v>417</v>
      </c>
      <c r="F237" s="3">
        <f t="shared" si="23"/>
        <v>0.65003878942966153</v>
      </c>
      <c r="G237" s="3">
        <f t="shared" si="24"/>
        <v>0.92945737785117133</v>
      </c>
      <c r="H237" s="3">
        <f t="shared" si="25"/>
        <v>7.0542642652371063E-2</v>
      </c>
      <c r="I237" s="3">
        <f t="shared" si="26"/>
        <v>0.16181478105613462</v>
      </c>
      <c r="J237" s="2">
        <v>75029.460999999996</v>
      </c>
      <c r="K237" s="2">
        <v>48772.06</v>
      </c>
      <c r="L237" s="2">
        <v>45331.550999999999</v>
      </c>
      <c r="M237" s="2">
        <v>3440.51</v>
      </c>
      <c r="N237" s="2">
        <f t="shared" si="27"/>
        <v>26257.400999999998</v>
      </c>
      <c r="O237" s="2">
        <v>7335.3150000000005</v>
      </c>
      <c r="P237" t="s">
        <v>434</v>
      </c>
    </row>
    <row r="238" spans="1:16" x14ac:dyDescent="0.25">
      <c r="A238" s="1" t="s">
        <v>435</v>
      </c>
      <c r="B238" s="1" t="s">
        <v>436</v>
      </c>
      <c r="C238" s="1" t="s">
        <v>105</v>
      </c>
      <c r="D238" s="1" t="s">
        <v>417</v>
      </c>
      <c r="F238" s="3">
        <f t="shared" si="23"/>
        <v>0.63233959377229831</v>
      </c>
      <c r="G238" s="3">
        <f t="shared" si="24"/>
        <v>0.91271602770276217</v>
      </c>
      <c r="H238" s="3">
        <f t="shared" si="25"/>
        <v>8.7283972297237791E-2</v>
      </c>
      <c r="I238" s="3">
        <f t="shared" si="26"/>
        <v>0.17223960201131672</v>
      </c>
      <c r="J238" s="2">
        <v>74970.514999999999</v>
      </c>
      <c r="K238" s="2">
        <v>47406.824999999997</v>
      </c>
      <c r="L238" s="2">
        <v>43268.968999999997</v>
      </c>
      <c r="M238" s="2">
        <v>4137.8559999999998</v>
      </c>
      <c r="N238" s="2">
        <f t="shared" si="27"/>
        <v>27563.690000000002</v>
      </c>
      <c r="O238" s="2">
        <v>7452.63</v>
      </c>
      <c r="P238" t="s">
        <v>437</v>
      </c>
    </row>
    <row r="239" spans="1:16" x14ac:dyDescent="0.25">
      <c r="A239" s="1" t="s">
        <v>438</v>
      </c>
      <c r="B239" s="1" t="s">
        <v>436</v>
      </c>
      <c r="C239" s="1" t="s">
        <v>439</v>
      </c>
      <c r="D239" s="1" t="s">
        <v>417</v>
      </c>
      <c r="F239" s="3">
        <f t="shared" si="23"/>
        <v>0.6457080371496432</v>
      </c>
      <c r="G239" s="3">
        <f t="shared" si="24"/>
        <v>0.92283120237813099</v>
      </c>
      <c r="H239" s="3">
        <f t="shared" si="25"/>
        <v>7.7168797621869012E-2</v>
      </c>
      <c r="I239" s="3">
        <f t="shared" si="26"/>
        <v>0.1228153867653205</v>
      </c>
      <c r="J239" s="2">
        <v>75043.520000000004</v>
      </c>
      <c r="K239" s="2">
        <v>48456.203999999998</v>
      </c>
      <c r="L239" s="2">
        <v>44716.896999999997</v>
      </c>
      <c r="M239" s="2">
        <v>3739.3069999999998</v>
      </c>
      <c r="N239" s="2">
        <f t="shared" si="27"/>
        <v>26587.316000000006</v>
      </c>
      <c r="O239" s="2">
        <v>5491.9229999999998</v>
      </c>
      <c r="P239" t="s">
        <v>440</v>
      </c>
    </row>
    <row r="240" spans="1:16" x14ac:dyDescent="0.25">
      <c r="A240" s="1" t="s">
        <v>441</v>
      </c>
      <c r="B240" s="1" t="s">
        <v>436</v>
      </c>
      <c r="C240" s="1" t="s">
        <v>442</v>
      </c>
      <c r="D240" s="1" t="s">
        <v>417</v>
      </c>
      <c r="F240" s="3">
        <f t="shared" si="23"/>
        <v>0.65050855094211091</v>
      </c>
      <c r="G240" s="3">
        <f t="shared" si="24"/>
        <v>0.9228100076034792</v>
      </c>
      <c r="H240" s="3">
        <f t="shared" si="25"/>
        <v>7.7190012869001109E-2</v>
      </c>
      <c r="I240" s="3">
        <f t="shared" si="26"/>
        <v>0.14219855769967776</v>
      </c>
      <c r="J240" s="2">
        <v>75089.035999999993</v>
      </c>
      <c r="K240" s="2">
        <v>48846.06</v>
      </c>
      <c r="L240" s="2">
        <v>45075.633000000002</v>
      </c>
      <c r="M240" s="2">
        <v>3770.4279999999999</v>
      </c>
      <c r="N240" s="2">
        <v>26242.974999999999</v>
      </c>
      <c r="O240" s="2">
        <v>6409.69</v>
      </c>
      <c r="P240" t="s">
        <v>443</v>
      </c>
    </row>
    <row r="241" spans="1:16" x14ac:dyDescent="0.25">
      <c r="A241" s="1" t="s">
        <v>444</v>
      </c>
      <c r="B241" s="1" t="s">
        <v>436</v>
      </c>
      <c r="C241" s="1" t="s">
        <v>107</v>
      </c>
      <c r="D241" s="1" t="s">
        <v>417</v>
      </c>
      <c r="F241" s="3">
        <f t="shared" si="23"/>
        <v>0.59412297536378611</v>
      </c>
      <c r="G241" s="3">
        <f t="shared" si="24"/>
        <v>0.92807668712715374</v>
      </c>
      <c r="H241" s="3">
        <f t="shared" si="25"/>
        <v>7.1923312872846354E-2</v>
      </c>
      <c r="I241" s="3">
        <f t="shared" si="26"/>
        <v>0.210434709697986</v>
      </c>
      <c r="J241" s="2">
        <v>75574.194000000003</v>
      </c>
      <c r="K241" s="2">
        <v>44900.364999999998</v>
      </c>
      <c r="L241" s="2">
        <v>41670.982000000004</v>
      </c>
      <c r="M241" s="2">
        <v>3229.3829999999998</v>
      </c>
      <c r="N241" s="2">
        <f t="shared" si="27"/>
        <v>30673.829000000005</v>
      </c>
      <c r="O241" s="2">
        <v>8769.0210000000006</v>
      </c>
      <c r="P241" t="s">
        <v>445</v>
      </c>
    </row>
    <row r="242" spans="1:16" x14ac:dyDescent="0.25">
      <c r="A242" s="1" t="s">
        <v>446</v>
      </c>
      <c r="B242" s="1" t="s">
        <v>436</v>
      </c>
      <c r="C242" s="1" t="s">
        <v>447</v>
      </c>
      <c r="D242" s="1" t="s">
        <v>417</v>
      </c>
      <c r="F242" s="3">
        <f t="shared" si="23"/>
        <v>0.63633635625056961</v>
      </c>
      <c r="G242" s="3">
        <f t="shared" si="24"/>
        <v>0.91931411845121813</v>
      </c>
      <c r="H242" s="3">
        <f t="shared" si="25"/>
        <v>8.0685881548781868E-2</v>
      </c>
      <c r="I242" s="3">
        <f t="shared" si="26"/>
        <v>0.14655661966995939</v>
      </c>
      <c r="J242" s="2">
        <v>75609.524000000005</v>
      </c>
      <c r="K242" s="2">
        <v>48113.089</v>
      </c>
      <c r="L242" s="2">
        <v>44231.042000000001</v>
      </c>
      <c r="M242" s="2">
        <v>3882.047</v>
      </c>
      <c r="N242" s="2">
        <f t="shared" si="27"/>
        <v>27496.435000000005</v>
      </c>
      <c r="O242" s="2">
        <v>6482.3519999999999</v>
      </c>
      <c r="P242" t="s">
        <v>448</v>
      </c>
    </row>
    <row r="243" spans="1:16" x14ac:dyDescent="0.25">
      <c r="A243" s="1" t="s">
        <v>449</v>
      </c>
      <c r="B243" s="1" t="s">
        <v>436</v>
      </c>
      <c r="C243" s="1" t="s">
        <v>450</v>
      </c>
      <c r="D243" s="1" t="s">
        <v>417</v>
      </c>
      <c r="F243" s="3">
        <f t="shared" si="23"/>
        <v>0.6334849627273812</v>
      </c>
      <c r="G243" s="3">
        <f t="shared" si="24"/>
        <v>0.91058204110836016</v>
      </c>
      <c r="H243" s="3">
        <f t="shared" si="25"/>
        <v>8.9397091003918364E-2</v>
      </c>
      <c r="I243" s="3">
        <f t="shared" si="26"/>
        <v>0.14182974425907474</v>
      </c>
      <c r="J243" s="2">
        <v>75570.22</v>
      </c>
      <c r="K243" s="2">
        <v>47872.597999999998</v>
      </c>
      <c r="L243" s="2">
        <v>43591.928</v>
      </c>
      <c r="M243" s="2">
        <v>4279.6710000000003</v>
      </c>
      <c r="N243" s="2">
        <f t="shared" si="27"/>
        <v>27697.622000000003</v>
      </c>
      <c r="O243" s="2">
        <v>6182.6319999999996</v>
      </c>
      <c r="P243" t="s">
        <v>451</v>
      </c>
    </row>
    <row r="244" spans="1:16" x14ac:dyDescent="0.25">
      <c r="A244" s="1" t="s">
        <v>452</v>
      </c>
      <c r="B244" s="1" t="s">
        <v>436</v>
      </c>
      <c r="C244" s="1" t="s">
        <v>110</v>
      </c>
      <c r="D244" s="1" t="s">
        <v>417</v>
      </c>
      <c r="F244" s="3">
        <f t="shared" si="23"/>
        <v>0.62627317896308798</v>
      </c>
      <c r="G244" s="3">
        <f t="shared" si="24"/>
        <v>0.92596087537769278</v>
      </c>
      <c r="H244" s="3">
        <f t="shared" si="25"/>
        <v>7.4039124622307148E-2</v>
      </c>
      <c r="I244" s="3">
        <f t="shared" si="26"/>
        <v>0.16073339160906985</v>
      </c>
      <c r="J244" s="2">
        <v>75566.850999999995</v>
      </c>
      <c r="K244" s="2">
        <v>47325.491999999998</v>
      </c>
      <c r="L244" s="2">
        <v>43821.553999999996</v>
      </c>
      <c r="M244" s="2">
        <v>3503.9380000000001</v>
      </c>
      <c r="N244" s="2">
        <f t="shared" si="27"/>
        <v>28241.358999999997</v>
      </c>
      <c r="O244" s="2">
        <v>7043.5870000000004</v>
      </c>
      <c r="P244" t="s">
        <v>453</v>
      </c>
    </row>
    <row r="245" spans="1:16" x14ac:dyDescent="0.25">
      <c r="A245" s="1" t="s">
        <v>454</v>
      </c>
      <c r="B245" s="1" t="s">
        <v>436</v>
      </c>
      <c r="C245" s="1" t="s">
        <v>455</v>
      </c>
      <c r="D245" s="1" t="s">
        <v>417</v>
      </c>
      <c r="F245" s="3">
        <f t="shared" si="23"/>
        <v>0.64245497733594492</v>
      </c>
      <c r="G245" s="3">
        <f t="shared" si="24"/>
        <v>0.93502506955174181</v>
      </c>
      <c r="H245" s="3">
        <f t="shared" si="25"/>
        <v>6.4974930448258167E-2</v>
      </c>
      <c r="I245" s="3">
        <f t="shared" si="26"/>
        <v>0.16751770440112021</v>
      </c>
      <c r="J245" s="2">
        <v>75700.706999999995</v>
      </c>
      <c r="K245" s="2">
        <v>48634.296000000002</v>
      </c>
      <c r="L245" s="2">
        <v>45474.286</v>
      </c>
      <c r="M245" s="2">
        <v>3160.01</v>
      </c>
      <c r="N245" s="2">
        <f t="shared" si="27"/>
        <v>27066.410999999993</v>
      </c>
      <c r="O245" s="2">
        <v>7617.7479999999996</v>
      </c>
      <c r="P245" t="s">
        <v>456</v>
      </c>
    </row>
    <row r="246" spans="1:16" x14ac:dyDescent="0.25">
      <c r="A246" s="1" t="s">
        <v>457</v>
      </c>
      <c r="B246" s="1" t="s">
        <v>436</v>
      </c>
      <c r="C246" s="1" t="s">
        <v>458</v>
      </c>
      <c r="D246" s="1" t="s">
        <v>417</v>
      </c>
      <c r="F246" s="3">
        <f t="shared" si="23"/>
        <v>0.65102498642301387</v>
      </c>
      <c r="G246" s="3">
        <f t="shared" si="24"/>
        <v>0.9337404522051469</v>
      </c>
      <c r="H246" s="3">
        <f t="shared" si="25"/>
        <v>6.6259547794853046E-2</v>
      </c>
      <c r="I246" s="3">
        <f t="shared" si="26"/>
        <v>0.14718701580346608</v>
      </c>
      <c r="J246" s="2">
        <v>76123.301000000007</v>
      </c>
      <c r="K246" s="2">
        <v>49558.171000000002</v>
      </c>
      <c r="L246" s="2">
        <v>46274.468999999997</v>
      </c>
      <c r="M246" s="2">
        <v>3283.7020000000002</v>
      </c>
      <c r="N246" s="2">
        <f t="shared" si="27"/>
        <v>26565.130000000005</v>
      </c>
      <c r="O246" s="2">
        <v>6811.0010000000002</v>
      </c>
      <c r="P246" t="s">
        <v>459</v>
      </c>
    </row>
    <row r="247" spans="1:16" x14ac:dyDescent="0.25">
      <c r="A247" s="1" t="s">
        <v>460</v>
      </c>
      <c r="B247" s="1" t="s">
        <v>436</v>
      </c>
      <c r="C247" s="1" t="s">
        <v>28</v>
      </c>
      <c r="D247" s="1" t="s">
        <v>417</v>
      </c>
      <c r="F247" s="3">
        <f t="shared" si="23"/>
        <v>0.63349976614538095</v>
      </c>
      <c r="G247" s="3">
        <f t="shared" si="24"/>
        <v>0.92212451482816615</v>
      </c>
      <c r="H247" s="3">
        <f t="shared" si="25"/>
        <v>7.7875485171833958E-2</v>
      </c>
      <c r="I247" s="3">
        <f t="shared" si="26"/>
        <v>0.15919765650368964</v>
      </c>
      <c r="J247" s="2">
        <v>75301.057000000001</v>
      </c>
      <c r="K247" s="2">
        <v>47703.201999999997</v>
      </c>
      <c r="L247" s="2">
        <v>43988.292000000001</v>
      </c>
      <c r="M247" s="2">
        <v>3714.91</v>
      </c>
      <c r="N247" s="2">
        <f t="shared" si="27"/>
        <v>27597.855000000003</v>
      </c>
      <c r="O247" s="2">
        <v>7002.8329999999996</v>
      </c>
      <c r="P247" t="s">
        <v>461</v>
      </c>
    </row>
    <row r="248" spans="1:16" x14ac:dyDescent="0.25">
      <c r="A248" s="1" t="s">
        <v>462</v>
      </c>
      <c r="B248" s="1" t="s">
        <v>463</v>
      </c>
      <c r="C248" s="1" t="s">
        <v>103</v>
      </c>
      <c r="D248" s="1" t="s">
        <v>417</v>
      </c>
      <c r="F248" s="3">
        <f t="shared" si="23"/>
        <v>0.60537273189677987</v>
      </c>
      <c r="G248" s="3">
        <f t="shared" si="24"/>
        <v>0.93611945522190365</v>
      </c>
      <c r="H248" s="3">
        <f t="shared" si="25"/>
        <v>6.3880544778096363E-2</v>
      </c>
      <c r="I248" s="3">
        <f t="shared" si="26"/>
        <v>0.14863257413303863</v>
      </c>
      <c r="J248" s="2">
        <v>76347.826000000001</v>
      </c>
      <c r="K248" s="2">
        <v>46218.892</v>
      </c>
      <c r="L248" s="2">
        <v>43266.404000000002</v>
      </c>
      <c r="M248" s="2">
        <v>2952.4879999999998</v>
      </c>
      <c r="N248" s="2">
        <f t="shared" si="27"/>
        <v>30128.934000000001</v>
      </c>
      <c r="O248" s="2">
        <v>6430.7969999999996</v>
      </c>
      <c r="P248" t="s">
        <v>464</v>
      </c>
    </row>
    <row r="249" spans="1:16" x14ac:dyDescent="0.25">
      <c r="A249" s="1" t="s">
        <v>465</v>
      </c>
      <c r="B249" s="1" t="s">
        <v>463</v>
      </c>
      <c r="C249" s="1" t="s">
        <v>430</v>
      </c>
      <c r="D249" s="1" t="s">
        <v>417</v>
      </c>
      <c r="F249" s="3">
        <f t="shared" si="23"/>
        <v>0.63826219480167501</v>
      </c>
      <c r="G249" s="3">
        <f t="shared" si="24"/>
        <v>0.93568617546624733</v>
      </c>
      <c r="H249" s="3">
        <f t="shared" si="25"/>
        <v>6.4313824533752645E-2</v>
      </c>
      <c r="I249" s="3">
        <f t="shared" si="26"/>
        <v>0.14032389252916841</v>
      </c>
      <c r="J249" s="2">
        <v>76153.759999999995</v>
      </c>
      <c r="K249" s="2">
        <v>48606.065999999999</v>
      </c>
      <c r="L249" s="2">
        <v>45480.023999999998</v>
      </c>
      <c r="M249" s="2">
        <v>3126.0419999999999</v>
      </c>
      <c r="N249" s="2">
        <f t="shared" si="27"/>
        <v>27547.693999999996</v>
      </c>
      <c r="O249" s="2">
        <v>6381.9340000000002</v>
      </c>
      <c r="P249" t="s">
        <v>466</v>
      </c>
    </row>
    <row r="250" spans="1:16" x14ac:dyDescent="0.25">
      <c r="A250" s="1" t="s">
        <v>467</v>
      </c>
      <c r="B250" s="1" t="s">
        <v>463</v>
      </c>
      <c r="C250" s="1" t="s">
        <v>433</v>
      </c>
      <c r="D250" s="1" t="s">
        <v>417</v>
      </c>
      <c r="F250" s="3">
        <f t="shared" si="23"/>
        <v>0.6537498781738148</v>
      </c>
      <c r="G250" s="3">
        <f t="shared" si="24"/>
        <v>0.9422808951636521</v>
      </c>
      <c r="H250" s="3">
        <f t="shared" si="25"/>
        <v>5.7719104836348033E-2</v>
      </c>
      <c r="I250" s="3">
        <f t="shared" si="26"/>
        <v>0.15799248754088102</v>
      </c>
      <c r="J250" s="2">
        <v>76256.183999999994</v>
      </c>
      <c r="K250" s="2">
        <v>49852.470999999998</v>
      </c>
      <c r="L250" s="2">
        <v>46975.031000000003</v>
      </c>
      <c r="M250" s="2">
        <v>2877.44</v>
      </c>
      <c r="N250" s="2">
        <f t="shared" si="27"/>
        <v>26403.712999999996</v>
      </c>
      <c r="O250" s="2">
        <v>7421.7020000000002</v>
      </c>
      <c r="P250" t="s">
        <v>468</v>
      </c>
    </row>
    <row r="251" spans="1:16" x14ac:dyDescent="0.25">
      <c r="A251" s="1" t="s">
        <v>469</v>
      </c>
      <c r="B251" s="1" t="s">
        <v>463</v>
      </c>
      <c r="C251" s="1" t="s">
        <v>105</v>
      </c>
      <c r="D251" s="1" t="s">
        <v>417</v>
      </c>
      <c r="F251" s="3">
        <f t="shared" si="23"/>
        <v>0.63366250397700341</v>
      </c>
      <c r="G251" s="3">
        <f t="shared" si="24"/>
        <v>0.9429205862523472</v>
      </c>
      <c r="H251" s="3">
        <f t="shared" si="25"/>
        <v>5.7079393084359387E-2</v>
      </c>
      <c r="I251" s="3">
        <f t="shared" si="26"/>
        <v>0.14031470194644458</v>
      </c>
      <c r="J251" s="2">
        <v>76373.456999999995</v>
      </c>
      <c r="K251" s="2">
        <v>48394.995999999999</v>
      </c>
      <c r="L251" s="2">
        <v>45632.637999999999</v>
      </c>
      <c r="M251" s="2">
        <v>2762.357</v>
      </c>
      <c r="N251" s="2">
        <f t="shared" si="27"/>
        <v>27978.460999999996</v>
      </c>
      <c r="O251" s="2">
        <v>6402.93</v>
      </c>
      <c r="P251" t="s">
        <v>470</v>
      </c>
    </row>
    <row r="252" spans="1:16" x14ac:dyDescent="0.25">
      <c r="A252" s="1" t="s">
        <v>471</v>
      </c>
      <c r="B252" s="1" t="s">
        <v>463</v>
      </c>
      <c r="C252" s="1" t="s">
        <v>439</v>
      </c>
      <c r="D252" s="1" t="s">
        <v>417</v>
      </c>
      <c r="F252" s="3">
        <f t="shared" si="23"/>
        <v>0.64040035214677771</v>
      </c>
      <c r="G252" s="3">
        <f t="shared" si="24"/>
        <v>0.9402713798018536</v>
      </c>
      <c r="H252" s="3">
        <f t="shared" si="25"/>
        <v>5.9728620198146364E-2</v>
      </c>
      <c r="I252" s="3">
        <f t="shared" si="26"/>
        <v>0.1446923174621802</v>
      </c>
      <c r="J252" s="2">
        <v>76531.724000000002</v>
      </c>
      <c r="K252" s="2">
        <v>49010.942999999999</v>
      </c>
      <c r="L252" s="2">
        <v>46083.587</v>
      </c>
      <c r="M252" s="2">
        <v>2927.3560000000002</v>
      </c>
      <c r="N252" s="2">
        <f t="shared" si="27"/>
        <v>27520.781000000003</v>
      </c>
      <c r="O252" s="2">
        <v>6667.9409999999998</v>
      </c>
      <c r="P252" t="s">
        <v>472</v>
      </c>
    </row>
    <row r="253" spans="1:16" x14ac:dyDescent="0.25">
      <c r="A253" s="1" t="s">
        <v>473</v>
      </c>
      <c r="B253" s="1" t="s">
        <v>463</v>
      </c>
      <c r="C253" s="1" t="s">
        <v>442</v>
      </c>
      <c r="D253" s="1" t="s">
        <v>417</v>
      </c>
      <c r="F253" s="3">
        <f t="shared" si="23"/>
        <v>0.64778131062774802</v>
      </c>
      <c r="G253" s="3">
        <f t="shared" si="24"/>
        <v>0.93969828003058808</v>
      </c>
      <c r="H253" s="3">
        <f t="shared" si="25"/>
        <v>6.0301719969411922E-2</v>
      </c>
      <c r="I253" s="3">
        <f t="shared" si="26"/>
        <v>0.12636794890817246</v>
      </c>
      <c r="J253" s="2">
        <v>76540.345000000001</v>
      </c>
      <c r="K253" s="2">
        <v>49581.404999999999</v>
      </c>
      <c r="L253" s="2">
        <v>46591.561000000002</v>
      </c>
      <c r="M253" s="2">
        <v>2989.8440000000001</v>
      </c>
      <c r="N253" s="2">
        <f t="shared" si="27"/>
        <v>26958.940000000002</v>
      </c>
      <c r="O253" s="2">
        <v>5887.68</v>
      </c>
      <c r="P253" t="s">
        <v>474</v>
      </c>
    </row>
    <row r="254" spans="1:16" x14ac:dyDescent="0.25">
      <c r="A254" s="1" t="s">
        <v>475</v>
      </c>
      <c r="B254" s="1" t="s">
        <v>463</v>
      </c>
      <c r="C254" s="1" t="s">
        <v>107</v>
      </c>
      <c r="D254" s="1" t="s">
        <v>417</v>
      </c>
      <c r="F254" s="3">
        <f t="shared" si="23"/>
        <v>0.65229908532939429</v>
      </c>
      <c r="G254" s="3">
        <f t="shared" si="24"/>
        <v>0.94793870537269542</v>
      </c>
      <c r="H254" s="3">
        <f t="shared" si="25"/>
        <v>5.2061274623940772E-2</v>
      </c>
      <c r="I254" s="3">
        <f t="shared" si="26"/>
        <v>0.13803909834283151</v>
      </c>
      <c r="J254" s="2">
        <v>76639.065000000002</v>
      </c>
      <c r="K254" s="2">
        <v>49991.591999999997</v>
      </c>
      <c r="L254" s="2">
        <v>47388.964999999997</v>
      </c>
      <c r="M254" s="2">
        <v>2602.6260000000002</v>
      </c>
      <c r="N254" s="2">
        <f t="shared" si="27"/>
        <v>26647.473000000005</v>
      </c>
      <c r="O254" s="2">
        <v>6541.53</v>
      </c>
      <c r="P254" t="s">
        <v>476</v>
      </c>
    </row>
    <row r="255" spans="1:16" x14ac:dyDescent="0.25">
      <c r="A255" s="1" t="s">
        <v>477</v>
      </c>
      <c r="B255" s="1" t="s">
        <v>463</v>
      </c>
      <c r="C255" s="1" t="s">
        <v>447</v>
      </c>
      <c r="D255" s="1" t="s">
        <v>417</v>
      </c>
      <c r="F255" s="3">
        <f t="shared" si="23"/>
        <v>0.66064860773722345</v>
      </c>
      <c r="G255" s="3">
        <f t="shared" si="24"/>
        <v>0.94695747626336979</v>
      </c>
      <c r="H255" s="3">
        <f t="shared" si="25"/>
        <v>5.3042523736630362E-2</v>
      </c>
      <c r="I255" s="3">
        <f t="shared" si="26"/>
        <v>0.14691838897372533</v>
      </c>
      <c r="J255" s="2">
        <v>76518.637000000002</v>
      </c>
      <c r="K255" s="2">
        <v>50551.930999999997</v>
      </c>
      <c r="L255" s="2">
        <v>47870.529000000002</v>
      </c>
      <c r="M255" s="2">
        <v>2681.402</v>
      </c>
      <c r="N255" s="2">
        <f t="shared" si="27"/>
        <v>25966.706000000006</v>
      </c>
      <c r="O255" s="2">
        <v>7033.0609999999997</v>
      </c>
      <c r="P255" t="s">
        <v>478</v>
      </c>
    </row>
    <row r="256" spans="1:16" x14ac:dyDescent="0.25">
      <c r="A256" s="1" t="s">
        <v>479</v>
      </c>
      <c r="B256" s="1" t="s">
        <v>463</v>
      </c>
      <c r="C256" s="1" t="s">
        <v>450</v>
      </c>
      <c r="D256" s="1" t="s">
        <v>417</v>
      </c>
      <c r="F256" s="3">
        <f t="shared" si="23"/>
        <v>0.65181823366707692</v>
      </c>
      <c r="G256" s="3">
        <f t="shared" si="24"/>
        <v>0.9501304635459954</v>
      </c>
      <c r="H256" s="3">
        <f t="shared" si="25"/>
        <v>4.9869516486062283E-2</v>
      </c>
      <c r="I256" s="3">
        <f t="shared" si="26"/>
        <v>0.15397244545943323</v>
      </c>
      <c r="J256" s="2">
        <v>76831.653999999995</v>
      </c>
      <c r="K256" s="2">
        <v>50080.273000000001</v>
      </c>
      <c r="L256" s="2">
        <v>47582.792999999998</v>
      </c>
      <c r="M256" s="2">
        <v>2497.4789999999998</v>
      </c>
      <c r="N256" s="2">
        <f t="shared" si="27"/>
        <v>26751.380999999994</v>
      </c>
      <c r="O256" s="2">
        <v>7326.4390000000003</v>
      </c>
      <c r="P256" t="s">
        <v>480</v>
      </c>
    </row>
    <row r="257" spans="1:16" x14ac:dyDescent="0.25">
      <c r="A257" s="1" t="s">
        <v>481</v>
      </c>
      <c r="B257" s="1" t="s">
        <v>463</v>
      </c>
      <c r="C257" s="1" t="s">
        <v>110</v>
      </c>
      <c r="D257" s="1" t="s">
        <v>417</v>
      </c>
      <c r="F257" s="3">
        <f t="shared" si="23"/>
        <v>0.64137679304591599</v>
      </c>
      <c r="G257" s="3">
        <f t="shared" si="23"/>
        <v>0.95457282741668548</v>
      </c>
      <c r="H257" s="3">
        <f t="shared" si="25"/>
        <v>4.5427192866344689E-2</v>
      </c>
      <c r="I257" s="3">
        <f t="shared" si="26"/>
        <v>0.14168495116529178</v>
      </c>
      <c r="J257" s="2">
        <v>76869.475999999995</v>
      </c>
      <c r="K257" s="2">
        <v>49302.298000000003</v>
      </c>
      <c r="L257" s="2">
        <v>47062.633999999998</v>
      </c>
      <c r="M257" s="2">
        <v>2239.665</v>
      </c>
      <c r="N257" s="2">
        <f t="shared" si="27"/>
        <v>27567.177999999993</v>
      </c>
      <c r="O257" s="2">
        <v>6668.067</v>
      </c>
      <c r="P257" t="s">
        <v>482</v>
      </c>
    </row>
    <row r="258" spans="1:16" x14ac:dyDescent="0.25">
      <c r="A258" s="1" t="s">
        <v>483</v>
      </c>
      <c r="B258" s="1" t="s">
        <v>463</v>
      </c>
      <c r="C258" s="1" t="s">
        <v>455</v>
      </c>
      <c r="D258" s="1" t="s">
        <v>417</v>
      </c>
      <c r="F258" s="3">
        <f t="shared" si="23"/>
        <v>0.6745385967197346</v>
      </c>
      <c r="G258" s="3">
        <f t="shared" si="23"/>
        <v>0.95804296935248212</v>
      </c>
      <c r="H258" s="3">
        <f t="shared" si="25"/>
        <v>4.1957030647517823E-2</v>
      </c>
      <c r="I258" s="3">
        <f t="shared" si="26"/>
        <v>0.14404123664299703</v>
      </c>
      <c r="J258" s="2">
        <v>76914.385999999999</v>
      </c>
      <c r="K258" s="2">
        <v>51881.722000000002</v>
      </c>
      <c r="L258" s="2">
        <v>49704.919000000002</v>
      </c>
      <c r="M258" s="2">
        <v>2176.8029999999999</v>
      </c>
      <c r="N258" s="2">
        <f t="shared" si="27"/>
        <v>25032.663999999997</v>
      </c>
      <c r="O258" s="2">
        <v>7159.558</v>
      </c>
      <c r="P258" t="s">
        <v>484</v>
      </c>
    </row>
    <row r="259" spans="1:16" x14ac:dyDescent="0.25">
      <c r="A259" s="1" t="s">
        <v>485</v>
      </c>
      <c r="B259" s="1" t="s">
        <v>463</v>
      </c>
      <c r="C259" s="1" t="s">
        <v>458</v>
      </c>
      <c r="D259" s="1" t="s">
        <v>417</v>
      </c>
      <c r="F259" s="3">
        <f t="shared" si="23"/>
        <v>0.66387719200035344</v>
      </c>
      <c r="G259" s="3">
        <f t="shared" si="23"/>
        <v>0.95668004953616015</v>
      </c>
      <c r="H259" s="3">
        <f t="shared" si="25"/>
        <v>4.3319950463839706E-2</v>
      </c>
      <c r="I259" s="3">
        <f t="shared" si="26"/>
        <v>0.12645727563197495</v>
      </c>
      <c r="J259" s="2">
        <v>77152.759000000005</v>
      </c>
      <c r="K259" s="2">
        <v>51219.957000000002</v>
      </c>
      <c r="L259" s="2">
        <v>49001.110999999997</v>
      </c>
      <c r="M259" s="2">
        <v>2218.846</v>
      </c>
      <c r="N259" s="2">
        <f t="shared" si="27"/>
        <v>25932.802000000003</v>
      </c>
      <c r="O259" s="2">
        <v>6196.5469999999996</v>
      </c>
      <c r="P259" t="s">
        <v>486</v>
      </c>
    </row>
    <row r="260" spans="1:16" x14ac:dyDescent="0.25">
      <c r="A260" s="1" t="s">
        <v>487</v>
      </c>
      <c r="B260" s="1" t="s">
        <v>463</v>
      </c>
      <c r="C260" s="1" t="s">
        <v>28</v>
      </c>
      <c r="D260" s="1" t="s">
        <v>417</v>
      </c>
      <c r="F260" s="3">
        <f t="shared" si="23"/>
        <v>0.64701787195983929</v>
      </c>
      <c r="G260" s="3">
        <f t="shared" si="23"/>
        <v>0.94610142228678085</v>
      </c>
      <c r="H260" s="3">
        <f t="shared" si="25"/>
        <v>5.3898577713219167E-2</v>
      </c>
      <c r="I260" s="3">
        <f t="shared" si="26"/>
        <v>0.14238773709421168</v>
      </c>
      <c r="J260" s="2">
        <v>76594.062000000005</v>
      </c>
      <c r="K260" s="2">
        <v>49557.726999999999</v>
      </c>
      <c r="L260" s="2">
        <v>46886.635999999999</v>
      </c>
      <c r="M260" s="2">
        <v>2671.0909999999999</v>
      </c>
      <c r="N260" s="2">
        <f t="shared" si="27"/>
        <v>27036.335000000006</v>
      </c>
      <c r="O260" s="2">
        <v>6676.0820000000003</v>
      </c>
      <c r="P260" t="s">
        <v>666</v>
      </c>
    </row>
    <row r="261" spans="1:16" x14ac:dyDescent="0.25">
      <c r="A261" s="1" t="s">
        <v>488</v>
      </c>
      <c r="B261" s="1" t="s">
        <v>489</v>
      </c>
      <c r="C261" s="1" t="s">
        <v>103</v>
      </c>
      <c r="D261" s="1" t="s">
        <v>417</v>
      </c>
      <c r="F261" s="3">
        <f t="shared" si="23"/>
        <v>0.64496706057503939</v>
      </c>
      <c r="G261" s="3">
        <f t="shared" ref="G261:G269" si="28">L261/K261</f>
        <v>0.95217877356047176</v>
      </c>
      <c r="H261" s="3">
        <f t="shared" si="25"/>
        <v>4.7821206330903025E-2</v>
      </c>
      <c r="I261" s="3">
        <f t="shared" si="26"/>
        <v>0.14053308980559728</v>
      </c>
      <c r="J261" s="2">
        <v>77104.563999999998</v>
      </c>
      <c r="K261" s="2">
        <v>49729.904000000002</v>
      </c>
      <c r="L261" s="2">
        <v>47351.758999999998</v>
      </c>
      <c r="M261" s="2">
        <v>2378.1439999999998</v>
      </c>
      <c r="N261" s="2">
        <f t="shared" si="27"/>
        <v>27374.659999999996</v>
      </c>
      <c r="O261" s="2">
        <v>6654.4889999999996</v>
      </c>
      <c r="P261" t="s">
        <v>490</v>
      </c>
    </row>
    <row r="262" spans="1:16" x14ac:dyDescent="0.25">
      <c r="A262" s="1" t="s">
        <v>491</v>
      </c>
      <c r="B262" s="1" t="s">
        <v>489</v>
      </c>
      <c r="C262" s="1" t="s">
        <v>430</v>
      </c>
      <c r="D262" s="1" t="s">
        <v>417</v>
      </c>
      <c r="F262" s="3">
        <f t="shared" si="23"/>
        <v>0.66583720725560669</v>
      </c>
      <c r="G262" s="3">
        <f t="shared" si="28"/>
        <v>0.95172868771629815</v>
      </c>
      <c r="H262" s="3">
        <f t="shared" si="25"/>
        <v>4.8271292779818321E-2</v>
      </c>
      <c r="I262" s="3">
        <f t="shared" si="26"/>
        <v>0.12883202514521366</v>
      </c>
      <c r="J262" s="2">
        <v>77003.566999999995</v>
      </c>
      <c r="K262" s="2">
        <v>51271.839999999997</v>
      </c>
      <c r="L262" s="2">
        <v>48796.881000000001</v>
      </c>
      <c r="M262" s="2">
        <v>2474.9580000000001</v>
      </c>
      <c r="N262" s="2">
        <f t="shared" si="27"/>
        <v>25731.726999999999</v>
      </c>
      <c r="O262" s="2">
        <v>6286.6009999999997</v>
      </c>
      <c r="P262" t="s">
        <v>492</v>
      </c>
    </row>
    <row r="263" spans="1:16" x14ac:dyDescent="0.25">
      <c r="A263" s="1" t="s">
        <v>493</v>
      </c>
      <c r="B263" s="1" t="s">
        <v>489</v>
      </c>
      <c r="C263" s="1" t="s">
        <v>433</v>
      </c>
      <c r="D263" s="1" t="s">
        <v>417</v>
      </c>
      <c r="F263" s="3">
        <f t="shared" si="23"/>
        <v>0.66011891735401695</v>
      </c>
      <c r="G263" s="3">
        <f t="shared" si="28"/>
        <v>0.95261458141964861</v>
      </c>
      <c r="H263" s="3">
        <f t="shared" si="25"/>
        <v>4.7385418580351439E-2</v>
      </c>
      <c r="I263" s="3">
        <f t="shared" si="26"/>
        <v>0.11201161369487571</v>
      </c>
      <c r="J263" s="2">
        <v>77255.502999999997</v>
      </c>
      <c r="K263" s="2">
        <v>50997.819000000003</v>
      </c>
      <c r="L263" s="2">
        <v>48581.266000000003</v>
      </c>
      <c r="M263" s="2">
        <v>2416.5529999999999</v>
      </c>
      <c r="N263" s="2">
        <f t="shared" si="27"/>
        <v>26257.683999999994</v>
      </c>
      <c r="O263" s="2">
        <v>5441.6660000000002</v>
      </c>
      <c r="P263" t="s">
        <v>494</v>
      </c>
    </row>
    <row r="264" spans="1:16" x14ac:dyDescent="0.25">
      <c r="A264" s="1" t="s">
        <v>495</v>
      </c>
      <c r="B264" s="1" t="s">
        <v>489</v>
      </c>
      <c r="C264" s="1" t="s">
        <v>105</v>
      </c>
      <c r="D264" s="1" t="s">
        <v>417</v>
      </c>
      <c r="F264" s="3">
        <f t="shared" si="23"/>
        <v>0.65123306419898641</v>
      </c>
      <c r="G264" s="3">
        <f t="shared" si="28"/>
        <v>0.95515903764699206</v>
      </c>
      <c r="H264" s="3">
        <f t="shared" si="25"/>
        <v>4.4840962353008003E-2</v>
      </c>
      <c r="I264" s="3">
        <f t="shared" si="26"/>
        <v>0.12909300311013253</v>
      </c>
      <c r="J264" s="2">
        <v>77259.926999999996</v>
      </c>
      <c r="K264" s="2">
        <v>50314.218999999997</v>
      </c>
      <c r="L264" s="2">
        <v>48058.080999999998</v>
      </c>
      <c r="M264" s="2">
        <v>2256.1379999999999</v>
      </c>
      <c r="N264" s="2">
        <f t="shared" si="27"/>
        <v>26945.707999999999</v>
      </c>
      <c r="O264" s="2">
        <v>6203.9620000000004</v>
      </c>
      <c r="P264" t="s">
        <v>496</v>
      </c>
    </row>
    <row r="265" spans="1:16" x14ac:dyDescent="0.25">
      <c r="A265" s="1" t="s">
        <v>497</v>
      </c>
      <c r="B265" s="1" t="s">
        <v>489</v>
      </c>
      <c r="C265" s="1" t="s">
        <v>439</v>
      </c>
      <c r="D265" s="1" t="s">
        <v>417</v>
      </c>
      <c r="F265" s="3">
        <f t="shared" si="23"/>
        <v>0.65346941408460835</v>
      </c>
      <c r="G265" s="3">
        <f t="shared" si="28"/>
        <v>0.95701872106453656</v>
      </c>
      <c r="H265" s="3">
        <f t="shared" si="25"/>
        <v>4.2981278935463475E-2</v>
      </c>
      <c r="I265" s="3">
        <f t="shared" si="26"/>
        <v>0.11729164330819054</v>
      </c>
      <c r="J265" s="2">
        <v>77169.572</v>
      </c>
      <c r="K265" s="2">
        <v>50427.955000000002</v>
      </c>
      <c r="L265" s="2">
        <v>48260.497000000003</v>
      </c>
      <c r="M265" s="2">
        <v>2167.4580000000001</v>
      </c>
      <c r="N265" s="2">
        <f t="shared" si="27"/>
        <v>26741.616999999998</v>
      </c>
      <c r="O265" s="2">
        <v>5660.5529999999999</v>
      </c>
      <c r="P265" t="s">
        <v>498</v>
      </c>
    </row>
    <row r="266" spans="1:16" x14ac:dyDescent="0.25">
      <c r="A266" s="1" t="s">
        <v>499</v>
      </c>
      <c r="B266" s="1" t="s">
        <v>489</v>
      </c>
      <c r="C266" s="1" t="s">
        <v>442</v>
      </c>
      <c r="D266" s="1" t="s">
        <v>417</v>
      </c>
      <c r="F266" s="3">
        <f t="shared" si="23"/>
        <v>0.66074217697023219</v>
      </c>
      <c r="G266" s="3">
        <f t="shared" si="28"/>
        <v>0.95452728362005634</v>
      </c>
      <c r="H266" s="3">
        <f t="shared" si="25"/>
        <v>4.5472716379943739E-2</v>
      </c>
      <c r="I266" s="3">
        <f t="shared" si="26"/>
        <v>0.12028369375161235</v>
      </c>
      <c r="J266" s="2">
        <v>77440.425000000003</v>
      </c>
      <c r="K266" s="2">
        <v>51168.154999999999</v>
      </c>
      <c r="L266" s="2">
        <v>48841.4</v>
      </c>
      <c r="M266" s="2">
        <v>2326.7550000000001</v>
      </c>
      <c r="N266" s="2">
        <f t="shared" si="27"/>
        <v>26272.270000000004</v>
      </c>
      <c r="O266" s="2">
        <v>5874.8239999999996</v>
      </c>
      <c r="P266" t="s">
        <v>500</v>
      </c>
    </row>
    <row r="267" spans="1:16" x14ac:dyDescent="0.25">
      <c r="A267" s="1" t="s">
        <v>501</v>
      </c>
      <c r="B267" s="1" t="s">
        <v>489</v>
      </c>
      <c r="C267" s="1" t="s">
        <v>107</v>
      </c>
      <c r="D267" s="1" t="s">
        <v>417</v>
      </c>
      <c r="F267" s="3">
        <f t="shared" si="23"/>
        <v>0.60034823121217606</v>
      </c>
      <c r="G267" s="3">
        <f t="shared" si="28"/>
        <v>0.95113554410636325</v>
      </c>
      <c r="H267" s="3">
        <f t="shared" si="25"/>
        <v>4.88644558936367E-2</v>
      </c>
      <c r="I267" s="3">
        <f t="shared" si="26"/>
        <v>0.15865117978004073</v>
      </c>
      <c r="J267" s="2">
        <v>78029.766000000003</v>
      </c>
      <c r="K267" s="2">
        <v>46845.031999999999</v>
      </c>
      <c r="L267" s="2">
        <v>44555.974999999999</v>
      </c>
      <c r="M267" s="2">
        <v>2289.0569999999998</v>
      </c>
      <c r="N267" s="2">
        <f t="shared" si="27"/>
        <v>31184.734000000004</v>
      </c>
      <c r="O267" s="2">
        <v>7068.8580000000002</v>
      </c>
      <c r="P267" t="s">
        <v>502</v>
      </c>
    </row>
    <row r="268" spans="1:16" x14ac:dyDescent="0.25">
      <c r="A268" s="1" t="s">
        <v>503</v>
      </c>
      <c r="B268" s="1" t="s">
        <v>489</v>
      </c>
      <c r="C268" s="1" t="s">
        <v>447</v>
      </c>
      <c r="D268" s="1" t="s">
        <v>417</v>
      </c>
      <c r="F268" s="3">
        <f t="shared" si="23"/>
        <v>0.64657361752909759</v>
      </c>
      <c r="G268" s="3">
        <f t="shared" si="28"/>
        <v>0.95587935632997179</v>
      </c>
      <c r="H268" s="3">
        <f t="shared" si="25"/>
        <v>4.4120623786191165E-2</v>
      </c>
      <c r="I268" s="3">
        <f t="shared" si="26"/>
        <v>0.11711656128289734</v>
      </c>
      <c r="J268" s="2">
        <v>77782.486999999994</v>
      </c>
      <c r="K268" s="2">
        <v>50292.103999999999</v>
      </c>
      <c r="L268" s="2">
        <v>48073.184000000001</v>
      </c>
      <c r="M268" s="2">
        <v>2218.9189999999999</v>
      </c>
      <c r="N268" s="2">
        <f t="shared" si="27"/>
        <v>27490.382999999994</v>
      </c>
      <c r="O268" s="2">
        <v>5630.1660000000002</v>
      </c>
      <c r="P268" t="s">
        <v>504</v>
      </c>
    </row>
    <row r="269" spans="1:16" x14ac:dyDescent="0.25">
      <c r="A269" s="1" t="s">
        <v>505</v>
      </c>
      <c r="B269" s="1" t="s">
        <v>489</v>
      </c>
      <c r="C269" s="1" t="s">
        <v>450</v>
      </c>
      <c r="D269" s="1" t="s">
        <v>417</v>
      </c>
      <c r="F269" s="3">
        <f t="shared" si="23"/>
        <v>0.64049602949730688</v>
      </c>
      <c r="G269" s="3">
        <f t="shared" si="28"/>
        <v>0.95466676953195773</v>
      </c>
      <c r="H269" s="3">
        <f t="shared" si="25"/>
        <v>4.5333210439753524E-2</v>
      </c>
      <c r="I269" s="3">
        <f t="shared" si="26"/>
        <v>0.1072527544733325</v>
      </c>
      <c r="J269" s="2">
        <v>77954.235000000001</v>
      </c>
      <c r="K269" s="2">
        <v>49929.377999999997</v>
      </c>
      <c r="L269" s="2">
        <v>47665.917999999998</v>
      </c>
      <c r="M269" s="2">
        <v>2263.4589999999998</v>
      </c>
      <c r="N269" s="2">
        <f t="shared" si="27"/>
        <v>28024.857000000004</v>
      </c>
      <c r="O269" s="2">
        <v>5112.3010000000004</v>
      </c>
      <c r="P269" t="s">
        <v>506</v>
      </c>
    </row>
    <row r="270" spans="1:16" x14ac:dyDescent="0.25">
      <c r="A270" s="1" t="s">
        <v>507</v>
      </c>
      <c r="B270" s="1" t="s">
        <v>489</v>
      </c>
      <c r="C270" s="1" t="s">
        <v>110</v>
      </c>
      <c r="D270" s="1" t="s">
        <v>417</v>
      </c>
      <c r="F270" s="3">
        <f t="shared" ref="F270:G273" si="29">K270/J270</f>
        <v>0.63946034557856457</v>
      </c>
      <c r="G270" s="3">
        <f t="shared" si="29"/>
        <v>0.9581121532060074</v>
      </c>
      <c r="H270" s="3">
        <f>M270/K270</f>
        <v>4.1887846793992697E-2</v>
      </c>
      <c r="I270" s="3">
        <f>O270/L270</f>
        <v>0.11711656796041536</v>
      </c>
      <c r="J270" s="2">
        <v>77999.398000000001</v>
      </c>
      <c r="K270" s="2">
        <v>49877.521999999997</v>
      </c>
      <c r="L270" s="2">
        <v>47788.26</v>
      </c>
      <c r="M270" s="2">
        <v>2089.2620000000002</v>
      </c>
      <c r="N270" s="2">
        <f>J270-K270</f>
        <v>28121.876000000004</v>
      </c>
      <c r="O270" s="2">
        <v>5596.7969999999996</v>
      </c>
      <c r="P270" t="s">
        <v>508</v>
      </c>
    </row>
    <row r="271" spans="1:16" x14ac:dyDescent="0.25">
      <c r="A271" s="1" t="s">
        <v>509</v>
      </c>
      <c r="B271" s="1" t="s">
        <v>489</v>
      </c>
      <c r="C271" s="1" t="s">
        <v>455</v>
      </c>
      <c r="D271" s="1" t="s">
        <v>417</v>
      </c>
      <c r="F271" s="3">
        <f t="shared" si="29"/>
        <v>0.65894503512117253</v>
      </c>
      <c r="G271" s="3">
        <f t="shared" si="29"/>
        <v>0.96437912074012655</v>
      </c>
      <c r="H271" s="3">
        <f>M271/K271</f>
        <v>3.5620879259873485E-2</v>
      </c>
      <c r="I271" s="3">
        <f>O271/L271</f>
        <v>0.11658680306005918</v>
      </c>
      <c r="J271" s="2">
        <v>78107.585999999996</v>
      </c>
      <c r="K271" s="2">
        <v>51468.606</v>
      </c>
      <c r="L271" s="2">
        <v>49635.249000000003</v>
      </c>
      <c r="M271" s="2">
        <v>1833.357</v>
      </c>
      <c r="N271" s="2">
        <f>J271-K271</f>
        <v>26638.979999999996</v>
      </c>
      <c r="O271" s="2">
        <v>5786.8149999999996</v>
      </c>
      <c r="P271" t="s">
        <v>510</v>
      </c>
    </row>
    <row r="272" spans="1:16" x14ac:dyDescent="0.25">
      <c r="A272" s="1" t="s">
        <v>511</v>
      </c>
      <c r="B272" s="1" t="s">
        <v>489</v>
      </c>
      <c r="C272" s="1" t="s">
        <v>458</v>
      </c>
      <c r="D272" s="1" t="s">
        <v>417</v>
      </c>
      <c r="F272" s="3">
        <f t="shared" si="29"/>
        <v>0.66648310129709132</v>
      </c>
      <c r="G272" s="3">
        <f t="shared" si="29"/>
        <v>0.96926281261604486</v>
      </c>
      <c r="H272" s="3">
        <f>M272/K272</f>
        <v>3.0737187383955117E-2</v>
      </c>
      <c r="I272" s="3">
        <f>O272/L272</f>
        <v>0.11895810222519335</v>
      </c>
      <c r="J272" s="2">
        <v>78211.92</v>
      </c>
      <c r="K272" s="2">
        <v>52126.923000000003</v>
      </c>
      <c r="L272" s="2">
        <v>50524.688000000002</v>
      </c>
      <c r="M272" s="2">
        <v>1602.2349999999999</v>
      </c>
      <c r="N272" s="2">
        <f>J272-K272</f>
        <v>26084.996999999996</v>
      </c>
      <c r="O272" s="2">
        <v>6010.3209999999999</v>
      </c>
      <c r="P272" t="s">
        <v>642</v>
      </c>
    </row>
    <row r="273" spans="1:16" x14ac:dyDescent="0.25">
      <c r="A273" s="1" t="s">
        <v>512</v>
      </c>
      <c r="B273" s="1" t="s">
        <v>489</v>
      </c>
      <c r="C273" s="1" t="s">
        <v>28</v>
      </c>
      <c r="D273" s="1" t="s">
        <v>417</v>
      </c>
      <c r="E273" s="1" t="s">
        <v>425</v>
      </c>
      <c r="F273" s="3">
        <f t="shared" si="29"/>
        <v>0.64906934649063885</v>
      </c>
      <c r="G273" s="3">
        <f t="shared" si="29"/>
        <v>0.95650041271321051</v>
      </c>
      <c r="H273" s="3">
        <f>M273/K273</f>
        <v>4.3499567436219029E-2</v>
      </c>
      <c r="I273" s="3">
        <f>O273/L273</f>
        <v>0.1234203342058449</v>
      </c>
      <c r="J273" s="2">
        <v>77613.256999999998</v>
      </c>
      <c r="K273" s="2">
        <v>50376.385999999999</v>
      </c>
      <c r="L273" s="2">
        <v>48185.034</v>
      </c>
      <c r="M273" s="2">
        <v>2191.3510000000001</v>
      </c>
      <c r="N273" s="2">
        <f>J273-K273</f>
        <v>27236.870999999999</v>
      </c>
      <c r="O273" s="2">
        <v>5947.0129999999999</v>
      </c>
      <c r="P273" t="s">
        <v>667</v>
      </c>
    </row>
    <row r="274" spans="1:16" x14ac:dyDescent="0.25">
      <c r="A274" s="1" t="s">
        <v>643</v>
      </c>
      <c r="B274" s="1" t="s">
        <v>657</v>
      </c>
      <c r="C274" s="1" t="s">
        <v>103</v>
      </c>
      <c r="D274" s="1" t="s">
        <v>417</v>
      </c>
      <c r="F274" s="3">
        <f t="shared" ref="F274:F278" si="30">K274/J274</f>
        <v>0.61119309526396914</v>
      </c>
      <c r="G274" s="3">
        <f t="shared" ref="G274:G278" si="31">L274/K274</f>
        <v>0.95510943155707362</v>
      </c>
      <c r="H274" s="3">
        <f t="shared" ref="H274:H279" si="32">M274/K274</f>
        <v>4.4890568442926361E-2</v>
      </c>
      <c r="I274" s="3">
        <f t="shared" ref="I274:I279" si="33">O274/L274</f>
        <v>0.13717458748837555</v>
      </c>
      <c r="J274" s="2">
        <v>78632.404999999999</v>
      </c>
      <c r="K274" s="2">
        <v>48059.582999999999</v>
      </c>
      <c r="L274" s="2">
        <v>45902.161</v>
      </c>
      <c r="M274" s="2">
        <v>2157.422</v>
      </c>
      <c r="N274" s="2">
        <f t="shared" ref="N274:N293" si="34">J274-K274</f>
        <v>30572.822</v>
      </c>
      <c r="O274" s="2">
        <v>6296.61</v>
      </c>
      <c r="P274" t="s">
        <v>656</v>
      </c>
    </row>
    <row r="275" spans="1:16" x14ac:dyDescent="0.25">
      <c r="A275" s="1" t="s">
        <v>644</v>
      </c>
      <c r="B275" s="1" t="s">
        <v>657</v>
      </c>
      <c r="C275" s="1" t="s">
        <v>430</v>
      </c>
      <c r="D275" s="1" t="s">
        <v>417</v>
      </c>
      <c r="F275" s="3">
        <f t="shared" si="30"/>
        <v>0.64804378119674044</v>
      </c>
      <c r="G275" s="3">
        <f t="shared" si="31"/>
        <v>0.96461365744041938</v>
      </c>
      <c r="H275" s="3">
        <f t="shared" si="32"/>
        <v>3.5386342559580682E-2</v>
      </c>
      <c r="I275" s="3">
        <f t="shared" si="33"/>
        <v>0.12413474921669926</v>
      </c>
      <c r="J275" s="2">
        <v>78306.858999999997</v>
      </c>
      <c r="K275" s="2">
        <v>50746.273000000001</v>
      </c>
      <c r="L275" s="2">
        <v>48950.548000000003</v>
      </c>
      <c r="M275" s="2">
        <v>1795.7249999999999</v>
      </c>
      <c r="N275" s="2">
        <f t="shared" si="34"/>
        <v>27560.585999999996</v>
      </c>
      <c r="O275" s="2">
        <v>6076.4639999999999</v>
      </c>
      <c r="P275" t="s">
        <v>658</v>
      </c>
    </row>
    <row r="276" spans="1:16" x14ac:dyDescent="0.25">
      <c r="A276" s="1" t="s">
        <v>645</v>
      </c>
      <c r="B276" s="1" t="s">
        <v>657</v>
      </c>
      <c r="C276" s="1" t="s">
        <v>433</v>
      </c>
      <c r="D276" s="1" t="s">
        <v>417</v>
      </c>
      <c r="F276" s="3">
        <f t="shared" si="30"/>
        <v>0.65317873180475028</v>
      </c>
      <c r="G276" s="3">
        <f t="shared" si="31"/>
        <v>0.96089400764617972</v>
      </c>
      <c r="H276" s="3">
        <f t="shared" si="32"/>
        <v>3.9105992353820243E-2</v>
      </c>
      <c r="I276" s="3">
        <f t="shared" si="33"/>
        <v>0.10967110358956031</v>
      </c>
      <c r="J276" s="2">
        <v>78314.534</v>
      </c>
      <c r="K276" s="2">
        <v>51153.387999999999</v>
      </c>
      <c r="L276" s="2">
        <v>49152.983999999997</v>
      </c>
      <c r="M276" s="2">
        <v>2000.404</v>
      </c>
      <c r="N276" s="2">
        <f t="shared" si="34"/>
        <v>27161.146000000001</v>
      </c>
      <c r="O276" s="2">
        <v>5390.6620000000003</v>
      </c>
      <c r="P276" t="s">
        <v>659</v>
      </c>
    </row>
    <row r="277" spans="1:16" x14ac:dyDescent="0.25">
      <c r="A277" s="1" t="s">
        <v>646</v>
      </c>
      <c r="B277" s="1" t="s">
        <v>657</v>
      </c>
      <c r="C277" s="1" t="s">
        <v>105</v>
      </c>
      <c r="D277" s="1" t="s">
        <v>417</v>
      </c>
      <c r="F277" s="3">
        <f t="shared" si="30"/>
        <v>0.64101765919686637</v>
      </c>
      <c r="G277" s="3">
        <f t="shared" si="31"/>
        <v>0.95950095998997365</v>
      </c>
      <c r="H277" s="3">
        <f t="shared" si="32"/>
        <v>4.0499040010026327E-2</v>
      </c>
      <c r="I277" s="3">
        <f t="shared" si="33"/>
        <v>0.14553005317659487</v>
      </c>
      <c r="J277" s="2">
        <v>78617.675000000003</v>
      </c>
      <c r="K277" s="2">
        <v>50395.317999999999</v>
      </c>
      <c r="L277" s="2">
        <v>48354.356</v>
      </c>
      <c r="M277" s="2">
        <v>2040.962</v>
      </c>
      <c r="N277" s="2">
        <v>28222.357</v>
      </c>
      <c r="O277" s="2">
        <v>7037.0119999999997</v>
      </c>
      <c r="P277" t="s">
        <v>660</v>
      </c>
    </row>
    <row r="278" spans="1:16" x14ac:dyDescent="0.25">
      <c r="A278" s="1" t="s">
        <v>647</v>
      </c>
      <c r="B278" s="1" t="s">
        <v>657</v>
      </c>
      <c r="C278" s="1" t="s">
        <v>439</v>
      </c>
      <c r="D278" s="1" t="s">
        <v>417</v>
      </c>
      <c r="F278" s="3">
        <f t="shared" si="30"/>
        <v>0.64820526458333438</v>
      </c>
      <c r="G278" s="3">
        <f t="shared" si="31"/>
        <v>0.95867987903546048</v>
      </c>
      <c r="H278" s="3">
        <f t="shared" si="32"/>
        <v>4.1320120964539651E-2</v>
      </c>
      <c r="I278" s="3">
        <f t="shared" si="33"/>
        <v>9.85360462451631E-2</v>
      </c>
      <c r="J278" s="2">
        <v>78635.017000000007</v>
      </c>
      <c r="K278" s="2">
        <v>50971.631999999998</v>
      </c>
      <c r="L278" s="2">
        <v>48865.478000000003</v>
      </c>
      <c r="M278" s="2">
        <v>2106.154</v>
      </c>
      <c r="N278" s="2">
        <f t="shared" si="34"/>
        <v>27663.385000000009</v>
      </c>
      <c r="O278" s="2">
        <v>4815.0110000000004</v>
      </c>
      <c r="P278" t="s">
        <v>661</v>
      </c>
    </row>
    <row r="279" spans="1:16" x14ac:dyDescent="0.25">
      <c r="A279" s="1" t="s">
        <v>648</v>
      </c>
      <c r="B279" s="1" t="s">
        <v>657</v>
      </c>
      <c r="C279" s="1" t="s">
        <v>442</v>
      </c>
      <c r="D279" s="1" t="s">
        <v>417</v>
      </c>
      <c r="F279" s="3">
        <f t="shared" ref="F279" si="35">K279/J279</f>
        <v>0.65995564923197714</v>
      </c>
      <c r="G279" s="3">
        <f t="shared" ref="G279" si="36">L279/K279</f>
        <v>0.96878736298544643</v>
      </c>
      <c r="H279" s="3">
        <f t="shared" si="32"/>
        <v>3.1212637014553603E-2</v>
      </c>
      <c r="I279" s="3">
        <f t="shared" si="33"/>
        <v>0.12098454750123523</v>
      </c>
      <c r="J279" s="2">
        <v>78638.547999999995</v>
      </c>
      <c r="K279" s="2">
        <v>51897.953999999998</v>
      </c>
      <c r="L279" s="2">
        <v>50278.082000000002</v>
      </c>
      <c r="M279" s="2">
        <v>1619.8720000000001</v>
      </c>
      <c r="N279" s="2">
        <f t="shared" si="34"/>
        <v>26740.593999999997</v>
      </c>
      <c r="O279" s="2">
        <v>6082.8710000000001</v>
      </c>
      <c r="P279" t="s">
        <v>662</v>
      </c>
    </row>
    <row r="280" spans="1:16" x14ac:dyDescent="0.25">
      <c r="A280" s="1" t="s">
        <v>649</v>
      </c>
      <c r="B280" s="1" t="s">
        <v>657</v>
      </c>
      <c r="C280" s="1" t="s">
        <v>107</v>
      </c>
      <c r="D280" s="1" t="s">
        <v>417</v>
      </c>
      <c r="F280" s="3">
        <f t="shared" ref="F280" si="37">K280/J280</f>
        <v>0.6345079922666238</v>
      </c>
      <c r="G280" s="3">
        <f t="shared" ref="G280" si="38">L280/K280</f>
        <v>0.95255090475919457</v>
      </c>
      <c r="H280" s="3">
        <f t="shared" ref="H280" si="39">M280/K280</f>
        <v>4.7449095240805372E-2</v>
      </c>
      <c r="I280" s="3">
        <f t="shared" ref="I280" si="40">O280/L280</f>
        <v>0.12107203315603994</v>
      </c>
      <c r="J280" s="2">
        <v>78894.39</v>
      </c>
      <c r="K280" s="2">
        <v>50059.120999999999</v>
      </c>
      <c r="L280" s="2">
        <v>47683.860999999997</v>
      </c>
      <c r="M280" s="2">
        <v>2375.2600000000002</v>
      </c>
      <c r="N280" s="2">
        <f t="shared" si="34"/>
        <v>28835.269</v>
      </c>
      <c r="O280" s="2">
        <v>5773.1819999999998</v>
      </c>
      <c r="P280" t="s">
        <v>663</v>
      </c>
    </row>
    <row r="281" spans="1:16" x14ac:dyDescent="0.25">
      <c r="A281" s="1" t="s">
        <v>650</v>
      </c>
      <c r="B281" s="1" t="s">
        <v>657</v>
      </c>
      <c r="C281" s="1" t="s">
        <v>447</v>
      </c>
      <c r="D281" s="1" t="s">
        <v>417</v>
      </c>
      <c r="E281" s="1" t="s">
        <v>425</v>
      </c>
      <c r="F281" s="3">
        <f t="shared" ref="F281:F285" si="41">K281/J281</f>
        <v>0.64807383986548939</v>
      </c>
      <c r="G281" s="3">
        <f t="shared" ref="G281:G285" si="42">L281/K281</f>
        <v>0.95958742054697199</v>
      </c>
      <c r="H281" s="3">
        <f t="shared" ref="H281:H285" si="43">M281/K281</f>
        <v>4.0412579453028008E-2</v>
      </c>
      <c r="I281" s="3">
        <f t="shared" ref="I281:I285" si="44">O281/L281</f>
        <v>0.11156186785894412</v>
      </c>
      <c r="J281" s="2">
        <v>79040.339000000007</v>
      </c>
      <c r="K281" s="2">
        <v>51223.976000000002</v>
      </c>
      <c r="L281" s="2">
        <v>49153.883000000002</v>
      </c>
      <c r="M281" s="2">
        <v>2070.0929999999998</v>
      </c>
      <c r="N281" s="2">
        <f t="shared" si="34"/>
        <v>27816.363000000005</v>
      </c>
      <c r="O281" s="2">
        <v>5483.6989999999996</v>
      </c>
      <c r="P281" t="s">
        <v>664</v>
      </c>
    </row>
    <row r="282" spans="1:16" x14ac:dyDescent="0.25">
      <c r="A282" s="1" t="s">
        <v>651</v>
      </c>
      <c r="B282" s="1" t="s">
        <v>657</v>
      </c>
      <c r="C282" s="1" t="s">
        <v>450</v>
      </c>
      <c r="D282" s="1" t="s">
        <v>417</v>
      </c>
      <c r="E282" s="1" t="s">
        <v>425</v>
      </c>
      <c r="F282" s="3">
        <f t="shared" si="41"/>
        <v>0.65692169377521137</v>
      </c>
      <c r="G282" s="3">
        <f t="shared" si="42"/>
        <v>0.963426043702307</v>
      </c>
      <c r="H282" s="3">
        <f t="shared" si="43"/>
        <v>3.6573956297693035E-2</v>
      </c>
      <c r="I282" s="3">
        <f t="shared" si="44"/>
        <v>0.11917612348984245</v>
      </c>
      <c r="J282" s="2">
        <v>78800.184999999998</v>
      </c>
      <c r="K282" s="2">
        <v>51765.550999999999</v>
      </c>
      <c r="L282" s="2">
        <v>49872.28</v>
      </c>
      <c r="M282" s="2">
        <v>1893.271</v>
      </c>
      <c r="N282" s="2">
        <f t="shared" si="34"/>
        <v>27034.633999999998</v>
      </c>
      <c r="O282" s="2">
        <v>5943.585</v>
      </c>
      <c r="P282" t="s">
        <v>665</v>
      </c>
    </row>
    <row r="283" spans="1:16" x14ac:dyDescent="0.25">
      <c r="A283" s="1" t="s">
        <v>652</v>
      </c>
      <c r="B283" s="1" t="s">
        <v>657</v>
      </c>
      <c r="C283" s="1" t="s">
        <v>110</v>
      </c>
      <c r="D283" s="1" t="s">
        <v>417</v>
      </c>
      <c r="E283" s="1" t="s">
        <v>425</v>
      </c>
      <c r="F283" s="3">
        <f t="shared" si="41"/>
        <v>0.63269217517625431</v>
      </c>
      <c r="G283" s="3">
        <f t="shared" si="42"/>
        <v>0.96078319137977941</v>
      </c>
      <c r="H283" s="3">
        <f t="shared" si="43"/>
        <v>3.9216808620220631E-2</v>
      </c>
      <c r="I283" s="3">
        <f t="shared" si="44"/>
        <v>0.12631792459682778</v>
      </c>
      <c r="J283" s="2">
        <v>79221.171000000002</v>
      </c>
      <c r="K283" s="2">
        <v>50122.614999999998</v>
      </c>
      <c r="L283" s="2">
        <v>48156.966</v>
      </c>
      <c r="M283" s="2">
        <v>1965.6489999999999</v>
      </c>
      <c r="N283" s="2">
        <f t="shared" si="34"/>
        <v>29098.556000000004</v>
      </c>
      <c r="O283" s="2">
        <v>6083.0879999999997</v>
      </c>
      <c r="P283" t="s">
        <v>668</v>
      </c>
    </row>
    <row r="284" spans="1:16" x14ac:dyDescent="0.25">
      <c r="A284" s="1" t="s">
        <v>653</v>
      </c>
      <c r="B284" s="1" t="s">
        <v>657</v>
      </c>
      <c r="C284" s="1" t="s">
        <v>455</v>
      </c>
      <c r="D284" s="1" t="s">
        <v>417</v>
      </c>
      <c r="E284" s="1" t="s">
        <v>425</v>
      </c>
      <c r="F284" s="3">
        <f t="shared" si="41"/>
        <v>0.64579733417179253</v>
      </c>
      <c r="G284" s="3">
        <f t="shared" si="42"/>
        <v>0.9675279024117095</v>
      </c>
      <c r="H284" s="3">
        <f t="shared" si="43"/>
        <v>3.2472097588290456E-2</v>
      </c>
      <c r="I284" s="3">
        <f t="shared" si="44"/>
        <v>0.10808609651845406</v>
      </c>
      <c r="J284" s="2">
        <v>79288.304999999993</v>
      </c>
      <c r="K284" s="2">
        <v>51204.175999999999</v>
      </c>
      <c r="L284" s="2">
        <v>49541.468999999997</v>
      </c>
      <c r="M284" s="2">
        <v>1662.7070000000001</v>
      </c>
      <c r="N284" s="2">
        <f t="shared" si="34"/>
        <v>28084.128999999994</v>
      </c>
      <c r="O284" s="2">
        <v>5354.7439999999997</v>
      </c>
      <c r="P284" t="s">
        <v>763</v>
      </c>
    </row>
    <row r="285" spans="1:16" x14ac:dyDescent="0.25">
      <c r="A285" s="1" t="s">
        <v>654</v>
      </c>
      <c r="B285" s="1" t="s">
        <v>657</v>
      </c>
      <c r="C285" s="1" t="s">
        <v>458</v>
      </c>
      <c r="D285" s="1" t="s">
        <v>417</v>
      </c>
      <c r="E285" s="1" t="s">
        <v>425</v>
      </c>
      <c r="F285" s="3">
        <f t="shared" si="41"/>
        <v>0.65146777423127411</v>
      </c>
      <c r="G285" s="3">
        <f t="shared" si="42"/>
        <v>0.96856075692664978</v>
      </c>
      <c r="H285" s="3">
        <f t="shared" si="43"/>
        <v>3.1439243073350213E-2</v>
      </c>
      <c r="I285" s="3">
        <f t="shared" si="44"/>
        <v>0.10920608875026799</v>
      </c>
      <c r="J285" s="2">
        <v>79534.983999999997</v>
      </c>
      <c r="K285" s="2">
        <v>51814.478999999999</v>
      </c>
      <c r="L285" s="2">
        <v>50185.470999999998</v>
      </c>
      <c r="M285" s="2">
        <v>1629.008</v>
      </c>
      <c r="N285" s="2">
        <f t="shared" si="34"/>
        <v>27720.504999999997</v>
      </c>
      <c r="O285" s="2">
        <v>5480.5590000000002</v>
      </c>
      <c r="P285" t="s">
        <v>765</v>
      </c>
    </row>
    <row r="286" spans="1:16" x14ac:dyDescent="0.25">
      <c r="A286" s="1" t="s">
        <v>655</v>
      </c>
      <c r="B286" s="1" t="s">
        <v>657</v>
      </c>
      <c r="C286" s="1" t="s">
        <v>28</v>
      </c>
      <c r="D286" s="1" t="s">
        <v>417</v>
      </c>
      <c r="E286" s="1" t="s">
        <v>425</v>
      </c>
      <c r="O286" s="2"/>
    </row>
    <row r="287" spans="1:16" x14ac:dyDescent="0.25">
      <c r="A287" s="1" t="s">
        <v>767</v>
      </c>
      <c r="B287" s="1" t="s">
        <v>781</v>
      </c>
      <c r="C287" s="1" t="s">
        <v>103</v>
      </c>
      <c r="D287" s="1" t="s">
        <v>417</v>
      </c>
      <c r="E287" s="1" t="s">
        <v>425</v>
      </c>
      <c r="F287" s="3">
        <f t="shared" ref="F287:F288" si="45">K287/J287</f>
        <v>0.63860962824397194</v>
      </c>
      <c r="G287" s="3">
        <f t="shared" ref="G287:G288" si="46">L287/K287</f>
        <v>0.95726078411505899</v>
      </c>
      <c r="H287" s="3">
        <f t="shared" ref="H287:H288" si="47">M287/K287</f>
        <v>4.2739215884941006E-2</v>
      </c>
      <c r="I287" s="3">
        <f t="shared" ref="I287:I288" si="48">O287/L287</f>
        <v>0.13342662775918007</v>
      </c>
      <c r="J287" s="2">
        <v>79315.19</v>
      </c>
      <c r="K287" s="2">
        <v>50651.444000000003</v>
      </c>
      <c r="L287" s="2">
        <v>48486.641000000003</v>
      </c>
      <c r="M287" s="2">
        <v>2164.8029999999999</v>
      </c>
      <c r="N287" s="2">
        <f t="shared" si="34"/>
        <v>28663.745999999999</v>
      </c>
      <c r="O287" s="2">
        <v>6469.4089999999997</v>
      </c>
      <c r="P287" t="s">
        <v>780</v>
      </c>
    </row>
    <row r="288" spans="1:16" x14ac:dyDescent="0.25">
      <c r="A288" s="1" t="s">
        <v>768</v>
      </c>
      <c r="B288" s="1" t="s">
        <v>781</v>
      </c>
      <c r="C288" s="1" t="s">
        <v>430</v>
      </c>
      <c r="D288" s="1" t="s">
        <v>417</v>
      </c>
      <c r="E288" s="1" t="s">
        <v>425</v>
      </c>
      <c r="F288" s="3">
        <f t="shared" si="45"/>
        <v>0.64473209315915503</v>
      </c>
      <c r="G288" s="3">
        <f t="shared" si="46"/>
        <v>0.96208863606203909</v>
      </c>
      <c r="H288" s="3">
        <f t="shared" si="47"/>
        <v>3.7911363937960858E-2</v>
      </c>
      <c r="I288" s="3">
        <f t="shared" si="48"/>
        <v>0.1008763827044134</v>
      </c>
      <c r="J288" s="2">
        <v>79244.729000000007</v>
      </c>
      <c r="K288" s="2">
        <v>51091.62</v>
      </c>
      <c r="L288" s="2">
        <v>49154.667000000001</v>
      </c>
      <c r="M288" s="2">
        <v>1936.953</v>
      </c>
      <c r="N288" s="2">
        <f t="shared" si="34"/>
        <v>28153.109000000004</v>
      </c>
      <c r="O288" s="2">
        <v>4958.5450000000001</v>
      </c>
      <c r="P288" t="s">
        <v>782</v>
      </c>
    </row>
    <row r="289" spans="1:16" x14ac:dyDescent="0.25">
      <c r="A289" s="1" t="s">
        <v>769</v>
      </c>
      <c r="B289" s="1" t="s">
        <v>781</v>
      </c>
      <c r="C289" s="1" t="s">
        <v>433</v>
      </c>
      <c r="D289" s="1" t="s">
        <v>417</v>
      </c>
      <c r="E289" s="37" t="s">
        <v>425</v>
      </c>
      <c r="F289" s="3">
        <f t="shared" ref="F289" si="49">K289/J289</f>
        <v>0.62855197137035979</v>
      </c>
      <c r="G289" s="3">
        <f t="shared" ref="G289" si="50">L289/K289</f>
        <v>0.96133642592656232</v>
      </c>
      <c r="H289" s="3">
        <f t="shared" ref="H289" si="51">M289/K289</f>
        <v>3.8663574073437589E-2</v>
      </c>
      <c r="I289" s="3">
        <f t="shared" ref="I289" si="52">O289/L289</f>
        <v>0.13404737188395227</v>
      </c>
      <c r="J289" s="2">
        <v>79478.47</v>
      </c>
      <c r="K289" s="2">
        <v>49956.349000000002</v>
      </c>
      <c r="L289" s="2">
        <v>48024.858</v>
      </c>
      <c r="M289" s="2">
        <v>1931.491</v>
      </c>
      <c r="N289" s="2">
        <f t="shared" si="34"/>
        <v>29522.120999999999</v>
      </c>
      <c r="O289" s="2">
        <v>6437.6059999999998</v>
      </c>
      <c r="P289" t="s">
        <v>783</v>
      </c>
    </row>
    <row r="290" spans="1:16" x14ac:dyDescent="0.25">
      <c r="A290" s="1" t="s">
        <v>770</v>
      </c>
      <c r="B290" s="1" t="s">
        <v>781</v>
      </c>
      <c r="C290" s="1" t="s">
        <v>105</v>
      </c>
      <c r="D290" s="1" t="s">
        <v>417</v>
      </c>
      <c r="E290" s="38" t="s">
        <v>425</v>
      </c>
      <c r="F290" s="3">
        <f t="shared" ref="F290" si="53">K290/J290</f>
        <v>0.63744363097856882</v>
      </c>
      <c r="G290" s="3">
        <f t="shared" ref="G290" si="54">L290/K290</f>
        <v>0.95932525707499128</v>
      </c>
      <c r="H290" s="3">
        <f t="shared" ref="H290" si="55">M290/K290</f>
        <v>4.0674742925008833E-2</v>
      </c>
      <c r="I290" s="3">
        <f t="shared" ref="I290" si="56">O290/L290</f>
        <v>0.14569266280032267</v>
      </c>
      <c r="J290" s="2">
        <v>79591.811000000002</v>
      </c>
      <c r="K290" s="2">
        <v>50735.292999999998</v>
      </c>
      <c r="L290" s="2">
        <v>48671.648000000001</v>
      </c>
      <c r="M290" s="2">
        <v>2063.645</v>
      </c>
      <c r="N290" s="2">
        <f t="shared" si="34"/>
        <v>28856.518000000004</v>
      </c>
      <c r="O290" s="2">
        <v>7091.1019999999999</v>
      </c>
      <c r="P290" t="s">
        <v>784</v>
      </c>
    </row>
    <row r="291" spans="1:16" x14ac:dyDescent="0.25">
      <c r="A291" s="1" t="s">
        <v>771</v>
      </c>
      <c r="B291" s="1" t="s">
        <v>781</v>
      </c>
      <c r="C291" s="1" t="s">
        <v>439</v>
      </c>
      <c r="D291" s="1" t="s">
        <v>417</v>
      </c>
      <c r="E291" s="1" t="s">
        <v>425</v>
      </c>
      <c r="F291" s="3">
        <f t="shared" ref="F291" si="57">K291/J291</f>
        <v>0.6584863836337842</v>
      </c>
      <c r="G291" s="3">
        <f t="shared" ref="G291" si="58">L291/K291</f>
        <v>0.96111235686185403</v>
      </c>
      <c r="H291" s="3">
        <f t="shared" ref="H291" si="59">M291/K291</f>
        <v>3.8887643138145953E-2</v>
      </c>
      <c r="I291" s="3">
        <f t="shared" ref="I291" si="60">O291/L291</f>
        <v>0.13129024415128956</v>
      </c>
      <c r="J291" s="2">
        <v>79461.839000000007</v>
      </c>
      <c r="K291" s="2">
        <v>52324.538999999997</v>
      </c>
      <c r="L291" s="2">
        <v>50289.760999999999</v>
      </c>
      <c r="M291" s="2">
        <v>2034.778</v>
      </c>
      <c r="N291" s="2">
        <f t="shared" si="34"/>
        <v>27137.30000000001</v>
      </c>
      <c r="O291" s="2">
        <v>6602.5550000000003</v>
      </c>
      <c r="P291" t="s">
        <v>809</v>
      </c>
    </row>
    <row r="292" spans="1:16" x14ac:dyDescent="0.25">
      <c r="A292" s="1" t="s">
        <v>772</v>
      </c>
      <c r="B292" s="1" t="s">
        <v>781</v>
      </c>
      <c r="C292" s="1" t="s">
        <v>442</v>
      </c>
      <c r="D292" s="1" t="s">
        <v>417</v>
      </c>
      <c r="E292" s="1" t="s">
        <v>425</v>
      </c>
      <c r="F292" s="3">
        <f t="shared" ref="F292:F293" si="61">K292/J292</f>
        <v>0.65710331091544816</v>
      </c>
      <c r="G292" s="3">
        <f t="shared" ref="G292:G293" si="62">L292/K292</f>
        <v>0.96282180199484058</v>
      </c>
      <c r="H292" s="3">
        <f t="shared" ref="H292:H293" si="63">M292/K292</f>
        <v>3.7178178929830163E-2</v>
      </c>
      <c r="I292" s="3">
        <f t="shared" ref="I292:I293" si="64">O292/L292</f>
        <v>0.11416914389709779</v>
      </c>
      <c r="J292" s="2">
        <v>79780.05</v>
      </c>
      <c r="K292" s="2">
        <v>52423.735000000001</v>
      </c>
      <c r="L292" s="2">
        <v>50474.714999999997</v>
      </c>
      <c r="M292" s="2">
        <v>1949.019</v>
      </c>
      <c r="N292" s="2">
        <f t="shared" si="34"/>
        <v>27356.315000000002</v>
      </c>
      <c r="O292" s="2">
        <v>5762.6549999999997</v>
      </c>
      <c r="P292" t="s">
        <v>820</v>
      </c>
    </row>
    <row r="293" spans="1:16" x14ac:dyDescent="0.25">
      <c r="A293" s="1" t="s">
        <v>773</v>
      </c>
      <c r="B293" s="1" t="s">
        <v>781</v>
      </c>
      <c r="C293" s="1" t="s">
        <v>107</v>
      </c>
      <c r="D293" s="1" t="s">
        <v>417</v>
      </c>
      <c r="E293" s="49" t="s">
        <v>425</v>
      </c>
      <c r="F293" s="3">
        <f t="shared" si="61"/>
        <v>0.60733264333125092</v>
      </c>
      <c r="G293" s="3">
        <f t="shared" si="62"/>
        <v>0.94668134653257563</v>
      </c>
      <c r="H293" s="3">
        <f t="shared" si="63"/>
        <v>5.3318653467424447E-2</v>
      </c>
      <c r="I293" s="3">
        <f t="shared" si="64"/>
        <v>0.14776248445292775</v>
      </c>
      <c r="J293" s="2">
        <v>80087.680999999997</v>
      </c>
      <c r="K293" s="2">
        <v>48639.862999999998</v>
      </c>
      <c r="L293" s="2">
        <v>46046.451000000001</v>
      </c>
      <c r="M293" s="2">
        <v>2593.4119999999998</v>
      </c>
      <c r="N293" s="2">
        <f t="shared" si="34"/>
        <v>31447.817999999999</v>
      </c>
      <c r="O293" s="2">
        <v>6803.9380000000001</v>
      </c>
      <c r="P293" t="s">
        <v>821</v>
      </c>
    </row>
    <row r="294" spans="1:16" x14ac:dyDescent="0.25">
      <c r="A294" s="1" t="s">
        <v>774</v>
      </c>
      <c r="B294" s="1" t="s">
        <v>781</v>
      </c>
      <c r="C294" s="1" t="s">
        <v>447</v>
      </c>
      <c r="D294" s="1" t="s">
        <v>417</v>
      </c>
      <c r="O294" s="2"/>
    </row>
    <row r="295" spans="1:16" x14ac:dyDescent="0.25">
      <c r="A295" s="1" t="s">
        <v>775</v>
      </c>
      <c r="B295" s="1" t="s">
        <v>781</v>
      </c>
      <c r="C295" s="1" t="s">
        <v>450</v>
      </c>
      <c r="D295" s="1" t="s">
        <v>417</v>
      </c>
      <c r="O295" s="2"/>
    </row>
    <row r="296" spans="1:16" x14ac:dyDescent="0.25">
      <c r="A296" s="1" t="s">
        <v>776</v>
      </c>
      <c r="B296" s="1" t="s">
        <v>781</v>
      </c>
      <c r="C296" s="1" t="s">
        <v>110</v>
      </c>
      <c r="D296" s="1" t="s">
        <v>417</v>
      </c>
      <c r="O296" s="2"/>
    </row>
    <row r="297" spans="1:16" x14ac:dyDescent="0.25">
      <c r="A297" s="1" t="s">
        <v>777</v>
      </c>
      <c r="B297" s="1" t="s">
        <v>781</v>
      </c>
      <c r="C297" s="1" t="s">
        <v>455</v>
      </c>
      <c r="D297" s="1" t="s">
        <v>417</v>
      </c>
      <c r="O297" s="2"/>
    </row>
    <row r="298" spans="1:16" x14ac:dyDescent="0.25">
      <c r="A298" s="1" t="s">
        <v>778</v>
      </c>
      <c r="B298" s="1" t="s">
        <v>781</v>
      </c>
      <c r="C298" s="1" t="s">
        <v>458</v>
      </c>
      <c r="D298" s="1" t="s">
        <v>417</v>
      </c>
      <c r="O298" s="2"/>
    </row>
    <row r="299" spans="1:16" x14ac:dyDescent="0.25">
      <c r="A299" s="1" t="s">
        <v>779</v>
      </c>
      <c r="B299" s="1" t="s">
        <v>781</v>
      </c>
      <c r="C299" s="1" t="s">
        <v>28</v>
      </c>
      <c r="D299" s="1" t="s">
        <v>417</v>
      </c>
      <c r="O299" s="2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45"/>
  <sheetViews>
    <sheetView workbookViewId="0">
      <pane xSplit="1" ySplit="1" topLeftCell="B29" activePane="bottomRight" state="frozen"/>
      <selection activeCell="B2" sqref="B2"/>
      <selection pane="topRight"/>
      <selection pane="bottomLeft"/>
      <selection pane="bottomRight" activeCell="A46" sqref="A46"/>
    </sheetView>
  </sheetViews>
  <sheetFormatPr defaultRowHeight="15" x14ac:dyDescent="0.25"/>
  <cols>
    <col min="2" max="9" width="16.42578125" customWidth="1"/>
    <col min="14" max="37" width="20.7109375" customWidth="1"/>
  </cols>
  <sheetData>
    <row r="1" spans="1:37" s="20" customFormat="1" ht="60" x14ac:dyDescent="0.25">
      <c r="A1" s="20" t="s">
        <v>1</v>
      </c>
      <c r="B1" s="20" t="s">
        <v>513</v>
      </c>
      <c r="C1" s="20" t="s">
        <v>514</v>
      </c>
      <c r="D1" s="20" t="s">
        <v>515</v>
      </c>
      <c r="E1" s="20" t="s">
        <v>516</v>
      </c>
      <c r="F1" s="20" t="s">
        <v>517</v>
      </c>
      <c r="G1" s="20" t="s">
        <v>518</v>
      </c>
      <c r="H1" s="20" t="s">
        <v>519</v>
      </c>
      <c r="I1" s="20" t="s">
        <v>520</v>
      </c>
      <c r="N1" s="20" t="s">
        <v>811</v>
      </c>
      <c r="O1" s="20" t="s">
        <v>810</v>
      </c>
      <c r="P1" s="20" t="s">
        <v>812</v>
      </c>
      <c r="Q1" s="33" t="s">
        <v>693</v>
      </c>
      <c r="R1" s="33" t="s">
        <v>692</v>
      </c>
      <c r="S1" s="33" t="s">
        <v>690</v>
      </c>
      <c r="T1" s="33" t="s">
        <v>689</v>
      </c>
      <c r="U1" s="33" t="s">
        <v>688</v>
      </c>
      <c r="V1" s="33" t="s">
        <v>687</v>
      </c>
      <c r="W1" s="33" t="s">
        <v>686</v>
      </c>
      <c r="X1" s="33" t="s">
        <v>683</v>
      </c>
      <c r="Y1" s="33" t="s">
        <v>682</v>
      </c>
      <c r="Z1" s="33" t="s">
        <v>681</v>
      </c>
      <c r="AA1" s="33" t="s">
        <v>680</v>
      </c>
      <c r="AB1" s="33" t="s">
        <v>679</v>
      </c>
      <c r="AC1" s="33" t="s">
        <v>678</v>
      </c>
      <c r="AD1" s="33" t="s">
        <v>677</v>
      </c>
      <c r="AE1" s="33" t="s">
        <v>676</v>
      </c>
      <c r="AF1" s="33" t="s">
        <v>675</v>
      </c>
      <c r="AG1" s="33" t="s">
        <v>674</v>
      </c>
      <c r="AH1" s="33" t="s">
        <v>673</v>
      </c>
      <c r="AI1" s="33" t="s">
        <v>672</v>
      </c>
      <c r="AJ1" s="33" t="s">
        <v>671</v>
      </c>
      <c r="AK1" s="33" t="s">
        <v>670</v>
      </c>
    </row>
    <row r="2" spans="1:37" x14ac:dyDescent="0.25">
      <c r="A2">
        <v>1980</v>
      </c>
      <c r="B2" s="21">
        <v>28967</v>
      </c>
      <c r="C2" s="21">
        <v>59.6</v>
      </c>
      <c r="D2" s="21">
        <v>17268</v>
      </c>
      <c r="E2" s="21">
        <v>92.1</v>
      </c>
      <c r="F2" s="21">
        <v>15900</v>
      </c>
      <c r="G2" s="21">
        <v>7.9</v>
      </c>
      <c r="H2" s="21">
        <v>1368</v>
      </c>
      <c r="I2" s="21"/>
      <c r="L2" s="48"/>
      <c r="M2" s="48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</row>
    <row r="3" spans="1:37" x14ac:dyDescent="0.25">
      <c r="A3">
        <v>1981</v>
      </c>
      <c r="B3" s="21">
        <v>29501</v>
      </c>
      <c r="C3" s="21">
        <v>61.7</v>
      </c>
      <c r="D3" s="21">
        <v>18202</v>
      </c>
      <c r="E3" s="21">
        <v>91.2</v>
      </c>
      <c r="F3" s="21">
        <v>16595</v>
      </c>
      <c r="G3" s="21">
        <v>8.8000000000000007</v>
      </c>
      <c r="H3" s="21">
        <v>1606</v>
      </c>
      <c r="I3" s="21"/>
      <c r="L3" s="48"/>
      <c r="M3" s="48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</row>
    <row r="4" spans="1:37" x14ac:dyDescent="0.25">
      <c r="A4">
        <v>1982</v>
      </c>
      <c r="B4" s="21">
        <v>30414</v>
      </c>
      <c r="C4" s="21">
        <v>61</v>
      </c>
      <c r="D4" s="21">
        <v>18551</v>
      </c>
      <c r="E4" s="21">
        <v>90.6</v>
      </c>
      <c r="F4" s="21">
        <v>16808</v>
      </c>
      <c r="G4" s="21">
        <v>9.4</v>
      </c>
      <c r="H4" s="21">
        <v>1742</v>
      </c>
      <c r="I4" s="21"/>
      <c r="L4" s="48"/>
      <c r="M4" s="48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</row>
    <row r="5" spans="1:37" x14ac:dyDescent="0.25">
      <c r="A5">
        <v>1983</v>
      </c>
      <c r="B5" s="21">
        <v>31278</v>
      </c>
      <c r="C5" s="21">
        <v>63.5</v>
      </c>
      <c r="D5" s="21">
        <v>19855</v>
      </c>
      <c r="E5" s="21">
        <v>89.6</v>
      </c>
      <c r="F5" s="21">
        <v>17791</v>
      </c>
      <c r="G5" s="21">
        <v>10.4</v>
      </c>
      <c r="H5" s="21">
        <v>2064</v>
      </c>
      <c r="I5" s="21"/>
      <c r="L5" s="48"/>
      <c r="M5" s="48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</row>
    <row r="6" spans="1:37" x14ac:dyDescent="0.25">
      <c r="A6">
        <v>1984</v>
      </c>
      <c r="B6" s="21">
        <v>32261</v>
      </c>
      <c r="C6" s="21">
        <v>63.3</v>
      </c>
      <c r="D6" s="21">
        <v>20416</v>
      </c>
      <c r="E6" s="21">
        <v>89.6</v>
      </c>
      <c r="F6" s="21">
        <v>18292</v>
      </c>
      <c r="G6" s="21">
        <v>10.4</v>
      </c>
      <c r="H6" s="21">
        <v>2124</v>
      </c>
      <c r="I6" s="21"/>
      <c r="L6" s="48"/>
      <c r="M6" s="48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</row>
    <row r="7" spans="1:37" x14ac:dyDescent="0.25">
      <c r="A7">
        <v>1985</v>
      </c>
      <c r="B7" s="21">
        <v>32889</v>
      </c>
      <c r="C7" s="21">
        <v>63.1</v>
      </c>
      <c r="D7" s="21">
        <v>20743</v>
      </c>
      <c r="E7" s="21">
        <v>87.4</v>
      </c>
      <c r="F7" s="21">
        <v>18136</v>
      </c>
      <c r="G7" s="21">
        <v>12.6</v>
      </c>
      <c r="H7" s="21">
        <v>2608</v>
      </c>
      <c r="I7" s="21"/>
      <c r="L7" s="48"/>
      <c r="M7" s="48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</row>
    <row r="8" spans="1:37" x14ac:dyDescent="0.25">
      <c r="A8">
        <v>1986</v>
      </c>
      <c r="B8" s="21">
        <v>33469</v>
      </c>
      <c r="C8" s="21">
        <v>63.8</v>
      </c>
      <c r="D8" s="21">
        <v>21362</v>
      </c>
      <c r="E8" s="21">
        <v>88.2</v>
      </c>
      <c r="F8" s="21">
        <v>18836</v>
      </c>
      <c r="G8" s="21">
        <v>11.8</v>
      </c>
      <c r="H8" s="21">
        <v>2526</v>
      </c>
      <c r="I8" s="21"/>
      <c r="L8" s="48"/>
      <c r="M8" s="48"/>
      <c r="N8" s="48"/>
      <c r="O8" s="48"/>
      <c r="P8" s="48"/>
      <c r="Q8" s="48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</row>
    <row r="9" spans="1:37" x14ac:dyDescent="0.25">
      <c r="A9">
        <v>1987</v>
      </c>
      <c r="B9" s="21">
        <v>34462</v>
      </c>
      <c r="C9" s="21">
        <v>65.5</v>
      </c>
      <c r="D9" s="21">
        <v>22563</v>
      </c>
      <c r="E9" s="21">
        <v>88.8</v>
      </c>
      <c r="F9" s="21">
        <v>20040</v>
      </c>
      <c r="G9" s="21">
        <v>11.2</v>
      </c>
      <c r="H9" s="21">
        <v>2523</v>
      </c>
      <c r="I9" s="21">
        <v>26.5</v>
      </c>
      <c r="L9" s="48"/>
      <c r="M9" s="48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</row>
    <row r="10" spans="1:37" x14ac:dyDescent="0.25">
      <c r="A10">
        <v>1988</v>
      </c>
      <c r="B10" s="21">
        <v>35478</v>
      </c>
      <c r="C10" s="21">
        <v>66.099999999999994</v>
      </c>
      <c r="D10" s="21">
        <v>23449</v>
      </c>
      <c r="E10" s="21">
        <v>90.4</v>
      </c>
      <c r="F10" s="21">
        <v>21205</v>
      </c>
      <c r="G10" s="21">
        <v>9.6</v>
      </c>
      <c r="H10" s="21">
        <v>2244</v>
      </c>
      <c r="I10" s="21">
        <v>23.5</v>
      </c>
      <c r="L10" s="48" t="s">
        <v>817</v>
      </c>
      <c r="M10" s="48"/>
      <c r="N10" s="47">
        <f>AVERAGE(9974, 10089, 9891, 9920)</f>
        <v>9968.5</v>
      </c>
      <c r="O10" s="47">
        <f>AVERAGE(SUM(145,2085,85,762),SUM(176,2158,80,836),SUM(163,2250,80,865),SUM(157,2238,95,858))</f>
        <v>3258.25</v>
      </c>
      <c r="P10" s="47">
        <f>AVERAGE(SUM(2795,955,393,3632),SUM(2788,1025,406,3582,1),SUM(2930,1029,381,3765,1),SUM(2972,1049,379,3827,2))</f>
        <v>7978</v>
      </c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</row>
    <row r="11" spans="1:37" x14ac:dyDescent="0.25">
      <c r="A11">
        <v>1989</v>
      </c>
      <c r="B11" s="21">
        <v>36520</v>
      </c>
      <c r="C11" s="21">
        <v>66</v>
      </c>
      <c r="D11" s="21">
        <v>24120</v>
      </c>
      <c r="E11" s="21">
        <v>90.8</v>
      </c>
      <c r="F11" s="21">
        <v>21908</v>
      </c>
      <c r="G11" s="21">
        <v>9.1999999999999993</v>
      </c>
      <c r="H11" s="21">
        <v>2212</v>
      </c>
      <c r="I11" s="21">
        <v>23.2</v>
      </c>
      <c r="L11" s="48" t="s">
        <v>818</v>
      </c>
      <c r="M11" s="48"/>
      <c r="N11" s="47">
        <f>AVERAGE(9650, 10205, 9896, 9852)</f>
        <v>9900.75</v>
      </c>
      <c r="O11" s="47">
        <f>AVERAGE(SUM(182,2321,89,949),SUM(180,2309,96,959),SUM(156,2336,96,905),SUM(154,2298,83,911))</f>
        <v>3506</v>
      </c>
      <c r="P11" s="47">
        <f>AVERAGE(SUM(3010,1055,388,3907,1),SUM(3138,1082,399,3965,10),SUM(3098,1055,405,3925,16),SUM(3074,1095,398,3972,13))</f>
        <v>8501.5</v>
      </c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</row>
    <row r="12" spans="1:37" x14ac:dyDescent="0.25">
      <c r="A12">
        <v>1990</v>
      </c>
      <c r="B12" s="21">
        <v>37636</v>
      </c>
      <c r="C12" s="21">
        <v>64.400000000000006</v>
      </c>
      <c r="D12" s="21">
        <v>24244</v>
      </c>
      <c r="E12" s="21">
        <v>91.6</v>
      </c>
      <c r="F12" s="21">
        <v>22212</v>
      </c>
      <c r="G12" s="21">
        <v>8.4</v>
      </c>
      <c r="H12" s="21">
        <v>2032</v>
      </c>
      <c r="I12" s="21">
        <v>22.4</v>
      </c>
      <c r="L12" s="48" t="s">
        <v>819</v>
      </c>
      <c r="M12" s="48"/>
      <c r="N12" s="47">
        <f>AVERAGE(9750, 10008, 10185)</f>
        <v>9981</v>
      </c>
      <c r="O12" s="47">
        <f>AVERAGE(SUM(139, 2309, 84, 959),SUM(116, 2210, 91, 970),SUM(133, 2188, 91, 974))</f>
        <v>3421.3333333333335</v>
      </c>
      <c r="P12" s="47">
        <f>AVERAGE(SUM(3188, 1062, 410, 3983, 16),SUM(3134, 1089, 451, 4119, 14),SUM(3145, 1137, 444, 4220, 15))</f>
        <v>8809</v>
      </c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</row>
    <row r="13" spans="1:37" x14ac:dyDescent="0.25">
      <c r="A13">
        <v>1991</v>
      </c>
      <c r="B13" s="21">
        <v>38599</v>
      </c>
      <c r="C13" s="21">
        <v>66.400000000000006</v>
      </c>
      <c r="D13" s="21">
        <v>25631</v>
      </c>
      <c r="E13" s="21">
        <v>89.4</v>
      </c>
      <c r="F13" s="21">
        <v>22914</v>
      </c>
      <c r="G13" s="21">
        <v>10.6</v>
      </c>
      <c r="H13" s="21">
        <v>2716</v>
      </c>
      <c r="I13" s="21">
        <v>22.5</v>
      </c>
      <c r="L13" s="48" t="s">
        <v>816</v>
      </c>
      <c r="M13" s="48"/>
      <c r="N13" s="47">
        <f>AVERAGE(9999,10538,10219,10403)</f>
        <v>10289.75</v>
      </c>
      <c r="O13" s="47">
        <f>AVERAGE(SUM(130,2292,97,974),SUM(150, 2434, 102, 1033),SUM(132, 2378, 99, 1019),SUM(150,2391,99,1046))</f>
        <v>3631.5</v>
      </c>
      <c r="P13" s="47">
        <f>AVERAGE(SUM(3228,1170,476,4159,8),SUM(3409,1148,467,4263,15),SUM(3065,1106,464,4093,10),SUM(3172,1143,451,4116,9))</f>
        <v>8993</v>
      </c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</row>
    <row r="14" spans="1:37" x14ac:dyDescent="0.25">
      <c r="A14">
        <v>1992</v>
      </c>
      <c r="B14" s="21">
        <v>39831</v>
      </c>
      <c r="C14" s="21">
        <v>66</v>
      </c>
      <c r="D14" s="21">
        <v>26290</v>
      </c>
      <c r="E14" s="21">
        <v>90.1</v>
      </c>
      <c r="F14" s="21">
        <v>23696</v>
      </c>
      <c r="G14" s="21">
        <v>9.9</v>
      </c>
      <c r="H14" s="21">
        <v>2594</v>
      </c>
      <c r="I14" s="21">
        <v>20</v>
      </c>
      <c r="L14" s="48" t="s">
        <v>815</v>
      </c>
      <c r="M14" s="48"/>
      <c r="N14" s="47">
        <f>AVERAGE(10297, 10873, 10867, 10869)</f>
        <v>10726.5</v>
      </c>
      <c r="O14" s="47">
        <f>AVERAGE(SUM(146, 2452, 96, 1084),SUM(153, 2559, 93, 1074),SUM(146, 2535, 84, 1055),SUM(143, 2546, 92, 1035))</f>
        <v>3823.25</v>
      </c>
      <c r="P14" s="47">
        <f>AVERAGE(SUM(3177, 1150, 454, 4163, 15),SUM(3320, 1229, 427, 4193, 16),SUM(3325, 1217, 445, 4202, 23),SUM(3283, 1221, 452, 4254, 21))</f>
        <v>9146.75</v>
      </c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</row>
    <row r="15" spans="1:37" x14ac:dyDescent="0.25">
      <c r="A15">
        <v>1993</v>
      </c>
      <c r="B15" s="21">
        <v>41004</v>
      </c>
      <c r="C15" s="21">
        <v>65.599999999999994</v>
      </c>
      <c r="D15" s="21">
        <v>26879</v>
      </c>
      <c r="E15" s="21">
        <v>90.7</v>
      </c>
      <c r="F15" s="21">
        <v>24382</v>
      </c>
      <c r="G15" s="21">
        <v>9.3000000000000007</v>
      </c>
      <c r="H15" s="21">
        <v>2497</v>
      </c>
      <c r="I15" s="21">
        <v>21.7</v>
      </c>
      <c r="L15" t="s">
        <v>814</v>
      </c>
      <c r="N15" s="2">
        <v>11139</v>
      </c>
      <c r="O15" s="2">
        <v>3804</v>
      </c>
      <c r="P15" s="2">
        <v>9440</v>
      </c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</row>
    <row r="16" spans="1:37" x14ac:dyDescent="0.25">
      <c r="A16">
        <v>1994</v>
      </c>
      <c r="B16" s="21">
        <v>42213</v>
      </c>
      <c r="C16" s="21">
        <v>65.5</v>
      </c>
      <c r="D16" s="21">
        <v>27654</v>
      </c>
      <c r="E16" s="21">
        <v>90.5</v>
      </c>
      <c r="F16" s="21">
        <v>25032</v>
      </c>
      <c r="G16" s="21">
        <v>9.5</v>
      </c>
      <c r="H16" s="21">
        <v>2622</v>
      </c>
      <c r="I16" s="21">
        <v>21.4</v>
      </c>
      <c r="L16" t="s">
        <v>814</v>
      </c>
      <c r="N16" s="2">
        <v>11286</v>
      </c>
      <c r="O16" s="2">
        <v>3948</v>
      </c>
      <c r="P16" s="2">
        <v>9798</v>
      </c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</row>
    <row r="17" spans="1:37" x14ac:dyDescent="0.25">
      <c r="A17">
        <v>1995</v>
      </c>
      <c r="B17" s="21">
        <v>43156</v>
      </c>
      <c r="C17" s="21">
        <v>65.8</v>
      </c>
      <c r="D17" s="21">
        <v>28380</v>
      </c>
      <c r="E17" s="21">
        <v>90.5</v>
      </c>
      <c r="F17" s="21">
        <v>25676</v>
      </c>
      <c r="G17" s="21">
        <v>9.5</v>
      </c>
      <c r="H17" s="21">
        <v>2704</v>
      </c>
      <c r="I17" s="21">
        <v>20</v>
      </c>
      <c r="L17" t="s">
        <v>814</v>
      </c>
      <c r="N17" s="2">
        <v>11147</v>
      </c>
      <c r="O17" s="2">
        <v>4139</v>
      </c>
      <c r="P17" s="2">
        <v>10391</v>
      </c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</row>
    <row r="18" spans="1:37" x14ac:dyDescent="0.25">
      <c r="A18">
        <v>1996</v>
      </c>
      <c r="B18" s="21">
        <v>44599</v>
      </c>
      <c r="C18" s="21">
        <v>66.7</v>
      </c>
      <c r="D18" s="21">
        <v>29733</v>
      </c>
      <c r="E18" s="21">
        <v>91.4</v>
      </c>
      <c r="F18" s="21">
        <v>27186</v>
      </c>
      <c r="G18" s="21">
        <v>8.6</v>
      </c>
      <c r="H18" s="21">
        <v>2546</v>
      </c>
      <c r="I18" s="21">
        <v>21</v>
      </c>
      <c r="L18" t="s">
        <v>814</v>
      </c>
      <c r="N18" s="2">
        <v>11523</v>
      </c>
      <c r="O18" s="2">
        <v>4430</v>
      </c>
      <c r="P18" s="2">
        <v>11112</v>
      </c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</row>
    <row r="19" spans="1:37" x14ac:dyDescent="0.25">
      <c r="A19">
        <v>1997</v>
      </c>
      <c r="B19" s="21">
        <v>43704</v>
      </c>
      <c r="C19" s="21">
        <v>66.099999999999994</v>
      </c>
      <c r="D19" s="21">
        <v>28902</v>
      </c>
      <c r="E19" s="21">
        <v>91.2</v>
      </c>
      <c r="F19" s="21">
        <v>26365</v>
      </c>
      <c r="G19" s="21">
        <v>8.8000000000000007</v>
      </c>
      <c r="H19" s="21">
        <v>2537</v>
      </c>
      <c r="I19" s="21">
        <v>21.9</v>
      </c>
      <c r="L19" t="s">
        <v>814</v>
      </c>
      <c r="N19" s="47">
        <v>10762.656278188706</v>
      </c>
      <c r="O19" s="47">
        <v>4404.9479523723612</v>
      </c>
      <c r="P19" s="47">
        <v>11197.157946960129</v>
      </c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</row>
    <row r="20" spans="1:37" x14ac:dyDescent="0.25">
      <c r="A20">
        <v>1998</v>
      </c>
      <c r="B20" s="21">
        <v>44995</v>
      </c>
      <c r="C20" s="21">
        <v>65.900000000000006</v>
      </c>
      <c r="D20" s="21">
        <v>29674</v>
      </c>
      <c r="E20" s="21">
        <v>89.7</v>
      </c>
      <c r="F20" s="21">
        <v>26631</v>
      </c>
      <c r="G20" s="21">
        <v>10.3</v>
      </c>
      <c r="H20" s="21">
        <v>3043</v>
      </c>
      <c r="I20" s="21">
        <v>21.6</v>
      </c>
      <c r="L20" t="s">
        <v>814</v>
      </c>
      <c r="N20" s="2">
        <v>10091</v>
      </c>
      <c r="O20">
        <v>4542</v>
      </c>
      <c r="P20">
        <v>11999</v>
      </c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</row>
    <row r="21" spans="1:37" x14ac:dyDescent="0.25">
      <c r="A21" s="8">
        <v>1999</v>
      </c>
      <c r="B21" s="45">
        <v>46321</v>
      </c>
      <c r="C21" s="45">
        <v>66.400000000000006</v>
      </c>
      <c r="D21" s="45">
        <v>30759</v>
      </c>
      <c r="E21" s="45">
        <v>90.2</v>
      </c>
      <c r="F21" s="45">
        <v>27742</v>
      </c>
      <c r="G21" s="45">
        <v>9.8000000000000007</v>
      </c>
      <c r="H21" s="45">
        <v>3017</v>
      </c>
      <c r="I21" s="45">
        <v>22.1</v>
      </c>
      <c r="L21" t="s">
        <v>814</v>
      </c>
      <c r="N21" s="2">
        <v>10774</v>
      </c>
      <c r="O21">
        <v>4515</v>
      </c>
      <c r="P21">
        <v>12452</v>
      </c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</row>
    <row r="22" spans="1:37" x14ac:dyDescent="0.25">
      <c r="A22">
        <v>2000</v>
      </c>
      <c r="B22" s="21">
        <v>47640</v>
      </c>
      <c r="C22" s="21">
        <v>64.900000000000006</v>
      </c>
      <c r="D22" s="21">
        <v>30911</v>
      </c>
      <c r="E22" s="21">
        <v>88.809808805926693</v>
      </c>
      <c r="F22" s="21">
        <v>27452</v>
      </c>
      <c r="G22" s="21">
        <v>11.190191194073307</v>
      </c>
      <c r="H22" s="21">
        <v>3459</v>
      </c>
      <c r="I22" s="21">
        <v>21.7</v>
      </c>
      <c r="L22" s="46" t="s">
        <v>813</v>
      </c>
      <c r="M22" s="46"/>
      <c r="N22" s="2">
        <v>10181</v>
      </c>
      <c r="O22" s="2">
        <v>4455</v>
      </c>
      <c r="P22" s="2">
        <v>12817</v>
      </c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</row>
    <row r="23" spans="1:37" x14ac:dyDescent="0.25">
      <c r="A23">
        <v>2001</v>
      </c>
      <c r="B23" s="21">
        <v>48929</v>
      </c>
      <c r="C23" s="21">
        <v>67.099999999999994</v>
      </c>
      <c r="D23" s="21">
        <v>32809</v>
      </c>
      <c r="E23" s="21">
        <v>88.865859977445211</v>
      </c>
      <c r="F23" s="21">
        <v>29156</v>
      </c>
      <c r="G23" s="21">
        <v>11.134140022554787</v>
      </c>
      <c r="H23" s="21">
        <v>3653</v>
      </c>
      <c r="I23" s="21">
        <v>17.2</v>
      </c>
      <c r="L23" s="46" t="s">
        <v>813</v>
      </c>
      <c r="M23" s="46"/>
      <c r="N23" s="2">
        <v>10850</v>
      </c>
      <c r="O23" s="2">
        <v>4712</v>
      </c>
      <c r="P23" s="2">
        <v>13592</v>
      </c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</row>
    <row r="24" spans="1:37" x14ac:dyDescent="0.25">
      <c r="A24">
        <v>2002</v>
      </c>
      <c r="B24" s="21">
        <v>50344</v>
      </c>
      <c r="C24" s="21">
        <v>67.400000000000006</v>
      </c>
      <c r="D24" s="21">
        <v>33936</v>
      </c>
      <c r="E24" s="21">
        <v>88.584394153701083</v>
      </c>
      <c r="F24" s="21">
        <v>30062</v>
      </c>
      <c r="G24" s="21">
        <v>11.415605846298915</v>
      </c>
      <c r="H24" s="21">
        <v>3874</v>
      </c>
      <c r="I24" s="21">
        <v>17</v>
      </c>
      <c r="L24" s="46" t="s">
        <v>813</v>
      </c>
      <c r="M24" s="46"/>
      <c r="N24" s="2">
        <v>11122</v>
      </c>
      <c r="O24" s="2">
        <v>4695</v>
      </c>
      <c r="P24" s="2">
        <v>14246</v>
      </c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</row>
    <row r="25" spans="1:37" x14ac:dyDescent="0.25">
      <c r="A25">
        <v>2003</v>
      </c>
      <c r="B25" s="21">
        <v>51793</v>
      </c>
      <c r="C25" s="21">
        <v>66.7</v>
      </c>
      <c r="D25" s="21">
        <v>34571</v>
      </c>
      <c r="E25" s="21">
        <v>88.614734893407771</v>
      </c>
      <c r="F25" s="21">
        <v>30635</v>
      </c>
      <c r="G25" s="21">
        <v>11.385265106592231</v>
      </c>
      <c r="H25" s="21">
        <v>3936</v>
      </c>
      <c r="I25" s="21">
        <v>17</v>
      </c>
      <c r="L25" s="46" t="s">
        <v>813</v>
      </c>
      <c r="M25" s="46"/>
      <c r="N25" s="2">
        <v>11220</v>
      </c>
      <c r="O25" s="2">
        <v>4840</v>
      </c>
      <c r="P25" s="2">
        <v>14577</v>
      </c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</row>
    <row r="26" spans="1:37" x14ac:dyDescent="0.25">
      <c r="A26">
        <v>2004</v>
      </c>
      <c r="B26" s="21">
        <v>53144</v>
      </c>
      <c r="C26" s="21">
        <v>67.5</v>
      </c>
      <c r="D26" s="21">
        <v>35862</v>
      </c>
      <c r="E26" s="21">
        <v>88.151804138084884</v>
      </c>
      <c r="F26" s="21">
        <v>31613</v>
      </c>
      <c r="G26" s="21">
        <v>11.848195861915119</v>
      </c>
      <c r="H26" s="21">
        <v>4249</v>
      </c>
      <c r="I26" s="21">
        <v>17.600000000000001</v>
      </c>
      <c r="L26" s="46" t="s">
        <v>813</v>
      </c>
      <c r="M26" s="46"/>
      <c r="N26" s="2">
        <v>11381</v>
      </c>
      <c r="O26" s="2">
        <v>4999</v>
      </c>
      <c r="P26" s="2">
        <v>15237</v>
      </c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</row>
    <row r="27" spans="1:37" x14ac:dyDescent="0.25">
      <c r="A27">
        <v>2005</v>
      </c>
      <c r="B27" s="21">
        <v>54388</v>
      </c>
      <c r="C27" s="21">
        <v>64.716310972814028</v>
      </c>
      <c r="D27" s="21">
        <v>35286</v>
      </c>
      <c r="E27" s="21">
        <v>92.21337414156298</v>
      </c>
      <c r="F27" s="21">
        <v>32539</v>
      </c>
      <c r="G27" s="21">
        <v>7.7866258584370058</v>
      </c>
      <c r="H27" s="21">
        <v>2747.6666666666665</v>
      </c>
      <c r="I27" s="21">
        <v>21</v>
      </c>
      <c r="L27" s="46" t="s">
        <v>813</v>
      </c>
      <c r="M27" s="46"/>
      <c r="N27" s="2">
        <v>11718</v>
      </c>
      <c r="O27" s="2">
        <v>5039</v>
      </c>
      <c r="P27" s="2">
        <v>15785</v>
      </c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</row>
    <row r="28" spans="1:37" x14ac:dyDescent="0.25">
      <c r="A28">
        <v>2006</v>
      </c>
      <c r="B28" s="21">
        <v>55230</v>
      </c>
      <c r="C28" s="21">
        <v>64.2</v>
      </c>
      <c r="D28" s="21">
        <v>35464</v>
      </c>
      <c r="E28" s="21">
        <v>92.02312138728324</v>
      </c>
      <c r="F28" s="21">
        <v>32636</v>
      </c>
      <c r="G28" s="21">
        <v>7.9768786127167628</v>
      </c>
      <c r="H28" s="21">
        <v>2829</v>
      </c>
      <c r="I28" s="21">
        <v>22.6</v>
      </c>
      <c r="L28" s="46" t="s">
        <v>813</v>
      </c>
      <c r="M28" s="46"/>
      <c r="N28" s="2">
        <v>11682</v>
      </c>
      <c r="O28" s="2">
        <v>4997</v>
      </c>
      <c r="P28" s="2">
        <v>15957</v>
      </c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</row>
    <row r="29" spans="1:37" x14ac:dyDescent="0.25">
      <c r="A29">
        <v>2007</v>
      </c>
      <c r="B29" s="21">
        <v>56565</v>
      </c>
      <c r="C29" s="21">
        <v>64</v>
      </c>
      <c r="D29" s="21">
        <v>36213</v>
      </c>
      <c r="E29" s="21">
        <v>92.67390163753349</v>
      </c>
      <c r="F29" s="21">
        <v>33560</v>
      </c>
      <c r="G29" s="21">
        <v>7.3260983624665172</v>
      </c>
      <c r="H29" s="21">
        <v>2653</v>
      </c>
      <c r="I29" s="21">
        <v>20.100000000000001</v>
      </c>
      <c r="L29" s="46" t="s">
        <v>813</v>
      </c>
      <c r="M29" s="46"/>
      <c r="N29" s="2">
        <v>11786</v>
      </c>
      <c r="O29" s="2">
        <v>5121</v>
      </c>
      <c r="P29" s="2">
        <v>16654</v>
      </c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</row>
    <row r="30" spans="1:37" x14ac:dyDescent="0.25">
      <c r="A30">
        <v>2008</v>
      </c>
      <c r="B30" s="21">
        <v>57848</v>
      </c>
      <c r="C30" s="21">
        <v>63.6</v>
      </c>
      <c r="D30" s="21">
        <v>36805</v>
      </c>
      <c r="E30" s="21">
        <v>92.620567857628046</v>
      </c>
      <c r="F30" s="21">
        <v>34089</v>
      </c>
      <c r="G30" s="21">
        <v>7.4</v>
      </c>
      <c r="H30" s="21">
        <v>2716</v>
      </c>
      <c r="I30" s="21">
        <v>19.3</v>
      </c>
      <c r="L30" s="46" t="s">
        <v>813</v>
      </c>
      <c r="M30" s="46"/>
      <c r="N30" s="2">
        <v>12030</v>
      </c>
      <c r="O30" s="2">
        <v>5048</v>
      </c>
      <c r="P30" s="2">
        <v>17012</v>
      </c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</row>
    <row r="31" spans="1:37" x14ac:dyDescent="0.25">
      <c r="A31">
        <v>2009</v>
      </c>
      <c r="B31" s="21">
        <v>59237</v>
      </c>
      <c r="C31" s="21">
        <v>63.966355487279912</v>
      </c>
      <c r="D31" s="21">
        <v>37891.75</v>
      </c>
      <c r="E31" s="21">
        <v>92.530036221604973</v>
      </c>
      <c r="F31" s="21">
        <v>35061.25</v>
      </c>
      <c r="G31" s="21">
        <v>7.4699637783950337</v>
      </c>
      <c r="H31" s="21">
        <v>2830.5</v>
      </c>
      <c r="I31" s="21">
        <v>19.087311490605728</v>
      </c>
      <c r="L31" s="46" t="s">
        <v>813</v>
      </c>
      <c r="M31" s="46"/>
      <c r="N31" s="2">
        <v>12043</v>
      </c>
      <c r="O31" s="2">
        <v>5093</v>
      </c>
      <c r="P31" s="2">
        <v>17925</v>
      </c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</row>
    <row r="32" spans="1:37" x14ac:dyDescent="0.25">
      <c r="A32">
        <v>2010</v>
      </c>
      <c r="B32" s="21">
        <v>60717</v>
      </c>
      <c r="C32" s="21">
        <v>64.099999999999994</v>
      </c>
      <c r="D32" s="21">
        <v>38893</v>
      </c>
      <c r="E32" s="21">
        <v>92.7</v>
      </c>
      <c r="F32" s="21">
        <v>36035</v>
      </c>
      <c r="G32" s="21">
        <v>7.3</v>
      </c>
      <c r="H32" s="21">
        <v>2859</v>
      </c>
      <c r="I32" s="21">
        <v>18.7</v>
      </c>
      <c r="L32" s="46" t="s">
        <v>813</v>
      </c>
      <c r="M32" s="46"/>
      <c r="N32" s="2">
        <v>11956</v>
      </c>
      <c r="O32" s="2">
        <v>5399</v>
      </c>
      <c r="P32" s="2">
        <v>18682</v>
      </c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</row>
    <row r="33" spans="1:37" x14ac:dyDescent="0.25">
      <c r="A33">
        <v>2011</v>
      </c>
      <c r="B33" s="21">
        <v>61882.531999999999</v>
      </c>
      <c r="C33" s="21">
        <v>64.647477174980494</v>
      </c>
      <c r="D33" s="21">
        <v>40006.042999999998</v>
      </c>
      <c r="E33" s="21">
        <v>92.967334369303501</v>
      </c>
      <c r="F33" s="21">
        <v>37192.042999999998</v>
      </c>
      <c r="G33" s="21">
        <v>7.0326656306965027</v>
      </c>
      <c r="H33" s="21">
        <v>2814</v>
      </c>
      <c r="I33" s="21">
        <v>19.260093482899016</v>
      </c>
      <c r="L33" s="46" t="s">
        <v>813</v>
      </c>
      <c r="M33" s="46"/>
      <c r="N33" s="2">
        <v>12268</v>
      </c>
      <c r="O33" s="2">
        <v>5530</v>
      </c>
      <c r="P33" s="2">
        <v>19395</v>
      </c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</row>
    <row r="34" spans="1:37" x14ac:dyDescent="0.25">
      <c r="A34">
        <v>2012</v>
      </c>
      <c r="B34" s="21">
        <v>62985.349249999999</v>
      </c>
      <c r="C34" s="21">
        <v>64.183842721170592</v>
      </c>
      <c r="D34" s="21">
        <v>40426.417499999996</v>
      </c>
      <c r="E34" s="21">
        <v>93.008986636028297</v>
      </c>
      <c r="F34" s="21">
        <v>37600.201249999998</v>
      </c>
      <c r="G34" s="21">
        <v>6.9910133639717156</v>
      </c>
      <c r="H34" s="21">
        <v>2826.2162499999999</v>
      </c>
      <c r="I34" s="21">
        <v>19.984181600623746</v>
      </c>
      <c r="L34" s="46" t="s">
        <v>813</v>
      </c>
      <c r="M34" s="46"/>
      <c r="N34" s="2">
        <v>12092</v>
      </c>
      <c r="O34" s="2">
        <v>5742</v>
      </c>
      <c r="P34" s="2">
        <v>19764</v>
      </c>
      <c r="Q34" s="34">
        <v>10660.443499999999</v>
      </c>
      <c r="R34" s="34">
        <v>1432.2945</v>
      </c>
      <c r="S34" s="34">
        <v>249.89350000000002</v>
      </c>
      <c r="T34" s="34">
        <v>3112.3870000000002</v>
      </c>
      <c r="U34" s="34">
        <v>89.460250000000002</v>
      </c>
      <c r="V34" s="34">
        <v>59.448500000000003</v>
      </c>
      <c r="W34" s="34">
        <v>2231.9047500000001</v>
      </c>
      <c r="X34" s="34">
        <v>6863.9697500000002</v>
      </c>
      <c r="Y34" s="34">
        <v>2616.8715000000002</v>
      </c>
      <c r="Z34" s="34">
        <v>1571.3187500000001</v>
      </c>
      <c r="AA34" s="34">
        <v>338.03375</v>
      </c>
      <c r="AB34" s="34">
        <v>437.43799999999999</v>
      </c>
      <c r="AC34" s="34">
        <v>170.4265</v>
      </c>
      <c r="AD34" s="34">
        <v>188.90125</v>
      </c>
      <c r="AE34" s="34">
        <v>936.55849999999998</v>
      </c>
      <c r="AF34" s="34">
        <v>1957.98875</v>
      </c>
      <c r="AG34" s="34">
        <v>1200.0219999999999</v>
      </c>
      <c r="AH34" s="34">
        <v>437.64800000000002</v>
      </c>
      <c r="AI34" s="34">
        <v>327.77875</v>
      </c>
      <c r="AJ34" s="34">
        <v>2715.1417500000002</v>
      </c>
      <c r="AK34" s="34">
        <v>2.2725</v>
      </c>
    </row>
    <row r="35" spans="1:37" x14ac:dyDescent="0.25">
      <c r="A35">
        <v>2013</v>
      </c>
      <c r="B35" s="21">
        <v>64173.311000000002</v>
      </c>
      <c r="C35" s="21">
        <v>63.92431465784896</v>
      </c>
      <c r="D35" s="21">
        <v>41022.349249999999</v>
      </c>
      <c r="E35" s="21">
        <v>92.919384059897538</v>
      </c>
      <c r="F35" s="21">
        <v>38117.714249999997</v>
      </c>
      <c r="G35" s="21">
        <v>7.0806159401024553</v>
      </c>
      <c r="H35" s="21">
        <v>2904.6350000000002</v>
      </c>
      <c r="I35" s="21">
        <v>19.338649090166786</v>
      </c>
      <c r="L35" s="46" t="s">
        <v>813</v>
      </c>
      <c r="M35" s="46"/>
      <c r="N35" s="2">
        <v>11836</v>
      </c>
      <c r="O35" s="2">
        <v>5936</v>
      </c>
      <c r="P35" s="2">
        <v>20345</v>
      </c>
      <c r="Q35" s="34">
        <v>10428.695750000001</v>
      </c>
      <c r="R35" s="34">
        <v>1406.6915000000001</v>
      </c>
      <c r="S35" s="34">
        <v>250.28675000000001</v>
      </c>
      <c r="T35" s="34">
        <v>3159.3564999999999</v>
      </c>
      <c r="U35" s="34">
        <v>94.4375</v>
      </c>
      <c r="V35" s="34">
        <v>60.097000000000001</v>
      </c>
      <c r="W35" s="34">
        <v>2372.7269999999999</v>
      </c>
      <c r="X35" s="34">
        <v>7105.4902499999998</v>
      </c>
      <c r="Y35" s="34">
        <v>2734.2240000000002</v>
      </c>
      <c r="Z35" s="34">
        <v>1606.8902499999999</v>
      </c>
      <c r="AA35" s="34">
        <v>344.45125000000002</v>
      </c>
      <c r="AB35" s="34">
        <v>448.21800000000002</v>
      </c>
      <c r="AC35" s="34">
        <v>172.61799999999999</v>
      </c>
      <c r="AD35" s="34">
        <v>193.99700000000001</v>
      </c>
      <c r="AE35" s="34">
        <v>1015.7535</v>
      </c>
      <c r="AF35" s="34">
        <v>1965.4057500000001</v>
      </c>
      <c r="AG35" s="34">
        <v>1225.6490000000001</v>
      </c>
      <c r="AH35" s="34">
        <v>468.85025000000002</v>
      </c>
      <c r="AI35" s="34">
        <v>347.25475</v>
      </c>
      <c r="AJ35" s="34">
        <v>2712.7429999999999</v>
      </c>
      <c r="AK35" s="34">
        <v>3.8767499999999999</v>
      </c>
    </row>
    <row r="36" spans="1:37" x14ac:dyDescent="0.25">
      <c r="A36">
        <v>2014</v>
      </c>
      <c r="B36" s="21">
        <v>64033.078333333338</v>
      </c>
      <c r="C36" s="21">
        <v>64.621820071277213</v>
      </c>
      <c r="D36" s="21">
        <v>41379.340666666671</v>
      </c>
      <c r="E36" s="21">
        <v>93.407133553328265</v>
      </c>
      <c r="F36" s="21">
        <v>38651.256000000001</v>
      </c>
      <c r="G36" s="21">
        <v>6.5928664466717537</v>
      </c>
      <c r="H36" s="21">
        <v>2728.0846666666666</v>
      </c>
      <c r="I36" s="21">
        <v>18.41672363764841</v>
      </c>
      <c r="L36" s="46" t="s">
        <v>813</v>
      </c>
      <c r="M36" s="46"/>
      <c r="N36" s="2">
        <v>11801</v>
      </c>
      <c r="O36" s="2">
        <v>6167</v>
      </c>
      <c r="P36" s="2">
        <v>20683</v>
      </c>
      <c r="Q36" s="34">
        <v>10404.944333333335</v>
      </c>
      <c r="R36" s="34">
        <v>1396.4763333333333</v>
      </c>
      <c r="S36" s="34">
        <v>239.42033333333336</v>
      </c>
      <c r="T36" s="34">
        <v>3212.1773333333335</v>
      </c>
      <c r="U36" s="34">
        <v>85.983666666666679</v>
      </c>
      <c r="V36" s="34">
        <v>51.211333333333336</v>
      </c>
      <c r="W36" s="34">
        <v>2578.3216666666667</v>
      </c>
      <c r="X36" s="34">
        <v>7248.3973333333333</v>
      </c>
      <c r="Y36" s="34">
        <v>2686.2336666666665</v>
      </c>
      <c r="Z36" s="34">
        <v>1694.479</v>
      </c>
      <c r="AA36" s="34">
        <v>352.0556666666667</v>
      </c>
      <c r="AB36" s="34">
        <v>491.29066666666671</v>
      </c>
      <c r="AC36" s="34">
        <v>167.55500000000001</v>
      </c>
      <c r="AD36" s="34">
        <v>208.89333333333335</v>
      </c>
      <c r="AE36" s="34">
        <v>1085.127</v>
      </c>
      <c r="AF36" s="34">
        <v>1963.9393333333333</v>
      </c>
      <c r="AG36" s="34">
        <v>1254.2953333333332</v>
      </c>
      <c r="AH36" s="34">
        <v>480.31666666666672</v>
      </c>
      <c r="AI36" s="34">
        <v>348.86966666666672</v>
      </c>
      <c r="AJ36" s="34">
        <v>2694.3966666666665</v>
      </c>
      <c r="AK36" s="34">
        <v>6.8713333333333333</v>
      </c>
    </row>
    <row r="37" spans="1:37" x14ac:dyDescent="0.25">
      <c r="A37">
        <v>2015</v>
      </c>
      <c r="B37" s="21">
        <v>64936</v>
      </c>
      <c r="C37" s="21">
        <v>63.7</v>
      </c>
      <c r="D37" s="21">
        <v>41343</v>
      </c>
      <c r="E37" s="21">
        <v>93.7</v>
      </c>
      <c r="F37" s="21">
        <v>38741</v>
      </c>
      <c r="G37" s="21">
        <v>6.3</v>
      </c>
      <c r="H37" s="21">
        <v>2602</v>
      </c>
      <c r="I37" s="21">
        <v>18.5</v>
      </c>
      <c r="L37" s="46" t="s">
        <v>813</v>
      </c>
      <c r="M37" s="46"/>
      <c r="N37" s="2">
        <v>11294</v>
      </c>
      <c r="O37" s="2">
        <v>6275</v>
      </c>
      <c r="P37" s="2">
        <v>21172</v>
      </c>
      <c r="Q37" s="34">
        <v>9972.65625</v>
      </c>
      <c r="R37" s="34">
        <v>1320.9870000000001</v>
      </c>
      <c r="S37" s="34">
        <v>234.51499999999999</v>
      </c>
      <c r="T37" s="34">
        <v>3208.6109999999999</v>
      </c>
      <c r="U37" s="34">
        <v>83.243750000000006</v>
      </c>
      <c r="V37" s="34">
        <v>51.694249999999997</v>
      </c>
      <c r="W37" s="34">
        <v>2696.8139999999999</v>
      </c>
      <c r="X37" s="34">
        <v>7312.9444999999996</v>
      </c>
      <c r="Y37" s="34">
        <v>2781.3657499999999</v>
      </c>
      <c r="Z37" s="34">
        <v>1716.2962500000001</v>
      </c>
      <c r="AA37" s="34">
        <v>381.00024999999999</v>
      </c>
      <c r="AB37" s="34">
        <v>497.56099999999998</v>
      </c>
      <c r="AC37" s="34">
        <v>184.10300000000001</v>
      </c>
      <c r="AD37" s="34">
        <v>208.47225</v>
      </c>
      <c r="AE37" s="34">
        <v>1138.778</v>
      </c>
      <c r="AF37" s="34">
        <v>2096.2435</v>
      </c>
      <c r="AG37" s="34">
        <v>1282.1982499999999</v>
      </c>
      <c r="AH37" s="34">
        <v>493.75175000000002</v>
      </c>
      <c r="AI37" s="34">
        <v>343.154</v>
      </c>
      <c r="AJ37" s="34">
        <v>2733.1202499999999</v>
      </c>
      <c r="AK37" s="34">
        <v>3.3242500000000001</v>
      </c>
    </row>
    <row r="38" spans="1:37" x14ac:dyDescent="0.25">
      <c r="A38">
        <v>2016</v>
      </c>
      <c r="B38" s="21">
        <v>68311</v>
      </c>
      <c r="C38" s="21">
        <v>63.5</v>
      </c>
      <c r="D38" s="21">
        <v>43361</v>
      </c>
      <c r="E38" s="21">
        <v>94.6</v>
      </c>
      <c r="F38" s="21">
        <v>40998</v>
      </c>
      <c r="G38" s="21">
        <v>5.4</v>
      </c>
      <c r="H38" s="21">
        <v>2363</v>
      </c>
      <c r="I38" s="21">
        <v>18.3</v>
      </c>
      <c r="L38" s="46" t="s">
        <v>813</v>
      </c>
      <c r="M38" s="46"/>
      <c r="N38" s="2">
        <v>11064</v>
      </c>
      <c r="O38" s="2">
        <v>7159</v>
      </c>
      <c r="P38" s="2">
        <v>22775</v>
      </c>
      <c r="Q38" s="34">
        <v>9801.11175</v>
      </c>
      <c r="R38" s="34">
        <v>1262.58475</v>
      </c>
      <c r="S38" s="34">
        <v>218.7765</v>
      </c>
      <c r="T38" s="34">
        <v>3403.9629999999997</v>
      </c>
      <c r="U38" s="34">
        <v>91.436499999999995</v>
      </c>
      <c r="V38" s="34">
        <v>67.64425</v>
      </c>
      <c r="W38" s="34">
        <v>3377.6685000000002</v>
      </c>
      <c r="X38" s="34">
        <v>8039.2467499999993</v>
      </c>
      <c r="Y38" s="34">
        <v>3037.8177500000002</v>
      </c>
      <c r="Z38" s="34">
        <v>1777.24</v>
      </c>
      <c r="AA38" s="34">
        <v>366.48975000000007</v>
      </c>
      <c r="AB38" s="34">
        <v>513.846</v>
      </c>
      <c r="AC38" s="34">
        <v>193.03750000000002</v>
      </c>
      <c r="AD38" s="34">
        <v>212.64449999999999</v>
      </c>
      <c r="AE38" s="34">
        <v>1370.7760000000001</v>
      </c>
      <c r="AF38" s="34">
        <v>2195.6932500000003</v>
      </c>
      <c r="AG38" s="34">
        <v>1303.9195</v>
      </c>
      <c r="AH38" s="34">
        <v>501.709</v>
      </c>
      <c r="AI38" s="34">
        <v>361.28475000000003</v>
      </c>
      <c r="AJ38" s="34">
        <v>2897.7039999999997</v>
      </c>
      <c r="AK38" s="34">
        <v>3.2734999999999999</v>
      </c>
    </row>
    <row r="39" spans="1:37" x14ac:dyDescent="0.25">
      <c r="A39">
        <v>2017</v>
      </c>
      <c r="B39" s="21">
        <v>69890.685750000004</v>
      </c>
      <c r="C39" s="21">
        <v>61.202718990348401</v>
      </c>
      <c r="D39" s="21">
        <v>42775</v>
      </c>
      <c r="E39" s="21">
        <v>94.4</v>
      </c>
      <c r="F39" s="21">
        <v>40334</v>
      </c>
      <c r="G39" s="21">
        <v>5.7</v>
      </c>
      <c r="H39" s="21">
        <v>2441</v>
      </c>
      <c r="I39" s="21">
        <v>16.100000000000001</v>
      </c>
      <c r="L39" s="46" t="s">
        <v>813</v>
      </c>
      <c r="M39" s="46"/>
      <c r="N39" s="2">
        <v>10261</v>
      </c>
      <c r="O39" s="2">
        <v>7371</v>
      </c>
      <c r="P39" s="2">
        <v>22703</v>
      </c>
      <c r="Q39" s="34">
        <v>9066.4807500000006</v>
      </c>
      <c r="R39" s="34">
        <v>1194.38825</v>
      </c>
      <c r="S39" s="34">
        <v>203.33250000000001</v>
      </c>
      <c r="T39" s="34">
        <v>3481.2064999999998</v>
      </c>
      <c r="U39" s="34">
        <v>79.866500000000002</v>
      </c>
      <c r="V39" s="34">
        <v>68.668499999999995</v>
      </c>
      <c r="W39" s="34">
        <v>3536.8052499999999</v>
      </c>
      <c r="X39" s="34">
        <v>7899.74125</v>
      </c>
      <c r="Y39" s="34">
        <v>3127.3642500000001</v>
      </c>
      <c r="Z39" s="34">
        <v>1739.6975</v>
      </c>
      <c r="AA39" s="34">
        <v>396.66750000000002</v>
      </c>
      <c r="AB39" s="34">
        <v>506.298</v>
      </c>
      <c r="AC39" s="34">
        <v>185.9965</v>
      </c>
      <c r="AD39" s="34">
        <v>247.29400000000001</v>
      </c>
      <c r="AE39" s="34">
        <v>1474.9827499999999</v>
      </c>
      <c r="AF39" s="34">
        <v>2408.2069999999999</v>
      </c>
      <c r="AG39" s="34">
        <v>1204.4100000000001</v>
      </c>
      <c r="AH39" s="34">
        <v>484.36750000000001</v>
      </c>
      <c r="AI39" s="34">
        <v>325.40724999999998</v>
      </c>
      <c r="AJ39" s="34">
        <v>2701.0129999999999</v>
      </c>
      <c r="AK39" s="34">
        <v>1.6074999999999999</v>
      </c>
    </row>
    <row r="40" spans="1:37" x14ac:dyDescent="0.25">
      <c r="A40">
        <v>2018</v>
      </c>
      <c r="B40" s="21">
        <v>71340</v>
      </c>
      <c r="C40" s="21">
        <v>60.9</v>
      </c>
      <c r="D40" s="21">
        <v>43460</v>
      </c>
      <c r="E40" s="21">
        <v>94.7</v>
      </c>
      <c r="F40" s="21">
        <v>41157</v>
      </c>
      <c r="G40" s="21">
        <v>5.3</v>
      </c>
      <c r="H40" s="21">
        <v>2303</v>
      </c>
      <c r="I40" s="21">
        <v>16.399999999999999</v>
      </c>
      <c r="L40" s="46" t="s">
        <v>813</v>
      </c>
      <c r="M40" s="46"/>
      <c r="N40" s="2">
        <v>9998</v>
      </c>
      <c r="O40" s="2">
        <v>7846</v>
      </c>
      <c r="P40" s="2">
        <v>23312</v>
      </c>
      <c r="Q40" s="34">
        <v>8872.2567500000005</v>
      </c>
      <c r="R40" s="34">
        <v>1125.9902500000001</v>
      </c>
      <c r="S40" s="34">
        <v>206.50450000000001</v>
      </c>
      <c r="T40" s="34">
        <v>3625.2837500000001</v>
      </c>
      <c r="U40" s="34">
        <v>87.583999999999989</v>
      </c>
      <c r="V40" s="34">
        <v>61.377000000000002</v>
      </c>
      <c r="W40" s="34">
        <v>3865.4722499999998</v>
      </c>
      <c r="X40" s="34">
        <v>7993.9129999999996</v>
      </c>
      <c r="Y40" s="34">
        <v>3220.1837500000001</v>
      </c>
      <c r="Z40" s="34">
        <v>1727.4402500000001</v>
      </c>
      <c r="AA40" s="34">
        <v>403.49475000000001</v>
      </c>
      <c r="AB40" s="34">
        <v>540.44375000000002</v>
      </c>
      <c r="AC40" s="34">
        <v>203.7055</v>
      </c>
      <c r="AD40" s="34">
        <v>274.62925000000001</v>
      </c>
      <c r="AE40" s="34">
        <v>1583.8875</v>
      </c>
      <c r="AF40" s="34">
        <v>2559.4537500000001</v>
      </c>
      <c r="AG40" s="34">
        <v>1196.6400000000001</v>
      </c>
      <c r="AH40" s="34">
        <v>517.58325000000002</v>
      </c>
      <c r="AI40" s="34">
        <v>363.09724999999997</v>
      </c>
      <c r="AJ40" s="34">
        <v>2724.06475</v>
      </c>
      <c r="AK40" s="34">
        <v>3.530250000000001</v>
      </c>
    </row>
    <row r="41" spans="1:37" x14ac:dyDescent="0.25">
      <c r="A41">
        <v>2019</v>
      </c>
      <c r="B41" s="21">
        <v>72143.458750000005</v>
      </c>
      <c r="C41" s="21">
        <v>61.262820579261316</v>
      </c>
      <c r="D41" s="21">
        <v>44197.118000000002</v>
      </c>
      <c r="E41" s="21">
        <v>94.888568865508361</v>
      </c>
      <c r="F41" s="21">
        <v>41938.012749999994</v>
      </c>
      <c r="G41" s="21">
        <v>5.1114317001393621</v>
      </c>
      <c r="H41" s="21">
        <v>2259.1055000000001</v>
      </c>
      <c r="I41" s="21">
        <v>13.77815166027389</v>
      </c>
      <c r="L41" s="46" t="s">
        <v>813</v>
      </c>
      <c r="M41" s="46"/>
      <c r="N41" s="2">
        <v>9325</v>
      </c>
      <c r="O41" s="2">
        <v>8106</v>
      </c>
      <c r="P41" s="2">
        <v>24507</v>
      </c>
      <c r="Q41" s="34">
        <v>8070.0662499999999</v>
      </c>
      <c r="R41" s="34">
        <v>1255.126</v>
      </c>
      <c r="S41" s="34">
        <v>176.56825000000001</v>
      </c>
      <c r="T41" s="34">
        <v>3650.78775</v>
      </c>
      <c r="U41" s="34">
        <v>90.5595</v>
      </c>
      <c r="V41" s="34">
        <v>64.483249999999998</v>
      </c>
      <c r="W41" s="34">
        <v>4123.3215</v>
      </c>
      <c r="X41" s="34">
        <v>8368.490749999999</v>
      </c>
      <c r="Y41" s="34">
        <v>3424.13825</v>
      </c>
      <c r="Z41" s="34">
        <v>1932.9702500000001</v>
      </c>
      <c r="AA41" s="34">
        <v>433.09775000000002</v>
      </c>
      <c r="AB41" s="34">
        <v>585.54950000000008</v>
      </c>
      <c r="AC41" s="34">
        <v>236.70500000000001</v>
      </c>
      <c r="AD41" s="34">
        <v>309.97000000000003</v>
      </c>
      <c r="AE41" s="34">
        <v>1692.36</v>
      </c>
      <c r="AF41" s="34">
        <v>2723.6089999999999</v>
      </c>
      <c r="AG41" s="34">
        <v>1266.97</v>
      </c>
      <c r="AH41" s="34">
        <v>542.81275000000005</v>
      </c>
      <c r="AI41" s="34">
        <v>401.74</v>
      </c>
      <c r="AJ41" s="34">
        <v>2588.1622499999999</v>
      </c>
      <c r="AK41" s="34">
        <v>0.52550000000000008</v>
      </c>
    </row>
    <row r="42" spans="1:37" x14ac:dyDescent="0.25">
      <c r="A42">
        <v>2020</v>
      </c>
      <c r="B42" s="21">
        <v>73732.624500000005</v>
      </c>
      <c r="C42" s="21">
        <v>59.5</v>
      </c>
      <c r="D42" s="21">
        <v>43878</v>
      </c>
      <c r="E42" s="21">
        <v>89.7</v>
      </c>
      <c r="F42" s="21">
        <v>39378</v>
      </c>
      <c r="G42" s="21">
        <v>10.3</v>
      </c>
      <c r="H42" s="21">
        <v>4500</v>
      </c>
      <c r="I42" s="21">
        <v>16.2</v>
      </c>
      <c r="L42" s="46" t="s">
        <v>813</v>
      </c>
      <c r="M42" s="46"/>
      <c r="N42" s="2">
        <v>9754</v>
      </c>
      <c r="O42" s="2">
        <v>7206</v>
      </c>
      <c r="P42" s="2">
        <v>22418</v>
      </c>
      <c r="Q42" s="34">
        <v>8574.1839999999993</v>
      </c>
      <c r="R42" s="34">
        <v>1179.499</v>
      </c>
      <c r="S42" s="34">
        <v>184.001</v>
      </c>
      <c r="T42" s="34">
        <v>3183.6959999999999</v>
      </c>
      <c r="U42" s="34">
        <v>80.938999999999993</v>
      </c>
      <c r="V42" s="34">
        <v>58.109000000000002</v>
      </c>
      <c r="W42" s="34">
        <v>3699.5619999999999</v>
      </c>
      <c r="X42" s="34">
        <v>8081.0479999999998</v>
      </c>
      <c r="Y42" s="34">
        <v>2932.288</v>
      </c>
      <c r="Z42" s="34">
        <v>1468.16</v>
      </c>
      <c r="AA42" s="34">
        <v>349.64699999999999</v>
      </c>
      <c r="AB42" s="34">
        <v>555.76199999999994</v>
      </c>
      <c r="AC42" s="34">
        <v>191.977</v>
      </c>
      <c r="AD42" s="34">
        <v>260.32100000000003</v>
      </c>
      <c r="AE42" s="34">
        <v>1608.915</v>
      </c>
      <c r="AF42" s="34">
        <v>2563.3180000000002</v>
      </c>
      <c r="AG42" s="34">
        <v>1286.059</v>
      </c>
      <c r="AH42" s="34">
        <v>542.36599999999999</v>
      </c>
      <c r="AI42" s="34">
        <v>230.41499999999999</v>
      </c>
      <c r="AJ42" s="34">
        <v>2345.681</v>
      </c>
      <c r="AK42" s="34">
        <v>1.8979999999999999</v>
      </c>
    </row>
    <row r="43" spans="1:37" x14ac:dyDescent="0.25">
      <c r="A43">
        <v>2021</v>
      </c>
      <c r="B43" s="21">
        <v>75301.057289249497</v>
      </c>
      <c r="C43" s="21">
        <v>63.349976619962966</v>
      </c>
      <c r="D43" s="21">
        <v>47703.202187324503</v>
      </c>
      <c r="E43" s="21">
        <v>92.212452153046868</v>
      </c>
      <c r="F43" s="21">
        <v>43988.292492457811</v>
      </c>
      <c r="G43" s="21">
        <v>7.7875478469530783</v>
      </c>
      <c r="H43" s="21">
        <v>3714.9096948666634</v>
      </c>
      <c r="I43" s="21">
        <v>15.919764703947065</v>
      </c>
      <c r="L43" s="46" t="s">
        <v>813</v>
      </c>
      <c r="M43" s="46"/>
      <c r="N43" s="2">
        <v>10656</v>
      </c>
      <c r="O43" s="2">
        <v>8092</v>
      </c>
      <c r="P43" s="2">
        <v>25239</v>
      </c>
      <c r="Q43" s="34">
        <v>9352.7279999999992</v>
      </c>
      <c r="R43" s="34">
        <v>1303.664</v>
      </c>
      <c r="S43" s="34">
        <v>169.72300000000001</v>
      </c>
      <c r="T43" s="34">
        <v>3453.009</v>
      </c>
      <c r="U43" s="34">
        <v>75.843999999999994</v>
      </c>
      <c r="V43" s="34">
        <v>74.724999999999994</v>
      </c>
      <c r="W43" s="34">
        <v>4319.1589999999997</v>
      </c>
      <c r="X43" s="34">
        <v>9725.2090000000007</v>
      </c>
      <c r="Y43" s="34">
        <v>2938.85</v>
      </c>
      <c r="Z43" s="34">
        <v>1416.059</v>
      </c>
      <c r="AA43" s="34">
        <v>444.64499999999998</v>
      </c>
      <c r="AB43" s="34">
        <v>619.71799999999996</v>
      </c>
      <c r="AC43" s="34">
        <v>203.982</v>
      </c>
      <c r="AD43" s="34">
        <v>296.346</v>
      </c>
      <c r="AE43" s="34">
        <v>1831.027</v>
      </c>
      <c r="AF43" s="34">
        <v>2729.3069999999998</v>
      </c>
      <c r="AG43" s="34">
        <v>1425.691</v>
      </c>
      <c r="AH43" s="34">
        <v>658.19399999999996</v>
      </c>
      <c r="AI43" s="34">
        <v>336.548</v>
      </c>
      <c r="AJ43" s="34">
        <v>2612.96</v>
      </c>
      <c r="AK43" s="34">
        <v>0.90700000000000003</v>
      </c>
    </row>
    <row r="44" spans="1:37" x14ac:dyDescent="0.25">
      <c r="A44">
        <v>2022</v>
      </c>
      <c r="B44" s="21">
        <v>76598.736999999994</v>
      </c>
      <c r="C44" s="21">
        <v>64.7</v>
      </c>
      <c r="D44" s="21">
        <v>49561.608999999997</v>
      </c>
      <c r="E44" s="21">
        <v>94.61</v>
      </c>
      <c r="F44" s="21">
        <v>46890.39</v>
      </c>
      <c r="G44" s="21">
        <v>5.39</v>
      </c>
      <c r="H44" s="21">
        <v>2671.2190000000001</v>
      </c>
      <c r="I44" s="21">
        <v>14.24</v>
      </c>
      <c r="L44" s="46" t="s">
        <v>813</v>
      </c>
      <c r="M44" s="46"/>
      <c r="N44" s="2">
        <v>10836</v>
      </c>
      <c r="O44" s="2">
        <v>8526</v>
      </c>
      <c r="P44" s="2">
        <v>27529</v>
      </c>
      <c r="Q44" s="34">
        <v>9546.11</v>
      </c>
      <c r="R44" s="34">
        <v>1289.6559999999999</v>
      </c>
      <c r="S44" s="34">
        <v>221.846</v>
      </c>
      <c r="T44" s="34">
        <v>3754.212</v>
      </c>
      <c r="U44" s="34">
        <v>95.271000000000001</v>
      </c>
      <c r="V44" s="34">
        <v>72.926000000000002</v>
      </c>
      <c r="W44" s="34">
        <v>4381.6570000000002</v>
      </c>
      <c r="X44" s="34">
        <v>10392.92</v>
      </c>
      <c r="Y44" s="34">
        <v>3243.9560000000001</v>
      </c>
      <c r="Z44" s="34">
        <v>1812.557</v>
      </c>
      <c r="AA44" s="34">
        <v>483.87299999999999</v>
      </c>
      <c r="AB44" s="34">
        <v>645.24300000000005</v>
      </c>
      <c r="AC44" s="34">
        <v>238.16499999999999</v>
      </c>
      <c r="AD44" s="34">
        <v>344.74200000000002</v>
      </c>
      <c r="AE44" s="34">
        <v>2185.5349999999999</v>
      </c>
      <c r="AF44" s="34">
        <v>2842.9169999999999</v>
      </c>
      <c r="AG44" s="34">
        <v>1463.85</v>
      </c>
      <c r="AH44" s="34">
        <v>672.6</v>
      </c>
      <c r="AI44" s="34">
        <v>410.27800000000002</v>
      </c>
      <c r="AJ44" s="34">
        <v>2790.3829999999998</v>
      </c>
      <c r="AK44" s="34">
        <v>1.6950000000000001</v>
      </c>
    </row>
    <row r="45" spans="1:37" x14ac:dyDescent="0.25">
      <c r="A45">
        <v>2023</v>
      </c>
      <c r="B45" s="21">
        <v>77613.256999999998</v>
      </c>
      <c r="C45" s="21">
        <v>64.900000000000006</v>
      </c>
      <c r="D45" s="21">
        <v>50376.385999999999</v>
      </c>
      <c r="E45" s="21">
        <v>95.7</v>
      </c>
      <c r="F45" s="21">
        <v>48185.034</v>
      </c>
      <c r="G45" s="21">
        <v>4.3</v>
      </c>
      <c r="H45" s="21">
        <v>2191.3510000000001</v>
      </c>
      <c r="I45" s="21">
        <v>12.3</v>
      </c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</row>
  </sheetData>
  <phoneticPr fontId="12" type="noConversion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3FDD3-8CAB-4986-8439-B73CD0CD9872}">
  <dimension ref="A1:CE54"/>
  <sheetViews>
    <sheetView workbookViewId="0">
      <pane xSplit="3" ySplit="1" topLeftCell="BV2" activePane="bottomRight" state="frozen"/>
      <selection pane="topRight" activeCell="D1" sqref="D1"/>
      <selection pane="bottomLeft" activeCell="A2" sqref="A2"/>
      <selection pane="bottomRight" activeCell="BZ2" sqref="BZ2"/>
    </sheetView>
  </sheetViews>
  <sheetFormatPr defaultRowHeight="15" x14ac:dyDescent="0.25"/>
  <cols>
    <col min="1" max="1" width="28.5703125" style="24" customWidth="1"/>
    <col min="2" max="71" width="10.7109375" style="24" customWidth="1"/>
    <col min="72" max="83" width="10.7109375" style="26" customWidth="1"/>
    <col min="84" max="16384" width="9.140625" style="24"/>
  </cols>
  <sheetData>
    <row r="1" spans="1:83" x14ac:dyDescent="0.25">
      <c r="A1" s="24" t="s">
        <v>685</v>
      </c>
      <c r="B1" s="24" t="s">
        <v>762</v>
      </c>
      <c r="C1" s="24" t="s">
        <v>761</v>
      </c>
      <c r="D1" s="24" t="s">
        <v>760</v>
      </c>
      <c r="E1" s="24" t="s">
        <v>759</v>
      </c>
      <c r="F1" s="24" t="s">
        <v>758</v>
      </c>
      <c r="G1" s="24" t="s">
        <v>757</v>
      </c>
      <c r="H1" s="24" t="s">
        <v>756</v>
      </c>
      <c r="I1" s="24" t="s">
        <v>755</v>
      </c>
      <c r="J1" s="24" t="s">
        <v>754</v>
      </c>
      <c r="K1" s="24" t="s">
        <v>753</v>
      </c>
      <c r="L1" s="24" t="s">
        <v>752</v>
      </c>
      <c r="M1" s="24" t="s">
        <v>751</v>
      </c>
      <c r="N1" s="24" t="s">
        <v>750</v>
      </c>
      <c r="O1" s="24" t="s">
        <v>749</v>
      </c>
      <c r="P1" s="32" t="s">
        <v>748</v>
      </c>
      <c r="Q1" s="24" t="s">
        <v>747</v>
      </c>
      <c r="R1" s="24" t="s">
        <v>746</v>
      </c>
      <c r="S1" s="24" t="s">
        <v>745</v>
      </c>
      <c r="T1" s="24" t="s">
        <v>744</v>
      </c>
      <c r="U1" s="24" t="s">
        <v>743</v>
      </c>
      <c r="V1" s="24" t="s">
        <v>742</v>
      </c>
      <c r="W1" s="24" t="s">
        <v>741</v>
      </c>
      <c r="X1" s="24" t="s">
        <v>740</v>
      </c>
      <c r="Y1" s="24" t="s">
        <v>739</v>
      </c>
      <c r="Z1" s="24" t="s">
        <v>738</v>
      </c>
      <c r="AA1" s="24" t="s">
        <v>737</v>
      </c>
      <c r="AB1" s="24" t="s">
        <v>736</v>
      </c>
      <c r="AC1" s="24" t="s">
        <v>735</v>
      </c>
      <c r="AD1" s="24" t="s">
        <v>734</v>
      </c>
      <c r="AE1" s="24" t="s">
        <v>733</v>
      </c>
      <c r="AF1" s="24" t="s">
        <v>732</v>
      </c>
      <c r="AG1" s="24" t="s">
        <v>731</v>
      </c>
      <c r="AH1" s="24" t="s">
        <v>730</v>
      </c>
      <c r="AI1" s="24" t="s">
        <v>729</v>
      </c>
      <c r="AJ1" s="24" t="s">
        <v>728</v>
      </c>
      <c r="AK1" s="24" t="s">
        <v>727</v>
      </c>
      <c r="AL1" s="24" t="s">
        <v>726</v>
      </c>
      <c r="AM1" s="24" t="s">
        <v>725</v>
      </c>
      <c r="AN1" s="24" t="s">
        <v>724</v>
      </c>
      <c r="AO1" s="24" t="s">
        <v>723</v>
      </c>
      <c r="AP1" s="24" t="s">
        <v>722</v>
      </c>
      <c r="AQ1" s="24" t="s">
        <v>721</v>
      </c>
      <c r="AR1" s="24" t="s">
        <v>720</v>
      </c>
      <c r="AS1" s="24" t="s">
        <v>719</v>
      </c>
      <c r="AT1" s="24" t="s">
        <v>718</v>
      </c>
      <c r="AU1" s="24" t="s">
        <v>717</v>
      </c>
      <c r="AV1" s="24" t="s">
        <v>716</v>
      </c>
      <c r="AW1" s="24" t="s">
        <v>715</v>
      </c>
      <c r="AX1" s="24" t="s">
        <v>714</v>
      </c>
      <c r="AY1" s="24" t="s">
        <v>713</v>
      </c>
      <c r="AZ1" s="24" t="s">
        <v>712</v>
      </c>
      <c r="BA1" s="24" t="s">
        <v>711</v>
      </c>
      <c r="BB1" s="24" t="s">
        <v>710</v>
      </c>
      <c r="BC1" s="24" t="s">
        <v>709</v>
      </c>
      <c r="BD1" s="24" t="s">
        <v>708</v>
      </c>
      <c r="BE1" s="24" t="s">
        <v>707</v>
      </c>
      <c r="BF1" s="24" t="s">
        <v>706</v>
      </c>
      <c r="BG1" s="50" t="s">
        <v>705</v>
      </c>
      <c r="BH1" s="24" t="s">
        <v>704</v>
      </c>
      <c r="BI1" s="24" t="s">
        <v>703</v>
      </c>
      <c r="BJ1" s="24" t="s">
        <v>702</v>
      </c>
      <c r="BK1" s="24" t="s">
        <v>701</v>
      </c>
      <c r="BL1" s="24" t="s">
        <v>700</v>
      </c>
      <c r="BM1" s="24" t="s">
        <v>699</v>
      </c>
      <c r="BN1" s="31" t="s">
        <v>698</v>
      </c>
      <c r="BO1" s="24" t="s">
        <v>697</v>
      </c>
      <c r="BP1" s="24" t="s">
        <v>696</v>
      </c>
      <c r="BQ1" s="24" t="s">
        <v>695</v>
      </c>
      <c r="BR1" s="35" t="s">
        <v>764</v>
      </c>
      <c r="BS1" s="36" t="s">
        <v>766</v>
      </c>
      <c r="BT1" s="26" t="s">
        <v>822</v>
      </c>
      <c r="BU1" s="26" t="s">
        <v>823</v>
      </c>
      <c r="BV1" s="26" t="s">
        <v>824</v>
      </c>
      <c r="BW1" s="26" t="s">
        <v>825</v>
      </c>
      <c r="BX1" s="26" t="s">
        <v>826</v>
      </c>
      <c r="BY1" s="26" t="s">
        <v>827</v>
      </c>
      <c r="BZ1" s="26" t="s">
        <v>828</v>
      </c>
      <c r="CA1" s="26" t="s">
        <v>829</v>
      </c>
      <c r="CB1" s="26" t="s">
        <v>830</v>
      </c>
      <c r="CC1" s="26" t="s">
        <v>831</v>
      </c>
      <c r="CD1" s="51" t="s">
        <v>832</v>
      </c>
      <c r="CE1" s="52" t="s">
        <v>833</v>
      </c>
    </row>
    <row r="2" spans="1:83" x14ac:dyDescent="0.25">
      <c r="A2" s="28" t="s">
        <v>694</v>
      </c>
      <c r="B2" s="27" t="s">
        <v>684</v>
      </c>
      <c r="C2" s="24" t="s">
        <v>417</v>
      </c>
      <c r="D2" s="26"/>
      <c r="E2" s="26"/>
      <c r="F2" s="26"/>
      <c r="G2" s="26"/>
      <c r="P2" s="26">
        <v>40923.712</v>
      </c>
      <c r="Q2" s="26">
        <v>41769.919999999998</v>
      </c>
      <c r="R2" s="26">
        <v>42521.487999999998</v>
      </c>
      <c r="S2" s="26">
        <v>43143.565000000002</v>
      </c>
      <c r="T2" s="29">
        <v>42542.940999999999</v>
      </c>
      <c r="U2" s="26">
        <v>33830.212</v>
      </c>
      <c r="V2" s="26">
        <v>41301.648999999998</v>
      </c>
      <c r="W2" s="26">
        <v>39836.563999999998</v>
      </c>
      <c r="X2" s="26">
        <v>41247.728999999999</v>
      </c>
      <c r="Y2" s="26">
        <v>43153.470999999998</v>
      </c>
      <c r="Z2" s="26">
        <v>45331.550999999999</v>
      </c>
      <c r="AA2" s="26">
        <v>43268.968999999997</v>
      </c>
      <c r="AB2" s="26">
        <v>44716.896999999997</v>
      </c>
      <c r="AC2" s="26">
        <v>45075.633000000002</v>
      </c>
      <c r="AD2" s="26">
        <v>41670.982000000004</v>
      </c>
      <c r="AE2" s="26">
        <v>44231.042000000001</v>
      </c>
      <c r="AF2" s="26">
        <v>43592.928</v>
      </c>
      <c r="AG2" s="26">
        <v>43821.553999999996</v>
      </c>
      <c r="AH2" s="26">
        <v>45474.286</v>
      </c>
      <c r="AI2" s="26">
        <v>46274.468999999997</v>
      </c>
      <c r="AJ2" s="26">
        <v>43266.404000000002</v>
      </c>
      <c r="AK2" s="26">
        <v>45480.023999999998</v>
      </c>
      <c r="AL2" s="26">
        <v>46975.031000000003</v>
      </c>
      <c r="AM2" s="26">
        <v>45632.637999999999</v>
      </c>
      <c r="AN2" s="26">
        <v>46083.587</v>
      </c>
      <c r="AO2" s="26">
        <v>46591.561000000002</v>
      </c>
      <c r="AP2" s="26">
        <v>47388.964999999997</v>
      </c>
      <c r="AQ2" s="26">
        <v>47870.529000000002</v>
      </c>
      <c r="AR2" s="26">
        <v>47582.792999999998</v>
      </c>
      <c r="AS2" s="26">
        <v>47062.633999999998</v>
      </c>
      <c r="AT2" s="26">
        <v>49704.919000000002</v>
      </c>
      <c r="AU2" s="26">
        <v>49001.110999999997</v>
      </c>
      <c r="AV2" s="26">
        <v>47351.758999999998</v>
      </c>
      <c r="AW2" s="26">
        <v>48796.881000000001</v>
      </c>
      <c r="AX2" s="26">
        <v>48581.266000000003</v>
      </c>
      <c r="AY2" s="26">
        <v>48058.080999999998</v>
      </c>
      <c r="AZ2" s="26">
        <v>48260.497000000003</v>
      </c>
      <c r="BA2" s="26">
        <v>48841.4</v>
      </c>
      <c r="BB2" s="26">
        <v>44555.974999999999</v>
      </c>
      <c r="BC2" s="26">
        <v>48073.184000000001</v>
      </c>
      <c r="BD2" s="26">
        <v>47665.917999999998</v>
      </c>
      <c r="BE2" s="26">
        <v>47788.26</v>
      </c>
      <c r="BF2" s="26">
        <v>49635.249000000003</v>
      </c>
      <c r="BG2" s="26">
        <v>50524.688000000002</v>
      </c>
      <c r="BH2" s="34">
        <v>45902.161</v>
      </c>
      <c r="BI2" s="34">
        <v>48950.548000000003</v>
      </c>
      <c r="BJ2" s="34">
        <v>49152.983999999997</v>
      </c>
      <c r="BK2" s="34">
        <v>48354.356</v>
      </c>
      <c r="BL2" s="34">
        <v>48865.478000000003</v>
      </c>
      <c r="BM2" s="34">
        <v>50278.082000000002</v>
      </c>
      <c r="BN2" s="34">
        <v>47683.860999999997</v>
      </c>
      <c r="BO2" s="34">
        <v>49153.883000000002</v>
      </c>
      <c r="BP2" s="34">
        <v>49872.28</v>
      </c>
      <c r="BQ2" s="34">
        <v>48156.966</v>
      </c>
      <c r="BR2" s="34">
        <v>49541.468999999997</v>
      </c>
      <c r="BS2" s="34">
        <v>50185.470999999998</v>
      </c>
      <c r="BT2" s="34">
        <v>48486.641000000003</v>
      </c>
      <c r="BU2" s="34">
        <v>49154.667000000001</v>
      </c>
      <c r="BV2" s="34">
        <v>48024.858</v>
      </c>
      <c r="BW2" s="34">
        <v>48671.648000000001</v>
      </c>
      <c r="BX2" s="34">
        <v>50289.760999999999</v>
      </c>
      <c r="BY2" s="34">
        <v>50474.714999999997</v>
      </c>
      <c r="BZ2" s="34">
        <v>46046.451000000001</v>
      </c>
    </row>
    <row r="3" spans="1:83" x14ac:dyDescent="0.25">
      <c r="A3" s="28" t="s">
        <v>691</v>
      </c>
      <c r="B3" s="27" t="s">
        <v>684</v>
      </c>
      <c r="C3" s="24" t="s">
        <v>417</v>
      </c>
      <c r="D3" s="26"/>
      <c r="E3" s="26"/>
      <c r="F3" s="26"/>
      <c r="G3" s="26"/>
      <c r="P3" s="26"/>
      <c r="Q3" s="26"/>
      <c r="R3" s="26"/>
      <c r="S3" s="26"/>
      <c r="T3" s="29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</row>
    <row r="4" spans="1:83" x14ac:dyDescent="0.25">
      <c r="A4" s="25" t="s">
        <v>693</v>
      </c>
      <c r="B4" s="24" t="s">
        <v>691</v>
      </c>
      <c r="C4" s="24" t="s">
        <v>417</v>
      </c>
      <c r="D4" s="26"/>
      <c r="E4" s="26"/>
      <c r="F4" s="26"/>
      <c r="G4" s="26"/>
      <c r="P4" s="26">
        <v>7663.9699999999993</v>
      </c>
      <c r="Q4" s="26">
        <v>7878.0969999999988</v>
      </c>
      <c r="R4" s="26">
        <v>8312.8729999999996</v>
      </c>
      <c r="S4" s="26">
        <v>8803.0340000000015</v>
      </c>
      <c r="T4" s="29">
        <v>8459.1659999999993</v>
      </c>
      <c r="U4" s="26">
        <v>7660.5740000000005</v>
      </c>
      <c r="V4" s="26">
        <v>9750.3459999999995</v>
      </c>
      <c r="W4" s="26">
        <v>8426.65</v>
      </c>
      <c r="X4" s="26">
        <v>8923.11</v>
      </c>
      <c r="Y4" s="26">
        <v>9079.5969999999998</v>
      </c>
      <c r="Z4" s="26">
        <v>9702.74</v>
      </c>
      <c r="AA4" s="26">
        <v>9210.2960000000003</v>
      </c>
      <c r="AB4" s="26">
        <v>9494.4830000000002</v>
      </c>
      <c r="AC4" s="26">
        <v>9613.8019999999997</v>
      </c>
      <c r="AD4" s="26">
        <v>7985.0559999999996</v>
      </c>
      <c r="AE4" s="26">
        <v>9846.7739999999994</v>
      </c>
      <c r="AF4" s="26">
        <v>8987.7540000000008</v>
      </c>
      <c r="AG4" s="26">
        <v>9416.1820000000007</v>
      </c>
      <c r="AH4" s="26">
        <v>9453.31</v>
      </c>
      <c r="AI4" s="26">
        <v>10519.628000000001</v>
      </c>
      <c r="AJ4" s="26">
        <v>8221.2540000000008</v>
      </c>
      <c r="AK4" s="26">
        <v>9624.0130000000008</v>
      </c>
      <c r="AL4" s="26">
        <v>10526.107</v>
      </c>
      <c r="AM4" s="26">
        <v>9461.3889999999992</v>
      </c>
      <c r="AN4" s="26">
        <v>8728.4079999999994</v>
      </c>
      <c r="AO4" s="26">
        <v>9993.7270000000008</v>
      </c>
      <c r="AP4" s="26">
        <v>9724.4619999999995</v>
      </c>
      <c r="AQ4" s="26">
        <v>9731.2070000000003</v>
      </c>
      <c r="AR4" s="26">
        <v>9585.7080000000005</v>
      </c>
      <c r="AS4" s="26">
        <v>9210.8250000000007</v>
      </c>
      <c r="AT4" s="26">
        <v>9465.8739999999998</v>
      </c>
      <c r="AU4" s="26">
        <v>10294.045</v>
      </c>
      <c r="AV4" s="26">
        <v>9181.0040000000008</v>
      </c>
      <c r="AW4" s="26">
        <v>10189.306</v>
      </c>
      <c r="AX4" s="26">
        <v>9918.7810000000009</v>
      </c>
      <c r="AY4" s="26">
        <v>9171.5259999999998</v>
      </c>
      <c r="AZ4" s="26">
        <v>9979.4449999999997</v>
      </c>
      <c r="BA4" s="26">
        <v>10450.361999999999</v>
      </c>
      <c r="BB4" s="26">
        <v>7847.9669999999996</v>
      </c>
      <c r="BC4" s="26">
        <v>10109.261</v>
      </c>
      <c r="BD4" s="26">
        <v>8936.5669999999991</v>
      </c>
      <c r="BE4" s="26">
        <v>9231.9040000000005</v>
      </c>
      <c r="BF4" s="26">
        <v>10708.791999999999</v>
      </c>
      <c r="BG4" s="26">
        <v>11007.349</v>
      </c>
      <c r="BH4" s="26">
        <v>8053.085</v>
      </c>
      <c r="BI4" s="26">
        <v>9365.4889999999996</v>
      </c>
      <c r="BJ4" s="26">
        <v>9079.9230000000007</v>
      </c>
      <c r="BK4" s="26">
        <v>8353.1270000000004</v>
      </c>
      <c r="BL4" s="26">
        <v>8962.4</v>
      </c>
      <c r="BM4" s="26">
        <v>9531.5619999999999</v>
      </c>
      <c r="BN4" s="26">
        <v>8756.9830000000002</v>
      </c>
      <c r="BO4" s="26">
        <v>8432.6589999999997</v>
      </c>
      <c r="BP4" s="26">
        <v>8726.4850000000006</v>
      </c>
      <c r="BQ4" s="26">
        <v>9049.2219999999998</v>
      </c>
      <c r="BR4" s="26">
        <v>8714.152</v>
      </c>
      <c r="BS4" s="26">
        <v>9448.9699999999993</v>
      </c>
      <c r="BT4" s="26">
        <v>8936.34</v>
      </c>
      <c r="BU4" s="26">
        <v>8415.9940000000006</v>
      </c>
      <c r="BV4" s="26">
        <v>8470.4310000000005</v>
      </c>
      <c r="BW4" s="26">
        <v>8612.8130000000001</v>
      </c>
      <c r="BX4" s="26">
        <v>9431.5139999999992</v>
      </c>
      <c r="BY4" s="26">
        <v>8951.8940000000002</v>
      </c>
      <c r="BZ4" s="26">
        <v>7381.6890000000003</v>
      </c>
    </row>
    <row r="5" spans="1:83" x14ac:dyDescent="0.25">
      <c r="A5" s="25" t="s">
        <v>692</v>
      </c>
      <c r="B5" s="24" t="s">
        <v>691</v>
      </c>
      <c r="C5" s="24" t="s">
        <v>417</v>
      </c>
      <c r="D5" s="26"/>
      <c r="E5" s="26"/>
      <c r="F5" s="26"/>
      <c r="G5" s="26"/>
      <c r="P5" s="26">
        <v>1147.588</v>
      </c>
      <c r="Q5" s="26">
        <v>1187.9960000000001</v>
      </c>
      <c r="R5" s="26">
        <v>1418.461</v>
      </c>
      <c r="S5" s="26">
        <v>1318.329</v>
      </c>
      <c r="T5" s="29">
        <v>1165.731</v>
      </c>
      <c r="U5" s="26">
        <v>1100.547</v>
      </c>
      <c r="V5" s="26">
        <v>1116.5729999999999</v>
      </c>
      <c r="W5" s="26">
        <v>1335.144</v>
      </c>
      <c r="X5" s="26">
        <v>1120.559</v>
      </c>
      <c r="Y5" s="26">
        <v>1223.664</v>
      </c>
      <c r="Z5" s="26">
        <v>1426.8810000000001</v>
      </c>
      <c r="AA5" s="26">
        <v>1349.7539999999999</v>
      </c>
      <c r="AB5" s="26">
        <v>1131.433</v>
      </c>
      <c r="AC5" s="26">
        <v>1325.548</v>
      </c>
      <c r="AD5" s="26">
        <v>1200.694</v>
      </c>
      <c r="AE5" s="26">
        <v>1237.6469999999999</v>
      </c>
      <c r="AF5" s="26">
        <v>1258.6179999999999</v>
      </c>
      <c r="AG5" s="26">
        <v>1351.5930000000001</v>
      </c>
      <c r="AH5" s="26">
        <v>1706.6790000000001</v>
      </c>
      <c r="AI5" s="26">
        <v>1310.8969999999999</v>
      </c>
      <c r="AJ5" s="26">
        <v>1176.4839999999999</v>
      </c>
      <c r="AK5" s="26">
        <v>1239.528</v>
      </c>
      <c r="AL5" s="26">
        <v>1311.7739999999999</v>
      </c>
      <c r="AM5" s="26">
        <v>1300.597</v>
      </c>
      <c r="AN5" s="26">
        <v>1394.5830000000001</v>
      </c>
      <c r="AO5" s="26">
        <v>1403.817</v>
      </c>
      <c r="AP5" s="26">
        <v>1396.577</v>
      </c>
      <c r="AQ5" s="26">
        <v>1104.8599999999999</v>
      </c>
      <c r="AR5" s="26">
        <v>1121.08</v>
      </c>
      <c r="AS5" s="26">
        <v>1385.925</v>
      </c>
      <c r="AT5" s="26">
        <v>1174.6849999999999</v>
      </c>
      <c r="AU5" s="26">
        <v>1465.7729999999999</v>
      </c>
      <c r="AV5" s="26">
        <v>1334.2570000000001</v>
      </c>
      <c r="AW5" s="26">
        <v>1579.809</v>
      </c>
      <c r="AX5" s="26">
        <v>1479.665</v>
      </c>
      <c r="AY5" s="26">
        <v>1373.7429999999999</v>
      </c>
      <c r="AZ5" s="26">
        <v>1745.7360000000001</v>
      </c>
      <c r="BA5" s="26">
        <v>1170.4179999999999</v>
      </c>
      <c r="BB5" s="26">
        <v>1310.7159999999999</v>
      </c>
      <c r="BC5" s="26">
        <v>1677.2729999999999</v>
      </c>
      <c r="BD5" s="26">
        <v>1313.549</v>
      </c>
      <c r="BE5" s="26">
        <v>1350.259</v>
      </c>
      <c r="BF5" s="26">
        <v>1479.838</v>
      </c>
      <c r="BG5" s="26">
        <v>1306.3240000000001</v>
      </c>
      <c r="BH5" s="26">
        <v>1315.279</v>
      </c>
      <c r="BI5" s="26">
        <v>1089.8810000000001</v>
      </c>
      <c r="BJ5" s="26">
        <v>1031.635</v>
      </c>
      <c r="BK5" s="26">
        <v>1445.0070000000001</v>
      </c>
      <c r="BL5" s="26">
        <v>1203.105</v>
      </c>
      <c r="BM5" s="26">
        <v>1089.2</v>
      </c>
      <c r="BN5" s="26">
        <v>1323.8320000000001</v>
      </c>
      <c r="BO5" s="26">
        <v>1049.3320000000001</v>
      </c>
      <c r="BP5" s="26">
        <v>1177.9269999999999</v>
      </c>
      <c r="BQ5" s="26">
        <v>1137.5129999999999</v>
      </c>
      <c r="BR5" s="26">
        <v>1203.7929999999999</v>
      </c>
      <c r="BS5" s="26">
        <v>1223.2280000000001</v>
      </c>
      <c r="BT5" s="26">
        <v>1308.03</v>
      </c>
      <c r="BU5" s="26">
        <v>1455.258</v>
      </c>
      <c r="BV5" s="26">
        <v>1169.912</v>
      </c>
      <c r="BW5" s="26">
        <v>1408.616</v>
      </c>
      <c r="BX5" s="26">
        <v>1172.95</v>
      </c>
      <c r="BY5" s="26">
        <v>1601.1949999999999</v>
      </c>
      <c r="BZ5" s="26">
        <v>1151.009</v>
      </c>
    </row>
    <row r="6" spans="1:83" x14ac:dyDescent="0.25">
      <c r="A6" s="28" t="s">
        <v>685</v>
      </c>
      <c r="B6" s="27" t="s">
        <v>684</v>
      </c>
      <c r="C6" s="24" t="s">
        <v>417</v>
      </c>
      <c r="D6" s="26"/>
      <c r="E6" s="26"/>
      <c r="F6" s="26"/>
      <c r="G6" s="26"/>
      <c r="P6" s="26"/>
      <c r="Q6" s="26"/>
      <c r="R6" s="26"/>
      <c r="S6" s="26"/>
      <c r="T6" s="30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</row>
    <row r="7" spans="1:83" x14ac:dyDescent="0.25">
      <c r="A7" s="25" t="s">
        <v>690</v>
      </c>
      <c r="B7" s="24" t="s">
        <v>685</v>
      </c>
      <c r="C7" s="24" t="s">
        <v>417</v>
      </c>
      <c r="D7" s="26"/>
      <c r="E7" s="26"/>
      <c r="F7" s="26"/>
      <c r="G7" s="26"/>
      <c r="P7" s="26">
        <v>181.82299999999998</v>
      </c>
      <c r="Q7" s="26">
        <v>160.16899999999998</v>
      </c>
      <c r="R7" s="26">
        <v>203.67099999999999</v>
      </c>
      <c r="S7" s="26">
        <v>167.62800000000004</v>
      </c>
      <c r="T7" s="29">
        <v>183.666</v>
      </c>
      <c r="U7" s="26">
        <v>153.964</v>
      </c>
      <c r="V7" s="26">
        <v>242.83600000000001</v>
      </c>
      <c r="W7" s="26">
        <v>155.53800000000001</v>
      </c>
      <c r="X7" s="26">
        <v>177.483</v>
      </c>
      <c r="Y7" s="26">
        <v>143.88499999999999</v>
      </c>
      <c r="Z7" s="26">
        <v>169.25800000000001</v>
      </c>
      <c r="AA7" s="26">
        <v>192.386</v>
      </c>
      <c r="AB7" s="26">
        <v>122.03</v>
      </c>
      <c r="AC7" s="26">
        <v>181.274</v>
      </c>
      <c r="AD7" s="26">
        <v>202.43100000000001</v>
      </c>
      <c r="AE7" s="26">
        <v>214.46600000000001</v>
      </c>
      <c r="AF7" s="26">
        <v>139.32300000000001</v>
      </c>
      <c r="AG7" s="26">
        <v>170.16900000000001</v>
      </c>
      <c r="AH7" s="26">
        <v>134.93600000000001</v>
      </c>
      <c r="AI7" s="26">
        <v>189.029</v>
      </c>
      <c r="AJ7" s="26">
        <v>202.714</v>
      </c>
      <c r="AK7" s="26">
        <v>228.029</v>
      </c>
      <c r="AL7" s="26">
        <v>192.89599999999999</v>
      </c>
      <c r="AM7" s="26">
        <v>202.38900000000001</v>
      </c>
      <c r="AN7" s="26">
        <v>199.39</v>
      </c>
      <c r="AO7" s="26">
        <v>337.55900000000003</v>
      </c>
      <c r="AP7" s="26">
        <v>192.774</v>
      </c>
      <c r="AQ7" s="26">
        <v>257.78199999999998</v>
      </c>
      <c r="AR7" s="26">
        <v>207.48400000000001</v>
      </c>
      <c r="AS7" s="26">
        <v>237.06299999999999</v>
      </c>
      <c r="AT7" s="26">
        <v>233.203</v>
      </c>
      <c r="AU7" s="26">
        <v>170.482</v>
      </c>
      <c r="AV7" s="26">
        <v>217.46899999999999</v>
      </c>
      <c r="AW7" s="26">
        <v>167.99700000000001</v>
      </c>
      <c r="AX7" s="26">
        <v>275.82100000000003</v>
      </c>
      <c r="AY7" s="26">
        <v>240.21600000000001</v>
      </c>
      <c r="AZ7" s="26">
        <v>184.63</v>
      </c>
      <c r="BA7" s="26">
        <v>275.56099999999998</v>
      </c>
      <c r="BB7" s="26">
        <v>220.87200000000001</v>
      </c>
      <c r="BC7" s="26">
        <v>168.78</v>
      </c>
      <c r="BD7" s="26">
        <v>245.34800000000001</v>
      </c>
      <c r="BE7" s="26">
        <v>162.13900000000001</v>
      </c>
      <c r="BF7" s="26">
        <v>199.74799999999999</v>
      </c>
      <c r="BG7" s="26">
        <v>200.27199999999999</v>
      </c>
      <c r="BH7" s="26">
        <v>215.55699999999999</v>
      </c>
      <c r="BI7" s="26">
        <v>233.07499999999999</v>
      </c>
      <c r="BJ7" s="26">
        <v>179.75</v>
      </c>
      <c r="BK7" s="26">
        <v>243.76</v>
      </c>
      <c r="BL7" s="26">
        <v>249.03200000000001</v>
      </c>
      <c r="BM7" s="26">
        <v>279.82799999999997</v>
      </c>
      <c r="BN7" s="26">
        <v>185.125</v>
      </c>
      <c r="BO7" s="26">
        <v>210.58099999999999</v>
      </c>
      <c r="BP7" s="26">
        <v>271.697</v>
      </c>
      <c r="BQ7" s="26">
        <v>262.99700000000001</v>
      </c>
      <c r="BR7" s="26">
        <v>267.584</v>
      </c>
      <c r="BS7" s="26">
        <v>291.67200000000003</v>
      </c>
      <c r="BT7" s="26">
        <v>221.58500000000001</v>
      </c>
      <c r="BU7" s="26">
        <v>231.15100000000001</v>
      </c>
      <c r="BV7" s="26">
        <v>177.78700000000001</v>
      </c>
      <c r="BW7" s="26">
        <v>188.47800000000001</v>
      </c>
      <c r="BX7" s="26">
        <v>167.53</v>
      </c>
      <c r="BY7" s="26">
        <v>183.52099999999999</v>
      </c>
      <c r="BZ7" s="26">
        <v>245.18700000000001</v>
      </c>
    </row>
    <row r="8" spans="1:83" x14ac:dyDescent="0.25">
      <c r="A8" s="25" t="s">
        <v>689</v>
      </c>
      <c r="B8" s="24" t="s">
        <v>685</v>
      </c>
      <c r="C8" s="24" t="s">
        <v>417</v>
      </c>
      <c r="D8" s="26"/>
      <c r="E8" s="26"/>
      <c r="F8" s="26"/>
      <c r="G8" s="26"/>
      <c r="P8" s="26">
        <v>3686.6870000000004</v>
      </c>
      <c r="Q8" s="26">
        <v>3568.4589999999998</v>
      </c>
      <c r="R8" s="26">
        <v>3701.4639999999995</v>
      </c>
      <c r="S8" s="26">
        <v>3610.84</v>
      </c>
      <c r="T8" s="29">
        <v>3634.136</v>
      </c>
      <c r="U8" s="26">
        <v>2698.5660000000003</v>
      </c>
      <c r="V8" s="26">
        <v>3373.1669999999999</v>
      </c>
      <c r="W8" s="26">
        <v>3028.915</v>
      </c>
      <c r="X8" s="26">
        <v>3140.4479999999999</v>
      </c>
      <c r="Y8" s="26">
        <v>3280.098</v>
      </c>
      <c r="Z8" s="26">
        <v>3560.4989999999998</v>
      </c>
      <c r="AA8" s="26">
        <v>3419.99</v>
      </c>
      <c r="AB8" s="26">
        <v>3548.0590000000002</v>
      </c>
      <c r="AC8" s="26">
        <v>3502.2550000000001</v>
      </c>
      <c r="AD8" s="26">
        <v>3527.5479999999998</v>
      </c>
      <c r="AE8" s="26">
        <v>3720.5590000000002</v>
      </c>
      <c r="AF8" s="26">
        <v>3365.402</v>
      </c>
      <c r="AG8" s="26">
        <v>3321.39</v>
      </c>
      <c r="AH8" s="26">
        <v>3360.134</v>
      </c>
      <c r="AI8" s="26">
        <v>3689.7260000000001</v>
      </c>
      <c r="AJ8" s="26">
        <v>3641.0210000000002</v>
      </c>
      <c r="AK8" s="26">
        <v>3395.7840000000001</v>
      </c>
      <c r="AL8" s="26">
        <v>3595.5929999999998</v>
      </c>
      <c r="AM8" s="26">
        <v>3655.875</v>
      </c>
      <c r="AN8" s="26">
        <v>3746.0949999999998</v>
      </c>
      <c r="AO8" s="26">
        <v>3665.1329999999998</v>
      </c>
      <c r="AP8" s="26">
        <v>3492.3829999999998</v>
      </c>
      <c r="AQ8" s="26">
        <v>3675.5</v>
      </c>
      <c r="AR8" s="26">
        <v>4444.4889999999996</v>
      </c>
      <c r="AS8" s="26">
        <v>3675.7620000000002</v>
      </c>
      <c r="AT8" s="26">
        <v>4334.0910000000003</v>
      </c>
      <c r="AU8" s="26">
        <v>3749.6790000000001</v>
      </c>
      <c r="AV8" s="26">
        <v>3671.4740000000002</v>
      </c>
      <c r="AW8" s="26">
        <v>3358.866</v>
      </c>
      <c r="AX8" s="26">
        <v>3469.0430000000001</v>
      </c>
      <c r="AY8" s="26">
        <v>3453.8429999999998</v>
      </c>
      <c r="AZ8" s="26">
        <v>3499.2890000000002</v>
      </c>
      <c r="BA8" s="26">
        <v>3577.221</v>
      </c>
      <c r="BB8" s="26">
        <v>3613.1190000000001</v>
      </c>
      <c r="BC8" s="26">
        <v>3712.49</v>
      </c>
      <c r="BD8" s="26">
        <v>3563.277</v>
      </c>
      <c r="BE8" s="26">
        <v>3602.15</v>
      </c>
      <c r="BF8" s="26">
        <v>2946.9659999999999</v>
      </c>
      <c r="BG8" s="26">
        <v>3792.8150000000001</v>
      </c>
      <c r="BH8" s="26">
        <v>3569.569</v>
      </c>
      <c r="BI8" s="26">
        <v>3646.84</v>
      </c>
      <c r="BJ8" s="26">
        <v>3981.3049999999998</v>
      </c>
      <c r="BK8" s="26">
        <v>3738.5929999999998</v>
      </c>
      <c r="BL8" s="26">
        <v>3887.5219999999999</v>
      </c>
      <c r="BM8" s="26">
        <v>3924.846</v>
      </c>
      <c r="BN8" s="26">
        <v>3453.3130000000001</v>
      </c>
      <c r="BO8" s="26">
        <v>3406.0970000000002</v>
      </c>
      <c r="BP8" s="26">
        <v>3763.0160000000001</v>
      </c>
      <c r="BQ8" s="26">
        <v>3479.509</v>
      </c>
      <c r="BR8" s="26">
        <v>3710.7510000000002</v>
      </c>
      <c r="BS8" s="26">
        <v>3405.971</v>
      </c>
      <c r="BT8" s="26">
        <v>3360.5790000000002</v>
      </c>
      <c r="BU8" s="26">
        <v>3585.5050000000001</v>
      </c>
      <c r="BV8" s="26">
        <v>3700.2350000000001</v>
      </c>
      <c r="BW8" s="26">
        <v>3328.8119999999999</v>
      </c>
      <c r="BX8" s="26">
        <v>3513.08</v>
      </c>
      <c r="BY8" s="26">
        <v>3500.835</v>
      </c>
      <c r="BZ8" s="26">
        <v>3561.9090000000001</v>
      </c>
    </row>
    <row r="9" spans="1:83" x14ac:dyDescent="0.25">
      <c r="A9" s="25" t="s">
        <v>688</v>
      </c>
      <c r="B9" s="24" t="s">
        <v>685</v>
      </c>
      <c r="C9" s="24" t="s">
        <v>417</v>
      </c>
      <c r="D9" s="26"/>
      <c r="E9" s="26"/>
      <c r="F9" s="26"/>
      <c r="G9" s="26"/>
      <c r="P9" s="26">
        <v>97.617000000000004</v>
      </c>
      <c r="Q9" s="26">
        <v>107.301</v>
      </c>
      <c r="R9" s="26">
        <v>74.417000000000002</v>
      </c>
      <c r="S9" s="26">
        <v>83.381</v>
      </c>
      <c r="T9" s="29">
        <v>107.941</v>
      </c>
      <c r="U9" s="26">
        <v>61.421999999999997</v>
      </c>
      <c r="V9" s="26">
        <v>83.469999999999985</v>
      </c>
      <c r="W9" s="26">
        <v>70.921000000000006</v>
      </c>
      <c r="X9" s="26">
        <v>70.494</v>
      </c>
      <c r="Y9" s="26">
        <v>52.536999999999999</v>
      </c>
      <c r="Z9" s="26">
        <v>52.834000000000003</v>
      </c>
      <c r="AA9" s="26">
        <v>70.887</v>
      </c>
      <c r="AB9" s="26">
        <v>55.582999999999998</v>
      </c>
      <c r="AC9" s="26">
        <v>90.123999999999995</v>
      </c>
      <c r="AD9" s="26">
        <v>83.582999999999998</v>
      </c>
      <c r="AE9" s="26">
        <v>59.305999999999997</v>
      </c>
      <c r="AF9" s="26">
        <v>108.471</v>
      </c>
      <c r="AG9" s="26">
        <v>64.594999999999999</v>
      </c>
      <c r="AH9" s="26">
        <v>134.04599999999999</v>
      </c>
      <c r="AI9" s="26">
        <v>67.668999999999997</v>
      </c>
      <c r="AJ9" s="26">
        <v>81.644000000000005</v>
      </c>
      <c r="AK9" s="26">
        <v>69.242000000000004</v>
      </c>
      <c r="AL9" s="26">
        <v>94.751999999999995</v>
      </c>
      <c r="AM9" s="26">
        <v>102.447</v>
      </c>
      <c r="AN9" s="26">
        <v>93.638999999999996</v>
      </c>
      <c r="AO9" s="26">
        <v>76.168000000000006</v>
      </c>
      <c r="AP9" s="26">
        <v>97.682000000000002</v>
      </c>
      <c r="AQ9" s="26">
        <v>117.358</v>
      </c>
      <c r="AR9" s="26">
        <v>62.585000000000001</v>
      </c>
      <c r="AS9" s="26">
        <v>100.093</v>
      </c>
      <c r="AT9" s="26">
        <v>152.18199999999999</v>
      </c>
      <c r="AU9" s="26">
        <v>94.86</v>
      </c>
      <c r="AV9" s="26">
        <v>101.89400000000001</v>
      </c>
      <c r="AW9" s="26">
        <v>55.003999999999998</v>
      </c>
      <c r="AX9" s="26">
        <v>102.649</v>
      </c>
      <c r="AY9" s="26">
        <v>84.759</v>
      </c>
      <c r="AZ9" s="26">
        <v>86.341999999999999</v>
      </c>
      <c r="BA9" s="26">
        <v>99.462999999999994</v>
      </c>
      <c r="BB9" s="26">
        <v>92.635000000000005</v>
      </c>
      <c r="BC9" s="26">
        <v>43.368000000000002</v>
      </c>
      <c r="BD9" s="26">
        <v>160.62</v>
      </c>
      <c r="BE9" s="26">
        <v>101.68899999999999</v>
      </c>
      <c r="BF9" s="26">
        <v>106.21299999999999</v>
      </c>
      <c r="BG9" s="26">
        <v>98.941999999999993</v>
      </c>
      <c r="BH9" s="26">
        <v>90.087999999999994</v>
      </c>
      <c r="BI9" s="26">
        <v>94.751000000000005</v>
      </c>
      <c r="BJ9" s="26">
        <v>99.906999999999996</v>
      </c>
      <c r="BK9" s="26">
        <v>70.134</v>
      </c>
      <c r="BL9" s="26">
        <v>78.864000000000004</v>
      </c>
      <c r="BM9" s="26">
        <v>108.76300000000001</v>
      </c>
      <c r="BN9" s="26">
        <v>93.182000000000002</v>
      </c>
      <c r="BO9" s="26">
        <v>92.911000000000001</v>
      </c>
      <c r="BP9" s="26">
        <v>78.046999999999997</v>
      </c>
      <c r="BQ9" s="26">
        <v>93.953999999999994</v>
      </c>
      <c r="BR9" s="26">
        <v>70.995000000000005</v>
      </c>
      <c r="BS9" s="26">
        <v>67.512</v>
      </c>
      <c r="BT9" s="26">
        <v>88.766999999999996</v>
      </c>
      <c r="BU9" s="26">
        <v>94.613</v>
      </c>
      <c r="BV9" s="26">
        <v>84.483000000000004</v>
      </c>
      <c r="BW9" s="26">
        <v>112.11499999999999</v>
      </c>
      <c r="BX9" s="26">
        <v>96.335999999999999</v>
      </c>
      <c r="BY9" s="26">
        <v>103.614</v>
      </c>
      <c r="BZ9" s="26">
        <v>97.754999999999995</v>
      </c>
    </row>
    <row r="10" spans="1:83" x14ac:dyDescent="0.25">
      <c r="A10" s="25" t="s">
        <v>687</v>
      </c>
      <c r="B10" s="24" t="s">
        <v>685</v>
      </c>
      <c r="C10" s="24" t="s">
        <v>417</v>
      </c>
      <c r="D10" s="26"/>
      <c r="E10" s="26"/>
      <c r="F10" s="26"/>
      <c r="G10" s="26"/>
      <c r="P10" s="26">
        <v>78.028999999999982</v>
      </c>
      <c r="Q10" s="26">
        <v>67.836999999999989</v>
      </c>
      <c r="R10" s="26">
        <v>55.201999999999998</v>
      </c>
      <c r="S10" s="26">
        <v>56.019999999999996</v>
      </c>
      <c r="T10" s="29">
        <v>61.694999999999993</v>
      </c>
      <c r="U10" s="26">
        <v>47.814999999999998</v>
      </c>
      <c r="V10" s="26">
        <v>52.448</v>
      </c>
      <c r="W10" s="26">
        <v>70.475999999999999</v>
      </c>
      <c r="X10" s="26">
        <v>63.026000000000003</v>
      </c>
      <c r="Y10" s="26">
        <v>78.212000000000003</v>
      </c>
      <c r="Z10" s="26">
        <v>68.024000000000001</v>
      </c>
      <c r="AA10" s="26">
        <v>63.881</v>
      </c>
      <c r="AB10" s="26">
        <v>97.48</v>
      </c>
      <c r="AC10" s="26">
        <v>53.869</v>
      </c>
      <c r="AD10" s="26">
        <v>92.039000000000001</v>
      </c>
      <c r="AE10" s="26">
        <v>35.215000000000003</v>
      </c>
      <c r="AF10" s="26">
        <v>92.983999999999995</v>
      </c>
      <c r="AG10" s="26">
        <v>105.24299999999999</v>
      </c>
      <c r="AH10" s="26">
        <v>74.347999999999999</v>
      </c>
      <c r="AI10" s="26">
        <v>72.382999999999996</v>
      </c>
      <c r="AJ10" s="26">
        <v>93.013000000000005</v>
      </c>
      <c r="AK10" s="26">
        <v>47.771000000000001</v>
      </c>
      <c r="AL10" s="26">
        <v>74.983999999999995</v>
      </c>
      <c r="AM10" s="26">
        <v>69.587999999999994</v>
      </c>
      <c r="AN10" s="26">
        <v>116.95</v>
      </c>
      <c r="AO10" s="26">
        <v>74.721000000000004</v>
      </c>
      <c r="AP10" s="26">
        <v>80.891000000000005</v>
      </c>
      <c r="AQ10" s="26">
        <v>57.305</v>
      </c>
      <c r="AR10" s="26">
        <v>59.723999999999997</v>
      </c>
      <c r="AS10" s="26">
        <v>52.854999999999997</v>
      </c>
      <c r="AT10" s="26">
        <v>88.626999999999995</v>
      </c>
      <c r="AU10" s="26">
        <v>58.655999999999999</v>
      </c>
      <c r="AV10" s="26">
        <v>59.05</v>
      </c>
      <c r="AW10" s="26">
        <v>63.753999999999998</v>
      </c>
      <c r="AX10" s="26">
        <v>92.947999999999993</v>
      </c>
      <c r="AY10" s="26">
        <v>75.584999999999994</v>
      </c>
      <c r="AZ10" s="26">
        <v>38.581000000000003</v>
      </c>
      <c r="BA10" s="26">
        <v>37.177999999999997</v>
      </c>
      <c r="BB10" s="26">
        <v>89.424999999999997</v>
      </c>
      <c r="BC10" s="26">
        <v>43.816000000000003</v>
      </c>
      <c r="BD10" s="26">
        <v>97.173000000000002</v>
      </c>
      <c r="BE10" s="26">
        <v>59.738</v>
      </c>
      <c r="BF10" s="26">
        <v>28.992000000000001</v>
      </c>
      <c r="BG10" s="26">
        <v>73.010999999999996</v>
      </c>
      <c r="BH10" s="26">
        <v>99.286000000000001</v>
      </c>
      <c r="BI10" s="26">
        <v>94.471000000000004</v>
      </c>
      <c r="BJ10" s="26">
        <v>65.700999999999993</v>
      </c>
      <c r="BK10" s="26">
        <v>93.682000000000002</v>
      </c>
      <c r="BL10" s="26">
        <v>108.48699999999999</v>
      </c>
      <c r="BM10" s="26">
        <v>47.353999999999999</v>
      </c>
      <c r="BN10" s="26">
        <v>91.924000000000007</v>
      </c>
      <c r="BO10" s="26">
        <v>114.21</v>
      </c>
      <c r="BP10" s="26">
        <v>86.849000000000004</v>
      </c>
      <c r="BQ10" s="26">
        <v>81.600999999999999</v>
      </c>
      <c r="BR10" s="26">
        <v>53.923000000000002</v>
      </c>
      <c r="BS10" s="26">
        <v>55.939</v>
      </c>
      <c r="BT10" s="26">
        <v>90.847999999999999</v>
      </c>
      <c r="BU10" s="26">
        <v>49.323</v>
      </c>
      <c r="BV10" s="26">
        <v>67.367000000000004</v>
      </c>
      <c r="BW10" s="26">
        <v>75.254000000000005</v>
      </c>
      <c r="BX10" s="26">
        <v>58.371000000000002</v>
      </c>
      <c r="BY10" s="26">
        <v>55.444000000000003</v>
      </c>
      <c r="BZ10" s="26">
        <v>92.194000000000003</v>
      </c>
    </row>
    <row r="11" spans="1:83" x14ac:dyDescent="0.25">
      <c r="A11" s="25" t="s">
        <v>686</v>
      </c>
      <c r="B11" s="24" t="s">
        <v>685</v>
      </c>
      <c r="C11" s="24" t="s">
        <v>417</v>
      </c>
      <c r="D11" s="26"/>
      <c r="E11" s="26"/>
      <c r="F11" s="26"/>
      <c r="G11" s="26"/>
      <c r="P11" s="26">
        <v>4108.5140000000001</v>
      </c>
      <c r="Q11" s="26">
        <v>4187.5240000000003</v>
      </c>
      <c r="R11" s="26">
        <v>4017.998</v>
      </c>
      <c r="S11" s="26">
        <v>4221.9530000000004</v>
      </c>
      <c r="T11" s="29">
        <v>4001.415</v>
      </c>
      <c r="U11" s="26">
        <v>2791.8999999999996</v>
      </c>
      <c r="V11" s="26">
        <v>4031.2459999999996</v>
      </c>
      <c r="W11" s="26">
        <v>3973.6850000000009</v>
      </c>
      <c r="X11" s="26">
        <v>4150.7039999999997</v>
      </c>
      <c r="Y11" s="26">
        <v>4096.8490000000002</v>
      </c>
      <c r="Z11" s="26">
        <v>4951.482</v>
      </c>
      <c r="AA11" s="26">
        <v>4137.4049999999997</v>
      </c>
      <c r="AB11" s="26">
        <v>4400.1099999999997</v>
      </c>
      <c r="AC11" s="26">
        <v>4336.83</v>
      </c>
      <c r="AD11" s="26">
        <v>4386.0259999999998</v>
      </c>
      <c r="AE11" s="26">
        <v>4344.8540000000003</v>
      </c>
      <c r="AF11" s="26">
        <v>4460.643</v>
      </c>
      <c r="AG11" s="26">
        <v>4150.9470000000001</v>
      </c>
      <c r="AH11" s="26">
        <v>4199.33</v>
      </c>
      <c r="AI11" s="26">
        <v>4214.7219999999998</v>
      </c>
      <c r="AJ11" s="26">
        <v>4352.3090000000002</v>
      </c>
      <c r="AK11" s="26">
        <v>4397.598</v>
      </c>
      <c r="AL11" s="26">
        <v>4197.5990000000002</v>
      </c>
      <c r="AM11" s="26">
        <v>4384.7280000000001</v>
      </c>
      <c r="AN11" s="26">
        <v>4617.616</v>
      </c>
      <c r="AO11" s="26">
        <v>4722.6390000000001</v>
      </c>
      <c r="AP11" s="26">
        <v>4525.1040000000003</v>
      </c>
      <c r="AQ11" s="26">
        <v>4266.17</v>
      </c>
      <c r="AR11" s="26">
        <v>4066.9549999999999</v>
      </c>
      <c r="AS11" s="26">
        <v>4575.6469999999999</v>
      </c>
      <c r="AT11" s="26">
        <v>4168.866</v>
      </c>
      <c r="AU11" s="26">
        <v>4306.5200000000004</v>
      </c>
      <c r="AV11" s="26">
        <v>4017.538</v>
      </c>
      <c r="AW11" s="26">
        <v>4294.8270000000002</v>
      </c>
      <c r="AX11" s="26">
        <v>4586.3029999999999</v>
      </c>
      <c r="AY11" s="26">
        <v>4319.7060000000001</v>
      </c>
      <c r="AZ11" s="26">
        <v>4344.03</v>
      </c>
      <c r="BA11" s="26">
        <v>4831.5129999999999</v>
      </c>
      <c r="BB11" s="26">
        <v>4575.6490000000003</v>
      </c>
      <c r="BC11" s="26">
        <v>4800.4750000000004</v>
      </c>
      <c r="BD11" s="26">
        <v>4541.5810000000001</v>
      </c>
      <c r="BE11" s="26">
        <v>4567.84</v>
      </c>
      <c r="BF11" s="26">
        <v>4622.0619999999999</v>
      </c>
      <c r="BG11" s="26">
        <v>5083.8609999999999</v>
      </c>
      <c r="BH11" s="26">
        <v>4607.5039999999999</v>
      </c>
      <c r="BI11" s="26">
        <v>4772.66</v>
      </c>
      <c r="BJ11" s="26">
        <v>4554.5349999999999</v>
      </c>
      <c r="BK11" s="26">
        <v>4690.2550000000001</v>
      </c>
      <c r="BL11" s="26">
        <v>5083.0969999999998</v>
      </c>
      <c r="BM11" s="26">
        <v>5769.2190000000001</v>
      </c>
      <c r="BN11" s="26">
        <v>4751.4650000000001</v>
      </c>
      <c r="BO11" s="26">
        <v>4738.2860000000001</v>
      </c>
      <c r="BP11" s="26">
        <v>4454.6549999999997</v>
      </c>
      <c r="BQ11" s="26">
        <v>4688.4880000000003</v>
      </c>
      <c r="BR11" s="26">
        <v>4763.9870000000001</v>
      </c>
      <c r="BS11" s="26">
        <v>5346.6750000000002</v>
      </c>
      <c r="BT11" s="26">
        <v>4596.8190000000004</v>
      </c>
      <c r="BU11" s="26">
        <v>5031.027</v>
      </c>
      <c r="BV11" s="26">
        <v>4558.4160000000002</v>
      </c>
      <c r="BW11" s="26">
        <v>4810.8779999999997</v>
      </c>
      <c r="BX11" s="26">
        <v>4785.1679999999997</v>
      </c>
      <c r="BY11" s="26">
        <v>5077.6289999999999</v>
      </c>
      <c r="BZ11" s="26">
        <v>4604.7449999999999</v>
      </c>
    </row>
    <row r="12" spans="1:83" x14ac:dyDescent="0.25">
      <c r="A12" s="28" t="s">
        <v>669</v>
      </c>
      <c r="B12" s="27" t="s">
        <v>684</v>
      </c>
      <c r="C12" s="24" t="s">
        <v>417</v>
      </c>
      <c r="D12" s="26"/>
      <c r="E12" s="26"/>
      <c r="F12" s="26"/>
      <c r="G12" s="26"/>
      <c r="P12" s="26"/>
      <c r="Q12" s="26"/>
      <c r="R12" s="26"/>
      <c r="S12" s="26"/>
      <c r="T12" s="30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</row>
    <row r="13" spans="1:83" x14ac:dyDescent="0.25">
      <c r="A13" s="25" t="s">
        <v>683</v>
      </c>
      <c r="B13" s="24" t="s">
        <v>669</v>
      </c>
      <c r="C13" s="24" t="s">
        <v>417</v>
      </c>
      <c r="D13" s="26"/>
      <c r="E13" s="26"/>
      <c r="F13" s="26"/>
      <c r="G13" s="26"/>
      <c r="P13" s="26">
        <v>8006.2359999999999</v>
      </c>
      <c r="Q13" s="26">
        <v>8472.1219999999994</v>
      </c>
      <c r="R13" s="26">
        <v>8547.0759999999991</v>
      </c>
      <c r="S13" s="26">
        <v>8545.5480000000007</v>
      </c>
      <c r="T13" s="29">
        <v>8590.3919999999998</v>
      </c>
      <c r="U13" s="26">
        <v>6458.9489999999996</v>
      </c>
      <c r="V13" s="26">
        <v>8891.2289999999994</v>
      </c>
      <c r="W13" s="26">
        <v>8383.621000000001</v>
      </c>
      <c r="X13" s="26">
        <v>8639.1679999999997</v>
      </c>
      <c r="Y13" s="26">
        <v>9629.259</v>
      </c>
      <c r="Z13" s="26">
        <v>10306.306</v>
      </c>
      <c r="AA13" s="26">
        <v>9849.5730000000003</v>
      </c>
      <c r="AB13" s="26">
        <v>10234.302</v>
      </c>
      <c r="AC13" s="26">
        <v>10512.050999999999</v>
      </c>
      <c r="AD13" s="26">
        <v>8524.402</v>
      </c>
      <c r="AE13" s="26">
        <v>9502.9089999999997</v>
      </c>
      <c r="AF13" s="26">
        <v>9856.9459999999999</v>
      </c>
      <c r="AG13" s="26">
        <v>9703.991</v>
      </c>
      <c r="AH13" s="26">
        <v>10005.795</v>
      </c>
      <c r="AI13" s="26">
        <v>9937.8060000000005</v>
      </c>
      <c r="AJ13" s="26">
        <v>9028.8209999999999</v>
      </c>
      <c r="AK13" s="26">
        <v>10072.982</v>
      </c>
      <c r="AL13" s="26">
        <v>10077.736999999999</v>
      </c>
      <c r="AM13" s="26">
        <v>9824.5120000000006</v>
      </c>
      <c r="AN13" s="26">
        <v>10942.352999999999</v>
      </c>
      <c r="AO13" s="26">
        <v>9718.58</v>
      </c>
      <c r="AP13" s="26">
        <v>10644.558000000001</v>
      </c>
      <c r="AQ13" s="26">
        <v>11023.411</v>
      </c>
      <c r="AR13" s="26">
        <v>10683.098</v>
      </c>
      <c r="AS13" s="26">
        <v>10323.787</v>
      </c>
      <c r="AT13" s="26">
        <v>11321.209000000001</v>
      </c>
      <c r="AU13" s="26">
        <v>10930.079</v>
      </c>
      <c r="AV13" s="26">
        <v>10559.592000000001</v>
      </c>
      <c r="AW13" s="26">
        <v>10765.074000000001</v>
      </c>
      <c r="AX13" s="26">
        <v>9782.2630000000008</v>
      </c>
      <c r="AY13" s="26">
        <v>10730.877</v>
      </c>
      <c r="AZ13" s="26">
        <v>10154.838</v>
      </c>
      <c r="BA13" s="26">
        <v>10072.352000000001</v>
      </c>
      <c r="BB13" s="26">
        <v>8713.2160000000003</v>
      </c>
      <c r="BC13" s="26">
        <v>9803.2080000000005</v>
      </c>
      <c r="BD13" s="26">
        <v>9846.1509999999998</v>
      </c>
      <c r="BE13" s="26">
        <v>10037.958000000001</v>
      </c>
      <c r="BF13" s="26">
        <v>10924.816000000001</v>
      </c>
      <c r="BG13" s="26">
        <v>10287.226000000001</v>
      </c>
      <c r="BH13" s="26">
        <v>9141.7540000000008</v>
      </c>
      <c r="BI13" s="26">
        <v>10688.343999999999</v>
      </c>
      <c r="BJ13" s="26">
        <v>10348.145</v>
      </c>
      <c r="BK13" s="26">
        <v>10187.484</v>
      </c>
      <c r="BL13" s="26">
        <v>9451.2459999999992</v>
      </c>
      <c r="BM13" s="26">
        <v>10473.454</v>
      </c>
      <c r="BN13" s="26">
        <v>9738.1260000000002</v>
      </c>
      <c r="BO13" s="26">
        <v>10929.153</v>
      </c>
      <c r="BP13" s="26">
        <v>10332.393</v>
      </c>
      <c r="BQ13" s="26">
        <v>9825.6129999999994</v>
      </c>
      <c r="BR13" s="26">
        <v>10571.767</v>
      </c>
      <c r="BS13" s="26">
        <v>10180.915000000001</v>
      </c>
      <c r="BT13" s="26">
        <v>9991.3279999999995</v>
      </c>
      <c r="BU13" s="26">
        <v>10611.763999999999</v>
      </c>
      <c r="BV13" s="26">
        <v>10172.986000000001</v>
      </c>
      <c r="BW13" s="26">
        <v>10130.905000000001</v>
      </c>
      <c r="BX13" s="26">
        <v>9940.4140000000007</v>
      </c>
      <c r="BY13" s="26">
        <v>10848.27</v>
      </c>
      <c r="BZ13" s="26">
        <v>8841.4459999999999</v>
      </c>
    </row>
    <row r="14" spans="1:83" x14ac:dyDescent="0.25">
      <c r="A14" s="25" t="s">
        <v>682</v>
      </c>
      <c r="B14" s="24" t="s">
        <v>669</v>
      </c>
      <c r="C14" s="24" t="s">
        <v>417</v>
      </c>
      <c r="D14" s="26"/>
      <c r="E14" s="26"/>
      <c r="F14" s="26"/>
      <c r="G14" s="26"/>
      <c r="P14" s="26">
        <v>3415.7</v>
      </c>
      <c r="Q14" s="26">
        <v>3555.7750000000001</v>
      </c>
      <c r="R14" s="26">
        <v>3244.2139999999995</v>
      </c>
      <c r="S14" s="26">
        <v>3500.7949999999996</v>
      </c>
      <c r="T14" s="29">
        <v>3398.1909999999998</v>
      </c>
      <c r="U14" s="26">
        <v>2592.951</v>
      </c>
      <c r="V14" s="26">
        <v>2913.8530000000001</v>
      </c>
      <c r="W14" s="26">
        <v>2824.1570000000002</v>
      </c>
      <c r="X14" s="26">
        <v>2939.1080000000002</v>
      </c>
      <c r="Y14" s="26">
        <v>3086.4810000000002</v>
      </c>
      <c r="Z14" s="26">
        <v>2892.16</v>
      </c>
      <c r="AA14" s="26">
        <v>2857.7759999999998</v>
      </c>
      <c r="AB14" s="26">
        <v>2913.3220000000001</v>
      </c>
      <c r="AC14" s="26">
        <v>2837.721</v>
      </c>
      <c r="AD14" s="26">
        <v>2966.0309999999999</v>
      </c>
      <c r="AE14" s="26">
        <v>3057.6060000000002</v>
      </c>
      <c r="AF14" s="26">
        <v>2992.9609999999998</v>
      </c>
      <c r="AG14" s="26">
        <v>2836.6709999999998</v>
      </c>
      <c r="AH14" s="26">
        <v>2859.2550000000001</v>
      </c>
      <c r="AI14" s="26">
        <v>3027.1120000000001</v>
      </c>
      <c r="AJ14" s="26">
        <v>3180.6640000000002</v>
      </c>
      <c r="AK14" s="26">
        <v>3134.576</v>
      </c>
      <c r="AL14" s="26">
        <v>3060.8629999999998</v>
      </c>
      <c r="AM14" s="26">
        <v>3145.239</v>
      </c>
      <c r="AN14" s="26">
        <v>3216.645</v>
      </c>
      <c r="AO14" s="26">
        <v>3126.9430000000002</v>
      </c>
      <c r="AP14" s="26">
        <v>3153.346</v>
      </c>
      <c r="AQ14" s="26">
        <v>3407.3380000000002</v>
      </c>
      <c r="AR14" s="26">
        <v>3462.4789999999998</v>
      </c>
      <c r="AS14" s="26">
        <v>3383.846</v>
      </c>
      <c r="AT14" s="26">
        <v>3349.8409999999999</v>
      </c>
      <c r="AU14" s="26">
        <v>3301.8119999999999</v>
      </c>
      <c r="AV14" s="26">
        <v>3482.665</v>
      </c>
      <c r="AW14" s="26">
        <v>3410.636</v>
      </c>
      <c r="AX14" s="26">
        <v>3619.0639999999999</v>
      </c>
      <c r="AY14" s="26">
        <v>3465.68</v>
      </c>
      <c r="AZ14" s="26">
        <v>3434.2359999999999</v>
      </c>
      <c r="BA14" s="26">
        <v>3251.4409999999998</v>
      </c>
      <c r="BB14" s="26">
        <v>3545.9960000000001</v>
      </c>
      <c r="BC14" s="26">
        <v>3492.2260000000001</v>
      </c>
      <c r="BD14" s="26">
        <v>3724.848</v>
      </c>
      <c r="BE14" s="26">
        <v>3533.33</v>
      </c>
      <c r="BF14" s="26">
        <v>3657.6370000000002</v>
      </c>
      <c r="BG14" s="26">
        <v>3476.6579999999999</v>
      </c>
      <c r="BH14" s="26">
        <v>3715.6219999999998</v>
      </c>
      <c r="BI14" s="26">
        <v>3839.395</v>
      </c>
      <c r="BJ14" s="26">
        <v>3556.1219999999998</v>
      </c>
      <c r="BK14" s="26">
        <v>3755.453</v>
      </c>
      <c r="BL14" s="26">
        <v>3753.0520000000001</v>
      </c>
      <c r="BM14" s="26">
        <v>3578.6869999999999</v>
      </c>
      <c r="BN14" s="26">
        <v>3628.5070000000001</v>
      </c>
      <c r="BO14" s="26">
        <v>3834.7220000000002</v>
      </c>
      <c r="BP14" s="26">
        <v>3874.2429999999999</v>
      </c>
      <c r="BQ14" s="26">
        <v>3734.8620000000001</v>
      </c>
      <c r="BR14" s="26">
        <v>3848.0129999999999</v>
      </c>
      <c r="BS14" s="26">
        <v>4031.569</v>
      </c>
      <c r="BT14" s="26">
        <v>3856.989</v>
      </c>
      <c r="BU14" s="26">
        <v>3680.9879999999998</v>
      </c>
      <c r="BV14" s="26">
        <v>3544.52</v>
      </c>
      <c r="BW14" s="26">
        <v>3768.9630000000002</v>
      </c>
      <c r="BX14" s="26">
        <v>3746.1660000000002</v>
      </c>
      <c r="BY14" s="26">
        <v>3789.3009999999999</v>
      </c>
      <c r="BZ14" s="26">
        <v>3836.7649999999999</v>
      </c>
    </row>
    <row r="15" spans="1:83" x14ac:dyDescent="0.25">
      <c r="A15" s="25" t="s">
        <v>681</v>
      </c>
      <c r="B15" s="24" t="s">
        <v>669</v>
      </c>
      <c r="C15" s="24" t="s">
        <v>417</v>
      </c>
      <c r="D15" s="26"/>
      <c r="E15" s="26"/>
      <c r="F15" s="26"/>
      <c r="G15" s="26"/>
      <c r="P15" s="26">
        <v>1812.777</v>
      </c>
      <c r="Q15" s="26">
        <v>1910.1989999999998</v>
      </c>
      <c r="R15" s="26">
        <v>1999.6079999999999</v>
      </c>
      <c r="S15" s="26">
        <v>1999.104</v>
      </c>
      <c r="T15" s="29">
        <v>2013.471</v>
      </c>
      <c r="U15" s="26">
        <v>1235.827</v>
      </c>
      <c r="V15" s="26">
        <v>1280.2359999999999</v>
      </c>
      <c r="W15" s="26">
        <v>1343.106</v>
      </c>
      <c r="X15" s="26">
        <v>1406.451</v>
      </c>
      <c r="Y15" s="26">
        <v>1291.056</v>
      </c>
      <c r="Z15" s="26">
        <v>1327.2850000000001</v>
      </c>
      <c r="AA15" s="26">
        <v>1388.662</v>
      </c>
      <c r="AB15" s="26">
        <v>1495.65</v>
      </c>
      <c r="AC15" s="26">
        <v>1352.1410000000001</v>
      </c>
      <c r="AD15" s="26">
        <v>1404.461</v>
      </c>
      <c r="AE15" s="26">
        <v>1429.4639999999999</v>
      </c>
      <c r="AF15" s="26">
        <v>1364.2470000000001</v>
      </c>
      <c r="AG15" s="26">
        <v>1472.681</v>
      </c>
      <c r="AH15" s="26">
        <v>1510.385</v>
      </c>
      <c r="AI15" s="26">
        <v>1550.221</v>
      </c>
      <c r="AJ15" s="26">
        <v>1537.095</v>
      </c>
      <c r="AK15" s="26">
        <v>1666.0329999999999</v>
      </c>
      <c r="AL15" s="26">
        <v>1558.8130000000001</v>
      </c>
      <c r="AM15" s="26">
        <v>1731.6079999999999</v>
      </c>
      <c r="AN15" s="26">
        <v>1765.075</v>
      </c>
      <c r="AO15" s="26">
        <v>1655.4939999999999</v>
      </c>
      <c r="AP15" s="26">
        <v>1925.1610000000001</v>
      </c>
      <c r="AQ15" s="26">
        <v>1907.155</v>
      </c>
      <c r="AR15" s="26">
        <v>1880.7449999999999</v>
      </c>
      <c r="AS15" s="26">
        <v>1903.9839999999999</v>
      </c>
      <c r="AT15" s="26">
        <v>2260.0790000000002</v>
      </c>
      <c r="AU15" s="26">
        <v>2019.739</v>
      </c>
      <c r="AV15" s="26">
        <v>2086.5</v>
      </c>
      <c r="AW15" s="26">
        <v>2242.5839999999998</v>
      </c>
      <c r="AX15" s="26">
        <v>2680.0450000000001</v>
      </c>
      <c r="AY15" s="26">
        <v>2115.8850000000002</v>
      </c>
      <c r="AZ15" s="26">
        <v>2166.1950000000002</v>
      </c>
      <c r="BA15" s="26">
        <v>2219.5740000000001</v>
      </c>
      <c r="BB15" s="26">
        <v>2045.5809999999999</v>
      </c>
      <c r="BC15" s="26">
        <v>1980.463</v>
      </c>
      <c r="BD15" s="26">
        <v>2587.1669999999999</v>
      </c>
      <c r="BE15" s="26">
        <v>2292.0740000000001</v>
      </c>
      <c r="BF15" s="26">
        <v>2343.652</v>
      </c>
      <c r="BG15" s="26">
        <v>2500.431</v>
      </c>
      <c r="BH15" s="26">
        <v>2165.5909999999999</v>
      </c>
      <c r="BI15" s="26">
        <v>2438.1120000000001</v>
      </c>
      <c r="BJ15" s="26">
        <v>2950.91</v>
      </c>
      <c r="BK15" s="26">
        <v>2708.7890000000002</v>
      </c>
      <c r="BL15" s="26">
        <v>2982.3690000000001</v>
      </c>
      <c r="BM15" s="26">
        <v>2670.8589999999999</v>
      </c>
      <c r="BN15" s="26">
        <v>2588.0880000000002</v>
      </c>
      <c r="BO15" s="26">
        <v>2517.9430000000002</v>
      </c>
      <c r="BP15" s="26">
        <v>2344.683</v>
      </c>
      <c r="BQ15" s="26">
        <v>2507.5239999999999</v>
      </c>
      <c r="BR15" s="26">
        <v>2896.1390000000001</v>
      </c>
      <c r="BS15" s="26">
        <v>2677.1469999999999</v>
      </c>
      <c r="BT15" s="26">
        <v>2698.9050000000002</v>
      </c>
      <c r="BU15" s="26">
        <v>2815.482</v>
      </c>
      <c r="BV15" s="26">
        <v>2913.1869999999999</v>
      </c>
      <c r="BW15" s="26">
        <v>2567.8820000000001</v>
      </c>
      <c r="BX15" s="26">
        <v>3347.152</v>
      </c>
      <c r="BY15" s="26">
        <v>2785.1219999999998</v>
      </c>
      <c r="BZ15" s="26">
        <v>2519.1410000000001</v>
      </c>
    </row>
    <row r="16" spans="1:83" x14ac:dyDescent="0.25">
      <c r="A16" s="25" t="s">
        <v>680</v>
      </c>
      <c r="B16" s="24" t="s">
        <v>669</v>
      </c>
      <c r="C16" s="24" t="s">
        <v>417</v>
      </c>
      <c r="D16" s="26"/>
      <c r="E16" s="26"/>
      <c r="F16" s="26"/>
      <c r="G16" s="26"/>
      <c r="P16" s="26">
        <v>411.06900000000002</v>
      </c>
      <c r="Q16" s="26">
        <v>459.43099999999998</v>
      </c>
      <c r="R16" s="26">
        <v>430.19700000000006</v>
      </c>
      <c r="S16" s="26">
        <v>423.50600000000003</v>
      </c>
      <c r="T16" s="29">
        <v>372.06699999999995</v>
      </c>
      <c r="U16" s="26">
        <v>267.19400000000002</v>
      </c>
      <c r="V16" s="26">
        <v>306.16399999999999</v>
      </c>
      <c r="W16" s="26">
        <v>453.161</v>
      </c>
      <c r="X16" s="26">
        <v>464.22500000000002</v>
      </c>
      <c r="Y16" s="26">
        <v>508.36399999999998</v>
      </c>
      <c r="Z16" s="26">
        <v>445.89699999999999</v>
      </c>
      <c r="AA16" s="26">
        <v>372.83</v>
      </c>
      <c r="AB16" s="26">
        <v>444.899</v>
      </c>
      <c r="AC16" s="26">
        <v>428.625</v>
      </c>
      <c r="AD16" s="26">
        <v>478.32799999999997</v>
      </c>
      <c r="AE16" s="26">
        <v>497.14100000000002</v>
      </c>
      <c r="AF16" s="26">
        <v>369.29199999999997</v>
      </c>
      <c r="AG16" s="26">
        <v>449.88499999999999</v>
      </c>
      <c r="AH16" s="26">
        <v>480.17200000000003</v>
      </c>
      <c r="AI16" s="26">
        <v>396.077</v>
      </c>
      <c r="AJ16" s="26">
        <v>494.86500000000001</v>
      </c>
      <c r="AK16" s="26">
        <v>532.73299999999995</v>
      </c>
      <c r="AL16" s="26">
        <v>504.32400000000001</v>
      </c>
      <c r="AM16" s="26">
        <v>431.85599999999999</v>
      </c>
      <c r="AN16" s="26">
        <v>441.73</v>
      </c>
      <c r="AO16" s="26">
        <v>434.61200000000002</v>
      </c>
      <c r="AP16" s="26">
        <v>423.11900000000003</v>
      </c>
      <c r="AQ16" s="26">
        <v>484.10599999999999</v>
      </c>
      <c r="AR16" s="26">
        <v>480.62599999999998</v>
      </c>
      <c r="AS16" s="26">
        <v>476.70499999999998</v>
      </c>
      <c r="AT16" s="26">
        <v>628.15899999999999</v>
      </c>
      <c r="AU16" s="26">
        <v>474.81900000000002</v>
      </c>
      <c r="AV16" s="26">
        <v>555.77499999999998</v>
      </c>
      <c r="AW16" s="26">
        <v>477.39100000000002</v>
      </c>
      <c r="AX16" s="26">
        <v>423.96300000000002</v>
      </c>
      <c r="AY16" s="26">
        <v>489.67899999999997</v>
      </c>
      <c r="AZ16" s="26">
        <v>392.03500000000003</v>
      </c>
      <c r="BA16" s="26">
        <v>375.16399999999999</v>
      </c>
      <c r="BB16" s="26">
        <v>543.20100000000002</v>
      </c>
      <c r="BC16" s="26">
        <v>350.072</v>
      </c>
      <c r="BD16" s="26">
        <v>523.94899999999996</v>
      </c>
      <c r="BE16" s="26">
        <v>538.26099999999997</v>
      </c>
      <c r="BF16" s="26">
        <v>463.35199999999998</v>
      </c>
      <c r="BG16" s="26">
        <v>558.91700000000003</v>
      </c>
      <c r="BH16" s="26">
        <v>511.83499999999998</v>
      </c>
      <c r="BI16" s="26">
        <v>369.76900000000001</v>
      </c>
      <c r="BJ16" s="26">
        <v>530.63099999999997</v>
      </c>
      <c r="BK16" s="26">
        <v>438.68400000000003</v>
      </c>
      <c r="BL16" s="26">
        <v>443.49400000000003</v>
      </c>
      <c r="BM16" s="26">
        <v>359.67700000000002</v>
      </c>
      <c r="BN16" s="26">
        <v>459.96499999999997</v>
      </c>
      <c r="BO16" s="26">
        <v>430.78300000000002</v>
      </c>
      <c r="BP16" s="26">
        <v>492.86200000000002</v>
      </c>
      <c r="BQ16" s="26">
        <v>541.06700000000001</v>
      </c>
      <c r="BR16" s="26">
        <v>488.35</v>
      </c>
      <c r="BS16" s="26">
        <v>485.89</v>
      </c>
      <c r="BT16" s="26">
        <v>502.625</v>
      </c>
      <c r="BU16" s="26">
        <v>413.47500000000002</v>
      </c>
      <c r="BV16" s="26">
        <v>513.9</v>
      </c>
      <c r="BW16" s="26">
        <v>454.27</v>
      </c>
      <c r="BX16" s="26">
        <v>500.88</v>
      </c>
      <c r="BY16" s="26">
        <v>487.84899999999999</v>
      </c>
      <c r="BZ16" s="26">
        <v>511.774</v>
      </c>
    </row>
    <row r="17" spans="1:78" x14ac:dyDescent="0.25">
      <c r="A17" s="25" t="s">
        <v>679</v>
      </c>
      <c r="B17" s="24" t="s">
        <v>669</v>
      </c>
      <c r="C17" s="24" t="s">
        <v>417</v>
      </c>
      <c r="D17" s="26"/>
      <c r="E17" s="26"/>
      <c r="F17" s="26"/>
      <c r="G17" s="26"/>
      <c r="P17" s="26">
        <v>588.97199999999998</v>
      </c>
      <c r="Q17" s="26">
        <v>548.755</v>
      </c>
      <c r="R17" s="26">
        <v>560.29600000000005</v>
      </c>
      <c r="S17" s="26">
        <v>641.00200000000007</v>
      </c>
      <c r="T17" s="29">
        <v>626.44899999999996</v>
      </c>
      <c r="U17" s="26">
        <v>437.63799999999998</v>
      </c>
      <c r="V17" s="26">
        <v>557.97299999999996</v>
      </c>
      <c r="W17" s="26">
        <v>600.98800000000006</v>
      </c>
      <c r="X17" s="26">
        <v>617.64300000000003</v>
      </c>
      <c r="Y17" s="26">
        <v>640.55799999999999</v>
      </c>
      <c r="Z17" s="26">
        <v>680.03599999999994</v>
      </c>
      <c r="AA17" s="26">
        <v>597.79600000000005</v>
      </c>
      <c r="AB17" s="26">
        <v>683.66200000000003</v>
      </c>
      <c r="AC17" s="26">
        <v>612.61</v>
      </c>
      <c r="AD17" s="26">
        <v>632.58900000000006</v>
      </c>
      <c r="AE17" s="26">
        <v>607.01199999999994</v>
      </c>
      <c r="AF17" s="26">
        <v>615.79</v>
      </c>
      <c r="AG17" s="26">
        <v>592.24599999999998</v>
      </c>
      <c r="AH17" s="26">
        <v>564.726</v>
      </c>
      <c r="AI17" s="26">
        <v>591.94600000000003</v>
      </c>
      <c r="AJ17" s="26">
        <v>622.78800000000001</v>
      </c>
      <c r="AK17" s="26">
        <v>563.45799999999997</v>
      </c>
      <c r="AL17" s="26">
        <v>743.93100000000004</v>
      </c>
      <c r="AM17" s="26">
        <v>600.79200000000003</v>
      </c>
      <c r="AN17" s="26">
        <v>576.82600000000002</v>
      </c>
      <c r="AO17" s="26">
        <v>522.93399999999997</v>
      </c>
      <c r="AP17" s="26">
        <v>641.31700000000001</v>
      </c>
      <c r="AQ17" s="26">
        <v>723.82</v>
      </c>
      <c r="AR17" s="26">
        <v>697.04899999999998</v>
      </c>
      <c r="AS17" s="26">
        <v>653.97400000000005</v>
      </c>
      <c r="AT17" s="26">
        <v>706.66899999999998</v>
      </c>
      <c r="AU17" s="26">
        <v>689.74</v>
      </c>
      <c r="AV17" s="26">
        <v>647.65300000000002</v>
      </c>
      <c r="AW17" s="26">
        <v>609.12</v>
      </c>
      <c r="AX17" s="26">
        <v>589.60400000000004</v>
      </c>
      <c r="AY17" s="26">
        <v>655.62599999999998</v>
      </c>
      <c r="AZ17" s="26">
        <v>687.62300000000005</v>
      </c>
      <c r="BA17" s="26">
        <v>610.38</v>
      </c>
      <c r="BB17" s="26">
        <v>659.25900000000001</v>
      </c>
      <c r="BC17" s="26">
        <v>526.62300000000005</v>
      </c>
      <c r="BD17" s="26">
        <v>584.45600000000002</v>
      </c>
      <c r="BE17" s="26">
        <v>637.08600000000001</v>
      </c>
      <c r="BF17" s="26">
        <v>656.44299999999998</v>
      </c>
      <c r="BG17" s="26">
        <v>561.71299999999997</v>
      </c>
      <c r="BH17" s="26">
        <v>648.24599999999998</v>
      </c>
      <c r="BI17" s="26">
        <v>715.601</v>
      </c>
      <c r="BJ17" s="26">
        <v>765.56399999999996</v>
      </c>
      <c r="BK17" s="26">
        <v>648.649</v>
      </c>
      <c r="BL17" s="26">
        <v>685.00400000000002</v>
      </c>
      <c r="BM17" s="26">
        <v>557.06799999999998</v>
      </c>
      <c r="BN17" s="26">
        <v>708.07100000000003</v>
      </c>
      <c r="BO17" s="26">
        <v>580.26599999999996</v>
      </c>
      <c r="BP17" s="26">
        <v>706.26599999999996</v>
      </c>
      <c r="BQ17" s="26">
        <v>714.04899999999998</v>
      </c>
      <c r="BR17" s="26">
        <v>661.50599999999997</v>
      </c>
      <c r="BS17" s="26">
        <v>757.32100000000003</v>
      </c>
      <c r="BT17" s="26">
        <v>742.65499999999997</v>
      </c>
      <c r="BU17" s="26">
        <v>674.68499999999995</v>
      </c>
      <c r="BV17" s="26">
        <v>687.39800000000002</v>
      </c>
      <c r="BW17" s="26">
        <v>656.87800000000004</v>
      </c>
      <c r="BX17" s="26">
        <v>636.30899999999997</v>
      </c>
      <c r="BY17" s="26">
        <v>884.46400000000006</v>
      </c>
      <c r="BZ17" s="26">
        <v>717.12599999999998</v>
      </c>
    </row>
    <row r="18" spans="1:78" x14ac:dyDescent="0.25">
      <c r="A18" s="25" t="s">
        <v>678</v>
      </c>
      <c r="B18" s="24" t="s">
        <v>669</v>
      </c>
      <c r="C18" s="24" t="s">
        <v>417</v>
      </c>
      <c r="D18" s="26"/>
      <c r="E18" s="26"/>
      <c r="F18" s="26"/>
      <c r="G18" s="26"/>
      <c r="P18" s="26">
        <v>257.51599999999996</v>
      </c>
      <c r="Q18" s="26">
        <v>188.95700000000002</v>
      </c>
      <c r="R18" s="26">
        <v>262.93</v>
      </c>
      <c r="S18" s="26">
        <v>233.03900000000002</v>
      </c>
      <c r="T18" s="29">
        <v>210.37100000000001</v>
      </c>
      <c r="U18" s="26">
        <v>162.79599999999999</v>
      </c>
      <c r="V18" s="26">
        <v>217.72399999999999</v>
      </c>
      <c r="W18" s="26">
        <v>177.017</v>
      </c>
      <c r="X18" s="26">
        <v>196.20699999999999</v>
      </c>
      <c r="Y18" s="26">
        <v>179.65100000000001</v>
      </c>
      <c r="Z18" s="26">
        <v>134.51900000000001</v>
      </c>
      <c r="AA18" s="26">
        <v>192.77600000000001</v>
      </c>
      <c r="AB18" s="26">
        <v>219.065</v>
      </c>
      <c r="AC18" s="26">
        <v>226.37799999999999</v>
      </c>
      <c r="AD18" s="26">
        <v>197.53299999999999</v>
      </c>
      <c r="AE18" s="26">
        <v>213.131</v>
      </c>
      <c r="AF18" s="26">
        <v>143.041</v>
      </c>
      <c r="AG18" s="26">
        <v>212.15100000000001</v>
      </c>
      <c r="AH18" s="26">
        <v>252.56899999999999</v>
      </c>
      <c r="AI18" s="26">
        <v>280.76499999999999</v>
      </c>
      <c r="AJ18" s="26">
        <v>193.75800000000001</v>
      </c>
      <c r="AK18" s="26">
        <v>249.309</v>
      </c>
      <c r="AL18" s="26">
        <v>260.44600000000003</v>
      </c>
      <c r="AM18" s="26">
        <v>229.93799999999999</v>
      </c>
      <c r="AN18" s="26">
        <v>190.63800000000001</v>
      </c>
      <c r="AO18" s="26">
        <v>194.041</v>
      </c>
      <c r="AP18" s="26">
        <v>263.05500000000001</v>
      </c>
      <c r="AQ18" s="26">
        <v>223.73</v>
      </c>
      <c r="AR18" s="26">
        <v>235.06899999999999</v>
      </c>
      <c r="AS18" s="26">
        <v>231.73500000000001</v>
      </c>
      <c r="AT18" s="26">
        <v>375.05900000000003</v>
      </c>
      <c r="AU18" s="26">
        <v>210.24100000000001</v>
      </c>
      <c r="AV18" s="26">
        <v>303.327</v>
      </c>
      <c r="AW18" s="26">
        <v>226.28700000000001</v>
      </c>
      <c r="AX18" s="26">
        <v>196.76400000000001</v>
      </c>
      <c r="AY18" s="26">
        <v>297.87299999999999</v>
      </c>
      <c r="AZ18" s="26">
        <v>320.65800000000002</v>
      </c>
      <c r="BA18" s="26">
        <v>250.464</v>
      </c>
      <c r="BB18" s="26">
        <v>235.15700000000001</v>
      </c>
      <c r="BC18" s="26">
        <v>222.267</v>
      </c>
      <c r="BD18" s="26">
        <v>201.82300000000001</v>
      </c>
      <c r="BE18" s="26">
        <v>257.11599999999999</v>
      </c>
      <c r="BF18" s="26">
        <v>229.852</v>
      </c>
      <c r="BG18" s="26">
        <v>243.08099999999999</v>
      </c>
      <c r="BH18" s="26">
        <v>266.48700000000002</v>
      </c>
      <c r="BI18" s="26">
        <v>253.08099999999999</v>
      </c>
      <c r="BJ18" s="26">
        <v>255.738</v>
      </c>
      <c r="BK18" s="26">
        <v>231.58099999999999</v>
      </c>
      <c r="BL18" s="26">
        <v>178.98</v>
      </c>
      <c r="BM18" s="26">
        <v>312.00200000000001</v>
      </c>
      <c r="BN18" s="26">
        <v>292.05200000000002</v>
      </c>
      <c r="BO18" s="26">
        <v>328.76900000000001</v>
      </c>
      <c r="BP18" s="26">
        <v>299.40899999999999</v>
      </c>
      <c r="BQ18" s="26">
        <v>236.655</v>
      </c>
      <c r="BR18" s="26">
        <v>242.67099999999999</v>
      </c>
      <c r="BS18" s="26">
        <v>330.81799999999998</v>
      </c>
      <c r="BT18" s="26">
        <v>282.58199999999999</v>
      </c>
      <c r="BU18" s="26">
        <v>211.39699999999999</v>
      </c>
      <c r="BV18" s="26">
        <v>268.63499999999999</v>
      </c>
      <c r="BW18" s="26">
        <v>272.22199999999998</v>
      </c>
      <c r="BX18" s="26">
        <v>351.471</v>
      </c>
      <c r="BY18" s="26">
        <v>322.029</v>
      </c>
      <c r="BZ18" s="26">
        <v>272.673</v>
      </c>
    </row>
    <row r="19" spans="1:78" x14ac:dyDescent="0.25">
      <c r="A19" s="25" t="s">
        <v>677</v>
      </c>
      <c r="B19" s="24" t="s">
        <v>669</v>
      </c>
      <c r="C19" s="24" t="s">
        <v>417</v>
      </c>
      <c r="D19" s="26"/>
      <c r="E19" s="26"/>
      <c r="F19" s="26"/>
      <c r="G19" s="26"/>
      <c r="P19" s="26">
        <v>322.911</v>
      </c>
      <c r="Q19" s="26">
        <v>298.77699999999999</v>
      </c>
      <c r="R19" s="26">
        <v>309.28399999999999</v>
      </c>
      <c r="S19" s="26">
        <v>305.14</v>
      </c>
      <c r="T19" s="29">
        <v>270.476</v>
      </c>
      <c r="U19" s="26">
        <v>233.49299999999999</v>
      </c>
      <c r="V19" s="26">
        <v>248.596</v>
      </c>
      <c r="W19" s="26">
        <v>288.72000000000003</v>
      </c>
      <c r="X19" s="26">
        <v>281.86599999999999</v>
      </c>
      <c r="Y19" s="26">
        <v>274.72399999999999</v>
      </c>
      <c r="Z19" s="26">
        <v>267.40100000000001</v>
      </c>
      <c r="AA19" s="26">
        <v>269.34399999999999</v>
      </c>
      <c r="AB19" s="26">
        <v>224.316</v>
      </c>
      <c r="AC19" s="26">
        <v>237.001</v>
      </c>
      <c r="AD19" s="26">
        <v>430.66399999999999</v>
      </c>
      <c r="AE19" s="26">
        <v>327.15499999999997</v>
      </c>
      <c r="AF19" s="26">
        <v>268.22500000000002</v>
      </c>
      <c r="AG19" s="26">
        <v>312.952</v>
      </c>
      <c r="AH19" s="26">
        <v>336.82499999999999</v>
      </c>
      <c r="AI19" s="26">
        <v>325.678</v>
      </c>
      <c r="AJ19" s="26">
        <v>392.45600000000002</v>
      </c>
      <c r="AK19" s="26">
        <v>353.73500000000001</v>
      </c>
      <c r="AL19" s="26">
        <v>286.31799999999998</v>
      </c>
      <c r="AM19" s="26">
        <v>332.27499999999998</v>
      </c>
      <c r="AN19" s="26">
        <v>280.97800000000001</v>
      </c>
      <c r="AO19" s="26">
        <v>340.86900000000003</v>
      </c>
      <c r="AP19" s="26">
        <v>335.779</v>
      </c>
      <c r="AQ19" s="26">
        <v>418.32499999999999</v>
      </c>
      <c r="AR19" s="26">
        <v>363.88</v>
      </c>
      <c r="AS19" s="26">
        <v>325.88499999999999</v>
      </c>
      <c r="AT19" s="26">
        <v>399.09699999999998</v>
      </c>
      <c r="AU19" s="26">
        <v>294.041</v>
      </c>
      <c r="AV19" s="26">
        <v>372.04</v>
      </c>
      <c r="AW19" s="26">
        <v>408.32400000000001</v>
      </c>
      <c r="AX19" s="26">
        <v>413.29</v>
      </c>
      <c r="AY19" s="26">
        <v>374.16199999999998</v>
      </c>
      <c r="AZ19" s="26">
        <v>373.55799999999999</v>
      </c>
      <c r="BA19" s="26">
        <v>276.10000000000002</v>
      </c>
      <c r="BB19" s="26">
        <v>501.089</v>
      </c>
      <c r="BC19" s="26">
        <v>424.58499999999998</v>
      </c>
      <c r="BD19" s="26">
        <v>413.36599999999999</v>
      </c>
      <c r="BE19" s="26">
        <v>390.08499999999998</v>
      </c>
      <c r="BF19" s="26">
        <v>316.16800000000001</v>
      </c>
      <c r="BG19" s="26">
        <v>309.233</v>
      </c>
      <c r="BH19" s="26">
        <v>485.96699999999998</v>
      </c>
      <c r="BI19" s="26">
        <v>404.97699999999998</v>
      </c>
      <c r="BJ19" s="26">
        <v>371.79300000000001</v>
      </c>
      <c r="BK19" s="26">
        <v>393.07</v>
      </c>
      <c r="BL19" s="26">
        <v>298.30900000000003</v>
      </c>
      <c r="BM19" s="26">
        <v>417.33699999999999</v>
      </c>
      <c r="BN19" s="26">
        <v>399.49700000000001</v>
      </c>
      <c r="BO19" s="26">
        <v>393.80599999999998</v>
      </c>
      <c r="BP19" s="26">
        <v>519.18499999999995</v>
      </c>
      <c r="BQ19" s="26">
        <v>419.29399999999998</v>
      </c>
      <c r="BR19" s="26">
        <v>370.48599999999999</v>
      </c>
      <c r="BS19" s="26">
        <v>438.92700000000002</v>
      </c>
      <c r="BT19" s="26">
        <v>427.60500000000002</v>
      </c>
      <c r="BU19" s="26">
        <v>337.34399999999999</v>
      </c>
      <c r="BV19" s="26">
        <v>271.33499999999998</v>
      </c>
      <c r="BW19" s="26">
        <v>392.25</v>
      </c>
      <c r="BX19" s="26">
        <v>465.33199999999999</v>
      </c>
      <c r="BY19" s="26">
        <v>384.548</v>
      </c>
      <c r="BZ19" s="26">
        <v>472.12900000000002</v>
      </c>
    </row>
    <row r="20" spans="1:78" x14ac:dyDescent="0.25">
      <c r="A20" s="25" t="s">
        <v>676</v>
      </c>
      <c r="B20" s="24" t="s">
        <v>669</v>
      </c>
      <c r="C20" s="24" t="s">
        <v>417</v>
      </c>
      <c r="D20" s="26"/>
      <c r="E20" s="26"/>
      <c r="F20" s="26"/>
      <c r="G20" s="26"/>
      <c r="P20" s="26">
        <v>1592.1659999999999</v>
      </c>
      <c r="Q20" s="26">
        <v>1750.9939999999999</v>
      </c>
      <c r="R20" s="26">
        <v>1735.86</v>
      </c>
      <c r="S20" s="26">
        <v>1657.567</v>
      </c>
      <c r="T20" s="29">
        <v>1664.4279999999999</v>
      </c>
      <c r="U20" s="26">
        <v>1502.61</v>
      </c>
      <c r="V20" s="26">
        <v>1535.0989999999997</v>
      </c>
      <c r="W20" s="26">
        <v>1733.5240000000001</v>
      </c>
      <c r="X20" s="26">
        <v>1764.8989999999999</v>
      </c>
      <c r="Y20" s="26">
        <v>1651.259</v>
      </c>
      <c r="Z20" s="26">
        <v>1789.721</v>
      </c>
      <c r="AA20" s="26">
        <v>1728.2919999999999</v>
      </c>
      <c r="AB20" s="26">
        <v>1535.7750000000001</v>
      </c>
      <c r="AC20" s="26">
        <v>1808.787</v>
      </c>
      <c r="AD20" s="26">
        <v>2043.8579999999999</v>
      </c>
      <c r="AE20" s="26">
        <v>1811.7550000000001</v>
      </c>
      <c r="AF20" s="26">
        <v>1904.0519999999999</v>
      </c>
      <c r="AG20" s="26">
        <v>1949.8240000000001</v>
      </c>
      <c r="AH20" s="26">
        <v>1932.123</v>
      </c>
      <c r="AI20" s="26">
        <v>2051.9830000000002</v>
      </c>
      <c r="AJ20" s="26">
        <v>2184.011</v>
      </c>
      <c r="AK20" s="26">
        <v>1914.2529999999999</v>
      </c>
      <c r="AL20" s="26">
        <v>2236.377</v>
      </c>
      <c r="AM20" s="26">
        <v>2078.9899999999998</v>
      </c>
      <c r="AN20" s="26">
        <v>2068.7559999999999</v>
      </c>
      <c r="AO20" s="26">
        <v>2176.018</v>
      </c>
      <c r="AP20" s="26">
        <v>2208.5340000000001</v>
      </c>
      <c r="AQ20" s="26">
        <v>2229.2849999999999</v>
      </c>
      <c r="AR20" s="26">
        <v>1939.03</v>
      </c>
      <c r="AS20" s="26">
        <v>2315.489</v>
      </c>
      <c r="AT20" s="26">
        <v>2307.8049999999998</v>
      </c>
      <c r="AU20" s="26">
        <v>2564.4259999999999</v>
      </c>
      <c r="AV20" s="26">
        <v>2350.08</v>
      </c>
      <c r="AW20" s="26">
        <v>2172.0619999999999</v>
      </c>
      <c r="AX20" s="26">
        <v>2258.4369999999999</v>
      </c>
      <c r="AY20" s="26">
        <v>2424.058</v>
      </c>
      <c r="AZ20" s="26">
        <v>2051.3580000000002</v>
      </c>
      <c r="BA20" s="26">
        <v>2368.4380000000001</v>
      </c>
      <c r="BB20" s="26">
        <v>2484.3519999999999</v>
      </c>
      <c r="BC20" s="26">
        <v>2372.732</v>
      </c>
      <c r="BD20" s="26">
        <v>2474.7860000000001</v>
      </c>
      <c r="BE20" s="26">
        <v>2544.16</v>
      </c>
      <c r="BF20" s="26">
        <v>2497.1570000000002</v>
      </c>
      <c r="BG20" s="26">
        <v>2308.0479999999998</v>
      </c>
      <c r="BH20" s="26">
        <v>2550.4789999999998</v>
      </c>
      <c r="BI20" s="26">
        <v>2579.5410000000002</v>
      </c>
      <c r="BJ20" s="26">
        <v>2415.2570000000001</v>
      </c>
      <c r="BK20" s="26">
        <v>2612.0920000000001</v>
      </c>
      <c r="BL20" s="26">
        <v>2419.9490000000001</v>
      </c>
      <c r="BM20" s="26">
        <v>2636.895</v>
      </c>
      <c r="BN20" s="26">
        <v>2604.2179999999998</v>
      </c>
      <c r="BO20" s="26">
        <v>2568.1370000000002</v>
      </c>
      <c r="BP20" s="26">
        <v>3210.212</v>
      </c>
      <c r="BQ20" s="26">
        <v>2790.6610000000001</v>
      </c>
      <c r="BR20" s="26">
        <v>2644.9749999999999</v>
      </c>
      <c r="BS20" s="26">
        <v>2531.3890000000001</v>
      </c>
      <c r="BT20" s="26">
        <v>2686.248</v>
      </c>
      <c r="BU20" s="26">
        <v>2378.7370000000001</v>
      </c>
      <c r="BV20" s="26">
        <v>2560.5210000000002</v>
      </c>
      <c r="BW20" s="26">
        <v>3005.9679999999998</v>
      </c>
      <c r="BX20" s="26">
        <v>2791.047</v>
      </c>
      <c r="BY20" s="26">
        <v>2769.3139999999999</v>
      </c>
      <c r="BZ20" s="26">
        <v>2900.7130000000002</v>
      </c>
    </row>
    <row r="21" spans="1:78" x14ac:dyDescent="0.25">
      <c r="A21" s="25" t="s">
        <v>675</v>
      </c>
      <c r="B21" s="24" t="s">
        <v>669</v>
      </c>
      <c r="C21" s="24" t="s">
        <v>417</v>
      </c>
      <c r="D21" s="26"/>
      <c r="E21" s="26"/>
      <c r="F21" s="26"/>
      <c r="G21" s="26"/>
      <c r="P21" s="26">
        <v>2594.9650000000001</v>
      </c>
      <c r="Q21" s="26">
        <v>2742.549</v>
      </c>
      <c r="R21" s="26">
        <v>2816.5970000000002</v>
      </c>
      <c r="S21" s="26">
        <v>2814.8920000000003</v>
      </c>
      <c r="T21" s="29">
        <v>2786.2560000000003</v>
      </c>
      <c r="U21" s="26">
        <v>2481.7629999999999</v>
      </c>
      <c r="V21" s="26">
        <v>2557.9339999999997</v>
      </c>
      <c r="W21" s="26">
        <v>2427.3200000000006</v>
      </c>
      <c r="X21" s="26">
        <v>2482.85</v>
      </c>
      <c r="Y21" s="26">
        <v>2625.4229999999998</v>
      </c>
      <c r="Z21" s="26">
        <v>2643.9960000000001</v>
      </c>
      <c r="AA21" s="26">
        <v>2609.61</v>
      </c>
      <c r="AB21" s="26">
        <v>2892.9270000000001</v>
      </c>
      <c r="AC21" s="26">
        <v>2794.3589999999999</v>
      </c>
      <c r="AD21" s="26">
        <v>2679.4789999999998</v>
      </c>
      <c r="AE21" s="26">
        <v>2629.7460000000001</v>
      </c>
      <c r="AF21" s="26">
        <v>2746.2339999999999</v>
      </c>
      <c r="AG21" s="26">
        <v>2714.3609999999999</v>
      </c>
      <c r="AH21" s="26">
        <v>3006.145</v>
      </c>
      <c r="AI21" s="26">
        <v>2926.5549999999998</v>
      </c>
      <c r="AJ21" s="26">
        <v>2732.5990000000002</v>
      </c>
      <c r="AK21" s="26">
        <v>2821.2179999999998</v>
      </c>
      <c r="AL21" s="26">
        <v>3033.471</v>
      </c>
      <c r="AM21" s="26">
        <v>2757.145</v>
      </c>
      <c r="AN21" s="26">
        <v>2599.864</v>
      </c>
      <c r="AO21" s="26">
        <v>2765.9740000000002</v>
      </c>
      <c r="AP21" s="26">
        <v>2904.413</v>
      </c>
      <c r="AQ21" s="26">
        <v>2911.6320000000001</v>
      </c>
      <c r="AR21" s="26">
        <v>3047.0279999999998</v>
      </c>
      <c r="AS21" s="26">
        <v>2746.0740000000001</v>
      </c>
      <c r="AT21" s="26">
        <v>2966.7020000000002</v>
      </c>
      <c r="AU21" s="26">
        <v>2838.6869999999999</v>
      </c>
      <c r="AV21" s="26">
        <v>2963.9560000000001</v>
      </c>
      <c r="AW21" s="26">
        <v>3101.8180000000002</v>
      </c>
      <c r="AX21" s="26">
        <v>3060.5259999999998</v>
      </c>
      <c r="AY21" s="26">
        <v>2895.99</v>
      </c>
      <c r="AZ21" s="26">
        <v>2856.9850000000001</v>
      </c>
      <c r="BA21" s="26">
        <v>3006.55</v>
      </c>
      <c r="BB21" s="26">
        <v>2625.9</v>
      </c>
      <c r="BC21" s="26">
        <v>2683.5790000000002</v>
      </c>
      <c r="BD21" s="26">
        <v>2903.384</v>
      </c>
      <c r="BE21" s="26">
        <v>2844.6239999999998</v>
      </c>
      <c r="BF21" s="26">
        <v>2783.0990000000002</v>
      </c>
      <c r="BG21" s="26">
        <v>2932.6950000000002</v>
      </c>
      <c r="BH21" s="26">
        <v>2787.28</v>
      </c>
      <c r="BI21" s="26">
        <v>2681.9119999999998</v>
      </c>
      <c r="BJ21" s="26">
        <v>3247.625</v>
      </c>
      <c r="BK21" s="26">
        <v>2801.538</v>
      </c>
      <c r="BL21" s="26">
        <v>3103.049</v>
      </c>
      <c r="BM21" s="26">
        <v>2639.2049999999999</v>
      </c>
      <c r="BN21" s="26">
        <v>2996.866</v>
      </c>
      <c r="BO21" s="26">
        <v>3361.7170000000001</v>
      </c>
      <c r="BP21" s="26">
        <v>3236.3220000000001</v>
      </c>
      <c r="BQ21" s="26">
        <v>2878.7660000000001</v>
      </c>
      <c r="BR21" s="26">
        <v>2836.6239999999998</v>
      </c>
      <c r="BS21" s="26">
        <v>3143.31</v>
      </c>
      <c r="BT21" s="26">
        <v>2820.9369999999999</v>
      </c>
      <c r="BU21" s="26">
        <v>3011.819</v>
      </c>
      <c r="BV21" s="26">
        <v>2853.5650000000001</v>
      </c>
      <c r="BW21" s="26">
        <v>3063.433</v>
      </c>
      <c r="BX21" s="26">
        <v>3049.3209999999999</v>
      </c>
      <c r="BY21" s="26">
        <v>2788.491</v>
      </c>
      <c r="BZ21" s="26">
        <v>2991.5349999999999</v>
      </c>
    </row>
    <row r="22" spans="1:78" x14ac:dyDescent="0.25">
      <c r="A22" s="25" t="s">
        <v>674</v>
      </c>
      <c r="B22" s="24" t="s">
        <v>669</v>
      </c>
      <c r="C22" s="24" t="s">
        <v>417</v>
      </c>
      <c r="D22" s="26"/>
      <c r="E22" s="26"/>
      <c r="F22" s="26"/>
      <c r="G22" s="26"/>
      <c r="P22" s="26">
        <v>1260.8919999999998</v>
      </c>
      <c r="Q22" s="26">
        <v>1141.3699999999999</v>
      </c>
      <c r="R22" s="26">
        <v>1277.703</v>
      </c>
      <c r="S22" s="26">
        <v>1406.9059999999997</v>
      </c>
      <c r="T22" s="29">
        <v>1348.9859999999999</v>
      </c>
      <c r="U22" s="26">
        <v>1141.509</v>
      </c>
      <c r="V22" s="26">
        <v>1192.433</v>
      </c>
      <c r="W22" s="26">
        <v>1461.306</v>
      </c>
      <c r="X22" s="26">
        <v>1439.3989999999999</v>
      </c>
      <c r="Y22" s="26">
        <v>1565.7349999999999</v>
      </c>
      <c r="Z22" s="26">
        <v>1319.5989999999999</v>
      </c>
      <c r="AA22" s="26">
        <v>1506.5989999999999</v>
      </c>
      <c r="AB22" s="26">
        <v>1497.79</v>
      </c>
      <c r="AC22" s="26">
        <v>1629.046</v>
      </c>
      <c r="AD22" s="26">
        <v>1361.7739999999999</v>
      </c>
      <c r="AE22" s="26">
        <v>1177.029</v>
      </c>
      <c r="AF22" s="26">
        <v>1292.56</v>
      </c>
      <c r="AG22" s="26">
        <v>1416.6510000000001</v>
      </c>
      <c r="AH22" s="26">
        <v>1557.943</v>
      </c>
      <c r="AI22" s="26">
        <v>1344.1679999999999</v>
      </c>
      <c r="AJ22" s="26">
        <v>1430.296</v>
      </c>
      <c r="AK22" s="26">
        <v>1442.076</v>
      </c>
      <c r="AL22" s="26">
        <v>1372.6579999999999</v>
      </c>
      <c r="AM22" s="26">
        <v>1447.989</v>
      </c>
      <c r="AN22" s="26">
        <v>1356.2380000000001</v>
      </c>
      <c r="AO22" s="26">
        <v>1495.6010000000001</v>
      </c>
      <c r="AP22" s="26">
        <v>1392.232</v>
      </c>
      <c r="AQ22" s="26">
        <v>1465.049</v>
      </c>
      <c r="AR22" s="26">
        <v>1625.6880000000001</v>
      </c>
      <c r="AS22" s="26">
        <v>1532.068</v>
      </c>
      <c r="AT22" s="26">
        <v>1513.3119999999999</v>
      </c>
      <c r="AU22" s="26">
        <v>1529.807</v>
      </c>
      <c r="AV22" s="26">
        <v>1490.425</v>
      </c>
      <c r="AW22" s="26">
        <v>1617.5640000000001</v>
      </c>
      <c r="AX22" s="26">
        <v>1630.38</v>
      </c>
      <c r="AY22" s="26">
        <v>1638.21</v>
      </c>
      <c r="AZ22" s="26">
        <v>1486.15</v>
      </c>
      <c r="BA22" s="26">
        <v>1584.231</v>
      </c>
      <c r="BB22" s="26">
        <v>1430.2439999999999</v>
      </c>
      <c r="BC22" s="26">
        <v>1607.6990000000001</v>
      </c>
      <c r="BD22" s="26">
        <v>1616.845</v>
      </c>
      <c r="BE22" s="26">
        <v>1584.63</v>
      </c>
      <c r="BF22" s="26">
        <v>1633.241</v>
      </c>
      <c r="BG22" s="26">
        <v>1641.2280000000001</v>
      </c>
      <c r="BH22" s="26">
        <v>1537.8920000000001</v>
      </c>
      <c r="BI22" s="26">
        <v>1569.0609999999999</v>
      </c>
      <c r="BJ22" s="26">
        <v>1615.288</v>
      </c>
      <c r="BK22" s="26">
        <v>1567.038</v>
      </c>
      <c r="BL22" s="26">
        <v>1743.3130000000001</v>
      </c>
      <c r="BM22" s="26">
        <v>1501.327</v>
      </c>
      <c r="BN22" s="26">
        <v>1513.9849999999999</v>
      </c>
      <c r="BO22" s="26">
        <v>1710.9680000000001</v>
      </c>
      <c r="BP22" s="26">
        <v>1765.9259999999999</v>
      </c>
      <c r="BQ22" s="26">
        <v>1623.857</v>
      </c>
      <c r="BR22" s="26">
        <v>1635.202</v>
      </c>
      <c r="BS22" s="26">
        <v>1585.854</v>
      </c>
      <c r="BT22" s="26">
        <v>1585.1379999999999</v>
      </c>
      <c r="BU22" s="26">
        <v>1668.931</v>
      </c>
      <c r="BV22" s="26">
        <v>1825.681</v>
      </c>
      <c r="BW22" s="26">
        <v>1632.9159999999999</v>
      </c>
      <c r="BX22" s="26">
        <v>1783.15</v>
      </c>
      <c r="BY22" s="26">
        <v>1528.117</v>
      </c>
      <c r="BZ22" s="26">
        <v>1610.2719999999999</v>
      </c>
    </row>
    <row r="23" spans="1:78" x14ac:dyDescent="0.25">
      <c r="A23" s="25" t="s">
        <v>673</v>
      </c>
      <c r="B23" s="24" t="s">
        <v>669</v>
      </c>
      <c r="C23" s="24" t="s">
        <v>417</v>
      </c>
      <c r="D23" s="26"/>
      <c r="E23" s="26"/>
      <c r="F23" s="26"/>
      <c r="G23" s="26"/>
      <c r="P23" s="26">
        <v>522.96399999999994</v>
      </c>
      <c r="Q23" s="26">
        <v>565.56200000000001</v>
      </c>
      <c r="R23" s="26">
        <v>491.28500000000003</v>
      </c>
      <c r="S23" s="26">
        <v>591.37100000000009</v>
      </c>
      <c r="T23" s="29">
        <v>566.03099999999995</v>
      </c>
      <c r="U23" s="26">
        <v>459.91300000000001</v>
      </c>
      <c r="V23" s="26">
        <v>544.32199999999989</v>
      </c>
      <c r="W23" s="26">
        <v>599.197</v>
      </c>
      <c r="X23" s="26">
        <v>632.33799999999997</v>
      </c>
      <c r="Y23" s="26">
        <v>715.61400000000003</v>
      </c>
      <c r="Z23" s="26">
        <v>649.67499999999995</v>
      </c>
      <c r="AA23" s="26">
        <v>598.62300000000005</v>
      </c>
      <c r="AB23" s="26">
        <v>598.81399999999996</v>
      </c>
      <c r="AC23" s="26">
        <v>664.39599999999996</v>
      </c>
      <c r="AD23" s="26">
        <v>670.02599999999995</v>
      </c>
      <c r="AE23" s="26">
        <v>564.71699999999998</v>
      </c>
      <c r="AF23" s="26">
        <v>614.04399999999998</v>
      </c>
      <c r="AG23" s="26">
        <v>738.55600000000004</v>
      </c>
      <c r="AH23" s="26">
        <v>643.18399999999997</v>
      </c>
      <c r="AI23" s="26">
        <v>808.33600000000001</v>
      </c>
      <c r="AJ23" s="26">
        <v>664.76900000000001</v>
      </c>
      <c r="AK23" s="26">
        <v>764.83600000000001</v>
      </c>
      <c r="AL23" s="26">
        <v>701.875</v>
      </c>
      <c r="AM23" s="26">
        <v>710.529</v>
      </c>
      <c r="AN23" s="26">
        <v>690.85299999999995</v>
      </c>
      <c r="AO23" s="26">
        <v>671.26199999999994</v>
      </c>
      <c r="AP23" s="26">
        <v>669.85799999999995</v>
      </c>
      <c r="AQ23" s="26">
        <v>649.51900000000001</v>
      </c>
      <c r="AR23" s="26">
        <v>595.92399999999998</v>
      </c>
      <c r="AS23" s="26">
        <v>660.64800000000002</v>
      </c>
      <c r="AT23" s="26">
        <v>740.452</v>
      </c>
      <c r="AU23" s="26">
        <v>502.59399999999999</v>
      </c>
      <c r="AV23" s="26">
        <v>677.04100000000005</v>
      </c>
      <c r="AW23" s="26">
        <v>635.74699999999996</v>
      </c>
      <c r="AX23" s="26">
        <v>565.82500000000005</v>
      </c>
      <c r="AY23" s="26">
        <v>812.48</v>
      </c>
      <c r="AZ23" s="26">
        <v>734.24900000000002</v>
      </c>
      <c r="BA23" s="26">
        <v>745.74900000000002</v>
      </c>
      <c r="BB23" s="26">
        <v>695.73199999999997</v>
      </c>
      <c r="BC23" s="26">
        <v>802.24400000000003</v>
      </c>
      <c r="BD23" s="26">
        <v>670.73500000000001</v>
      </c>
      <c r="BE23" s="26">
        <v>740.96900000000005</v>
      </c>
      <c r="BF23" s="26">
        <v>602.27599999999995</v>
      </c>
      <c r="BG23" s="26">
        <v>641.74</v>
      </c>
      <c r="BH23" s="26">
        <v>660.58299999999997</v>
      </c>
      <c r="BI23" s="26">
        <v>734.51800000000003</v>
      </c>
      <c r="BJ23" s="26">
        <v>678.75</v>
      </c>
      <c r="BK23" s="26">
        <v>717.77700000000004</v>
      </c>
      <c r="BL23" s="26">
        <v>705.39700000000005</v>
      </c>
      <c r="BM23" s="26">
        <v>708.86199999999997</v>
      </c>
      <c r="BN23" s="26">
        <v>637.46500000000003</v>
      </c>
      <c r="BO23" s="26">
        <v>835.30899999999997</v>
      </c>
      <c r="BP23" s="26">
        <v>658.43899999999996</v>
      </c>
      <c r="BQ23" s="26">
        <v>792.34400000000005</v>
      </c>
      <c r="BR23" s="26">
        <v>881.52300000000002</v>
      </c>
      <c r="BS23" s="26">
        <v>838.90499999999997</v>
      </c>
      <c r="BT23" s="26">
        <v>744.32100000000003</v>
      </c>
      <c r="BU23" s="26">
        <v>739.54399999999998</v>
      </c>
      <c r="BV23" s="26">
        <v>729.77099999999996</v>
      </c>
      <c r="BW23" s="26">
        <v>779.73900000000003</v>
      </c>
      <c r="BX23" s="26">
        <v>723.24400000000003</v>
      </c>
      <c r="BY23" s="26">
        <v>887.57600000000002</v>
      </c>
      <c r="BZ23" s="26">
        <v>806.16800000000001</v>
      </c>
    </row>
    <row r="24" spans="1:78" x14ac:dyDescent="0.25">
      <c r="A24" s="25" t="s">
        <v>672</v>
      </c>
      <c r="B24" s="24" t="s">
        <v>669</v>
      </c>
      <c r="C24" s="24" t="s">
        <v>417</v>
      </c>
      <c r="D24" s="26"/>
      <c r="E24" s="26"/>
      <c r="F24" s="26"/>
      <c r="G24" s="26"/>
      <c r="P24" s="26">
        <v>392.35300000000001</v>
      </c>
      <c r="Q24" s="26">
        <v>435.55199999999996</v>
      </c>
      <c r="R24" s="26">
        <v>432.87700000000001</v>
      </c>
      <c r="S24" s="24">
        <v>341.62799999999999</v>
      </c>
      <c r="T24" s="29">
        <v>394.25899999999996</v>
      </c>
      <c r="U24" s="26">
        <v>196.87299999999999</v>
      </c>
      <c r="V24" s="26">
        <v>116.75</v>
      </c>
      <c r="W24" s="26">
        <v>213.77800000000005</v>
      </c>
      <c r="X24" s="26">
        <v>268.697</v>
      </c>
      <c r="Y24" s="26">
        <v>273.03399999999999</v>
      </c>
      <c r="Z24" s="26">
        <v>330.56599999999997</v>
      </c>
      <c r="AA24" s="26">
        <v>266.94200000000001</v>
      </c>
      <c r="AB24" s="26">
        <v>336.24799999999999</v>
      </c>
      <c r="AC24" s="26">
        <v>318.387</v>
      </c>
      <c r="AD24" s="26">
        <v>318.36700000000002</v>
      </c>
      <c r="AE24" s="26">
        <v>344.10700000000003</v>
      </c>
      <c r="AF24" s="26">
        <v>387.80099999999999</v>
      </c>
      <c r="AG24" s="26">
        <v>331.66</v>
      </c>
      <c r="AH24" s="26">
        <v>433.01900000000001</v>
      </c>
      <c r="AI24" s="26">
        <v>429.74900000000002</v>
      </c>
      <c r="AJ24" s="26">
        <v>389.65</v>
      </c>
      <c r="AK24" s="26">
        <v>338.68400000000003</v>
      </c>
      <c r="AL24" s="26">
        <v>455.55900000000003</v>
      </c>
      <c r="AM24" s="26">
        <v>457.88099999999997</v>
      </c>
      <c r="AN24" s="26">
        <v>348.63400000000001</v>
      </c>
      <c r="AO24" s="26">
        <v>376.76299999999998</v>
      </c>
      <c r="AP24" s="26">
        <v>481.08199999999999</v>
      </c>
      <c r="AQ24" s="26">
        <v>413.13799999999998</v>
      </c>
      <c r="AR24" s="26">
        <v>307.75</v>
      </c>
      <c r="AS24" s="26">
        <v>424.93200000000002</v>
      </c>
      <c r="AT24" s="26">
        <v>538.84500000000003</v>
      </c>
      <c r="AU24" s="26">
        <v>401.91399999999999</v>
      </c>
      <c r="AV24" s="26">
        <v>428.74799999999999</v>
      </c>
      <c r="AW24" s="26">
        <v>438.36</v>
      </c>
      <c r="AX24" s="26">
        <v>408.69299999999998</v>
      </c>
      <c r="AY24" s="26">
        <v>491.62099999999998</v>
      </c>
      <c r="AZ24" s="26">
        <v>653.21100000000001</v>
      </c>
      <c r="BA24" s="26">
        <v>530.36900000000003</v>
      </c>
      <c r="BB24" s="26">
        <v>446.01900000000001</v>
      </c>
      <c r="BC24" s="26">
        <v>462.60599999999999</v>
      </c>
      <c r="BD24" s="26">
        <v>408.11900000000003</v>
      </c>
      <c r="BE24" s="26">
        <v>389.40800000000002</v>
      </c>
      <c r="BF24" s="26">
        <v>448.79300000000001</v>
      </c>
      <c r="BG24" s="26">
        <v>385.60199999999998</v>
      </c>
      <c r="BH24" s="26">
        <v>471.32900000000001</v>
      </c>
      <c r="BI24" s="26">
        <v>380.137</v>
      </c>
      <c r="BJ24" s="26">
        <v>423.87599999999998</v>
      </c>
      <c r="BK24" s="26">
        <v>509.44900000000001</v>
      </c>
      <c r="BL24" s="26">
        <v>478.18200000000002</v>
      </c>
      <c r="BM24" s="26">
        <v>509.327</v>
      </c>
      <c r="BN24" s="26">
        <v>463.649</v>
      </c>
      <c r="BO24" s="26">
        <v>450.79</v>
      </c>
      <c r="BP24" s="26">
        <v>468.89699999999999</v>
      </c>
      <c r="BQ24" s="26">
        <v>401.62</v>
      </c>
      <c r="BR24" s="26">
        <v>450.57799999999997</v>
      </c>
      <c r="BS24" s="26">
        <v>406.45100000000002</v>
      </c>
      <c r="BT24" s="26">
        <v>442.35599999999999</v>
      </c>
      <c r="BU24" s="26">
        <v>517.08199999999999</v>
      </c>
      <c r="BV24" s="26">
        <v>514.57500000000005</v>
      </c>
      <c r="BW24" s="26">
        <v>446.09800000000001</v>
      </c>
      <c r="BX24" s="26">
        <v>504.75099999999998</v>
      </c>
      <c r="BY24" s="26">
        <v>291.23099999999999</v>
      </c>
      <c r="BZ24" s="26">
        <v>415.23500000000001</v>
      </c>
    </row>
    <row r="25" spans="1:78" x14ac:dyDescent="0.25">
      <c r="A25" s="25" t="s">
        <v>671</v>
      </c>
      <c r="B25" s="24" t="s">
        <v>669</v>
      </c>
      <c r="C25" s="24" t="s">
        <v>417</v>
      </c>
      <c r="D25" s="26"/>
      <c r="E25" s="26"/>
      <c r="F25" s="26"/>
      <c r="G25" s="26"/>
      <c r="P25" s="26">
        <v>2780.9630000000002</v>
      </c>
      <c r="Q25" s="26">
        <v>2542.1929999999998</v>
      </c>
      <c r="R25" s="26">
        <v>2628.9059999999999</v>
      </c>
      <c r="S25" s="24">
        <v>2420.723</v>
      </c>
      <c r="T25" s="29">
        <v>2685.6680000000001</v>
      </c>
      <c r="U25" s="26">
        <v>2143.7370000000001</v>
      </c>
      <c r="V25" s="26">
        <v>2285.502</v>
      </c>
      <c r="W25" s="26">
        <v>2267.8180000000002</v>
      </c>
      <c r="X25" s="26">
        <v>2467.5650000000001</v>
      </c>
      <c r="Y25" s="26">
        <v>2755.2060000000001</v>
      </c>
      <c r="Z25" s="26">
        <v>2611.846</v>
      </c>
      <c r="AA25" s="26">
        <v>2583.2170000000001</v>
      </c>
      <c r="AB25" s="26">
        <v>2790.9479999999999</v>
      </c>
      <c r="AC25" s="26">
        <v>2550.4290000000001</v>
      </c>
      <c r="AD25" s="26">
        <v>2484.89</v>
      </c>
      <c r="AE25" s="26">
        <v>2610.4499999999998</v>
      </c>
      <c r="AF25" s="26">
        <v>2624.5410000000002</v>
      </c>
      <c r="AG25" s="26">
        <v>2509.1460000000002</v>
      </c>
      <c r="AH25" s="26">
        <v>2827.259</v>
      </c>
      <c r="AI25" s="26">
        <v>2540.0210000000002</v>
      </c>
      <c r="AJ25" s="26">
        <v>2645.6019999999999</v>
      </c>
      <c r="AK25" s="26">
        <v>2619.1909999999998</v>
      </c>
      <c r="AL25" s="26">
        <v>2688.078</v>
      </c>
      <c r="AM25" s="26">
        <v>2703.0940000000001</v>
      </c>
      <c r="AN25" s="26">
        <v>2704.4810000000002</v>
      </c>
      <c r="AO25" s="26">
        <v>2836.6120000000001</v>
      </c>
      <c r="AP25" s="26">
        <v>2835.5430000000001</v>
      </c>
      <c r="AQ25" s="26">
        <v>2803.84</v>
      </c>
      <c r="AR25" s="26">
        <v>2715.136</v>
      </c>
      <c r="AS25" s="26">
        <v>2843.5140000000001</v>
      </c>
      <c r="AT25" s="26">
        <v>2980.163</v>
      </c>
      <c r="AU25" s="26">
        <v>3103.1979999999999</v>
      </c>
      <c r="AV25" s="26">
        <v>2848.9920000000002</v>
      </c>
      <c r="AW25" s="26">
        <v>2981.5509999999999</v>
      </c>
      <c r="AX25" s="26">
        <v>3027.203</v>
      </c>
      <c r="AY25" s="26">
        <v>2945.4520000000002</v>
      </c>
      <c r="AZ25" s="26">
        <v>3069.8029999999999</v>
      </c>
      <c r="BA25" s="26">
        <v>3108.873</v>
      </c>
      <c r="BB25" s="26">
        <v>2878.31</v>
      </c>
      <c r="BC25" s="26">
        <v>2787.2040000000002</v>
      </c>
      <c r="BD25" s="26">
        <v>2843.1379999999999</v>
      </c>
      <c r="BE25" s="26">
        <v>2919.87</v>
      </c>
      <c r="BF25" s="26">
        <v>2986.154</v>
      </c>
      <c r="BG25" s="26">
        <v>3102.8890000000001</v>
      </c>
      <c r="BH25" s="26">
        <v>3006.89</v>
      </c>
      <c r="BI25" s="26">
        <v>2998.9349999999999</v>
      </c>
      <c r="BJ25" s="26">
        <v>3000.5279999999998</v>
      </c>
      <c r="BK25" s="26">
        <v>3145.5419999999999</v>
      </c>
      <c r="BL25" s="26">
        <v>3050.6280000000002</v>
      </c>
      <c r="BM25" s="26">
        <v>3159.3910000000001</v>
      </c>
      <c r="BN25" s="26">
        <v>2996.482</v>
      </c>
      <c r="BO25" s="26">
        <v>3167.444</v>
      </c>
      <c r="BP25" s="26">
        <v>3402.1950000000002</v>
      </c>
      <c r="BQ25" s="26">
        <v>2896.8890000000001</v>
      </c>
      <c r="BR25" s="26">
        <v>3225.143</v>
      </c>
      <c r="BS25" s="26">
        <v>2937.009</v>
      </c>
      <c r="BT25" s="26">
        <v>3099.953</v>
      </c>
      <c r="BU25" s="26">
        <v>3230.55</v>
      </c>
      <c r="BV25" s="26">
        <v>2940.152</v>
      </c>
      <c r="BW25" s="26">
        <v>2962.739</v>
      </c>
      <c r="BX25" s="26">
        <v>3225.5749999999998</v>
      </c>
      <c r="BY25" s="26">
        <v>3234.2719999999999</v>
      </c>
      <c r="BZ25" s="26">
        <v>3016.4630000000002</v>
      </c>
    </row>
    <row r="26" spans="1:78" x14ac:dyDescent="0.25">
      <c r="A26" s="25" t="s">
        <v>670</v>
      </c>
      <c r="B26" s="24" t="s">
        <v>669</v>
      </c>
      <c r="C26" s="24" t="s">
        <v>417</v>
      </c>
      <c r="D26" s="26"/>
      <c r="E26" s="26"/>
      <c r="F26" s="26"/>
      <c r="G26" s="26"/>
      <c r="P26" s="26">
        <v>0</v>
      </c>
      <c r="Q26" s="26">
        <v>0.30099999999999993</v>
      </c>
      <c r="R26" s="24">
        <v>0.57200000000000006</v>
      </c>
      <c r="S26" s="24">
        <v>1.159</v>
      </c>
      <c r="T26" s="29">
        <v>2.1459999999999999</v>
      </c>
      <c r="U26" s="26">
        <v>0.17100000000000001</v>
      </c>
      <c r="V26" s="26">
        <v>3.7489999999999992</v>
      </c>
      <c r="W26" s="26">
        <v>1.524</v>
      </c>
      <c r="X26" s="26">
        <v>1.4910000000000001</v>
      </c>
      <c r="Y26" s="26">
        <v>2.2639999999999998</v>
      </c>
      <c r="Z26" s="26">
        <v>0.82499999999999996</v>
      </c>
      <c r="AA26" s="26">
        <v>2.331</v>
      </c>
      <c r="AB26" s="26">
        <v>0</v>
      </c>
      <c r="AC26" s="26">
        <v>0</v>
      </c>
      <c r="AD26" s="26">
        <v>1.2030000000000001</v>
      </c>
      <c r="AE26" s="26">
        <v>0</v>
      </c>
      <c r="AF26" s="26">
        <v>0</v>
      </c>
      <c r="AG26" s="26">
        <v>0.66</v>
      </c>
      <c r="AH26" s="26">
        <v>2.105</v>
      </c>
      <c r="AI26" s="26">
        <v>0</v>
      </c>
      <c r="AJ26" s="26">
        <v>0.59199999999999997</v>
      </c>
      <c r="AK26" s="26">
        <v>4.9740000000000002</v>
      </c>
      <c r="AL26" s="26">
        <v>0.877</v>
      </c>
      <c r="AM26" s="26">
        <v>3.7789999999999999</v>
      </c>
      <c r="AN26" s="26">
        <v>3.8319999999999999</v>
      </c>
      <c r="AO26" s="26">
        <v>2.0920000000000001</v>
      </c>
      <c r="AP26" s="26">
        <v>1.0980000000000001</v>
      </c>
      <c r="AQ26" s="26">
        <v>0</v>
      </c>
      <c r="AR26" s="26">
        <v>1.2669999999999999</v>
      </c>
      <c r="AS26" s="26">
        <v>1.823</v>
      </c>
      <c r="AT26" s="26">
        <v>0</v>
      </c>
      <c r="AU26" s="26">
        <v>0</v>
      </c>
      <c r="AV26" s="26">
        <v>2.2799999999999998</v>
      </c>
      <c r="AW26" s="26">
        <v>0.80100000000000005</v>
      </c>
      <c r="AX26" s="26">
        <v>0</v>
      </c>
      <c r="AY26" s="26">
        <v>1.109</v>
      </c>
      <c r="AZ26" s="26">
        <v>1.546</v>
      </c>
      <c r="BA26" s="26">
        <v>0</v>
      </c>
      <c r="BB26" s="26">
        <v>1.536</v>
      </c>
      <c r="BC26" s="26">
        <v>2.2109999999999999</v>
      </c>
      <c r="BD26" s="26">
        <v>9.0380000000000003</v>
      </c>
      <c r="BE26" s="26">
        <v>2.972</v>
      </c>
      <c r="BF26" s="26">
        <v>0</v>
      </c>
      <c r="BG26" s="26">
        <v>12.653</v>
      </c>
      <c r="BH26" s="26">
        <v>1.8380000000000001</v>
      </c>
      <c r="BI26" s="26">
        <v>0</v>
      </c>
      <c r="BJ26" s="26">
        <v>0</v>
      </c>
      <c r="BK26" s="26">
        <v>2.653</v>
      </c>
      <c r="BL26" s="26">
        <v>0</v>
      </c>
      <c r="BM26" s="26">
        <v>3.22</v>
      </c>
      <c r="BN26" s="26">
        <v>1.0660000000000001</v>
      </c>
      <c r="BO26" s="26">
        <v>0</v>
      </c>
      <c r="BP26" s="26">
        <v>2.5739999999999998</v>
      </c>
      <c r="BQ26" s="26">
        <v>0.48299999999999998</v>
      </c>
      <c r="BR26" s="26">
        <v>3.3079999999999998</v>
      </c>
      <c r="BS26" s="26">
        <v>0</v>
      </c>
      <c r="BT26" s="26">
        <v>2.0299999999999998</v>
      </c>
      <c r="BU26" s="26">
        <v>0</v>
      </c>
      <c r="BV26" s="26">
        <v>0</v>
      </c>
      <c r="BW26" s="26">
        <v>0.42</v>
      </c>
      <c r="BX26" s="26">
        <v>0</v>
      </c>
      <c r="BY26" s="26">
        <v>0</v>
      </c>
      <c r="BZ26" s="26">
        <v>0.52400000000000002</v>
      </c>
    </row>
    <row r="27" spans="1:78" x14ac:dyDescent="0.25">
      <c r="A27" s="28" t="s">
        <v>694</v>
      </c>
      <c r="B27" s="27" t="s">
        <v>684</v>
      </c>
      <c r="C27" s="24" t="s">
        <v>378</v>
      </c>
      <c r="D27" s="26"/>
      <c r="E27" s="26">
        <v>40664.012000000002</v>
      </c>
      <c r="F27" s="26">
        <v>40953.781000000003</v>
      </c>
      <c r="G27" s="26">
        <v>41684.773999999998</v>
      </c>
      <c r="H27" s="26">
        <v>39347</v>
      </c>
      <c r="I27" s="26">
        <v>40271.057000000001</v>
      </c>
      <c r="J27" s="26">
        <v>40171.002999999997</v>
      </c>
      <c r="K27" s="26">
        <v>41546.508999999998</v>
      </c>
      <c r="L27" s="26">
        <v>41755.035000000003</v>
      </c>
      <c r="M27" s="26">
        <v>40896.366999999998</v>
      </c>
      <c r="N27" s="26">
        <v>40649.711000000003</v>
      </c>
      <c r="O27" s="26">
        <v>41325.025999999998</v>
      </c>
      <c r="P27" s="26">
        <v>41375.567000000003</v>
      </c>
      <c r="Q27" s="26">
        <v>42242.451999999997</v>
      </c>
      <c r="R27" s="26">
        <v>42951.883000000002</v>
      </c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</row>
    <row r="28" spans="1:78" x14ac:dyDescent="0.25">
      <c r="A28" s="28" t="s">
        <v>691</v>
      </c>
      <c r="B28" s="27" t="s">
        <v>684</v>
      </c>
      <c r="C28" s="24" t="s">
        <v>378</v>
      </c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</row>
    <row r="29" spans="1:78" x14ac:dyDescent="0.25">
      <c r="A29" s="25" t="s">
        <v>693</v>
      </c>
      <c r="B29" s="24" t="s">
        <v>691</v>
      </c>
      <c r="C29" s="24" t="s">
        <v>378</v>
      </c>
      <c r="D29" s="26"/>
      <c r="E29" s="26">
        <v>9086.5460000000003</v>
      </c>
      <c r="F29" s="26">
        <v>9895.1759999999995</v>
      </c>
      <c r="G29" s="26">
        <v>10604.77</v>
      </c>
      <c r="H29" s="26">
        <v>8871.0504936323996</v>
      </c>
      <c r="I29" s="26">
        <v>9271.4930000000004</v>
      </c>
      <c r="J29" s="26">
        <v>8909.3149999999987</v>
      </c>
      <c r="K29" s="26">
        <v>9213.9750000000004</v>
      </c>
      <c r="L29" s="26">
        <v>9842.2100000000009</v>
      </c>
      <c r="M29" s="26">
        <v>8687.7429999999986</v>
      </c>
      <c r="N29" s="26">
        <v>8109.5290000000005</v>
      </c>
      <c r="O29" s="26">
        <v>8849.5450000000001</v>
      </c>
      <c r="P29" s="26">
        <v>7975.1550000000007</v>
      </c>
      <c r="Q29" s="26">
        <v>8181.1229999999996</v>
      </c>
      <c r="R29" s="26">
        <v>8621.994999999999</v>
      </c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</row>
    <row r="30" spans="1:78" x14ac:dyDescent="0.25">
      <c r="A30" s="25" t="s">
        <v>692</v>
      </c>
      <c r="B30" s="24" t="s">
        <v>691</v>
      </c>
      <c r="C30" s="24" t="s">
        <v>378</v>
      </c>
      <c r="D30" s="26"/>
      <c r="E30" s="26">
        <v>1302.567</v>
      </c>
      <c r="F30" s="26">
        <v>1260.7170000000001</v>
      </c>
      <c r="G30" s="26">
        <v>1195.7570000000001</v>
      </c>
      <c r="H30" s="26">
        <v>1157.1973242092736</v>
      </c>
      <c r="I30" s="26">
        <v>1242.222</v>
      </c>
      <c r="J30" s="26">
        <v>1219.3209999999999</v>
      </c>
      <c r="K30" s="26">
        <v>1158.8009999999999</v>
      </c>
      <c r="L30" s="26">
        <v>1027.3470000000002</v>
      </c>
      <c r="M30" s="26">
        <v>1103.306</v>
      </c>
      <c r="N30" s="26">
        <v>1269.308</v>
      </c>
      <c r="O30" s="26">
        <v>1104</v>
      </c>
      <c r="P30" s="26">
        <v>1191.616</v>
      </c>
      <c r="Q30" s="26">
        <v>1232.338</v>
      </c>
      <c r="R30" s="26">
        <v>1469.624</v>
      </c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</row>
    <row r="31" spans="1:78" x14ac:dyDescent="0.25">
      <c r="A31" s="28" t="s">
        <v>685</v>
      </c>
      <c r="B31" s="27" t="s">
        <v>684</v>
      </c>
      <c r="C31" s="24" t="s">
        <v>378</v>
      </c>
      <c r="D31" s="26"/>
      <c r="E31" s="26"/>
      <c r="F31" s="26"/>
      <c r="G31" s="26"/>
      <c r="H31" s="26"/>
      <c r="I31" s="26"/>
      <c r="J31" s="26"/>
      <c r="K31" s="26"/>
      <c r="L31" s="26"/>
      <c r="M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</row>
    <row r="32" spans="1:78" x14ac:dyDescent="0.25">
      <c r="A32" s="25" t="s">
        <v>690</v>
      </c>
      <c r="B32" s="24" t="s">
        <v>685</v>
      </c>
      <c r="C32" s="24" t="s">
        <v>378</v>
      </c>
      <c r="D32" s="26"/>
      <c r="E32" s="26">
        <v>215.03400000000005</v>
      </c>
      <c r="F32" s="26">
        <v>226.90700000000001</v>
      </c>
      <c r="G32" s="26">
        <v>218.99199999999996</v>
      </c>
      <c r="H32" s="26">
        <v>178.7941960175917</v>
      </c>
      <c r="I32" s="26">
        <v>223.34299999999999</v>
      </c>
      <c r="J32" s="26">
        <v>203.58999999999997</v>
      </c>
      <c r="K32" s="26">
        <v>207.60099999999997</v>
      </c>
      <c r="L32" s="26">
        <v>215.36000000000004</v>
      </c>
      <c r="M32" s="26">
        <v>215.29499999999999</v>
      </c>
      <c r="N32" s="26">
        <v>206.99399999999997</v>
      </c>
      <c r="O32" s="26">
        <v>188.36899999999997</v>
      </c>
      <c r="P32" s="26">
        <v>190.68100000000001</v>
      </c>
      <c r="Q32" s="26">
        <v>167.63300000000001</v>
      </c>
      <c r="R32" s="26">
        <v>210.96099999999998</v>
      </c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</row>
    <row r="33" spans="1:71" x14ac:dyDescent="0.25">
      <c r="A33" s="25" t="s">
        <v>689</v>
      </c>
      <c r="B33" s="24" t="s">
        <v>685</v>
      </c>
      <c r="C33" s="24" t="s">
        <v>378</v>
      </c>
      <c r="D33" s="26"/>
      <c r="E33" s="26">
        <v>3476.22</v>
      </c>
      <c r="F33" s="26">
        <v>3374.395</v>
      </c>
      <c r="G33" s="26">
        <v>3377.6030000000001</v>
      </c>
      <c r="H33" s="26">
        <v>3280.1999037191717</v>
      </c>
      <c r="I33" s="26">
        <v>3532.9769999999999</v>
      </c>
      <c r="J33" s="26">
        <v>3497.33</v>
      </c>
      <c r="K33" s="26">
        <v>3614.764999999999</v>
      </c>
      <c r="L33" s="26">
        <v>3548.5810000000006</v>
      </c>
      <c r="M33" s="26">
        <v>3644.9950000000003</v>
      </c>
      <c r="N33" s="26">
        <v>3638.5170000000003</v>
      </c>
      <c r="O33" s="26">
        <v>3669.0420000000004</v>
      </c>
      <c r="P33" s="26">
        <v>3656.5740000000001</v>
      </c>
      <c r="Q33" s="26">
        <v>3541.2149999999997</v>
      </c>
      <c r="R33" s="26">
        <v>3664.0669999999996</v>
      </c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</row>
    <row r="34" spans="1:71" x14ac:dyDescent="0.25">
      <c r="A34" s="25" t="s">
        <v>688</v>
      </c>
      <c r="B34" s="24" t="s">
        <v>685</v>
      </c>
      <c r="C34" s="24" t="s">
        <v>378</v>
      </c>
      <c r="D34" s="26"/>
      <c r="E34" s="26">
        <v>97.293999999999997</v>
      </c>
      <c r="F34" s="26">
        <v>103.807</v>
      </c>
      <c r="G34" s="26">
        <v>77.356999999999999</v>
      </c>
      <c r="H34" s="26">
        <v>87.057121618489788</v>
      </c>
      <c r="I34" s="26">
        <v>75.457999999999998</v>
      </c>
      <c r="J34" s="26">
        <v>70.564000000000007</v>
      </c>
      <c r="K34" s="26">
        <v>86.385999999999996</v>
      </c>
      <c r="L34" s="26">
        <v>102.12700000000001</v>
      </c>
      <c r="M34" s="26">
        <v>101.273</v>
      </c>
      <c r="N34" s="26">
        <v>72.784000000000006</v>
      </c>
      <c r="O34" s="26">
        <v>74.152000000000001</v>
      </c>
      <c r="P34" s="26">
        <v>98.59</v>
      </c>
      <c r="Q34" s="26">
        <v>108.20699999999998</v>
      </c>
      <c r="R34" s="26">
        <v>75.057000000000002</v>
      </c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</row>
    <row r="35" spans="1:71" x14ac:dyDescent="0.25">
      <c r="A35" s="25" t="s">
        <v>687</v>
      </c>
      <c r="B35" s="24" t="s">
        <v>685</v>
      </c>
      <c r="C35" s="24" t="s">
        <v>378</v>
      </c>
      <c r="D35" s="26"/>
      <c r="E35" s="26">
        <v>74.769000000000005</v>
      </c>
      <c r="F35" s="26">
        <v>71.308000000000007</v>
      </c>
      <c r="G35" s="26">
        <v>65.081000000000003</v>
      </c>
      <c r="H35" s="26">
        <v>74.220251138849164</v>
      </c>
      <c r="I35" s="26">
        <v>56.915999999999997</v>
      </c>
      <c r="J35" s="26">
        <v>79.59</v>
      </c>
      <c r="K35" s="26">
        <v>63.946999999999989</v>
      </c>
      <c r="L35" s="26">
        <v>45.878</v>
      </c>
      <c r="M35" s="26">
        <v>63.591000000000001</v>
      </c>
      <c r="N35" s="26">
        <v>76.509000000000015</v>
      </c>
      <c r="O35" s="26">
        <v>59.530000000000008</v>
      </c>
      <c r="P35" s="26">
        <v>79.39</v>
      </c>
      <c r="Q35" s="26">
        <v>66.822999999999993</v>
      </c>
      <c r="R35" s="26">
        <v>54.867999999999995</v>
      </c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</row>
    <row r="36" spans="1:71" x14ac:dyDescent="0.25">
      <c r="A36" s="25" t="s">
        <v>686</v>
      </c>
      <c r="B36" s="24" t="s">
        <v>685</v>
      </c>
      <c r="C36" s="24" t="s">
        <v>378</v>
      </c>
      <c r="D36" s="26"/>
      <c r="E36" s="26">
        <v>3527.9459999999999</v>
      </c>
      <c r="F36" s="26">
        <v>3503.4960000000001</v>
      </c>
      <c r="G36" s="26">
        <v>3391.3490000000002</v>
      </c>
      <c r="H36" s="26">
        <v>3215.3615579195744</v>
      </c>
      <c r="I36" s="26">
        <v>3544.0239999999999</v>
      </c>
      <c r="J36" s="26">
        <v>3862.5479999999998</v>
      </c>
      <c r="K36" s="26">
        <v>3525.4270000000001</v>
      </c>
      <c r="L36" s="26">
        <v>3639.8570000000004</v>
      </c>
      <c r="M36" s="26">
        <v>4013.91</v>
      </c>
      <c r="N36" s="26">
        <v>3894.9890000000005</v>
      </c>
      <c r="O36" s="26">
        <v>3913.1329999999998</v>
      </c>
      <c r="P36" s="26">
        <v>4133.0160000000005</v>
      </c>
      <c r="Q36" s="26">
        <v>4221.0659999999998</v>
      </c>
      <c r="R36" s="26">
        <v>4034.9340000000002</v>
      </c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</row>
    <row r="37" spans="1:71" x14ac:dyDescent="0.25">
      <c r="A37" s="28" t="s">
        <v>669</v>
      </c>
      <c r="B37" s="27" t="s">
        <v>684</v>
      </c>
      <c r="C37" s="24" t="s">
        <v>378</v>
      </c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</row>
    <row r="38" spans="1:71" x14ac:dyDescent="0.25">
      <c r="A38" s="25" t="s">
        <v>683</v>
      </c>
      <c r="B38" s="24" t="s">
        <v>669</v>
      </c>
      <c r="C38" s="24" t="s">
        <v>378</v>
      </c>
      <c r="D38" s="26"/>
      <c r="E38" s="26">
        <v>8337.3090000000011</v>
      </c>
      <c r="F38" s="26">
        <v>8100.0469999999996</v>
      </c>
      <c r="G38" s="26">
        <v>8047.7980000000016</v>
      </c>
      <c r="H38" s="26">
        <v>7908.7942025237408</v>
      </c>
      <c r="I38" s="26">
        <v>7882.3579999999993</v>
      </c>
      <c r="J38" s="26">
        <v>7563.7639999999992</v>
      </c>
      <c r="K38" s="26">
        <v>8244.0750000000007</v>
      </c>
      <c r="L38" s="26">
        <v>8272.6350000000002</v>
      </c>
      <c r="M38" s="26">
        <v>7904.6039999999994</v>
      </c>
      <c r="N38" s="26">
        <v>7805.7480000000005</v>
      </c>
      <c r="O38" s="26">
        <v>7992.6649999999981</v>
      </c>
      <c r="P38" s="26">
        <v>8073.4160000000002</v>
      </c>
      <c r="Q38" s="26">
        <v>8558.7549999999992</v>
      </c>
      <c r="R38" s="26">
        <v>8633.7520000000004</v>
      </c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</row>
    <row r="39" spans="1:71" x14ac:dyDescent="0.25">
      <c r="A39" s="25" t="s">
        <v>682</v>
      </c>
      <c r="B39" s="24" t="s">
        <v>669</v>
      </c>
      <c r="C39" s="24" t="s">
        <v>378</v>
      </c>
      <c r="D39" s="26"/>
      <c r="E39" s="26">
        <v>2960.2740000000003</v>
      </c>
      <c r="F39" s="26">
        <v>3094.1979999999999</v>
      </c>
      <c r="G39" s="26">
        <v>3051.922</v>
      </c>
      <c r="H39" s="26">
        <v>3069.6690279156205</v>
      </c>
      <c r="I39" s="26">
        <v>3095.3630000000003</v>
      </c>
      <c r="J39" s="26">
        <v>3077.6659999999997</v>
      </c>
      <c r="K39" s="26">
        <v>3266.7279999999996</v>
      </c>
      <c r="L39" s="26">
        <v>3314.4160000000002</v>
      </c>
      <c r="M39" s="26">
        <v>3177.1139999999996</v>
      </c>
      <c r="N39" s="26">
        <v>3225.3380000000002</v>
      </c>
      <c r="O39" s="26">
        <v>3163.8669999999997</v>
      </c>
      <c r="P39" s="26">
        <v>3416.5530000000003</v>
      </c>
      <c r="Q39" s="26">
        <v>3557.1959999999999</v>
      </c>
      <c r="R39" s="26">
        <v>3252.7280000000001</v>
      </c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</row>
    <row r="40" spans="1:71" x14ac:dyDescent="0.25">
      <c r="A40" s="25" t="s">
        <v>681</v>
      </c>
      <c r="B40" s="24" t="s">
        <v>669</v>
      </c>
      <c r="C40" s="24" t="s">
        <v>378</v>
      </c>
      <c r="D40" s="26"/>
      <c r="E40" s="26">
        <v>1766.2020000000002</v>
      </c>
      <c r="F40" s="26">
        <v>1722.694</v>
      </c>
      <c r="G40" s="26">
        <v>1801.5219999999999</v>
      </c>
      <c r="H40" s="26">
        <v>1678.5850635557927</v>
      </c>
      <c r="I40" s="26">
        <v>1707.7239999999997</v>
      </c>
      <c r="J40" s="26">
        <v>1730.3989999999997</v>
      </c>
      <c r="K40" s="26">
        <v>1842.0649999999998</v>
      </c>
      <c r="L40" s="26">
        <v>1717.0220000000002</v>
      </c>
      <c r="M40" s="26">
        <v>1644.7659999999996</v>
      </c>
      <c r="N40" s="26">
        <v>1689.0030000000002</v>
      </c>
      <c r="O40" s="26">
        <v>1858.97</v>
      </c>
      <c r="P40" s="26">
        <v>1800.5680000000004</v>
      </c>
      <c r="Q40" s="26">
        <v>1892.386</v>
      </c>
      <c r="R40" s="26">
        <v>1979.3220000000003</v>
      </c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</row>
    <row r="41" spans="1:71" x14ac:dyDescent="0.25">
      <c r="A41" s="25" t="s">
        <v>680</v>
      </c>
      <c r="B41" s="24" t="s">
        <v>669</v>
      </c>
      <c r="C41" s="24" t="s">
        <v>378</v>
      </c>
      <c r="D41" s="26"/>
      <c r="E41" s="26">
        <v>381.59500000000003</v>
      </c>
      <c r="F41" s="26">
        <v>362.08199999999999</v>
      </c>
      <c r="G41" s="26">
        <v>332.58300000000003</v>
      </c>
      <c r="H41" s="26">
        <v>367.27329431728356</v>
      </c>
      <c r="I41" s="26">
        <v>423.26</v>
      </c>
      <c r="J41" s="26">
        <v>408.01999999999992</v>
      </c>
      <c r="K41" s="26">
        <v>388.113</v>
      </c>
      <c r="L41" s="26">
        <v>365.697</v>
      </c>
      <c r="M41" s="26">
        <v>433.37200000000001</v>
      </c>
      <c r="N41" s="26">
        <v>415.44400000000013</v>
      </c>
      <c r="O41" s="26">
        <v>399.46599999999995</v>
      </c>
      <c r="P41" s="26">
        <v>403.23300000000006</v>
      </c>
      <c r="Q41" s="26">
        <v>451.41699999999997</v>
      </c>
      <c r="R41" s="26">
        <v>423.61099999999999</v>
      </c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</row>
    <row r="42" spans="1:71" x14ac:dyDescent="0.25">
      <c r="A42" s="25" t="s">
        <v>679</v>
      </c>
      <c r="B42" s="24" t="s">
        <v>669</v>
      </c>
      <c r="C42" s="24" t="s">
        <v>378</v>
      </c>
      <c r="D42" s="26"/>
      <c r="E42" s="26">
        <v>524.37300000000005</v>
      </c>
      <c r="F42" s="26">
        <v>516.52700000000004</v>
      </c>
      <c r="G42" s="26">
        <v>524.19899999999996</v>
      </c>
      <c r="H42" s="26">
        <v>499.35796162068868</v>
      </c>
      <c r="I42" s="26">
        <v>503.68500000000006</v>
      </c>
      <c r="J42" s="26">
        <v>495.83199999999994</v>
      </c>
      <c r="K42" s="26">
        <v>526.31200000000001</v>
      </c>
      <c r="L42" s="26">
        <v>491.66</v>
      </c>
      <c r="M42" s="26">
        <v>561.92800000000011</v>
      </c>
      <c r="N42" s="26">
        <v>577.2940000000001</v>
      </c>
      <c r="O42" s="26">
        <v>530.89299999999992</v>
      </c>
      <c r="P42" s="26">
        <v>584.86400000000003</v>
      </c>
      <c r="Q42" s="26">
        <v>546.05899999999997</v>
      </c>
      <c r="R42" s="26">
        <v>554.42100000000005</v>
      </c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</row>
    <row r="43" spans="1:71" x14ac:dyDescent="0.25">
      <c r="A43" s="25" t="s">
        <v>678</v>
      </c>
      <c r="B43" s="24" t="s">
        <v>669</v>
      </c>
      <c r="C43" s="24" t="s">
        <v>378</v>
      </c>
      <c r="D43" s="26"/>
      <c r="E43" s="26">
        <v>204.36900000000003</v>
      </c>
      <c r="F43" s="26">
        <v>171.08099999999999</v>
      </c>
      <c r="G43" s="26">
        <v>162.75299999999999</v>
      </c>
      <c r="H43" s="26">
        <v>169.34129139470141</v>
      </c>
      <c r="I43" s="26">
        <v>170.14100000000002</v>
      </c>
      <c r="J43" s="26">
        <v>196.94499999999999</v>
      </c>
      <c r="K43" s="26">
        <v>207.55699999999999</v>
      </c>
      <c r="L43" s="26">
        <v>211.14000000000001</v>
      </c>
      <c r="M43" s="26">
        <v>185.334</v>
      </c>
      <c r="N43" s="26">
        <v>221.11600000000004</v>
      </c>
      <c r="O43" s="26">
        <v>197.232</v>
      </c>
      <c r="P43" s="26">
        <v>251.14700000000002</v>
      </c>
      <c r="Q43" s="26">
        <v>186.77700000000002</v>
      </c>
      <c r="R43" s="26">
        <v>255.66200000000001</v>
      </c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</row>
    <row r="44" spans="1:71" x14ac:dyDescent="0.25">
      <c r="A44" s="25" t="s">
        <v>677</v>
      </c>
      <c r="B44" s="24" t="s">
        <v>669</v>
      </c>
      <c r="C44" s="24" t="s">
        <v>378</v>
      </c>
      <c r="D44" s="26"/>
      <c r="E44" s="26">
        <v>231.01900000000001</v>
      </c>
      <c r="F44" s="26">
        <v>199.41999999999996</v>
      </c>
      <c r="G44" s="26">
        <v>194.19399999999999</v>
      </c>
      <c r="H44" s="26">
        <v>245.81551979156339</v>
      </c>
      <c r="I44" s="26">
        <v>248.96199999999999</v>
      </c>
      <c r="J44" s="26">
        <v>232.11599999999999</v>
      </c>
      <c r="K44" s="26">
        <v>262.28000000000003</v>
      </c>
      <c r="L44" s="26">
        <v>227.518</v>
      </c>
      <c r="M44" s="26">
        <v>299.62599999999998</v>
      </c>
      <c r="N44" s="26">
        <v>281.29000000000002</v>
      </c>
      <c r="O44" s="26">
        <v>290.08300000000008</v>
      </c>
      <c r="P44" s="26">
        <v>317.23200000000003</v>
      </c>
      <c r="Q44" s="26">
        <v>289.85299999999995</v>
      </c>
      <c r="R44" s="26">
        <v>303.44</v>
      </c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</row>
    <row r="45" spans="1:71" x14ac:dyDescent="0.25">
      <c r="A45" s="25" t="s">
        <v>676</v>
      </c>
      <c r="B45" s="24" t="s">
        <v>669</v>
      </c>
      <c r="C45" s="24" t="s">
        <v>378</v>
      </c>
      <c r="D45" s="26"/>
      <c r="E45" s="26">
        <v>1371.02</v>
      </c>
      <c r="F45" s="26">
        <v>1336.5999999999997</v>
      </c>
      <c r="G45" s="26">
        <v>1514.9399999999998</v>
      </c>
      <c r="H45" s="26">
        <v>1458.4032851270949</v>
      </c>
      <c r="I45" s="26">
        <v>1486.7730000000001</v>
      </c>
      <c r="J45" s="26">
        <v>1402.1509999999998</v>
      </c>
      <c r="K45" s="26">
        <v>1552.5889999999999</v>
      </c>
      <c r="L45" s="26">
        <v>1587.2950000000001</v>
      </c>
      <c r="M45" s="26">
        <v>1585.164</v>
      </c>
      <c r="N45" s="26">
        <v>1589.7990000000002</v>
      </c>
      <c r="O45" s="26">
        <v>1573.2920000000001</v>
      </c>
      <c r="P45" s="26">
        <v>1563.114</v>
      </c>
      <c r="Q45" s="26">
        <v>1710.7749999999999</v>
      </c>
      <c r="R45" s="26">
        <v>1697.5020000000002</v>
      </c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</row>
    <row r="46" spans="1:71" x14ac:dyDescent="0.25">
      <c r="A46" s="25" t="s">
        <v>675</v>
      </c>
      <c r="B46" s="24" t="s">
        <v>669</v>
      </c>
      <c r="C46" s="24" t="s">
        <v>378</v>
      </c>
      <c r="D46" s="26"/>
      <c r="E46" s="26">
        <v>2171.116</v>
      </c>
      <c r="F46" s="26">
        <v>2118.9380000000001</v>
      </c>
      <c r="G46" s="26">
        <v>2186.54</v>
      </c>
      <c r="H46" s="26">
        <v>2367.2211154145725</v>
      </c>
      <c r="I46" s="26">
        <v>2244.502</v>
      </c>
      <c r="J46" s="26">
        <v>2543.4739999999997</v>
      </c>
      <c r="K46" s="26">
        <v>2477.607</v>
      </c>
      <c r="L46" s="26">
        <v>2414.1280000000002</v>
      </c>
      <c r="M46" s="26">
        <v>2511.79</v>
      </c>
      <c r="N46" s="26">
        <v>2624.9340000000002</v>
      </c>
      <c r="O46" s="26">
        <v>2686.9630000000006</v>
      </c>
      <c r="P46" s="26">
        <v>2655.029</v>
      </c>
      <c r="Q46" s="26">
        <v>2805.2129999999997</v>
      </c>
      <c r="R46" s="26">
        <v>2864.2529999999997</v>
      </c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</row>
    <row r="47" spans="1:71" x14ac:dyDescent="0.25">
      <c r="A47" s="25" t="s">
        <v>674</v>
      </c>
      <c r="B47" s="24" t="s">
        <v>669</v>
      </c>
      <c r="C47" s="24" t="s">
        <v>378</v>
      </c>
      <c r="D47" s="26"/>
      <c r="E47" s="26">
        <v>1215.7910000000002</v>
      </c>
      <c r="F47" s="26">
        <v>1317.8240000000001</v>
      </c>
      <c r="G47" s="26">
        <v>1297.4179999999999</v>
      </c>
      <c r="H47" s="26">
        <v>1222.3856664775055</v>
      </c>
      <c r="I47" s="26">
        <v>1130.5700000000002</v>
      </c>
      <c r="J47" s="26">
        <v>1195.087</v>
      </c>
      <c r="K47" s="26">
        <v>1269.5849999999998</v>
      </c>
      <c r="L47" s="26">
        <v>1187.4569999999999</v>
      </c>
      <c r="M47" s="26">
        <v>1103.0069999999998</v>
      </c>
      <c r="N47" s="26">
        <v>1239.7190000000001</v>
      </c>
      <c r="O47" s="26">
        <v>1256.377</v>
      </c>
      <c r="P47" s="26">
        <v>1272.152</v>
      </c>
      <c r="Q47" s="26">
        <v>1159.2619999999999</v>
      </c>
      <c r="R47" s="26">
        <v>1292.221</v>
      </c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</row>
    <row r="48" spans="1:71" x14ac:dyDescent="0.25">
      <c r="A48" s="25" t="s">
        <v>673</v>
      </c>
      <c r="B48" s="24" t="s">
        <v>669</v>
      </c>
      <c r="C48" s="24" t="s">
        <v>378</v>
      </c>
      <c r="D48" s="26"/>
      <c r="E48" s="26">
        <v>497.32100000000003</v>
      </c>
      <c r="F48" s="26">
        <v>483.13499999999999</v>
      </c>
      <c r="G48" s="26">
        <v>510.14299999999992</v>
      </c>
      <c r="H48" s="26">
        <v>501.89993597289299</v>
      </c>
      <c r="I48" s="26">
        <v>481.93300000000005</v>
      </c>
      <c r="J48" s="26">
        <v>468.07099999999997</v>
      </c>
      <c r="K48" s="26">
        <v>485.56099999999998</v>
      </c>
      <c r="L48" s="26">
        <v>484.12899999999996</v>
      </c>
      <c r="M48" s="26">
        <v>542.947</v>
      </c>
      <c r="N48" s="26">
        <v>527.7890000000001</v>
      </c>
      <c r="O48" s="26">
        <v>515.46799999999996</v>
      </c>
      <c r="P48" s="26">
        <v>524.69899999999996</v>
      </c>
      <c r="Q48" s="26">
        <v>565.28700000000003</v>
      </c>
      <c r="R48" s="26">
        <v>491.262</v>
      </c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</row>
    <row r="49" spans="1:71" x14ac:dyDescent="0.25">
      <c r="A49" s="25" t="s">
        <v>672</v>
      </c>
      <c r="B49" s="24" t="s">
        <v>669</v>
      </c>
      <c r="C49" s="24" t="s">
        <v>378</v>
      </c>
      <c r="D49" s="26"/>
      <c r="E49" s="26">
        <v>370.66100000000006</v>
      </c>
      <c r="F49" s="26">
        <v>301.27600000000001</v>
      </c>
      <c r="G49" s="26">
        <v>341.79599999999999</v>
      </c>
      <c r="H49" s="26">
        <v>313.75583429318084</v>
      </c>
      <c r="I49" s="26">
        <v>345.279</v>
      </c>
      <c r="J49" s="26">
        <v>291.53100000000001</v>
      </c>
      <c r="K49" s="26">
        <v>351.05999999999995</v>
      </c>
      <c r="L49" s="26">
        <v>360.15400000000005</v>
      </c>
      <c r="M49" s="26">
        <v>396.38499999999999</v>
      </c>
      <c r="N49" s="26">
        <v>352.613</v>
      </c>
      <c r="O49" s="26">
        <v>343.23700000000002</v>
      </c>
      <c r="P49" s="26">
        <v>388.01800000000009</v>
      </c>
      <c r="Q49" s="26">
        <v>432.01100000000002</v>
      </c>
      <c r="R49" s="26">
        <v>428.762</v>
      </c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</row>
    <row r="50" spans="1:71" x14ac:dyDescent="0.25">
      <c r="A50" s="25" t="s">
        <v>671</v>
      </c>
      <c r="B50" s="24" t="s">
        <v>669</v>
      </c>
      <c r="C50" s="24" t="s">
        <v>378</v>
      </c>
      <c r="D50" s="26"/>
      <c r="E50" s="26">
        <v>2847.7629999999999</v>
      </c>
      <c r="F50" s="26">
        <v>2791.2290000000003</v>
      </c>
      <c r="G50" s="26">
        <v>2787.085</v>
      </c>
      <c r="H50" s="26">
        <v>2679.4969646403829</v>
      </c>
      <c r="I50" s="26">
        <v>2602.4380000000001</v>
      </c>
      <c r="J50" s="26">
        <v>2722.8780000000002</v>
      </c>
      <c r="K50" s="26">
        <v>2799.212</v>
      </c>
      <c r="L50" s="26">
        <v>2696.4259999999999</v>
      </c>
      <c r="M50" s="26">
        <v>2716.4450000000002</v>
      </c>
      <c r="N50" s="26">
        <v>2828.6250000000005</v>
      </c>
      <c r="O50" s="26">
        <v>2654.7629999999995</v>
      </c>
      <c r="P50" s="26">
        <v>2800.518</v>
      </c>
      <c r="Q50" s="26">
        <v>2568.7629999999999</v>
      </c>
      <c r="R50" s="26">
        <v>2642.8589999999999</v>
      </c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</row>
    <row r="51" spans="1:71" x14ac:dyDescent="0.25">
      <c r="A51" s="25" t="s">
        <v>670</v>
      </c>
      <c r="B51" s="24" t="s">
        <v>669</v>
      </c>
      <c r="C51" s="24" t="s">
        <v>378</v>
      </c>
      <c r="D51" s="26"/>
      <c r="E51" s="24">
        <v>4.8239999999999998</v>
      </c>
      <c r="F51" s="26">
        <v>2.923</v>
      </c>
      <c r="G51" s="26">
        <v>0.97099999999999997</v>
      </c>
      <c r="H51" s="26">
        <v>1.1199886996336761</v>
      </c>
      <c r="I51" s="26">
        <v>1.6380000000000001</v>
      </c>
      <c r="J51" s="26">
        <v>0.80999999999999994</v>
      </c>
      <c r="K51" s="26">
        <v>2.8619999999999997</v>
      </c>
      <c r="L51" s="26">
        <v>3.9980000000000002</v>
      </c>
      <c r="M51" s="26">
        <v>3.7730000000000001</v>
      </c>
      <c r="N51" s="26">
        <v>2.3710000000000004</v>
      </c>
      <c r="O51" s="26">
        <v>3.9790000000000001</v>
      </c>
      <c r="P51" s="26">
        <v>0</v>
      </c>
      <c r="Q51" s="26">
        <v>0.29299999999999998</v>
      </c>
      <c r="R51" s="26">
        <v>0.58199999999999996</v>
      </c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</row>
    <row r="54" spans="1:71" x14ac:dyDescent="0.25">
      <c r="A54" s="25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2B618-0A4E-423F-92B0-9AF730FFC0C6}">
  <dimension ref="A1:AN322"/>
  <sheetViews>
    <sheetView workbookViewId="0">
      <pane xSplit="4" ySplit="1" topLeftCell="T56" activePane="bottomRight" state="frozen"/>
      <selection pane="topRight" activeCell="D1" sqref="D1"/>
      <selection pane="bottomLeft" activeCell="A2" sqref="A2"/>
      <selection pane="bottomRight" activeCell="AF75" sqref="AF75"/>
    </sheetView>
  </sheetViews>
  <sheetFormatPr defaultRowHeight="15" x14ac:dyDescent="0.25"/>
  <cols>
    <col min="1" max="1" width="21.42578125" style="39" customWidth="1"/>
    <col min="2" max="40" width="10.7109375" style="39" customWidth="1"/>
    <col min="41" max="16384" width="9.140625" style="39"/>
  </cols>
  <sheetData>
    <row r="1" spans="1:40" x14ac:dyDescent="0.25">
      <c r="A1" s="39" t="s">
        <v>785</v>
      </c>
      <c r="B1" s="39" t="s">
        <v>786</v>
      </c>
      <c r="C1" s="39" t="s">
        <v>787</v>
      </c>
      <c r="D1" s="39" t="s">
        <v>761</v>
      </c>
      <c r="E1" s="39" t="s">
        <v>760</v>
      </c>
      <c r="F1" s="39" t="s">
        <v>759</v>
      </c>
      <c r="G1" s="39" t="s">
        <v>758</v>
      </c>
      <c r="H1" s="39" t="s">
        <v>757</v>
      </c>
      <c r="I1" s="39" t="s">
        <v>756</v>
      </c>
      <c r="J1" s="39" t="s">
        <v>755</v>
      </c>
      <c r="K1" s="39" t="s">
        <v>754</v>
      </c>
      <c r="L1" s="39" t="s">
        <v>753</v>
      </c>
      <c r="M1" s="39" t="s">
        <v>752</v>
      </c>
      <c r="N1" s="39" t="s">
        <v>751</v>
      </c>
      <c r="O1" s="39" t="s">
        <v>750</v>
      </c>
      <c r="P1" s="39" t="s">
        <v>749</v>
      </c>
      <c r="Q1" s="40" t="s">
        <v>748</v>
      </c>
      <c r="R1" s="39" t="s">
        <v>747</v>
      </c>
      <c r="S1" s="39" t="s">
        <v>746</v>
      </c>
      <c r="T1" s="39" t="s">
        <v>745</v>
      </c>
      <c r="U1" s="39" t="s">
        <v>744</v>
      </c>
      <c r="V1" s="39" t="s">
        <v>743</v>
      </c>
      <c r="W1" s="39" t="s">
        <v>742</v>
      </c>
      <c r="X1" s="39" t="s">
        <v>741</v>
      </c>
      <c r="Y1" s="24" t="s">
        <v>740</v>
      </c>
      <c r="Z1" s="24" t="s">
        <v>737</v>
      </c>
      <c r="AA1" s="24" t="s">
        <v>734</v>
      </c>
      <c r="AB1" s="24" t="s">
        <v>731</v>
      </c>
      <c r="AC1" s="24" t="s">
        <v>728</v>
      </c>
      <c r="AD1" s="24" t="s">
        <v>725</v>
      </c>
      <c r="AE1" s="24" t="s">
        <v>722</v>
      </c>
      <c r="AF1" s="24" t="s">
        <v>719</v>
      </c>
      <c r="AG1" s="24" t="s">
        <v>716</v>
      </c>
      <c r="AH1" s="24" t="s">
        <v>713</v>
      </c>
      <c r="AI1" s="24" t="s">
        <v>710</v>
      </c>
      <c r="AJ1" s="31" t="s">
        <v>707</v>
      </c>
      <c r="AK1" s="24" t="s">
        <v>704</v>
      </c>
      <c r="AL1" s="24" t="s">
        <v>701</v>
      </c>
      <c r="AM1" s="24" t="s">
        <v>698</v>
      </c>
      <c r="AN1" s="24" t="s">
        <v>695</v>
      </c>
    </row>
    <row r="2" spans="1:40" x14ac:dyDescent="0.25">
      <c r="A2" s="41" t="s">
        <v>788</v>
      </c>
      <c r="B2" s="39" t="s">
        <v>684</v>
      </c>
      <c r="C2" s="39" t="s">
        <v>789</v>
      </c>
      <c r="D2" s="39" t="s">
        <v>417</v>
      </c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3">
        <v>72840.630999999994</v>
      </c>
      <c r="V2" s="44">
        <v>73722.28</v>
      </c>
      <c r="W2" s="44">
        <v>74060.368000000002</v>
      </c>
      <c r="X2" s="44">
        <v>74306.578999999998</v>
      </c>
      <c r="Y2" s="34">
        <v>74732.577999999994</v>
      </c>
      <c r="Z2" s="34">
        <v>74970.514999999999</v>
      </c>
      <c r="AA2" s="34">
        <v>75574.194000000003</v>
      </c>
      <c r="AB2" s="34">
        <v>75566.850999999995</v>
      </c>
      <c r="AC2" s="34">
        <v>76347.826000000001</v>
      </c>
      <c r="AD2" s="34">
        <v>76373.456999999995</v>
      </c>
      <c r="AE2" s="34">
        <v>76639.065000000002</v>
      </c>
      <c r="AF2" s="34">
        <v>76869.475999999995</v>
      </c>
      <c r="AG2" s="34">
        <v>77104.563999999998</v>
      </c>
      <c r="AH2" s="34">
        <v>77259.926999999996</v>
      </c>
      <c r="AI2" s="34">
        <v>78029.766000000003</v>
      </c>
      <c r="AJ2" s="34">
        <v>77999.398000000001</v>
      </c>
      <c r="AK2" s="42">
        <v>78655.154999999999</v>
      </c>
      <c r="AL2" s="42">
        <v>78617.498000000007</v>
      </c>
      <c r="AM2" s="34">
        <v>78893.918000000005</v>
      </c>
      <c r="AN2" s="34">
        <v>79221.171000000002</v>
      </c>
    </row>
    <row r="3" spans="1:40" x14ac:dyDescent="0.25">
      <c r="A3" s="41" t="s">
        <v>788</v>
      </c>
      <c r="B3" s="39" t="s">
        <v>684</v>
      </c>
      <c r="C3" s="39" t="s">
        <v>790</v>
      </c>
      <c r="D3" s="39" t="s">
        <v>417</v>
      </c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3">
        <v>9819.4050000000007</v>
      </c>
      <c r="V3" s="44">
        <v>9943.884</v>
      </c>
      <c r="W3" s="44">
        <v>9961.7070000000003</v>
      </c>
      <c r="X3" s="44">
        <v>10026.666000000001</v>
      </c>
      <c r="Y3" s="42">
        <v>10051.246999999999</v>
      </c>
      <c r="Z3" s="42">
        <v>10084.34</v>
      </c>
      <c r="AA3" s="42">
        <v>10146.967000000001</v>
      </c>
      <c r="AB3" s="42">
        <v>10141.441999999999</v>
      </c>
      <c r="AC3" s="42">
        <v>10229.871999999999</v>
      </c>
      <c r="AD3" s="42">
        <v>10207.454</v>
      </c>
      <c r="AE3" s="42">
        <v>10227.56</v>
      </c>
      <c r="AF3" s="42">
        <v>10245.847</v>
      </c>
      <c r="AG3" s="42">
        <v>10297.242</v>
      </c>
      <c r="AH3" s="42">
        <v>10313.998</v>
      </c>
      <c r="AI3" s="42">
        <v>10397.853999999999</v>
      </c>
      <c r="AJ3" s="42">
        <v>10384.066999999999</v>
      </c>
      <c r="AK3" s="42">
        <v>10452.56</v>
      </c>
      <c r="AL3" s="42">
        <v>10391.009</v>
      </c>
      <c r="AM3" s="42">
        <v>10460.232</v>
      </c>
      <c r="AN3" s="42">
        <v>10506.602000000001</v>
      </c>
    </row>
    <row r="4" spans="1:40" x14ac:dyDescent="0.25">
      <c r="A4" s="41" t="s">
        <v>788</v>
      </c>
      <c r="B4" s="39" t="s">
        <v>684</v>
      </c>
      <c r="C4" s="39" t="s">
        <v>791</v>
      </c>
      <c r="D4" s="39" t="s">
        <v>417</v>
      </c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3">
        <v>1210.45</v>
      </c>
      <c r="V4" s="44">
        <v>1229.826</v>
      </c>
      <c r="W4" s="44">
        <v>1228.5029999999999</v>
      </c>
      <c r="X4" s="44">
        <v>1233.3330000000001</v>
      </c>
      <c r="Y4" s="42">
        <v>1247.3219999999999</v>
      </c>
      <c r="Z4" s="42">
        <v>1249.3599999999999</v>
      </c>
      <c r="AA4" s="42">
        <v>1256.0239999999999</v>
      </c>
      <c r="AB4" s="42">
        <v>1253.402</v>
      </c>
      <c r="AC4" s="42">
        <v>1270.1199999999999</v>
      </c>
      <c r="AD4" s="42">
        <v>1266.671</v>
      </c>
      <c r="AE4" s="42">
        <v>1271.2460000000001</v>
      </c>
      <c r="AF4" s="42">
        <v>1265.8340000000001</v>
      </c>
      <c r="AG4" s="42">
        <v>1275.482</v>
      </c>
      <c r="AH4" s="42">
        <v>1274.6569999999999</v>
      </c>
      <c r="AI4" s="42">
        <v>1287.826</v>
      </c>
      <c r="AJ4" s="42">
        <v>1285.1130000000001</v>
      </c>
      <c r="AK4" s="42">
        <v>1294.7739999999999</v>
      </c>
      <c r="AL4" s="42">
        <v>1289.3</v>
      </c>
      <c r="AM4" s="42">
        <v>1291.8340000000001</v>
      </c>
      <c r="AN4" s="42">
        <v>1295.0809999999999</v>
      </c>
    </row>
    <row r="5" spans="1:40" x14ac:dyDescent="0.25">
      <c r="A5" s="41" t="s">
        <v>788</v>
      </c>
      <c r="B5" s="39" t="s">
        <v>684</v>
      </c>
      <c r="C5" s="39" t="s">
        <v>792</v>
      </c>
      <c r="D5" s="39" t="s">
        <v>417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3">
        <v>3497.3710000000001</v>
      </c>
      <c r="V5" s="44">
        <v>3553.5529999999999</v>
      </c>
      <c r="W5" s="44">
        <v>3540.1120000000001</v>
      </c>
      <c r="X5" s="44">
        <v>3589.415</v>
      </c>
      <c r="Y5" s="42">
        <v>3557.3</v>
      </c>
      <c r="Z5" s="42">
        <v>3548.8209999999999</v>
      </c>
      <c r="AA5" s="42">
        <v>3630.3519999999999</v>
      </c>
      <c r="AB5" s="42">
        <v>3617.42</v>
      </c>
      <c r="AC5" s="42">
        <v>3661.364</v>
      </c>
      <c r="AD5" s="42">
        <v>3620.7150000000001</v>
      </c>
      <c r="AE5" s="42">
        <v>3603.0949999999998</v>
      </c>
      <c r="AF5" s="42">
        <v>3641.4749999999999</v>
      </c>
      <c r="AG5" s="42">
        <v>3635.578</v>
      </c>
      <c r="AH5" s="42">
        <v>3637.0239999999999</v>
      </c>
      <c r="AI5" s="42">
        <v>3711.1930000000002</v>
      </c>
      <c r="AJ5" s="42">
        <v>3685.8150000000001</v>
      </c>
      <c r="AK5" s="42">
        <v>3732.3009999999999</v>
      </c>
      <c r="AL5" s="42">
        <v>3736.2849999999999</v>
      </c>
      <c r="AM5" s="42">
        <v>3689.3739999999998</v>
      </c>
      <c r="AN5" s="42">
        <v>3706.11</v>
      </c>
    </row>
    <row r="6" spans="1:40" x14ac:dyDescent="0.25">
      <c r="A6" s="41" t="s">
        <v>788</v>
      </c>
      <c r="B6" s="39" t="s">
        <v>684</v>
      </c>
      <c r="C6" s="39" t="s">
        <v>793</v>
      </c>
      <c r="D6" s="39" t="s">
        <v>417</v>
      </c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>
        <v>2414.6860000000001</v>
      </c>
      <c r="V6" s="44">
        <v>2443.1129999999998</v>
      </c>
      <c r="W6" s="44">
        <v>2456.8989999999999</v>
      </c>
      <c r="X6" s="44">
        <v>2453.105</v>
      </c>
      <c r="Y6" s="42">
        <v>2478.451</v>
      </c>
      <c r="Z6" s="42">
        <v>2489.27</v>
      </c>
      <c r="AA6" s="42">
        <v>2499.7289999999998</v>
      </c>
      <c r="AB6" s="42">
        <v>2484.8780000000002</v>
      </c>
      <c r="AC6" s="42">
        <v>2530.0320000000002</v>
      </c>
      <c r="AD6" s="42">
        <v>2527.3319999999999</v>
      </c>
      <c r="AE6" s="42">
        <v>2529.5819999999999</v>
      </c>
      <c r="AF6" s="42">
        <v>2511.8330000000001</v>
      </c>
      <c r="AG6" s="42">
        <v>2507.3119999999999</v>
      </c>
      <c r="AH6" s="42">
        <v>2495.4520000000002</v>
      </c>
      <c r="AI6" s="42">
        <v>2564.3339999999998</v>
      </c>
      <c r="AJ6" s="42">
        <v>2517.3209999999999</v>
      </c>
      <c r="AK6" s="42">
        <v>2575.2089999999998</v>
      </c>
      <c r="AL6" s="42">
        <v>2558.1419999999998</v>
      </c>
      <c r="AM6" s="42">
        <v>2575.239</v>
      </c>
      <c r="AN6" s="42">
        <v>2572.886</v>
      </c>
    </row>
    <row r="7" spans="1:40" x14ac:dyDescent="0.25">
      <c r="A7" s="41" t="s">
        <v>788</v>
      </c>
      <c r="B7" s="39" t="s">
        <v>684</v>
      </c>
      <c r="C7" s="39" t="s">
        <v>794</v>
      </c>
      <c r="D7" s="39" t="s">
        <v>417</v>
      </c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3">
        <v>8416.8819999999996</v>
      </c>
      <c r="V7" s="44">
        <v>8590.4760000000006</v>
      </c>
      <c r="W7" s="44">
        <v>8606.9470000000001</v>
      </c>
      <c r="X7" s="44">
        <v>8691.0580000000009</v>
      </c>
      <c r="Y7" s="42">
        <v>8696.7759999999998</v>
      </c>
      <c r="Z7" s="42">
        <v>8762.7790000000005</v>
      </c>
      <c r="AA7" s="42">
        <v>8831.7160000000003</v>
      </c>
      <c r="AB7" s="42">
        <v>8824.74</v>
      </c>
      <c r="AC7" s="42">
        <v>8952.59</v>
      </c>
      <c r="AD7" s="42">
        <v>8923.1749999999993</v>
      </c>
      <c r="AE7" s="42">
        <v>9007.93</v>
      </c>
      <c r="AF7" s="42">
        <v>9040.9</v>
      </c>
      <c r="AG7" s="42">
        <v>9046.7780000000002</v>
      </c>
      <c r="AH7" s="42">
        <v>9107.6849999999995</v>
      </c>
      <c r="AI7" s="42">
        <v>9164.84</v>
      </c>
      <c r="AJ7" s="42">
        <v>9151.69</v>
      </c>
      <c r="AK7" s="42">
        <v>9250.4809999999998</v>
      </c>
      <c r="AL7" s="42">
        <v>9246.6370000000006</v>
      </c>
      <c r="AM7" s="42">
        <v>9304.7510000000002</v>
      </c>
      <c r="AN7" s="42">
        <v>9444.2649999999994</v>
      </c>
    </row>
    <row r="8" spans="1:40" x14ac:dyDescent="0.25">
      <c r="A8" s="41" t="s">
        <v>788</v>
      </c>
      <c r="B8" s="39" t="s">
        <v>684</v>
      </c>
      <c r="C8" s="39" t="s">
        <v>795</v>
      </c>
      <c r="D8" s="39" t="s">
        <v>417</v>
      </c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3">
        <v>10912.47</v>
      </c>
      <c r="V8" s="44">
        <v>11041.612999999999</v>
      </c>
      <c r="W8" s="44">
        <v>11206.235000000001</v>
      </c>
      <c r="X8" s="44">
        <v>11225.764999999999</v>
      </c>
      <c r="Y8" s="42">
        <v>11256.999</v>
      </c>
      <c r="Z8" s="42">
        <v>11350.248</v>
      </c>
      <c r="AA8" s="42">
        <v>11438.36</v>
      </c>
      <c r="AB8" s="42">
        <v>11500.052</v>
      </c>
      <c r="AC8" s="42">
        <v>11572.481</v>
      </c>
      <c r="AD8" s="42">
        <v>11595.207</v>
      </c>
      <c r="AE8" s="42">
        <v>11649.83</v>
      </c>
      <c r="AF8" s="42">
        <v>11790.255999999999</v>
      </c>
      <c r="AG8" s="42">
        <v>11795.334000000001</v>
      </c>
      <c r="AH8" s="42">
        <v>11788.332</v>
      </c>
      <c r="AI8" s="42">
        <v>11916.458000000001</v>
      </c>
      <c r="AJ8" s="42">
        <v>11948.699000000001</v>
      </c>
      <c r="AK8" s="42">
        <v>12042.512000000001</v>
      </c>
      <c r="AL8" s="42">
        <v>12070.267</v>
      </c>
      <c r="AM8" s="42">
        <v>12098.857</v>
      </c>
      <c r="AN8" s="42">
        <v>12151.696</v>
      </c>
    </row>
    <row r="9" spans="1:40" x14ac:dyDescent="0.25">
      <c r="A9" s="41" t="s">
        <v>788</v>
      </c>
      <c r="B9" s="39" t="s">
        <v>684</v>
      </c>
      <c r="C9" s="39" t="s">
        <v>796</v>
      </c>
      <c r="D9" s="39" t="s">
        <v>417</v>
      </c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3">
        <v>2041.4010000000001</v>
      </c>
      <c r="V9" s="44">
        <v>2049.096</v>
      </c>
      <c r="W9" s="44">
        <v>2049</v>
      </c>
      <c r="X9" s="44">
        <v>2055.1849999999999</v>
      </c>
      <c r="Y9" s="42">
        <v>2068.89</v>
      </c>
      <c r="Z9" s="42">
        <v>2073.116</v>
      </c>
      <c r="AA9" s="42">
        <v>2088.2620000000002</v>
      </c>
      <c r="AB9" s="42">
        <v>2074.7539999999999</v>
      </c>
      <c r="AC9" s="42">
        <v>2100.2919999999999</v>
      </c>
      <c r="AD9" s="42">
        <v>2110.4830000000002</v>
      </c>
      <c r="AE9" s="42">
        <v>2116.0610000000001</v>
      </c>
      <c r="AF9" s="42">
        <v>2114.8470000000002</v>
      </c>
      <c r="AG9" s="42">
        <v>2115.7539999999999</v>
      </c>
      <c r="AH9" s="42">
        <v>2132.2069999999999</v>
      </c>
      <c r="AI9" s="42">
        <v>2142.1170000000002</v>
      </c>
      <c r="AJ9" s="42">
        <v>2146.9059999999999</v>
      </c>
      <c r="AK9" s="42">
        <v>2150.2159999999999</v>
      </c>
      <c r="AL9" s="42">
        <v>2147.4920000000002</v>
      </c>
      <c r="AM9" s="42">
        <v>2165.5590000000002</v>
      </c>
      <c r="AN9" s="42">
        <v>2152.1280000000002</v>
      </c>
    </row>
    <row r="10" spans="1:40" x14ac:dyDescent="0.25">
      <c r="A10" s="41" t="s">
        <v>788</v>
      </c>
      <c r="B10" s="39" t="s">
        <v>684</v>
      </c>
      <c r="C10" s="39" t="s">
        <v>797</v>
      </c>
      <c r="D10" s="39" t="s">
        <v>417</v>
      </c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3">
        <v>3908.0619999999999</v>
      </c>
      <c r="V10" s="44">
        <v>3968.4380000000001</v>
      </c>
      <c r="W10" s="44">
        <v>3972.4560000000001</v>
      </c>
      <c r="X10" s="44">
        <v>3949.9360000000001</v>
      </c>
      <c r="Y10" s="42">
        <v>3997.201</v>
      </c>
      <c r="Z10" s="42">
        <v>4005.683</v>
      </c>
      <c r="AA10" s="42">
        <v>4036.1759999999999</v>
      </c>
      <c r="AB10" s="42">
        <v>4014.8939999999998</v>
      </c>
      <c r="AC10" s="42">
        <v>4076.6370000000002</v>
      </c>
      <c r="AD10" s="42">
        <v>4088.8220000000001</v>
      </c>
      <c r="AE10" s="42">
        <v>4102.6130000000003</v>
      </c>
      <c r="AF10" s="42">
        <v>4080.8</v>
      </c>
      <c r="AG10" s="42">
        <v>4111.4399999999996</v>
      </c>
      <c r="AH10" s="42">
        <v>4116.5219999999999</v>
      </c>
      <c r="AI10" s="42">
        <v>4148.7759999999998</v>
      </c>
      <c r="AJ10" s="42">
        <v>4144.0320000000002</v>
      </c>
      <c r="AK10" s="42">
        <v>4184.7380000000003</v>
      </c>
      <c r="AL10" s="42">
        <v>4171.9129999999996</v>
      </c>
      <c r="AM10" s="42">
        <v>4196.393</v>
      </c>
      <c r="AN10" s="42">
        <v>4197.2039999999997</v>
      </c>
    </row>
    <row r="11" spans="1:40" x14ac:dyDescent="0.25">
      <c r="A11" s="41" t="s">
        <v>788</v>
      </c>
      <c r="B11" s="39" t="s">
        <v>684</v>
      </c>
      <c r="C11" s="39" t="s">
        <v>798</v>
      </c>
      <c r="D11" s="39" t="s">
        <v>417</v>
      </c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3">
        <v>5383.9539999999997</v>
      </c>
      <c r="V11" s="44">
        <v>5429.8059999999996</v>
      </c>
      <c r="W11" s="44">
        <v>5447.8459999999995</v>
      </c>
      <c r="X11" s="44">
        <v>5432.893</v>
      </c>
      <c r="Y11" s="42">
        <v>5492.7470000000003</v>
      </c>
      <c r="Z11" s="42">
        <v>5464.5219999999999</v>
      </c>
      <c r="AA11" s="42">
        <v>5516.81</v>
      </c>
      <c r="AB11" s="42">
        <v>5502.5739999999996</v>
      </c>
      <c r="AC11" s="42">
        <v>5548.2020000000002</v>
      </c>
      <c r="AD11" s="42">
        <v>5559.2430000000004</v>
      </c>
      <c r="AE11" s="42">
        <v>5584.018</v>
      </c>
      <c r="AF11" s="42">
        <v>5545.4549999999999</v>
      </c>
      <c r="AG11" s="42">
        <v>5590.25</v>
      </c>
      <c r="AH11" s="42">
        <v>5589.5510000000004</v>
      </c>
      <c r="AI11" s="42">
        <v>5636.973</v>
      </c>
      <c r="AJ11" s="42">
        <v>5641.2389999999996</v>
      </c>
      <c r="AK11" s="42">
        <v>5670.2460000000001</v>
      </c>
      <c r="AL11" s="42">
        <v>5685.0659999999998</v>
      </c>
      <c r="AM11" s="42">
        <v>5653.8379999999997</v>
      </c>
      <c r="AN11" s="42">
        <v>5679.8249999999998</v>
      </c>
    </row>
    <row r="12" spans="1:40" x14ac:dyDescent="0.25">
      <c r="A12" s="41" t="s">
        <v>788</v>
      </c>
      <c r="B12" s="39" t="s">
        <v>684</v>
      </c>
      <c r="C12" s="39" t="s">
        <v>799</v>
      </c>
      <c r="D12" s="39" t="s">
        <v>417</v>
      </c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3">
        <v>5365.9840000000004</v>
      </c>
      <c r="V12" s="44">
        <v>5419.8969999999999</v>
      </c>
      <c r="W12" s="44">
        <v>5481.6149999999998</v>
      </c>
      <c r="X12" s="44">
        <v>5464.0250000000005</v>
      </c>
      <c r="Y12" s="42">
        <v>5508.7920000000004</v>
      </c>
      <c r="Z12" s="42">
        <v>5505.6570000000002</v>
      </c>
      <c r="AA12" s="42">
        <v>5549.1790000000001</v>
      </c>
      <c r="AB12" s="42">
        <v>5547.3410000000003</v>
      </c>
      <c r="AC12" s="42">
        <v>5600.8829999999998</v>
      </c>
      <c r="AD12" s="42">
        <v>5601.88</v>
      </c>
      <c r="AE12" s="42">
        <v>5636.4840000000004</v>
      </c>
      <c r="AF12" s="42">
        <v>5623.4290000000001</v>
      </c>
      <c r="AG12" s="42">
        <v>5653.0320000000002</v>
      </c>
      <c r="AH12" s="42">
        <v>5674.6750000000002</v>
      </c>
      <c r="AI12" s="42">
        <v>5712.0569999999998</v>
      </c>
      <c r="AJ12" s="42">
        <v>5746.4759999999997</v>
      </c>
      <c r="AK12" s="42">
        <v>5763.8890000000001</v>
      </c>
      <c r="AL12" s="42">
        <v>5789.3119999999999</v>
      </c>
      <c r="AM12" s="42">
        <v>5785.2780000000002</v>
      </c>
      <c r="AN12" s="42">
        <v>5802.8220000000001</v>
      </c>
    </row>
    <row r="13" spans="1:40" x14ac:dyDescent="0.25">
      <c r="A13" s="41" t="s">
        <v>788</v>
      </c>
      <c r="B13" s="39" t="s">
        <v>684</v>
      </c>
      <c r="C13" s="39" t="s">
        <v>800</v>
      </c>
      <c r="D13" s="39" t="s">
        <v>417</v>
      </c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3">
        <v>3103.558</v>
      </c>
      <c r="V13" s="44">
        <v>3126.9119999999998</v>
      </c>
      <c r="W13" s="44">
        <v>3143.6930000000002</v>
      </c>
      <c r="X13" s="44">
        <v>3149.4960000000001</v>
      </c>
      <c r="Y13" s="42">
        <v>3179.7539999999999</v>
      </c>
      <c r="Z13" s="42">
        <v>3182.7080000000001</v>
      </c>
      <c r="AA13" s="42">
        <v>3196.8409999999999</v>
      </c>
      <c r="AB13" s="42">
        <v>3195.8069999999998</v>
      </c>
      <c r="AC13" s="42">
        <v>3230.41</v>
      </c>
      <c r="AD13" s="42">
        <v>3243.8820000000001</v>
      </c>
      <c r="AE13" s="42">
        <v>3243.8119999999999</v>
      </c>
      <c r="AF13" s="42">
        <v>3249.373</v>
      </c>
      <c r="AG13" s="42">
        <v>3258.9810000000002</v>
      </c>
      <c r="AH13" s="42">
        <v>3277.27</v>
      </c>
      <c r="AI13" s="42">
        <v>3300.68</v>
      </c>
      <c r="AJ13" s="42">
        <v>3300.759</v>
      </c>
      <c r="AK13" s="42">
        <v>3331.6550000000002</v>
      </c>
      <c r="AL13" s="42">
        <v>3350.2979999999998</v>
      </c>
      <c r="AM13" s="42">
        <v>3347.395</v>
      </c>
      <c r="AN13" s="42">
        <v>3354.9720000000002</v>
      </c>
    </row>
    <row r="14" spans="1:40" x14ac:dyDescent="0.25">
      <c r="A14" s="41" t="s">
        <v>788</v>
      </c>
      <c r="B14" s="39" t="s">
        <v>684</v>
      </c>
      <c r="C14" s="39" t="s">
        <v>801</v>
      </c>
      <c r="D14" s="39" t="s">
        <v>417</v>
      </c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3">
        <v>2491.2449999999999</v>
      </c>
      <c r="V14" s="44">
        <v>2512.4349999999999</v>
      </c>
      <c r="W14" s="44">
        <v>2521.9670000000001</v>
      </c>
      <c r="X14" s="44">
        <v>2519.683</v>
      </c>
      <c r="Y14" s="42">
        <v>2543.2669999999998</v>
      </c>
      <c r="Z14" s="42">
        <v>2529.5369999999998</v>
      </c>
      <c r="AA14" s="42">
        <v>2560.9479999999999</v>
      </c>
      <c r="AB14" s="42">
        <v>2564.3470000000002</v>
      </c>
      <c r="AC14" s="42">
        <v>2587.357</v>
      </c>
      <c r="AD14" s="42">
        <v>2589.261</v>
      </c>
      <c r="AE14" s="42">
        <v>2586.1460000000002</v>
      </c>
      <c r="AF14" s="42">
        <v>2591.8580000000002</v>
      </c>
      <c r="AG14" s="42">
        <v>2604.759</v>
      </c>
      <c r="AH14" s="42">
        <v>2605.127</v>
      </c>
      <c r="AI14" s="42">
        <v>2622.7150000000001</v>
      </c>
      <c r="AJ14" s="42">
        <v>2619.357</v>
      </c>
      <c r="AK14" s="42">
        <v>2645.9940000000001</v>
      </c>
      <c r="AL14" s="42">
        <v>2656.473</v>
      </c>
      <c r="AM14" s="42">
        <v>2666.4569999999999</v>
      </c>
      <c r="AN14" s="42">
        <v>2660.0740000000001</v>
      </c>
    </row>
    <row r="15" spans="1:40" x14ac:dyDescent="0.25">
      <c r="A15" s="41" t="s">
        <v>788</v>
      </c>
      <c r="B15" s="39" t="s">
        <v>684</v>
      </c>
      <c r="C15" s="39" t="s">
        <v>802</v>
      </c>
      <c r="D15" s="39" t="s">
        <v>417</v>
      </c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3">
        <v>3340.9679999999998</v>
      </c>
      <c r="V15" s="44">
        <v>3371.5889999999999</v>
      </c>
      <c r="W15" s="44">
        <v>3382.3649999999998</v>
      </c>
      <c r="X15" s="44">
        <v>3392.7380000000003</v>
      </c>
      <c r="Y15" s="42">
        <v>3425.915</v>
      </c>
      <c r="Z15" s="42">
        <v>3443.3130000000001</v>
      </c>
      <c r="AA15" s="42">
        <v>3468.047</v>
      </c>
      <c r="AB15" s="42">
        <v>3461.7530000000002</v>
      </c>
      <c r="AC15" s="42">
        <v>3506.64</v>
      </c>
      <c r="AD15" s="42">
        <v>3515.9369999999999</v>
      </c>
      <c r="AE15" s="42">
        <v>3514.9630000000002</v>
      </c>
      <c r="AF15" s="42">
        <v>3534.6210000000001</v>
      </c>
      <c r="AG15" s="42">
        <v>3540.83</v>
      </c>
      <c r="AH15" s="42">
        <v>3558.2359999999999</v>
      </c>
      <c r="AI15" s="42">
        <v>3593.2860000000001</v>
      </c>
      <c r="AJ15" s="42">
        <v>3606.4969999999998</v>
      </c>
      <c r="AK15" s="42">
        <v>3626.76</v>
      </c>
      <c r="AL15" s="42">
        <v>3624.9250000000002</v>
      </c>
      <c r="AM15" s="42">
        <v>3656.8020000000001</v>
      </c>
      <c r="AN15" s="42">
        <v>3650.502</v>
      </c>
    </row>
    <row r="16" spans="1:40" x14ac:dyDescent="0.25">
      <c r="A16" s="41" t="s">
        <v>788</v>
      </c>
      <c r="B16" s="39" t="s">
        <v>684</v>
      </c>
      <c r="C16" s="39" t="s">
        <v>803</v>
      </c>
      <c r="D16" s="39" t="s">
        <v>417</v>
      </c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3">
        <v>3532.99</v>
      </c>
      <c r="V16" s="44">
        <v>3554.8850000000002</v>
      </c>
      <c r="W16" s="44">
        <v>3564.864</v>
      </c>
      <c r="X16" s="44">
        <v>3580.2350000000001</v>
      </c>
      <c r="Y16" s="42">
        <v>3628.9749999999999</v>
      </c>
      <c r="Z16" s="42">
        <v>3626.576</v>
      </c>
      <c r="AA16" s="42">
        <v>3658.3879999999999</v>
      </c>
      <c r="AB16" s="42">
        <v>3667.547</v>
      </c>
      <c r="AC16" s="42">
        <v>3693.846</v>
      </c>
      <c r="AD16" s="42">
        <v>3711.7579999999998</v>
      </c>
      <c r="AE16" s="42">
        <v>3716.4520000000002</v>
      </c>
      <c r="AF16" s="42">
        <v>3719.3690000000001</v>
      </c>
      <c r="AG16" s="42">
        <v>3749.9140000000002</v>
      </c>
      <c r="AH16" s="42">
        <v>3759.933</v>
      </c>
      <c r="AI16" s="42">
        <v>3789.0830000000001</v>
      </c>
      <c r="AJ16" s="42">
        <v>3779.8270000000002</v>
      </c>
      <c r="AK16" s="42">
        <v>3820.3359999999998</v>
      </c>
      <c r="AL16" s="42">
        <v>3821.3159999999998</v>
      </c>
      <c r="AM16" s="42">
        <v>3830.8049999999998</v>
      </c>
      <c r="AN16" s="42">
        <v>3867.1</v>
      </c>
    </row>
    <row r="17" spans="1:40" x14ac:dyDescent="0.25">
      <c r="A17" s="41" t="s">
        <v>788</v>
      </c>
      <c r="B17" s="39" t="s">
        <v>684</v>
      </c>
      <c r="C17" s="39" t="s">
        <v>804</v>
      </c>
      <c r="D17" s="39" t="s">
        <v>417</v>
      </c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3">
        <v>3167.6179999999999</v>
      </c>
      <c r="V17" s="44">
        <v>3233.1</v>
      </c>
      <c r="W17" s="44">
        <v>3222.4319999999998</v>
      </c>
      <c r="X17" s="44">
        <v>3225.9120000000003</v>
      </c>
      <c r="Y17" s="42">
        <v>3270.3870000000002</v>
      </c>
      <c r="Z17" s="42">
        <v>3289.57</v>
      </c>
      <c r="AA17" s="42">
        <v>3304.944</v>
      </c>
      <c r="AB17" s="42">
        <v>3293.75</v>
      </c>
      <c r="AC17" s="42">
        <v>2993.136</v>
      </c>
      <c r="AD17" s="42">
        <v>3003.5219999999999</v>
      </c>
      <c r="AE17" s="42">
        <v>3004.4630000000002</v>
      </c>
      <c r="AF17" s="42">
        <v>3021.8910000000001</v>
      </c>
      <c r="AG17" s="42">
        <v>3023.424</v>
      </c>
      <c r="AH17" s="42">
        <v>3037.0889999999999</v>
      </c>
      <c r="AI17" s="42">
        <v>3073.41</v>
      </c>
      <c r="AJ17" s="42">
        <v>3064.4639999999999</v>
      </c>
      <c r="AK17" s="42">
        <v>3088.328</v>
      </c>
      <c r="AL17" s="42">
        <v>3072.1350000000002</v>
      </c>
      <c r="AM17" s="42">
        <v>3120.527</v>
      </c>
      <c r="AN17" s="42">
        <v>3092.799</v>
      </c>
    </row>
    <row r="18" spans="1:40" x14ac:dyDescent="0.25">
      <c r="A18" s="41" t="s">
        <v>788</v>
      </c>
      <c r="B18" s="39" t="s">
        <v>684</v>
      </c>
      <c r="C18" s="39" t="s">
        <v>805</v>
      </c>
      <c r="D18" s="39" t="s">
        <v>417</v>
      </c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3">
        <v>1794.6579999999999</v>
      </c>
      <c r="V18" s="44">
        <v>1806.0060000000001</v>
      </c>
      <c r="W18" s="44">
        <v>1808.4970000000001</v>
      </c>
      <c r="X18" s="44">
        <v>1807.2650000000001</v>
      </c>
      <c r="Y18" s="42">
        <v>1824.654</v>
      </c>
      <c r="Z18" s="42">
        <v>1830.1089999999999</v>
      </c>
      <c r="AA18" s="42">
        <v>1840.1089999999999</v>
      </c>
      <c r="AB18" s="42">
        <v>1838.0250000000001</v>
      </c>
      <c r="AC18" s="42">
        <v>1853.681</v>
      </c>
      <c r="AD18" s="42">
        <v>1859.9179999999999</v>
      </c>
      <c r="AE18" s="42">
        <v>1863.5530000000001</v>
      </c>
      <c r="AF18" s="42">
        <v>1868.69</v>
      </c>
      <c r="AG18" s="42">
        <v>1875.288</v>
      </c>
      <c r="AH18" s="42">
        <v>1876.838</v>
      </c>
      <c r="AI18" s="42">
        <v>1891.0250000000001</v>
      </c>
      <c r="AJ18" s="42">
        <v>1883.1479999999999</v>
      </c>
      <c r="AK18" s="42">
        <v>1904.268</v>
      </c>
      <c r="AL18" s="42">
        <v>1902.2349999999999</v>
      </c>
      <c r="AM18" s="42">
        <v>1899.64</v>
      </c>
      <c r="AN18" s="42">
        <v>1905.048</v>
      </c>
    </row>
    <row r="19" spans="1:40" x14ac:dyDescent="0.25">
      <c r="A19" s="41" t="s">
        <v>788</v>
      </c>
      <c r="B19" s="39" t="s">
        <v>684</v>
      </c>
      <c r="C19" s="39" t="s">
        <v>806</v>
      </c>
      <c r="D19" s="39" t="s">
        <v>417</v>
      </c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3">
        <v>2438.9299999999998</v>
      </c>
      <c r="V19" s="44">
        <v>2447.652</v>
      </c>
      <c r="W19" s="44">
        <v>2465.2289999999998</v>
      </c>
      <c r="X19" s="44">
        <v>2509.8679999999999</v>
      </c>
      <c r="Y19" s="42">
        <v>2503.9</v>
      </c>
      <c r="Z19" s="42">
        <v>2534.9059999999999</v>
      </c>
      <c r="AA19" s="42">
        <v>2551.34</v>
      </c>
      <c r="AB19" s="42">
        <v>2584.1239999999998</v>
      </c>
      <c r="AC19" s="42">
        <v>2940.2840000000001</v>
      </c>
      <c r="AD19" s="42">
        <v>2948.1970000000001</v>
      </c>
      <c r="AE19" s="42">
        <v>2981.2559999999999</v>
      </c>
      <c r="AF19" s="42">
        <v>3022.998</v>
      </c>
      <c r="AG19" s="42">
        <v>3023.1660000000002</v>
      </c>
      <c r="AH19" s="42">
        <v>3015.33</v>
      </c>
      <c r="AI19" s="42">
        <v>3077.1390000000001</v>
      </c>
      <c r="AJ19" s="42">
        <v>3093.9859999999999</v>
      </c>
      <c r="AK19" s="42">
        <v>3120.8879999999999</v>
      </c>
      <c r="AL19" s="42">
        <v>3104.692</v>
      </c>
      <c r="AM19" s="42">
        <v>3150.9389999999999</v>
      </c>
      <c r="AN19" s="42">
        <v>3182.0569999999998</v>
      </c>
    </row>
    <row r="20" spans="1:40" x14ac:dyDescent="0.25">
      <c r="A20" s="41" t="s">
        <v>807</v>
      </c>
      <c r="B20" s="39" t="s">
        <v>684</v>
      </c>
      <c r="C20" s="39" t="s">
        <v>789</v>
      </c>
      <c r="D20" s="39" t="s">
        <v>417</v>
      </c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3">
        <v>44934.226000000002</v>
      </c>
      <c r="V20" s="44">
        <v>41058.332999999999</v>
      </c>
      <c r="W20" s="44">
        <v>45870.703999999998</v>
      </c>
      <c r="X20" s="44">
        <v>43649.374000000003</v>
      </c>
      <c r="Y20" s="34">
        <v>45211.635999999999</v>
      </c>
      <c r="Z20" s="34">
        <v>47406.824999999997</v>
      </c>
      <c r="AA20" s="34">
        <v>44900.364999999998</v>
      </c>
      <c r="AB20" s="34">
        <v>47325.491999999998</v>
      </c>
      <c r="AC20" s="34">
        <v>46218.892</v>
      </c>
      <c r="AD20" s="34">
        <v>48394.995999999999</v>
      </c>
      <c r="AE20" s="34">
        <v>49991.591999999997</v>
      </c>
      <c r="AF20" s="34">
        <v>49302.298000000003</v>
      </c>
      <c r="AG20" s="34">
        <v>49729.904000000002</v>
      </c>
      <c r="AH20" s="34">
        <v>50314.218999999997</v>
      </c>
      <c r="AI20" s="34">
        <v>46845.031999999999</v>
      </c>
      <c r="AJ20" s="34">
        <v>49877.521999999997</v>
      </c>
      <c r="AK20" s="42">
        <v>48093.256999999998</v>
      </c>
      <c r="AL20" s="42">
        <v>50396.197999999997</v>
      </c>
      <c r="AM20" s="34">
        <v>50073.56</v>
      </c>
      <c r="AN20" s="34">
        <v>50122.614999999998</v>
      </c>
    </row>
    <row r="21" spans="1:40" x14ac:dyDescent="0.25">
      <c r="A21" s="41" t="s">
        <v>807</v>
      </c>
      <c r="B21" s="39" t="s">
        <v>684</v>
      </c>
      <c r="C21" s="39" t="s">
        <v>790</v>
      </c>
      <c r="D21" s="39" t="s">
        <v>417</v>
      </c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3">
        <v>5905.21</v>
      </c>
      <c r="V21" s="44">
        <v>5385.3149999999996</v>
      </c>
      <c r="W21" s="44">
        <v>5898.424</v>
      </c>
      <c r="X21" s="44">
        <v>5681.7929999999997</v>
      </c>
      <c r="Y21" s="42">
        <v>5750.1173837599999</v>
      </c>
      <c r="Z21" s="42">
        <v>6064.0161722000003</v>
      </c>
      <c r="AA21" s="42">
        <v>5862.2309999999998</v>
      </c>
      <c r="AB21" s="42">
        <v>6144.4968789599989</v>
      </c>
      <c r="AC21" s="42">
        <v>6016.5929999999998</v>
      </c>
      <c r="AD21" s="42">
        <v>6222.4639584000006</v>
      </c>
      <c r="AE21" s="42">
        <v>6387.0089443999996</v>
      </c>
      <c r="AF21" s="42">
        <v>6202.9382322700003</v>
      </c>
      <c r="AG21" s="42">
        <v>6449.1626646000013</v>
      </c>
      <c r="AH21" s="42">
        <v>6506.3793583400002</v>
      </c>
      <c r="AI21" s="42">
        <v>6213.7889999999989</v>
      </c>
      <c r="AJ21" s="42">
        <v>6420.2609447599998</v>
      </c>
      <c r="AK21" s="42">
        <v>6396.1305151999995</v>
      </c>
      <c r="AL21" s="42">
        <v>6469.3382933100002</v>
      </c>
      <c r="AM21" s="42">
        <v>6487.33</v>
      </c>
      <c r="AN21" s="42">
        <v>6546.5586401800001</v>
      </c>
    </row>
    <row r="22" spans="1:40" x14ac:dyDescent="0.25">
      <c r="A22" s="41" t="s">
        <v>807</v>
      </c>
      <c r="B22" s="39" t="s">
        <v>684</v>
      </c>
      <c r="C22" s="39" t="s">
        <v>791</v>
      </c>
      <c r="D22" s="39" t="s">
        <v>417</v>
      </c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3">
        <v>761.54499999999996</v>
      </c>
      <c r="V22" s="44">
        <v>688.25400000000002</v>
      </c>
      <c r="W22" s="44">
        <v>793.55700000000002</v>
      </c>
      <c r="X22" s="44">
        <v>764.13599999999997</v>
      </c>
      <c r="Y22" s="42">
        <v>768.96153977999995</v>
      </c>
      <c r="Z22" s="42">
        <v>801.50192079999999</v>
      </c>
      <c r="AA22" s="42">
        <v>811.14599999999984</v>
      </c>
      <c r="AB22" s="42">
        <v>804.94729842000015</v>
      </c>
      <c r="AC22" s="42">
        <v>825.30099999999982</v>
      </c>
      <c r="AD22" s="42">
        <v>838.66286909999997</v>
      </c>
      <c r="AE22" s="42">
        <v>874.08332468000003</v>
      </c>
      <c r="AF22" s="42">
        <v>819.45029824000005</v>
      </c>
      <c r="AG22" s="42">
        <v>821.39765318000002</v>
      </c>
      <c r="AH22" s="42">
        <v>833.65117113999997</v>
      </c>
      <c r="AI22" s="42">
        <v>825.08799999999985</v>
      </c>
      <c r="AJ22" s="42">
        <v>852.82668906000004</v>
      </c>
      <c r="AK22" s="42">
        <v>832.87632323999981</v>
      </c>
      <c r="AL22" s="42">
        <v>818.84732300000007</v>
      </c>
      <c r="AM22" s="42">
        <v>867.47900000000004</v>
      </c>
      <c r="AN22" s="42">
        <v>821.83250097999996</v>
      </c>
    </row>
    <row r="23" spans="1:40" x14ac:dyDescent="0.25">
      <c r="A23" s="41" t="s">
        <v>807</v>
      </c>
      <c r="B23" s="39" t="s">
        <v>684</v>
      </c>
      <c r="C23" s="39" t="s">
        <v>792</v>
      </c>
      <c r="D23" s="39" t="s">
        <v>417</v>
      </c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3">
        <v>2215.248</v>
      </c>
      <c r="V23" s="44">
        <v>2158.9659999999999</v>
      </c>
      <c r="W23" s="44">
        <v>2291.357</v>
      </c>
      <c r="X23" s="44">
        <v>2215.279</v>
      </c>
      <c r="Y23" s="42">
        <v>2193.715764</v>
      </c>
      <c r="Z23" s="42">
        <v>2284.2696130700001</v>
      </c>
      <c r="AA23" s="42">
        <v>2175.817</v>
      </c>
      <c r="AB23" s="42">
        <v>2280.4577421999998</v>
      </c>
      <c r="AC23" s="42">
        <v>2269.4279999999999</v>
      </c>
      <c r="AD23" s="42">
        <v>2478.741489</v>
      </c>
      <c r="AE23" s="42">
        <v>2428.9544323499999</v>
      </c>
      <c r="AF23" s="42">
        <v>2303.5606702499999</v>
      </c>
      <c r="AG23" s="42">
        <v>2318.6625810600003</v>
      </c>
      <c r="AH23" s="42">
        <v>2322.2761942400002</v>
      </c>
      <c r="AI23" s="42">
        <v>2186.8539999999998</v>
      </c>
      <c r="AJ23" s="42">
        <v>2343.6254677500001</v>
      </c>
      <c r="AK23" s="42">
        <v>2272.2994948199998</v>
      </c>
      <c r="AL23" s="42">
        <v>2397.2004559999996</v>
      </c>
      <c r="AM23" s="42">
        <v>2215.3209999999999</v>
      </c>
      <c r="AN23" s="42">
        <v>2290.5612854999999</v>
      </c>
    </row>
    <row r="24" spans="1:40" x14ac:dyDescent="0.25">
      <c r="A24" s="41" t="s">
        <v>807</v>
      </c>
      <c r="B24" s="39" t="s">
        <v>684</v>
      </c>
      <c r="C24" s="39" t="s">
        <v>793</v>
      </c>
      <c r="D24" s="39" t="s">
        <v>417</v>
      </c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3">
        <v>1554.4179999999999</v>
      </c>
      <c r="V24" s="44">
        <v>1455.08</v>
      </c>
      <c r="W24" s="44">
        <v>1590.8989999999999</v>
      </c>
      <c r="X24" s="44">
        <v>1391.1659999999999</v>
      </c>
      <c r="Y24" s="42">
        <v>1590.0750235600001</v>
      </c>
      <c r="Z24" s="42">
        <v>1564.2821607000001</v>
      </c>
      <c r="AA24" s="42">
        <v>1604.2909999999999</v>
      </c>
      <c r="AB24" s="42">
        <v>1648.8407969000002</v>
      </c>
      <c r="AC24" s="42">
        <v>1590.703</v>
      </c>
      <c r="AD24" s="42">
        <v>1664.7535884000001</v>
      </c>
      <c r="AE24" s="42">
        <v>1685.1316409400001</v>
      </c>
      <c r="AF24" s="42">
        <v>1628.54692555</v>
      </c>
      <c r="AG24" s="42">
        <v>1611.09839872</v>
      </c>
      <c r="AH24" s="42">
        <v>1567.9923096800001</v>
      </c>
      <c r="AI24" s="42">
        <v>1564.077</v>
      </c>
      <c r="AJ24" s="42">
        <v>1614.76072866</v>
      </c>
      <c r="AK24" s="42">
        <v>1621.5576031199998</v>
      </c>
      <c r="AL24" s="42">
        <v>1686.7109277</v>
      </c>
      <c r="AM24" s="42">
        <v>1615.386</v>
      </c>
      <c r="AN24" s="42">
        <v>1663.7567319000002</v>
      </c>
    </row>
    <row r="25" spans="1:40" x14ac:dyDescent="0.25">
      <c r="A25" s="41" t="s">
        <v>807</v>
      </c>
      <c r="B25" s="39" t="s">
        <v>684</v>
      </c>
      <c r="C25" s="39" t="s">
        <v>794</v>
      </c>
      <c r="D25" s="39" t="s">
        <v>417</v>
      </c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3">
        <v>5015.3190000000004</v>
      </c>
      <c r="V25" s="44">
        <v>4461.7290000000003</v>
      </c>
      <c r="W25" s="44">
        <v>5068.2370000000001</v>
      </c>
      <c r="X25" s="44">
        <v>4982.2820000000002</v>
      </c>
      <c r="Y25" s="42">
        <v>5078.5693129600004</v>
      </c>
      <c r="Z25" s="42">
        <v>4993.1191019900007</v>
      </c>
      <c r="AA25" s="42">
        <v>5019.1009999999997</v>
      </c>
      <c r="AB25" s="42">
        <v>5255.1326699999991</v>
      </c>
      <c r="AC25" s="42">
        <v>5247.0290000000005</v>
      </c>
      <c r="AD25" s="42">
        <v>5408.3363674999991</v>
      </c>
      <c r="AE25" s="42">
        <v>5790.5676419000001</v>
      </c>
      <c r="AF25" s="42">
        <v>5647.0365489999995</v>
      </c>
      <c r="AG25" s="42">
        <v>5770.6682828599996</v>
      </c>
      <c r="AH25" s="42">
        <v>5833.4722424999991</v>
      </c>
      <c r="AI25" s="42">
        <v>5391.6639999999998</v>
      </c>
      <c r="AJ25" s="42">
        <v>5749.9153101000002</v>
      </c>
      <c r="AK25" s="42">
        <v>5487.7553484399996</v>
      </c>
      <c r="AL25" s="42">
        <v>5963.7109995199999</v>
      </c>
      <c r="AM25" s="42">
        <v>5938.8059999999996</v>
      </c>
      <c r="AN25" s="42">
        <v>5833.3447198999993</v>
      </c>
    </row>
    <row r="26" spans="1:40" x14ac:dyDescent="0.25">
      <c r="A26" s="41" t="s">
        <v>807</v>
      </c>
      <c r="B26" s="39" t="s">
        <v>684</v>
      </c>
      <c r="C26" s="39" t="s">
        <v>795</v>
      </c>
      <c r="D26" s="39" t="s">
        <v>417</v>
      </c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3">
        <v>6987.6319999999996</v>
      </c>
      <c r="V26" s="44">
        <v>6434.2420000000002</v>
      </c>
      <c r="W26" s="44">
        <v>7158.9030000000002</v>
      </c>
      <c r="X26" s="44">
        <v>6806.6239999999998</v>
      </c>
      <c r="Y26" s="42">
        <v>6928.3451745299999</v>
      </c>
      <c r="Z26" s="42">
        <v>7356.8902461599992</v>
      </c>
      <c r="AA26" s="42">
        <v>6939.2190000000001</v>
      </c>
      <c r="AB26" s="42">
        <v>7316.1030813599991</v>
      </c>
      <c r="AC26" s="42">
        <v>7198.4979999999996</v>
      </c>
      <c r="AD26" s="42">
        <v>7520.6512601999993</v>
      </c>
      <c r="AE26" s="42">
        <v>7571.3410152999995</v>
      </c>
      <c r="AF26" s="42">
        <v>7602.2391662399996</v>
      </c>
      <c r="AG26" s="42">
        <v>7539.4595394599992</v>
      </c>
      <c r="AH26" s="42">
        <v>7580.1332426400004</v>
      </c>
      <c r="AI26" s="42">
        <v>7259.7129999999988</v>
      </c>
      <c r="AJ26" s="42">
        <v>7427.3112983999999</v>
      </c>
      <c r="AK26" s="42">
        <v>7413.8520876800003</v>
      </c>
      <c r="AL26" s="42">
        <v>7820.6880973100015</v>
      </c>
      <c r="AM26" s="42">
        <v>7619.1670000000013</v>
      </c>
      <c r="AN26" s="42">
        <v>7538.7906814400003</v>
      </c>
    </row>
    <row r="27" spans="1:40" x14ac:dyDescent="0.25">
      <c r="A27" s="41" t="s">
        <v>807</v>
      </c>
      <c r="B27" s="39" t="s">
        <v>684</v>
      </c>
      <c r="C27" s="39" t="s">
        <v>796</v>
      </c>
      <c r="D27" s="39" t="s">
        <v>417</v>
      </c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3">
        <v>1199.4449999999999</v>
      </c>
      <c r="V27" s="44">
        <v>1093.702</v>
      </c>
      <c r="W27" s="44">
        <v>1315.2850000000001</v>
      </c>
      <c r="X27" s="44">
        <v>1274.078</v>
      </c>
      <c r="Y27" s="42">
        <v>1255.2990075</v>
      </c>
      <c r="Z27" s="42">
        <v>1431.5902538000003</v>
      </c>
      <c r="AA27" s="42">
        <v>1311.2460000000001</v>
      </c>
      <c r="AB27" s="42">
        <v>1303.21523002</v>
      </c>
      <c r="AC27" s="42">
        <v>1319.4349999999999</v>
      </c>
      <c r="AD27" s="42">
        <v>1339.5235601000002</v>
      </c>
      <c r="AE27" s="42">
        <v>1403.9218310600002</v>
      </c>
      <c r="AF27" s="42">
        <v>1329.3082303200001</v>
      </c>
      <c r="AG27" s="42">
        <v>1354.8442314399999</v>
      </c>
      <c r="AH27" s="42">
        <v>1391.2437454299998</v>
      </c>
      <c r="AI27" s="42">
        <v>1331.8440000000001</v>
      </c>
      <c r="AJ27" s="42">
        <v>1310.4499533399999</v>
      </c>
      <c r="AK27" s="42">
        <v>1387.7064020799999</v>
      </c>
      <c r="AL27" s="42">
        <v>1378.9690379600002</v>
      </c>
      <c r="AM27" s="42">
        <v>1408.643</v>
      </c>
      <c r="AN27" s="42">
        <v>1365.2023968000001</v>
      </c>
    </row>
    <row r="28" spans="1:40" x14ac:dyDescent="0.25">
      <c r="A28" s="41" t="s">
        <v>807</v>
      </c>
      <c r="B28" s="39" t="s">
        <v>684</v>
      </c>
      <c r="C28" s="39" t="s">
        <v>797</v>
      </c>
      <c r="D28" s="39" t="s">
        <v>417</v>
      </c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3">
        <v>2408.8960000000002</v>
      </c>
      <c r="V28" s="44">
        <v>2192.5430000000001</v>
      </c>
      <c r="W28" s="44">
        <v>2467.8470000000002</v>
      </c>
      <c r="X28" s="44">
        <v>2334.7690000000002</v>
      </c>
      <c r="Y28" s="42">
        <v>2323.6129133099998</v>
      </c>
      <c r="Z28" s="42">
        <v>2406.4941759100002</v>
      </c>
      <c r="AA28" s="42">
        <v>2396.096</v>
      </c>
      <c r="AB28" s="42">
        <v>2465.9478947999996</v>
      </c>
      <c r="AC28" s="42">
        <v>2381.8960000000002</v>
      </c>
      <c r="AD28" s="42">
        <v>2549.3805170000005</v>
      </c>
      <c r="AE28" s="42">
        <v>2492.6656065400002</v>
      </c>
      <c r="AF28" s="42">
        <v>2393.0627360000003</v>
      </c>
      <c r="AG28" s="42">
        <v>2430.1077264</v>
      </c>
      <c r="AH28" s="42">
        <v>2516.59455948</v>
      </c>
      <c r="AI28" s="42">
        <v>2372.6190000000001</v>
      </c>
      <c r="AJ28" s="42">
        <v>2577.7951056000002</v>
      </c>
      <c r="AK28" s="42">
        <v>2338.1805101200002</v>
      </c>
      <c r="AL28" s="42">
        <v>2533.4776075099994</v>
      </c>
      <c r="AM28" s="42">
        <v>2549.3960000000002</v>
      </c>
      <c r="AN28" s="42">
        <v>2453.6434863600002</v>
      </c>
    </row>
    <row r="29" spans="1:40" x14ac:dyDescent="0.25">
      <c r="A29" s="41" t="s">
        <v>807</v>
      </c>
      <c r="B29" s="39" t="s">
        <v>684</v>
      </c>
      <c r="C29" s="39" t="s">
        <v>798</v>
      </c>
      <c r="D29" s="39" t="s">
        <v>417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3">
        <v>3248.634</v>
      </c>
      <c r="V29" s="44">
        <v>3044.5630000000001</v>
      </c>
      <c r="W29" s="44">
        <v>3312.9459999999999</v>
      </c>
      <c r="X29" s="44">
        <v>3121.0149999999999</v>
      </c>
      <c r="Y29" s="42">
        <v>3439.8328087499999</v>
      </c>
      <c r="Z29" s="42">
        <v>3371.9379453200004</v>
      </c>
      <c r="AA29" s="42">
        <v>3291.2519999999995</v>
      </c>
      <c r="AB29" s="42">
        <v>3389.9707641799996</v>
      </c>
      <c r="AC29" s="42">
        <v>3495.0619999999999</v>
      </c>
      <c r="AD29" s="42">
        <v>3463.9643133</v>
      </c>
      <c r="AE29" s="42">
        <v>3630.7843437799997</v>
      </c>
      <c r="AF29" s="42">
        <v>3563.6757466500003</v>
      </c>
      <c r="AG29" s="42">
        <v>3568.5360874999997</v>
      </c>
      <c r="AH29" s="42">
        <v>3670.4904551700001</v>
      </c>
      <c r="AI29" s="42">
        <v>3436.5619999999999</v>
      </c>
      <c r="AJ29" s="42">
        <v>3537.6773892899996</v>
      </c>
      <c r="AK29" s="42">
        <v>3508.4647125000001</v>
      </c>
      <c r="AL29" s="42">
        <v>3547.1969306999999</v>
      </c>
      <c r="AM29" s="42">
        <v>3419.3220000000001</v>
      </c>
      <c r="AN29" s="42">
        <v>3615.7197967499997</v>
      </c>
    </row>
    <row r="30" spans="1:40" x14ac:dyDescent="0.25">
      <c r="A30" s="41" t="s">
        <v>807</v>
      </c>
      <c r="B30" s="39" t="s">
        <v>684</v>
      </c>
      <c r="C30" s="39" t="s">
        <v>799</v>
      </c>
      <c r="D30" s="39" t="s">
        <v>417</v>
      </c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3">
        <v>3422.9960000000001</v>
      </c>
      <c r="V30" s="44">
        <v>3108.201</v>
      </c>
      <c r="W30" s="44">
        <v>3165.4670000000001</v>
      </c>
      <c r="X30" s="44">
        <v>3056.0509999999999</v>
      </c>
      <c r="Y30" s="42">
        <v>3362.4564609599997</v>
      </c>
      <c r="Z30" s="42">
        <v>3701.2880313900005</v>
      </c>
      <c r="AA30" s="42">
        <v>3348.9009999999998</v>
      </c>
      <c r="AB30" s="42">
        <v>3671.3966940300006</v>
      </c>
      <c r="AC30" s="42">
        <v>3361.3079999999995</v>
      </c>
      <c r="AD30" s="42">
        <v>3703.4028680000001</v>
      </c>
      <c r="AE30" s="42">
        <v>3778.5297790800005</v>
      </c>
      <c r="AF30" s="42">
        <v>3765.9541670099993</v>
      </c>
      <c r="AG30" s="42">
        <v>3676.7885431199998</v>
      </c>
      <c r="AH30" s="42">
        <v>3803.1104382500007</v>
      </c>
      <c r="AI30" s="42">
        <v>3444.5920000000006</v>
      </c>
      <c r="AJ30" s="42">
        <v>3801.8110568399998</v>
      </c>
      <c r="AK30" s="42">
        <v>3500.3521508100002</v>
      </c>
      <c r="AL30" s="42">
        <v>3687.0970265599999</v>
      </c>
      <c r="AM30" s="42">
        <v>3776.7509999999997</v>
      </c>
      <c r="AN30" s="42">
        <v>3720.9435510600006</v>
      </c>
    </row>
    <row r="31" spans="1:40" x14ac:dyDescent="0.25">
      <c r="A31" s="41" t="s">
        <v>807</v>
      </c>
      <c r="B31" s="39" t="s">
        <v>684</v>
      </c>
      <c r="C31" s="39" t="s">
        <v>800</v>
      </c>
      <c r="D31" s="39" t="s">
        <v>417</v>
      </c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3">
        <v>1845.616</v>
      </c>
      <c r="V31" s="44">
        <v>1757.9169999999999</v>
      </c>
      <c r="W31" s="44">
        <v>1915.8320000000001</v>
      </c>
      <c r="X31" s="44">
        <v>1769.2170000000001</v>
      </c>
      <c r="Y31" s="42">
        <v>1901.8426649400001</v>
      </c>
      <c r="Z31" s="42">
        <v>1983.9092047200002</v>
      </c>
      <c r="AA31" s="42">
        <v>1933.1110000000001</v>
      </c>
      <c r="AB31" s="42">
        <v>1919.9769294599998</v>
      </c>
      <c r="AC31" s="42">
        <v>1872.8750000000002</v>
      </c>
      <c r="AD31" s="42">
        <v>1946.9779764000002</v>
      </c>
      <c r="AE31" s="42">
        <v>2108.1858569199999</v>
      </c>
      <c r="AF31" s="42">
        <v>2089.6717763000001</v>
      </c>
      <c r="AG31" s="42">
        <v>2076.32938491</v>
      </c>
      <c r="AH31" s="42">
        <v>2149.3319841000002</v>
      </c>
      <c r="AI31" s="42">
        <v>1978.1759999999999</v>
      </c>
      <c r="AJ31" s="42">
        <v>2100.7020503700001</v>
      </c>
      <c r="AK31" s="42">
        <v>1965.9429824000003</v>
      </c>
      <c r="AL31" s="42">
        <v>2090.7534668999997</v>
      </c>
      <c r="AM31" s="42">
        <v>2072.3420000000001</v>
      </c>
      <c r="AN31" s="42">
        <v>2132.8563495600001</v>
      </c>
    </row>
    <row r="32" spans="1:40" x14ac:dyDescent="0.25">
      <c r="A32" s="41" t="s">
        <v>807</v>
      </c>
      <c r="B32" s="39" t="s">
        <v>684</v>
      </c>
      <c r="C32" s="39" t="s">
        <v>801</v>
      </c>
      <c r="D32" s="39" t="s">
        <v>417</v>
      </c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3">
        <v>1478.0039999999999</v>
      </c>
      <c r="V32" s="44">
        <v>1305.991</v>
      </c>
      <c r="W32" s="44">
        <v>1527.5</v>
      </c>
      <c r="X32" s="44">
        <v>1404.002</v>
      </c>
      <c r="Y32" s="42">
        <v>1696.6642810400001</v>
      </c>
      <c r="Z32" s="42">
        <v>1697.8505297699999</v>
      </c>
      <c r="AA32" s="42">
        <v>1502.2350000000001</v>
      </c>
      <c r="AB32" s="42">
        <v>1579.8685432300001</v>
      </c>
      <c r="AC32" s="42">
        <v>1551.933</v>
      </c>
      <c r="AD32" s="42">
        <v>1564.9493483999997</v>
      </c>
      <c r="AE32" s="42">
        <v>1702.3823274200001</v>
      </c>
      <c r="AF32" s="42">
        <v>1601.4313024600001</v>
      </c>
      <c r="AG32" s="42">
        <v>1698.2768204099998</v>
      </c>
      <c r="AH32" s="42">
        <v>1660.0911294799998</v>
      </c>
      <c r="AI32" s="42">
        <v>1543.1779999999999</v>
      </c>
      <c r="AJ32" s="42">
        <v>1562.5512247800002</v>
      </c>
      <c r="AK32" s="42">
        <v>1544.5725375600002</v>
      </c>
      <c r="AL32" s="42">
        <v>1582.3015777199998</v>
      </c>
      <c r="AM32" s="42">
        <v>1674.1110000000001</v>
      </c>
      <c r="AN32" s="42">
        <v>1637.7809610600002</v>
      </c>
    </row>
    <row r="33" spans="1:40" x14ac:dyDescent="0.25">
      <c r="A33" s="41" t="s">
        <v>807</v>
      </c>
      <c r="B33" s="39" t="s">
        <v>684</v>
      </c>
      <c r="C33" s="39" t="s">
        <v>802</v>
      </c>
      <c r="D33" s="39" t="s">
        <v>417</v>
      </c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3">
        <v>2340.0630000000001</v>
      </c>
      <c r="V33" s="44">
        <v>2116.9290000000001</v>
      </c>
      <c r="W33" s="44">
        <v>2326.44</v>
      </c>
      <c r="X33" s="44">
        <v>2164.4670000000001</v>
      </c>
      <c r="Y33" s="42">
        <v>2226.6049359499998</v>
      </c>
      <c r="Z33" s="42">
        <v>2456.9415580199998</v>
      </c>
      <c r="AA33" s="42">
        <v>2111.5749999999998</v>
      </c>
      <c r="AB33" s="42">
        <v>2402.4565820000003</v>
      </c>
      <c r="AC33" s="42">
        <v>2200.029</v>
      </c>
      <c r="AD33" s="42">
        <v>2415.448719</v>
      </c>
      <c r="AE33" s="42">
        <v>2468.9100111999996</v>
      </c>
      <c r="AF33" s="42">
        <v>2366.7115291800001</v>
      </c>
      <c r="AG33" s="42">
        <v>2428.9385634</v>
      </c>
      <c r="AH33" s="42">
        <v>2337.0849871599999</v>
      </c>
      <c r="AI33" s="42">
        <v>2169.348</v>
      </c>
      <c r="AJ33" s="42">
        <v>2412.6743630599995</v>
      </c>
      <c r="AK33" s="42">
        <v>2224.5457812000004</v>
      </c>
      <c r="AL33" s="42">
        <v>2422.4286297500003</v>
      </c>
      <c r="AM33" s="42">
        <v>2372.84</v>
      </c>
      <c r="AN33" s="42">
        <v>2335.2991394400001</v>
      </c>
    </row>
    <row r="34" spans="1:40" x14ac:dyDescent="0.25">
      <c r="A34" s="41" t="s">
        <v>807</v>
      </c>
      <c r="B34" s="39" t="s">
        <v>684</v>
      </c>
      <c r="C34" s="39" t="s">
        <v>803</v>
      </c>
      <c r="D34" s="39" t="s">
        <v>417</v>
      </c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3">
        <v>2078.5279999999998</v>
      </c>
      <c r="V34" s="44">
        <v>1966.4649999999999</v>
      </c>
      <c r="W34" s="44">
        <v>2120.0509999999999</v>
      </c>
      <c r="X34" s="44">
        <v>2022.3920000000001</v>
      </c>
      <c r="Y34" s="42">
        <v>2038.1049395</v>
      </c>
      <c r="Z34" s="42">
        <v>2148.0209648</v>
      </c>
      <c r="AA34" s="42">
        <v>2107.0929999999998</v>
      </c>
      <c r="AB34" s="42">
        <v>2257.6319067900004</v>
      </c>
      <c r="AC34" s="42">
        <v>2196.7730000000001</v>
      </c>
      <c r="AD34" s="42">
        <v>2128.693213</v>
      </c>
      <c r="AE34" s="42">
        <v>2330.215404</v>
      </c>
      <c r="AF34" s="42">
        <v>2309.8025363800002</v>
      </c>
      <c r="AG34" s="42">
        <v>2370.6206325200005</v>
      </c>
      <c r="AH34" s="42">
        <v>2375.9016627000001</v>
      </c>
      <c r="AI34" s="42">
        <v>2202.9699999999998</v>
      </c>
      <c r="AJ34" s="42">
        <v>2415.6118391600003</v>
      </c>
      <c r="AK34" s="42">
        <v>2319.2113755199998</v>
      </c>
      <c r="AL34" s="42">
        <v>2366.7320646000003</v>
      </c>
      <c r="AM34" s="42">
        <v>2394.6799999999998</v>
      </c>
      <c r="AN34" s="42">
        <v>2461.6025050000003</v>
      </c>
    </row>
    <row r="35" spans="1:40" x14ac:dyDescent="0.25">
      <c r="A35" s="41" t="s">
        <v>807</v>
      </c>
      <c r="B35" s="39" t="s">
        <v>684</v>
      </c>
      <c r="C35" s="39" t="s">
        <v>804</v>
      </c>
      <c r="D35" s="39" t="s">
        <v>417</v>
      </c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3">
        <v>2070.306</v>
      </c>
      <c r="V35" s="44">
        <v>1854.7080000000001</v>
      </c>
      <c r="W35" s="44">
        <v>2139.9229999999998</v>
      </c>
      <c r="X35" s="44">
        <v>2017.4680000000001</v>
      </c>
      <c r="Y35" s="42">
        <v>2028.8172793200001</v>
      </c>
      <c r="Z35" s="42">
        <v>2231.6771837000001</v>
      </c>
      <c r="AA35" s="42">
        <v>2097.85</v>
      </c>
      <c r="AB35" s="42">
        <v>2246.1398749999998</v>
      </c>
      <c r="AC35" s="42">
        <v>1897.2170000000001</v>
      </c>
      <c r="AD35" s="42">
        <v>2043.8967209999998</v>
      </c>
      <c r="AE35" s="42">
        <v>2212.6367763499998</v>
      </c>
      <c r="AF35" s="42">
        <v>2164.3992098399999</v>
      </c>
      <c r="AG35" s="42">
        <v>2088.7627046400003</v>
      </c>
      <c r="AH35" s="42">
        <v>2143.97223777</v>
      </c>
      <c r="AI35" s="42">
        <v>1931.7249999999999</v>
      </c>
      <c r="AJ35" s="42">
        <v>2122.69292352</v>
      </c>
      <c r="AK35" s="42">
        <v>2030.76095968</v>
      </c>
      <c r="AL35" s="42">
        <v>2121.0020040000004</v>
      </c>
      <c r="AM35" s="42">
        <v>2065.9520000000002</v>
      </c>
      <c r="AN35" s="42">
        <v>2154.5984233500003</v>
      </c>
    </row>
    <row r="36" spans="1:40" x14ac:dyDescent="0.25">
      <c r="A36" s="41" t="s">
        <v>807</v>
      </c>
      <c r="B36" s="39" t="s">
        <v>684</v>
      </c>
      <c r="C36" s="39" t="s">
        <v>805</v>
      </c>
      <c r="D36" s="39" t="s">
        <v>417</v>
      </c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3">
        <v>1162.1769999999999</v>
      </c>
      <c r="V36" s="44">
        <v>1028.711</v>
      </c>
      <c r="W36" s="44">
        <v>1241.19</v>
      </c>
      <c r="X36" s="44">
        <v>1153.325</v>
      </c>
      <c r="Y36" s="42">
        <v>1124.8262048399999</v>
      </c>
      <c r="Z36" s="42">
        <v>1264.6419211800001</v>
      </c>
      <c r="AA36" s="42">
        <v>1135.21</v>
      </c>
      <c r="AB36" s="42">
        <v>1213.07811975</v>
      </c>
      <c r="AC36" s="42">
        <v>1147.5229999999999</v>
      </c>
      <c r="AD36" s="42">
        <v>1244.0991501999999</v>
      </c>
      <c r="AE36" s="42">
        <v>1293.5666794200001</v>
      </c>
      <c r="AF36" s="42">
        <v>1256.5632166999999</v>
      </c>
      <c r="AG36" s="42">
        <v>1314.108066</v>
      </c>
      <c r="AH36" s="42">
        <v>1425.34585072</v>
      </c>
      <c r="AI36" s="42">
        <v>1222.8650000000002</v>
      </c>
      <c r="AJ36" s="42">
        <v>1337.44937256</v>
      </c>
      <c r="AK36" s="42">
        <v>1235.2796089200001</v>
      </c>
      <c r="AL36" s="42">
        <v>1298.29440985</v>
      </c>
      <c r="AM36" s="42">
        <v>1326.8229999999999</v>
      </c>
      <c r="AN36" s="42">
        <v>1318.8837808799999</v>
      </c>
    </row>
    <row r="37" spans="1:40" x14ac:dyDescent="0.25">
      <c r="A37" s="41" t="s">
        <v>807</v>
      </c>
      <c r="B37" s="39" t="s">
        <v>684</v>
      </c>
      <c r="C37" s="39" t="s">
        <v>806</v>
      </c>
      <c r="D37" s="39" t="s">
        <v>417</v>
      </c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3">
        <v>1240.1890000000001</v>
      </c>
      <c r="V37" s="44">
        <v>1005.0170000000001</v>
      </c>
      <c r="W37" s="44">
        <v>1536.845</v>
      </c>
      <c r="X37" s="44">
        <v>1491.31</v>
      </c>
      <c r="Y37" s="42">
        <v>1503.8924179999999</v>
      </c>
      <c r="Z37" s="42">
        <v>1648.3986736800002</v>
      </c>
      <c r="AA37" s="42">
        <v>1253.992</v>
      </c>
      <c r="AB37" s="42">
        <v>1425.7645757599998</v>
      </c>
      <c r="AC37" s="42">
        <v>1647.29</v>
      </c>
      <c r="AD37" s="42">
        <v>1860.0174873000001</v>
      </c>
      <c r="AE37" s="42">
        <v>1832.8165636799999</v>
      </c>
      <c r="AF37" s="42">
        <v>2257.9376661599999</v>
      </c>
      <c r="AG37" s="42">
        <v>2212.1714888400002</v>
      </c>
      <c r="AH37" s="42">
        <v>2197.1503577999997</v>
      </c>
      <c r="AI37" s="42">
        <v>1769.9680000000001</v>
      </c>
      <c r="AJ37" s="42">
        <v>2289.2711812599996</v>
      </c>
      <c r="AK37" s="42">
        <v>2013.69056424</v>
      </c>
      <c r="AL37" s="42">
        <v>2211.59629928</v>
      </c>
      <c r="AM37" s="42">
        <v>2269.212</v>
      </c>
      <c r="AN37" s="42">
        <v>2231.13108612</v>
      </c>
    </row>
    <row r="38" spans="1:40" x14ac:dyDescent="0.25">
      <c r="A38" s="41" t="s">
        <v>11</v>
      </c>
      <c r="B38" s="39" t="s">
        <v>684</v>
      </c>
      <c r="C38" s="39" t="s">
        <v>789</v>
      </c>
      <c r="D38" s="39" t="s">
        <v>417</v>
      </c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3">
        <v>42542.940999999999</v>
      </c>
      <c r="V38" s="44">
        <v>33830.212</v>
      </c>
      <c r="W38" s="44">
        <v>41301.648999999998</v>
      </c>
      <c r="X38" s="44">
        <v>39836.563999999998</v>
      </c>
      <c r="Y38" s="26">
        <v>41247.728999999999</v>
      </c>
      <c r="Z38" s="26">
        <v>43268.968999999997</v>
      </c>
      <c r="AA38" s="26">
        <v>41670.982000000004</v>
      </c>
      <c r="AB38" s="26">
        <v>43821.553999999996</v>
      </c>
      <c r="AC38" s="26">
        <v>43266.404000000002</v>
      </c>
      <c r="AD38" s="26">
        <v>45632.637999999999</v>
      </c>
      <c r="AE38" s="26">
        <v>47388.964999999997</v>
      </c>
      <c r="AF38" s="26">
        <v>47062.633999999998</v>
      </c>
      <c r="AG38" s="26">
        <v>47351.758999999998</v>
      </c>
      <c r="AH38" s="26">
        <v>48058.080999999998</v>
      </c>
      <c r="AI38" s="26">
        <v>44555.974999999999</v>
      </c>
      <c r="AJ38" s="26">
        <v>47788.26</v>
      </c>
      <c r="AK38" s="26">
        <v>45942.885999999999</v>
      </c>
      <c r="AL38" s="26">
        <v>48355.254999999997</v>
      </c>
      <c r="AM38" s="34">
        <v>47698.472000000002</v>
      </c>
      <c r="AN38" s="34">
        <v>48156.966</v>
      </c>
    </row>
    <row r="39" spans="1:40" x14ac:dyDescent="0.25">
      <c r="A39" s="41" t="s">
        <v>11</v>
      </c>
      <c r="B39" s="39" t="s">
        <v>684</v>
      </c>
      <c r="C39" s="39" t="s">
        <v>790</v>
      </c>
      <c r="D39" s="39" t="s">
        <v>417</v>
      </c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3">
        <v>5538.7690000000002</v>
      </c>
      <c r="V39" s="44">
        <v>4720.3860000000004</v>
      </c>
      <c r="W39" s="44">
        <v>4969.4139999999998</v>
      </c>
      <c r="X39" s="44">
        <v>4976.0479999999998</v>
      </c>
      <c r="Y39" s="42">
        <v>5244.3945598583077</v>
      </c>
      <c r="Z39" s="42">
        <v>5188.6147975812082</v>
      </c>
      <c r="AA39" s="42">
        <v>5327.1549999999997</v>
      </c>
      <c r="AB39" s="42">
        <v>5576.0080277186198</v>
      </c>
      <c r="AC39" s="42">
        <v>5577.5709999999999</v>
      </c>
      <c r="AD39" s="42">
        <v>5758.2681471033611</v>
      </c>
      <c r="AE39" s="42">
        <v>5943.7505236586394</v>
      </c>
      <c r="AF39" s="42">
        <v>5857.2484845855934</v>
      </c>
      <c r="AG39" s="42">
        <v>6080.2060685582355</v>
      </c>
      <c r="AH39" s="42">
        <v>6159.329083366144</v>
      </c>
      <c r="AI39" s="42">
        <v>5908.64</v>
      </c>
      <c r="AJ39" s="42">
        <v>6072.9248276484841</v>
      </c>
      <c r="AK39" s="42">
        <v>6104.5309250120317</v>
      </c>
      <c r="AL39" s="42">
        <v>6184.2345547238292</v>
      </c>
      <c r="AM39" s="42">
        <v>6064.3669999999993</v>
      </c>
      <c r="AN39" s="42">
        <v>6207.4469026186753</v>
      </c>
    </row>
    <row r="40" spans="1:40" x14ac:dyDescent="0.25">
      <c r="A40" s="41" t="s">
        <v>11</v>
      </c>
      <c r="B40" s="39" t="s">
        <v>684</v>
      </c>
      <c r="C40" s="39" t="s">
        <v>791</v>
      </c>
      <c r="D40" s="39" t="s">
        <v>417</v>
      </c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3">
        <v>740.30100000000004</v>
      </c>
      <c r="V40" s="44">
        <v>514.04</v>
      </c>
      <c r="W40" s="44">
        <v>717.33900000000006</v>
      </c>
      <c r="X40" s="44">
        <v>722.10300000000007</v>
      </c>
      <c r="Y40" s="42">
        <v>720.14017161936772</v>
      </c>
      <c r="Z40" s="42">
        <v>753.70836126269603</v>
      </c>
      <c r="AA40" s="42">
        <v>771.24199999999985</v>
      </c>
      <c r="AB40" s="42">
        <v>763.8225409437224</v>
      </c>
      <c r="AC40" s="42">
        <v>782.80399999999975</v>
      </c>
      <c r="AD40" s="42">
        <v>801.76170285959995</v>
      </c>
      <c r="AE40" s="42">
        <v>837.45923337590807</v>
      </c>
      <c r="AF40" s="42">
        <v>795.03067935244803</v>
      </c>
      <c r="AG40" s="42">
        <v>793.41263513615752</v>
      </c>
      <c r="AH40" s="42">
        <v>811.30931975344788</v>
      </c>
      <c r="AI40" s="42">
        <v>790.74899999999991</v>
      </c>
      <c r="AJ40" s="42">
        <v>824.55548431766101</v>
      </c>
      <c r="AK40" s="42">
        <v>805.40806209954462</v>
      </c>
      <c r="AL40" s="42">
        <v>788.10779449458005</v>
      </c>
      <c r="AM40" s="42">
        <v>847.673</v>
      </c>
      <c r="AN40" s="42">
        <v>802.56052883201903</v>
      </c>
    </row>
    <row r="41" spans="1:40" x14ac:dyDescent="0.25">
      <c r="A41" s="41" t="s">
        <v>11</v>
      </c>
      <c r="B41" s="39" t="s">
        <v>684</v>
      </c>
      <c r="C41" s="39" t="s">
        <v>792</v>
      </c>
      <c r="D41" s="39" t="s">
        <v>417</v>
      </c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3">
        <v>2019.316</v>
      </c>
      <c r="V41" s="44">
        <v>1677.11</v>
      </c>
      <c r="W41" s="44">
        <v>2036.173</v>
      </c>
      <c r="X41" s="44">
        <v>1960.8009999999999</v>
      </c>
      <c r="Y41" s="42">
        <v>1989.8098837362002</v>
      </c>
      <c r="Z41" s="42">
        <v>2112.4240100787442</v>
      </c>
      <c r="AA41" s="42">
        <v>2038.4449999999999</v>
      </c>
      <c r="AB41" s="42">
        <v>2089.2413605165298</v>
      </c>
      <c r="AC41" s="42">
        <v>2105.866</v>
      </c>
      <c r="AD41" s="42">
        <v>2332.2478670001001</v>
      </c>
      <c r="AE41" s="42">
        <v>2304.6648340466504</v>
      </c>
      <c r="AF41" s="42">
        <v>2212.4087745282077</v>
      </c>
      <c r="AG41" s="42">
        <v>2213.9981521509521</v>
      </c>
      <c r="AH41" s="42">
        <v>2218.1453296902787</v>
      </c>
      <c r="AI41" s="42">
        <v>2091.4229999999998</v>
      </c>
      <c r="AJ41" s="42">
        <v>2232.1860767584876</v>
      </c>
      <c r="AK41" s="42">
        <v>2181.1121160928733</v>
      </c>
      <c r="AL41" s="42">
        <v>2312.6751679214399</v>
      </c>
      <c r="AM41" s="42">
        <v>2093.2249999999999</v>
      </c>
      <c r="AN41" s="42">
        <v>2214.1023497900101</v>
      </c>
    </row>
    <row r="42" spans="1:40" x14ac:dyDescent="0.25">
      <c r="A42" s="41" t="s">
        <v>11</v>
      </c>
      <c r="B42" s="39" t="s">
        <v>684</v>
      </c>
      <c r="C42" s="39" t="s">
        <v>793</v>
      </c>
      <c r="D42" s="39" t="s">
        <v>417</v>
      </c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3">
        <v>1492.491</v>
      </c>
      <c r="V42" s="44">
        <v>1227.412</v>
      </c>
      <c r="W42" s="44">
        <v>1440.9590000000001</v>
      </c>
      <c r="X42" s="44">
        <v>1310.21</v>
      </c>
      <c r="Y42" s="42">
        <v>1494.0821943876829</v>
      </c>
      <c r="Z42" s="42">
        <v>1427.0946152066101</v>
      </c>
      <c r="AA42" s="42">
        <v>1537.153</v>
      </c>
      <c r="AB42" s="42">
        <v>1593.2913504524392</v>
      </c>
      <c r="AC42" s="42">
        <v>1521.7850000000001</v>
      </c>
      <c r="AD42" s="42">
        <v>1600.82705060544</v>
      </c>
      <c r="AE42" s="42">
        <v>1638.6388589664655</v>
      </c>
      <c r="AF42" s="42">
        <v>1568.4698294664604</v>
      </c>
      <c r="AG42" s="42">
        <v>1562.1371183828992</v>
      </c>
      <c r="AH42" s="42">
        <v>1530.6270529403257</v>
      </c>
      <c r="AI42" s="42">
        <v>1511.8679999999999</v>
      </c>
      <c r="AJ42" s="42">
        <v>1554.4332678372623</v>
      </c>
      <c r="AK42" s="42">
        <v>1574.0621809246149</v>
      </c>
      <c r="AL42" s="42">
        <v>1626.5122146903871</v>
      </c>
      <c r="AM42" s="42">
        <v>1558.874</v>
      </c>
      <c r="AN42" s="42">
        <v>1613.0620642790072</v>
      </c>
    </row>
    <row r="43" spans="1:40" x14ac:dyDescent="0.25">
      <c r="A43" s="41" t="s">
        <v>11</v>
      </c>
      <c r="B43" s="39" t="s">
        <v>684</v>
      </c>
      <c r="C43" s="39" t="s">
        <v>794</v>
      </c>
      <c r="D43" s="39" t="s">
        <v>417</v>
      </c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3">
        <v>4711.5370000000003</v>
      </c>
      <c r="V43" s="44">
        <v>3242.5279999999998</v>
      </c>
      <c r="W43" s="44">
        <v>4515.8779999999997</v>
      </c>
      <c r="X43" s="44">
        <v>4505.9890000000005</v>
      </c>
      <c r="Y43" s="42">
        <v>4641.6092092729223</v>
      </c>
      <c r="Z43" s="42">
        <v>4555.3723503185374</v>
      </c>
      <c r="AA43" s="42">
        <v>4653.1289999999999</v>
      </c>
      <c r="AB43" s="42">
        <v>4876.1325018395992</v>
      </c>
      <c r="AC43" s="42">
        <v>4946.3379999999997</v>
      </c>
      <c r="AD43" s="42">
        <v>5125.4803754797495</v>
      </c>
      <c r="AE43" s="42">
        <v>5503.1817698325031</v>
      </c>
      <c r="AF43" s="42">
        <v>5380.6658349836698</v>
      </c>
      <c r="AG43" s="42">
        <v>5522.125599917219</v>
      </c>
      <c r="AH43" s="42">
        <v>5559.707390159474</v>
      </c>
      <c r="AI43" s="42">
        <v>5150.585</v>
      </c>
      <c r="AJ43" s="42">
        <v>5559.9381082542959</v>
      </c>
      <c r="AK43" s="42">
        <v>5249.0928683363436</v>
      </c>
      <c r="AL43" s="42">
        <v>5765.357971675965</v>
      </c>
      <c r="AM43" s="42">
        <v>5710.2849999999989</v>
      </c>
      <c r="AN43" s="42">
        <v>5662.4277196069288</v>
      </c>
    </row>
    <row r="44" spans="1:40" x14ac:dyDescent="0.25">
      <c r="A44" s="41" t="s">
        <v>11</v>
      </c>
      <c r="B44" s="39" t="s">
        <v>684</v>
      </c>
      <c r="C44" s="39" t="s">
        <v>795</v>
      </c>
      <c r="D44" s="39" t="s">
        <v>417</v>
      </c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3">
        <v>6519.4740000000002</v>
      </c>
      <c r="V44" s="44">
        <v>5360.6660000000002</v>
      </c>
      <c r="W44" s="44">
        <v>6272.8459999999995</v>
      </c>
      <c r="X44" s="44">
        <v>6056.2240000000002</v>
      </c>
      <c r="Y44" s="42">
        <v>6014.7735798164731</v>
      </c>
      <c r="Z44" s="42">
        <v>6370.1841263450196</v>
      </c>
      <c r="AA44" s="42">
        <v>6377.2539999999999</v>
      </c>
      <c r="AB44" s="42">
        <v>6564.5198118118869</v>
      </c>
      <c r="AC44" s="42">
        <v>6662.808</v>
      </c>
      <c r="AD44" s="42">
        <v>7011.5031698844596</v>
      </c>
      <c r="AE44" s="42">
        <v>7092.9079765431916</v>
      </c>
      <c r="AF44" s="42">
        <v>7167.6951754977217</v>
      </c>
      <c r="AG44" s="42">
        <v>7092.0680103884433</v>
      </c>
      <c r="AH44" s="42">
        <v>7162.7711063002416</v>
      </c>
      <c r="AI44" s="42">
        <v>6828.7989999999991</v>
      </c>
      <c r="AJ44" s="42">
        <v>7035.5206274093998</v>
      </c>
      <c r="AK44" s="42">
        <v>6976.8055071112649</v>
      </c>
      <c r="AL44" s="42">
        <v>7405.9570075096517</v>
      </c>
      <c r="AM44" s="42">
        <v>7203.8940000000011</v>
      </c>
      <c r="AN44" s="42">
        <v>7109.0042246911071</v>
      </c>
    </row>
    <row r="45" spans="1:40" x14ac:dyDescent="0.25">
      <c r="A45" s="41" t="s">
        <v>11</v>
      </c>
      <c r="B45" s="39" t="s">
        <v>684</v>
      </c>
      <c r="C45" s="39" t="s">
        <v>796</v>
      </c>
      <c r="D45" s="39" t="s">
        <v>417</v>
      </c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3">
        <v>1156.8009999999999</v>
      </c>
      <c r="V45" s="44">
        <v>957.375</v>
      </c>
      <c r="W45" s="44">
        <v>1240.5440000000001</v>
      </c>
      <c r="X45" s="44">
        <v>1173.6780000000001</v>
      </c>
      <c r="Y45" s="42">
        <v>1138.1545041201</v>
      </c>
      <c r="Z45" s="42">
        <v>1347.5559059019402</v>
      </c>
      <c r="AA45" s="42">
        <v>1217.5360000000001</v>
      </c>
      <c r="AB45" s="42">
        <v>1172.7764176472981</v>
      </c>
      <c r="AC45" s="42">
        <v>1234.0249999999999</v>
      </c>
      <c r="AD45" s="42">
        <v>1269.4664779067703</v>
      </c>
      <c r="AE45" s="42">
        <v>1331.310993957577</v>
      </c>
      <c r="AF45" s="42">
        <v>1259.8917545326899</v>
      </c>
      <c r="AG45" s="42">
        <v>1289.0258986766446</v>
      </c>
      <c r="AH45" s="42">
        <v>1351.3150499361586</v>
      </c>
      <c r="AI45" s="42">
        <v>1272.8789999999999</v>
      </c>
      <c r="AJ45" s="42">
        <v>1260.5611236163461</v>
      </c>
      <c r="AK45" s="42">
        <v>1326.2310084678556</v>
      </c>
      <c r="AL45" s="42">
        <v>1322.6519424497137</v>
      </c>
      <c r="AM45" s="42">
        <v>1347.182</v>
      </c>
      <c r="AN45" s="42">
        <v>1304.7102785977922</v>
      </c>
    </row>
    <row r="46" spans="1:40" x14ac:dyDescent="0.25">
      <c r="A46" s="41" t="s">
        <v>11</v>
      </c>
      <c r="B46" s="39" t="s">
        <v>684</v>
      </c>
      <c r="C46" s="39" t="s">
        <v>797</v>
      </c>
      <c r="D46" s="39" t="s">
        <v>417</v>
      </c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3">
        <v>2275.8620000000001</v>
      </c>
      <c r="V46" s="44">
        <v>1847.49</v>
      </c>
      <c r="W46" s="44">
        <v>2242.2109999999998</v>
      </c>
      <c r="X46" s="44">
        <v>2144.0660000000003</v>
      </c>
      <c r="Y46" s="42">
        <v>2059.7201947453832</v>
      </c>
      <c r="Z46" s="42">
        <v>2237.0047911006586</v>
      </c>
      <c r="AA46" s="42">
        <v>2195.2089999999998</v>
      </c>
      <c r="AB46" s="42">
        <v>2243.5687136469355</v>
      </c>
      <c r="AC46" s="42">
        <v>2196.0650000000001</v>
      </c>
      <c r="AD46" s="42">
        <v>2392.3386771528003</v>
      </c>
      <c r="AE46" s="42">
        <v>2362.0000754451735</v>
      </c>
      <c r="AF46" s="42">
        <v>2288.8927151019202</v>
      </c>
      <c r="AG46" s="42">
        <v>2270.789863857216</v>
      </c>
      <c r="AH46" s="42">
        <v>2417.8685549115999</v>
      </c>
      <c r="AI46" s="42">
        <v>2225.3339999999994</v>
      </c>
      <c r="AJ46" s="42">
        <v>2469.8628245285281</v>
      </c>
      <c r="AK46" s="42">
        <v>2206.6578564257502</v>
      </c>
      <c r="AL46" s="42">
        <v>2395.9097734222064</v>
      </c>
      <c r="AM46" s="42">
        <v>2395.7640000000006</v>
      </c>
      <c r="AN46" s="42">
        <v>2316.0922325146585</v>
      </c>
    </row>
    <row r="47" spans="1:40" x14ac:dyDescent="0.25">
      <c r="A47" s="41" t="s">
        <v>11</v>
      </c>
      <c r="B47" s="39" t="s">
        <v>684</v>
      </c>
      <c r="C47" s="39" t="s">
        <v>798</v>
      </c>
      <c r="D47" s="39" t="s">
        <v>417</v>
      </c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3">
        <v>3065.5070000000001</v>
      </c>
      <c r="V47" s="44">
        <v>2628.0169999999998</v>
      </c>
      <c r="W47" s="44">
        <v>3104.3069999999998</v>
      </c>
      <c r="X47" s="44">
        <v>2937.8139999999999</v>
      </c>
      <c r="Y47" s="42">
        <v>3125.7416749830372</v>
      </c>
      <c r="Z47" s="42">
        <v>3118.4693699702962</v>
      </c>
      <c r="AA47" s="42">
        <v>3047.0369999999994</v>
      </c>
      <c r="AB47" s="42">
        <v>3194.5050499173808</v>
      </c>
      <c r="AC47" s="42">
        <v>3331.0940000000001</v>
      </c>
      <c r="AD47" s="42">
        <v>3269.2895188925399</v>
      </c>
      <c r="AE47" s="42">
        <v>3413.009898840075</v>
      </c>
      <c r="AF47" s="42">
        <v>3381.3580954513864</v>
      </c>
      <c r="AG47" s="42">
        <v>3370.0184249523745</v>
      </c>
      <c r="AH47" s="42">
        <v>3514.1275617797578</v>
      </c>
      <c r="AI47" s="42">
        <v>3280.1329999999994</v>
      </c>
      <c r="AJ47" s="42">
        <v>3416.9718367674245</v>
      </c>
      <c r="AK47" s="42">
        <v>3385.2123471498749</v>
      </c>
      <c r="AL47" s="42">
        <v>3404.2448943927898</v>
      </c>
      <c r="AM47" s="42">
        <v>3253.268</v>
      </c>
      <c r="AN47" s="42">
        <v>3466.7882983218674</v>
      </c>
    </row>
    <row r="48" spans="1:40" x14ac:dyDescent="0.25">
      <c r="A48" s="41" t="s">
        <v>11</v>
      </c>
      <c r="B48" s="39" t="s">
        <v>684</v>
      </c>
      <c r="C48" s="39" t="s">
        <v>799</v>
      </c>
      <c r="D48" s="39" t="s">
        <v>417</v>
      </c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3">
        <v>3301.7710000000002</v>
      </c>
      <c r="V48" s="44">
        <v>2589.1060000000002</v>
      </c>
      <c r="W48" s="44">
        <v>2796.53</v>
      </c>
      <c r="X48" s="44">
        <v>2753.6930000000002</v>
      </c>
      <c r="Y48" s="42">
        <v>3124.9661611223951</v>
      </c>
      <c r="Z48" s="42">
        <v>3397.3382582522531</v>
      </c>
      <c r="AA48" s="42">
        <v>3047.7879999999996</v>
      </c>
      <c r="AB48" s="42">
        <v>3414.7293511503631</v>
      </c>
      <c r="AC48" s="42">
        <v>3089.4079999999994</v>
      </c>
      <c r="AD48" s="42">
        <v>3511.1962591508004</v>
      </c>
      <c r="AE48" s="42">
        <v>3606.4177476429063</v>
      </c>
      <c r="AF48" s="42">
        <v>3548.7715901985325</v>
      </c>
      <c r="AG48" s="42">
        <v>3521.2971556314551</v>
      </c>
      <c r="AH48" s="42">
        <v>3605.3486954610003</v>
      </c>
      <c r="AI48" s="42">
        <v>3257.7660000000005</v>
      </c>
      <c r="AJ48" s="42">
        <v>3649.8906870086735</v>
      </c>
      <c r="AK48" s="42">
        <v>3322.114219290755</v>
      </c>
      <c r="AL48" s="42">
        <v>3541.2723391595518</v>
      </c>
      <c r="AM48" s="42">
        <v>3604.2839999999997</v>
      </c>
      <c r="AN48" s="42">
        <v>3613.2966541278347</v>
      </c>
    </row>
    <row r="49" spans="1:40" x14ac:dyDescent="0.25">
      <c r="A49" s="41" t="s">
        <v>11</v>
      </c>
      <c r="B49" s="39" t="s">
        <v>684</v>
      </c>
      <c r="C49" s="39" t="s">
        <v>800</v>
      </c>
      <c r="D49" s="39" t="s">
        <v>417</v>
      </c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3">
        <v>1761.3330000000001</v>
      </c>
      <c r="V49" s="44">
        <v>1507.2049999999999</v>
      </c>
      <c r="W49" s="44">
        <v>1761.3330000000001</v>
      </c>
      <c r="X49" s="44">
        <v>1674.75</v>
      </c>
      <c r="Y49" s="42">
        <v>1757.6449540842495</v>
      </c>
      <c r="Z49" s="42">
        <v>1884.4756753794336</v>
      </c>
      <c r="AA49" s="42">
        <v>1805.7239999999999</v>
      </c>
      <c r="AB49" s="42">
        <v>1773.617088127264</v>
      </c>
      <c r="AC49" s="42">
        <v>1741.087</v>
      </c>
      <c r="AD49" s="42">
        <v>1830.5486934112801</v>
      </c>
      <c r="AE49" s="42">
        <v>2012.3055641472783</v>
      </c>
      <c r="AF49" s="42">
        <v>2027.1279000353413</v>
      </c>
      <c r="AG49" s="42">
        <v>1997.7403176911566</v>
      </c>
      <c r="AH49" s="42">
        <v>2059.5328938043021</v>
      </c>
      <c r="AI49" s="42">
        <v>1875.0800000000002</v>
      </c>
      <c r="AJ49" s="42">
        <v>2011.9263817213639</v>
      </c>
      <c r="AK49" s="42">
        <v>1860.3915036749443</v>
      </c>
      <c r="AL49" s="42">
        <v>2028.3235683783657</v>
      </c>
      <c r="AM49" s="42">
        <v>1983.7249999999999</v>
      </c>
      <c r="AN49" s="42">
        <v>2067.3776596285084</v>
      </c>
    </row>
    <row r="50" spans="1:40" x14ac:dyDescent="0.25">
      <c r="A50" s="41" t="s">
        <v>11</v>
      </c>
      <c r="B50" s="39" t="s">
        <v>684</v>
      </c>
      <c r="C50" s="39" t="s">
        <v>801</v>
      </c>
      <c r="D50" s="39" t="s">
        <v>417</v>
      </c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3">
        <v>1425.6849999999999</v>
      </c>
      <c r="V50" s="44">
        <v>993.66</v>
      </c>
      <c r="W50" s="44">
        <v>1432.7380000000001</v>
      </c>
      <c r="X50" s="44">
        <v>1298.54</v>
      </c>
      <c r="Y50" s="42">
        <v>1636.2630326349761</v>
      </c>
      <c r="Z50" s="42">
        <v>1642.5685165206887</v>
      </c>
      <c r="AA50" s="42">
        <v>1417.3830000000003</v>
      </c>
      <c r="AB50" s="42">
        <v>1500.5591423598541</v>
      </c>
      <c r="AC50" s="42">
        <v>1474.2739999999999</v>
      </c>
      <c r="AD50" s="42">
        <v>1520.3482919705998</v>
      </c>
      <c r="AE50" s="42">
        <v>1632.9251284612642</v>
      </c>
      <c r="AF50" s="42">
        <v>1570.0112203057347</v>
      </c>
      <c r="AG50" s="42">
        <v>1654.0706747747274</v>
      </c>
      <c r="AH50" s="42">
        <v>1614.4054215967103</v>
      </c>
      <c r="AI50" s="42">
        <v>1473.5289999999995</v>
      </c>
      <c r="AJ50" s="42">
        <v>1487.7675231620294</v>
      </c>
      <c r="AK50" s="42">
        <v>1484.1797513414044</v>
      </c>
      <c r="AL50" s="42">
        <v>1546.1934557164295</v>
      </c>
      <c r="AM50" s="42">
        <v>1627.94</v>
      </c>
      <c r="AN50" s="42">
        <v>1598.5069736137814</v>
      </c>
    </row>
    <row r="51" spans="1:40" x14ac:dyDescent="0.25">
      <c r="A51" s="41" t="s">
        <v>11</v>
      </c>
      <c r="B51" s="39" t="s">
        <v>684</v>
      </c>
      <c r="C51" s="39" t="s">
        <v>802</v>
      </c>
      <c r="D51" s="39" t="s">
        <v>417</v>
      </c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3">
        <v>2264.1509999999998</v>
      </c>
      <c r="V51" s="44">
        <v>1881.114</v>
      </c>
      <c r="W51" s="44">
        <v>2187.288</v>
      </c>
      <c r="X51" s="44">
        <v>2043.654</v>
      </c>
      <c r="Y51" s="42">
        <v>2069.5847558668056</v>
      </c>
      <c r="Z51" s="42">
        <v>2322.1783135626029</v>
      </c>
      <c r="AA51" s="42">
        <v>2008.4949999999994</v>
      </c>
      <c r="AB51" s="42">
        <v>2303.2591497292201</v>
      </c>
      <c r="AC51" s="42">
        <v>2087.9209999999994</v>
      </c>
      <c r="AD51" s="42">
        <v>2315.4491420334002</v>
      </c>
      <c r="AE51" s="42">
        <v>2338.6009408088635</v>
      </c>
      <c r="AF51" s="42">
        <v>2279.0485341391732</v>
      </c>
      <c r="AG51" s="42">
        <v>2316.138656515704</v>
      </c>
      <c r="AH51" s="42">
        <v>2212.7520658430881</v>
      </c>
      <c r="AI51" s="42">
        <v>2051.5590000000002</v>
      </c>
      <c r="AJ51" s="42">
        <v>2302.3427644372659</v>
      </c>
      <c r="AK51" s="42">
        <v>2132.0936585333284</v>
      </c>
      <c r="AL51" s="42">
        <v>2317.0529843558752</v>
      </c>
      <c r="AM51" s="42">
        <v>2247.6950000000002</v>
      </c>
      <c r="AN51" s="42">
        <v>2242.3308806988939</v>
      </c>
    </row>
    <row r="52" spans="1:40" x14ac:dyDescent="0.25">
      <c r="A52" s="41" t="s">
        <v>11</v>
      </c>
      <c r="B52" s="39" t="s">
        <v>684</v>
      </c>
      <c r="C52" s="39" t="s">
        <v>803</v>
      </c>
      <c r="D52" s="39" t="s">
        <v>417</v>
      </c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3">
        <v>1983.0050000000001</v>
      </c>
      <c r="V52" s="44">
        <v>1615.2950000000001</v>
      </c>
      <c r="W52" s="44">
        <v>1951.0550000000001</v>
      </c>
      <c r="X52" s="44">
        <v>1883.875</v>
      </c>
      <c r="Y52" s="42">
        <v>1927.945367520025</v>
      </c>
      <c r="Z52" s="42">
        <v>2057.181158198608</v>
      </c>
      <c r="AA52" s="42">
        <v>2003.5809999999999</v>
      </c>
      <c r="AB52" s="42">
        <v>2132.7397097063777</v>
      </c>
      <c r="AC52" s="42">
        <v>2091.8969999999999</v>
      </c>
      <c r="AD52" s="42">
        <v>2048.2286095485997</v>
      </c>
      <c r="AE52" s="42">
        <v>2261.9400926628</v>
      </c>
      <c r="AF52" s="42">
        <v>2229.7216824437055</v>
      </c>
      <c r="AG52" s="42">
        <v>2264.4879468020799</v>
      </c>
      <c r="AH52" s="42">
        <v>2298.3997504627259</v>
      </c>
      <c r="AI52" s="42">
        <v>2119.8039999999996</v>
      </c>
      <c r="AJ52" s="42">
        <v>2346.3804038496746</v>
      </c>
      <c r="AK52" s="42">
        <v>2242.4918632177978</v>
      </c>
      <c r="AL52" s="42">
        <v>2282.5710723828242</v>
      </c>
      <c r="AM52" s="42">
        <v>2321.0889999999999</v>
      </c>
      <c r="AN52" s="42">
        <v>2399.7424340493499</v>
      </c>
    </row>
    <row r="53" spans="1:40" x14ac:dyDescent="0.25">
      <c r="A53" s="41" t="s">
        <v>11</v>
      </c>
      <c r="B53" s="39" t="s">
        <v>684</v>
      </c>
      <c r="C53" s="39" t="s">
        <v>804</v>
      </c>
      <c r="D53" s="39" t="s">
        <v>417</v>
      </c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3">
        <v>2001.5619999999999</v>
      </c>
      <c r="V53" s="44">
        <v>1461.367</v>
      </c>
      <c r="W53" s="44">
        <v>1995.7429999999999</v>
      </c>
      <c r="X53" s="44">
        <v>1889.5910000000001</v>
      </c>
      <c r="Y53" s="42">
        <v>1890.5736699071354</v>
      </c>
      <c r="Z53" s="42">
        <v>2124.6236291979112</v>
      </c>
      <c r="AA53" s="42">
        <v>1984.6880000000001</v>
      </c>
      <c r="AB53" s="42">
        <v>2137.5165506449998</v>
      </c>
      <c r="AC53" s="42">
        <v>1811.893</v>
      </c>
      <c r="AD53" s="42">
        <v>1931.6867910170999</v>
      </c>
      <c r="AE53" s="42">
        <v>2125.6580246716812</v>
      </c>
      <c r="AF53" s="42">
        <v>2083.9052032260506</v>
      </c>
      <c r="AG53" s="42">
        <v>2014.6534038793729</v>
      </c>
      <c r="AH53" s="42">
        <v>2057.7202346445129</v>
      </c>
      <c r="AI53" s="42">
        <v>1860.211</v>
      </c>
      <c r="AJ53" s="42">
        <v>2055.509692490592</v>
      </c>
      <c r="AK53" s="42">
        <v>1964.3550762984642</v>
      </c>
      <c r="AL53" s="42">
        <v>2041.2947486896805</v>
      </c>
      <c r="AM53" s="42">
        <v>1976.402</v>
      </c>
      <c r="AN53" s="42">
        <v>2103.2327969373364</v>
      </c>
    </row>
    <row r="54" spans="1:40" x14ac:dyDescent="0.25">
      <c r="A54" s="41" t="s">
        <v>11</v>
      </c>
      <c r="B54" s="39" t="s">
        <v>684</v>
      </c>
      <c r="C54" s="39" t="s">
        <v>805</v>
      </c>
      <c r="D54" s="39" t="s">
        <v>417</v>
      </c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3">
        <v>1111.0360000000001</v>
      </c>
      <c r="V54" s="44">
        <v>901.69</v>
      </c>
      <c r="W54" s="44">
        <v>1158.194</v>
      </c>
      <c r="X54" s="44">
        <v>1065.58</v>
      </c>
      <c r="Y54" s="42">
        <v>1023.5468533562064</v>
      </c>
      <c r="Z54" s="42">
        <v>1190.8500650791473</v>
      </c>
      <c r="AA54" s="42">
        <v>1076.7850000000001</v>
      </c>
      <c r="AB54" s="42">
        <v>1154.0133460993725</v>
      </c>
      <c r="AC54" s="42">
        <v>1079.6320000000001</v>
      </c>
      <c r="AD54" s="42">
        <v>1193.58872470188</v>
      </c>
      <c r="AE54" s="42">
        <v>1253.3496913568324</v>
      </c>
      <c r="AF54" s="42">
        <v>1209.6054492919211</v>
      </c>
      <c r="AG54" s="42">
        <v>1248.1661232481199</v>
      </c>
      <c r="AH54" s="42">
        <v>1382.0723506921408</v>
      </c>
      <c r="AI54" s="42">
        <v>1160.4839999999999</v>
      </c>
      <c r="AJ54" s="42">
        <v>1292.8053125039473</v>
      </c>
      <c r="AK54" s="42">
        <v>1172.7374023203804</v>
      </c>
      <c r="AL54" s="42">
        <v>1246.830019443546</v>
      </c>
      <c r="AM54" s="42">
        <v>1276.9339999999997</v>
      </c>
      <c r="AN54" s="42">
        <v>1282.4034555008591</v>
      </c>
    </row>
    <row r="55" spans="1:40" x14ac:dyDescent="0.25">
      <c r="A55" s="41" t="s">
        <v>11</v>
      </c>
      <c r="B55" s="39" t="s">
        <v>684</v>
      </c>
      <c r="C55" s="39" t="s">
        <v>806</v>
      </c>
      <c r="D55" s="39" t="s">
        <v>417</v>
      </c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3">
        <v>1174.3409999999999</v>
      </c>
      <c r="V55" s="44">
        <v>705.75099999999998</v>
      </c>
      <c r="W55" s="44">
        <v>1479.096</v>
      </c>
      <c r="X55" s="44">
        <v>1439.9490000000001</v>
      </c>
      <c r="Y55" s="42">
        <v>1388.8596869471799</v>
      </c>
      <c r="Z55" s="42">
        <v>1539.3900693895418</v>
      </c>
      <c r="AA55" s="42">
        <v>1162.377</v>
      </c>
      <c r="AB55" s="42">
        <v>1331.1650961583239</v>
      </c>
      <c r="AC55" s="42">
        <v>1531.9349999999999</v>
      </c>
      <c r="AD55" s="42">
        <v>1719.2141635113903</v>
      </c>
      <c r="AE55" s="42">
        <v>1731.0036035675757</v>
      </c>
      <c r="AF55" s="42">
        <v>2202.731090222388</v>
      </c>
      <c r="AG55" s="42">
        <v>2141.4704880566737</v>
      </c>
      <c r="AH55" s="42">
        <v>2102.6289494074435</v>
      </c>
      <c r="AI55" s="42">
        <v>1697.13</v>
      </c>
      <c r="AJ55" s="42">
        <v>2214.5493699036733</v>
      </c>
      <c r="AK55" s="42">
        <v>1955.2935378770399</v>
      </c>
      <c r="AL55" s="42">
        <v>2146.2436286362763</v>
      </c>
      <c r="AM55" s="42">
        <v>2185.8719999999998</v>
      </c>
      <c r="AN55" s="42">
        <v>2153.8447052968031</v>
      </c>
    </row>
    <row r="56" spans="1:40" x14ac:dyDescent="0.25">
      <c r="A56" s="41" t="s">
        <v>12</v>
      </c>
      <c r="B56" s="39" t="s">
        <v>684</v>
      </c>
      <c r="C56" s="39" t="s">
        <v>789</v>
      </c>
      <c r="D56" s="39" t="s">
        <v>417</v>
      </c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3">
        <v>2391.2849999999999</v>
      </c>
      <c r="V56" s="44">
        <v>7228.1210000000001</v>
      </c>
      <c r="W56" s="44">
        <v>4569.0540000000001</v>
      </c>
      <c r="X56" s="44">
        <v>3812.81</v>
      </c>
      <c r="Y56" s="34">
        <v>3963.9070000000002</v>
      </c>
      <c r="Z56" s="34">
        <v>4137.8559999999998</v>
      </c>
      <c r="AA56" s="34">
        <v>3229.3829999999998</v>
      </c>
      <c r="AB56" s="34">
        <v>3503.9380000000001</v>
      </c>
      <c r="AC56" s="34">
        <v>2952.4879999999998</v>
      </c>
      <c r="AD56" s="34">
        <v>2762.357</v>
      </c>
      <c r="AE56" s="34">
        <v>2602.6260000000002</v>
      </c>
      <c r="AF56" s="34">
        <v>2239.665</v>
      </c>
      <c r="AG56" s="34">
        <v>2378.1439999999998</v>
      </c>
      <c r="AH56" s="34">
        <v>2256.1379999999999</v>
      </c>
      <c r="AI56" s="34">
        <v>2289.0569999999998</v>
      </c>
      <c r="AJ56" s="34">
        <v>2089.2620000000002</v>
      </c>
      <c r="AK56" s="42">
        <v>2150.3710000000001</v>
      </c>
      <c r="AL56" s="42">
        <v>2040.943</v>
      </c>
      <c r="AM56" s="34">
        <v>2375.0880000000002</v>
      </c>
      <c r="AN56" s="34">
        <v>1965.6489999999999</v>
      </c>
    </row>
    <row r="57" spans="1:40" x14ac:dyDescent="0.25">
      <c r="A57" s="41" t="s">
        <v>12</v>
      </c>
      <c r="B57" s="39" t="s">
        <v>684</v>
      </c>
      <c r="C57" s="39" t="s">
        <v>790</v>
      </c>
      <c r="D57" s="39" t="s">
        <v>417</v>
      </c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3">
        <v>366.44099999999997</v>
      </c>
      <c r="V57" s="44">
        <v>664.92899999999997</v>
      </c>
      <c r="W57" s="44">
        <v>929.01</v>
      </c>
      <c r="X57" s="44">
        <v>705.745</v>
      </c>
      <c r="Y57" s="42">
        <v>505.72282390169198</v>
      </c>
      <c r="Z57" s="42">
        <v>875.40137461879192</v>
      </c>
      <c r="AA57" s="42">
        <v>535.07600000000002</v>
      </c>
      <c r="AB57" s="42">
        <v>568.48885124137917</v>
      </c>
      <c r="AC57" s="42">
        <v>439.02200000000005</v>
      </c>
      <c r="AD57" s="42">
        <v>464.19581129664004</v>
      </c>
      <c r="AE57" s="42">
        <v>443.25842074136</v>
      </c>
      <c r="AF57" s="42">
        <v>345.68974768440711</v>
      </c>
      <c r="AG57" s="42">
        <v>368.95659604176609</v>
      </c>
      <c r="AH57" s="42">
        <v>347.05027497385561</v>
      </c>
      <c r="AI57" s="42">
        <v>305.14799999999997</v>
      </c>
      <c r="AJ57" s="42">
        <v>347.33611711151599</v>
      </c>
      <c r="AK57" s="42">
        <v>291.59959018796798</v>
      </c>
      <c r="AL57" s="42">
        <v>285.10373858617169</v>
      </c>
      <c r="AM57" s="42">
        <v>422.96300000000008</v>
      </c>
      <c r="AN57" s="42">
        <v>339.11173756132399</v>
      </c>
    </row>
    <row r="58" spans="1:40" x14ac:dyDescent="0.25">
      <c r="A58" s="41" t="s">
        <v>12</v>
      </c>
      <c r="B58" s="39" t="s">
        <v>684</v>
      </c>
      <c r="C58" s="39" t="s">
        <v>791</v>
      </c>
      <c r="D58" s="39" t="s">
        <v>417</v>
      </c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3">
        <v>21.244</v>
      </c>
      <c r="V58" s="44">
        <v>174.214</v>
      </c>
      <c r="W58" s="44">
        <v>76.218000000000004</v>
      </c>
      <c r="X58" s="44">
        <v>42.033000000000001</v>
      </c>
      <c r="Y58" s="42">
        <v>48.821368160632204</v>
      </c>
      <c r="Z58" s="42">
        <v>47.793559537303999</v>
      </c>
      <c r="AA58" s="42">
        <v>39.903999999999996</v>
      </c>
      <c r="AB58" s="42">
        <v>41.124757476277807</v>
      </c>
      <c r="AC58" s="42">
        <v>42.496999999999986</v>
      </c>
      <c r="AD58" s="42">
        <v>36.901166240400002</v>
      </c>
      <c r="AE58" s="42">
        <v>36.624091304092005</v>
      </c>
      <c r="AF58" s="42">
        <v>24.419618887552001</v>
      </c>
      <c r="AG58" s="42">
        <v>27.985018043842604</v>
      </c>
      <c r="AH58" s="42">
        <v>22.341851386552001</v>
      </c>
      <c r="AI58" s="42">
        <v>34.338999999999992</v>
      </c>
      <c r="AJ58" s="42">
        <v>28.271204742339002</v>
      </c>
      <c r="AK58" s="42">
        <v>27.468261140455194</v>
      </c>
      <c r="AL58" s="42">
        <v>30.739528505420001</v>
      </c>
      <c r="AM58" s="42">
        <v>19.806000000000001</v>
      </c>
      <c r="AN58" s="42">
        <v>19.271972147981</v>
      </c>
    </row>
    <row r="59" spans="1:40" x14ac:dyDescent="0.25">
      <c r="A59" s="41" t="s">
        <v>12</v>
      </c>
      <c r="B59" s="39" t="s">
        <v>684</v>
      </c>
      <c r="C59" s="39" t="s">
        <v>792</v>
      </c>
      <c r="D59" s="39" t="s">
        <v>417</v>
      </c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3">
        <v>195.93199999999999</v>
      </c>
      <c r="V59" s="44">
        <v>481.85599999999999</v>
      </c>
      <c r="W59" s="44">
        <v>255.184</v>
      </c>
      <c r="X59" s="44">
        <v>254.47800000000001</v>
      </c>
      <c r="Y59" s="42">
        <v>203.90588026380001</v>
      </c>
      <c r="Z59" s="42">
        <v>171.8456029912561</v>
      </c>
      <c r="AA59" s="42">
        <v>137.37200000000001</v>
      </c>
      <c r="AB59" s="42">
        <v>191.21638168346996</v>
      </c>
      <c r="AC59" s="42">
        <v>163.56100000000004</v>
      </c>
      <c r="AD59" s="42">
        <v>146.4936219999</v>
      </c>
      <c r="AE59" s="42">
        <v>124.28959830334949</v>
      </c>
      <c r="AF59" s="42">
        <v>91.151895721792499</v>
      </c>
      <c r="AG59" s="42">
        <v>104.66442890904841</v>
      </c>
      <c r="AH59" s="42">
        <v>104.13086454972161</v>
      </c>
      <c r="AI59" s="42">
        <v>95.431000000000012</v>
      </c>
      <c r="AJ59" s="42">
        <v>111.43939099151251</v>
      </c>
      <c r="AK59" s="42">
        <v>91.187378727126585</v>
      </c>
      <c r="AL59" s="42">
        <v>84.525288078559981</v>
      </c>
      <c r="AM59" s="42">
        <v>122.095</v>
      </c>
      <c r="AN59" s="42">
        <v>76.458935709990001</v>
      </c>
    </row>
    <row r="60" spans="1:40" x14ac:dyDescent="0.25">
      <c r="A60" s="41" t="s">
        <v>12</v>
      </c>
      <c r="B60" s="39" t="s">
        <v>684</v>
      </c>
      <c r="C60" s="39" t="s">
        <v>793</v>
      </c>
      <c r="D60" s="39" t="s">
        <v>417</v>
      </c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3">
        <v>61.927</v>
      </c>
      <c r="V60" s="44">
        <v>227.66800000000001</v>
      </c>
      <c r="W60" s="44">
        <v>149.94</v>
      </c>
      <c r="X60" s="44">
        <v>80.956000000000003</v>
      </c>
      <c r="Y60" s="42">
        <v>95.992829172317201</v>
      </c>
      <c r="Z60" s="42">
        <v>137.18754549339002</v>
      </c>
      <c r="AA60" s="42">
        <v>67.138000000000019</v>
      </c>
      <c r="AB60" s="42">
        <v>55.549446447561017</v>
      </c>
      <c r="AC60" s="42">
        <v>68.918000000000021</v>
      </c>
      <c r="AD60" s="42">
        <v>63.926537794559998</v>
      </c>
      <c r="AE60" s="42">
        <v>46.492781973534605</v>
      </c>
      <c r="AF60" s="42">
        <v>60.077096083539494</v>
      </c>
      <c r="AG60" s="42">
        <v>48.961280337100803</v>
      </c>
      <c r="AH60" s="42">
        <v>37.3652567396744</v>
      </c>
      <c r="AI60" s="42">
        <v>52.207999999999998</v>
      </c>
      <c r="AJ60" s="42">
        <v>60.327460822737606</v>
      </c>
      <c r="AK60" s="42">
        <v>47.495422195384791</v>
      </c>
      <c r="AL60" s="42">
        <v>60.198713009612995</v>
      </c>
      <c r="AM60" s="42">
        <v>56.512</v>
      </c>
      <c r="AN60" s="42">
        <v>50.694667620993009</v>
      </c>
    </row>
    <row r="61" spans="1:40" x14ac:dyDescent="0.25">
      <c r="A61" s="41" t="s">
        <v>12</v>
      </c>
      <c r="B61" s="39" t="s">
        <v>684</v>
      </c>
      <c r="C61" s="39" t="s">
        <v>794</v>
      </c>
      <c r="D61" s="39" t="s">
        <v>417</v>
      </c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3">
        <v>303.78199999999998</v>
      </c>
      <c r="V61" s="44">
        <v>1219.201</v>
      </c>
      <c r="W61" s="44">
        <v>552.35900000000004</v>
      </c>
      <c r="X61" s="44">
        <v>476.29300000000001</v>
      </c>
      <c r="Y61" s="42">
        <v>436.9601036870784</v>
      </c>
      <c r="Z61" s="42">
        <v>437.74675167146336</v>
      </c>
      <c r="AA61" s="42">
        <v>365.97199999999998</v>
      </c>
      <c r="AB61" s="42">
        <v>379.00016816039994</v>
      </c>
      <c r="AC61" s="42">
        <v>300.69099999999997</v>
      </c>
      <c r="AD61" s="42">
        <v>282.85599202024997</v>
      </c>
      <c r="AE61" s="42">
        <v>287.38587206749702</v>
      </c>
      <c r="AF61" s="42">
        <v>266.37071401632994</v>
      </c>
      <c r="AG61" s="42">
        <v>248.5426829427802</v>
      </c>
      <c r="AH61" s="42">
        <v>273.76485234052495</v>
      </c>
      <c r="AI61" s="42">
        <v>241.07900000000004</v>
      </c>
      <c r="AJ61" s="42">
        <v>189.977201845704</v>
      </c>
      <c r="AK61" s="42">
        <v>238.66248010365558</v>
      </c>
      <c r="AL61" s="42">
        <v>198.35302784403518</v>
      </c>
      <c r="AM61" s="42">
        <v>228.52099999999999</v>
      </c>
      <c r="AN61" s="42">
        <v>170.91700029307</v>
      </c>
    </row>
    <row r="62" spans="1:40" x14ac:dyDescent="0.25">
      <c r="A62" s="41" t="s">
        <v>12</v>
      </c>
      <c r="B62" s="39" t="s">
        <v>684</v>
      </c>
      <c r="C62" s="39" t="s">
        <v>795</v>
      </c>
      <c r="D62" s="39" t="s">
        <v>417</v>
      </c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3">
        <v>468.15800000000002</v>
      </c>
      <c r="V62" s="44">
        <v>1073.576</v>
      </c>
      <c r="W62" s="44">
        <v>886.05700000000002</v>
      </c>
      <c r="X62" s="44">
        <v>750.4</v>
      </c>
      <c r="Y62" s="42">
        <v>913.57159471352577</v>
      </c>
      <c r="Z62" s="42">
        <v>986.70611981497916</v>
      </c>
      <c r="AA62" s="42">
        <v>561.96500000000003</v>
      </c>
      <c r="AB62" s="42">
        <v>751.58326954811275</v>
      </c>
      <c r="AC62" s="42">
        <v>535.69000000000005</v>
      </c>
      <c r="AD62" s="42">
        <v>509.14809031553995</v>
      </c>
      <c r="AE62" s="42">
        <v>478.43303875680692</v>
      </c>
      <c r="AF62" s="42">
        <v>434.54399074227837</v>
      </c>
      <c r="AG62" s="42">
        <v>447.39152907155636</v>
      </c>
      <c r="AH62" s="42">
        <v>417.36213633975848</v>
      </c>
      <c r="AI62" s="42">
        <v>430.91399999999993</v>
      </c>
      <c r="AJ62" s="42">
        <v>391.79067099060006</v>
      </c>
      <c r="AK62" s="42">
        <v>437.04658056873598</v>
      </c>
      <c r="AL62" s="42">
        <v>414.73108980034937</v>
      </c>
      <c r="AM62" s="42">
        <v>415.27300000000008</v>
      </c>
      <c r="AN62" s="42">
        <v>429.78645674889441</v>
      </c>
    </row>
    <row r="63" spans="1:40" x14ac:dyDescent="0.25">
      <c r="A63" s="41" t="s">
        <v>12</v>
      </c>
      <c r="B63" s="39" t="s">
        <v>684</v>
      </c>
      <c r="C63" s="39" t="s">
        <v>796</v>
      </c>
      <c r="D63" s="39" t="s">
        <v>417</v>
      </c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3">
        <v>42.643999999999998</v>
      </c>
      <c r="V63" s="44">
        <v>136.32599999999999</v>
      </c>
      <c r="W63" s="44">
        <v>74.741</v>
      </c>
      <c r="X63" s="44">
        <v>100.4</v>
      </c>
      <c r="Y63" s="42">
        <v>117.14450337990002</v>
      </c>
      <c r="Z63" s="42">
        <v>84.03434789806002</v>
      </c>
      <c r="AA63" s="42">
        <v>93.71</v>
      </c>
      <c r="AB63" s="42">
        <v>130.42578022040158</v>
      </c>
      <c r="AC63" s="42">
        <v>85.409000000000006</v>
      </c>
      <c r="AD63" s="42">
        <v>70.057082193230016</v>
      </c>
      <c r="AE63" s="42">
        <v>72.610837102423204</v>
      </c>
      <c r="AF63" s="42">
        <v>69.416475787310404</v>
      </c>
      <c r="AG63" s="42">
        <v>65.818332763355201</v>
      </c>
      <c r="AH63" s="42">
        <v>39.928695493840991</v>
      </c>
      <c r="AI63" s="42">
        <v>58.966000000000001</v>
      </c>
      <c r="AJ63" s="42">
        <v>49.888829723653792</v>
      </c>
      <c r="AK63" s="42">
        <v>61.4615165481232</v>
      </c>
      <c r="AL63" s="42">
        <v>56.3170955102864</v>
      </c>
      <c r="AM63" s="42">
        <v>61.461000000000006</v>
      </c>
      <c r="AN63" s="42">
        <v>60.492118202208005</v>
      </c>
    </row>
    <row r="64" spans="1:40" x14ac:dyDescent="0.25">
      <c r="A64" s="41" t="s">
        <v>12</v>
      </c>
      <c r="B64" s="39" t="s">
        <v>684</v>
      </c>
      <c r="C64" s="39" t="s">
        <v>797</v>
      </c>
      <c r="D64" s="39" t="s">
        <v>417</v>
      </c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3">
        <v>133.03399999999999</v>
      </c>
      <c r="V64" s="44">
        <v>345.05399999999997</v>
      </c>
      <c r="W64" s="44">
        <v>225.636</v>
      </c>
      <c r="X64" s="44">
        <v>190.70400000000001</v>
      </c>
      <c r="Y64" s="42">
        <v>263.89271856461664</v>
      </c>
      <c r="Z64" s="42">
        <v>169.48938480934132</v>
      </c>
      <c r="AA64" s="42">
        <v>200.88699999999997</v>
      </c>
      <c r="AB64" s="42">
        <v>222.379181153064</v>
      </c>
      <c r="AC64" s="42">
        <v>185.83199999999999</v>
      </c>
      <c r="AD64" s="42">
        <v>157.04183984720004</v>
      </c>
      <c r="AE64" s="42">
        <v>130.6655310948268</v>
      </c>
      <c r="AF64" s="42">
        <v>104.17002089808001</v>
      </c>
      <c r="AG64" s="42">
        <v>159.31786254278401</v>
      </c>
      <c r="AH64" s="42">
        <v>98.726004568400398</v>
      </c>
      <c r="AI64" s="42">
        <v>147.28399999999999</v>
      </c>
      <c r="AJ64" s="42">
        <v>107.93228107147202</v>
      </c>
      <c r="AK64" s="42">
        <v>131.52265369425001</v>
      </c>
      <c r="AL64" s="42">
        <v>137.56783408779296</v>
      </c>
      <c r="AM64" s="42">
        <v>153.63200000000001</v>
      </c>
      <c r="AN64" s="42">
        <v>137.55125384534162</v>
      </c>
    </row>
    <row r="65" spans="1:40" x14ac:dyDescent="0.25">
      <c r="A65" s="41" t="s">
        <v>12</v>
      </c>
      <c r="B65" s="39" t="s">
        <v>684</v>
      </c>
      <c r="C65" s="39" t="s">
        <v>798</v>
      </c>
      <c r="D65" s="39" t="s">
        <v>417</v>
      </c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3">
        <v>183.12700000000001</v>
      </c>
      <c r="V65" s="44">
        <v>416.54599999999999</v>
      </c>
      <c r="W65" s="44">
        <v>208.63900000000001</v>
      </c>
      <c r="X65" s="44">
        <v>183.20099999999999</v>
      </c>
      <c r="Y65" s="42">
        <v>314.09113376696251</v>
      </c>
      <c r="Z65" s="42">
        <v>253.46857534970442</v>
      </c>
      <c r="AA65" s="42">
        <v>244.21499999999995</v>
      </c>
      <c r="AB65" s="42">
        <v>195.46571426261877</v>
      </c>
      <c r="AC65" s="42">
        <v>163.96800000000002</v>
      </c>
      <c r="AD65" s="42">
        <v>194.67479440745998</v>
      </c>
      <c r="AE65" s="42">
        <v>217.77444493992439</v>
      </c>
      <c r="AF65" s="42">
        <v>182.31765119861402</v>
      </c>
      <c r="AG65" s="42">
        <v>198.51766254762498</v>
      </c>
      <c r="AH65" s="42">
        <v>156.36289339024199</v>
      </c>
      <c r="AI65" s="42">
        <v>156.429</v>
      </c>
      <c r="AJ65" s="42">
        <v>120.70555252257478</v>
      </c>
      <c r="AK65" s="42">
        <v>123.252365350125</v>
      </c>
      <c r="AL65" s="42">
        <v>142.95203630720999</v>
      </c>
      <c r="AM65" s="42">
        <v>166.054</v>
      </c>
      <c r="AN65" s="42">
        <v>148.93149842813247</v>
      </c>
    </row>
    <row r="66" spans="1:40" x14ac:dyDescent="0.25">
      <c r="A66" s="41" t="s">
        <v>12</v>
      </c>
      <c r="B66" s="39" t="s">
        <v>684</v>
      </c>
      <c r="C66" s="39" t="s">
        <v>799</v>
      </c>
      <c r="D66" s="39" t="s">
        <v>417</v>
      </c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3">
        <v>121.22499999999999</v>
      </c>
      <c r="V66" s="44">
        <v>519.09500000000003</v>
      </c>
      <c r="W66" s="44">
        <v>368.93700000000001</v>
      </c>
      <c r="X66" s="44">
        <v>302.358</v>
      </c>
      <c r="Y66" s="42">
        <v>237.49029983760477</v>
      </c>
      <c r="Z66" s="42">
        <v>303.94977313774683</v>
      </c>
      <c r="AA66" s="42">
        <v>301.113</v>
      </c>
      <c r="AB66" s="42">
        <v>256.66734287963732</v>
      </c>
      <c r="AC66" s="42">
        <v>271.89999999999992</v>
      </c>
      <c r="AD66" s="42">
        <v>192.20660884920002</v>
      </c>
      <c r="AE66" s="42">
        <v>172.11203143709403</v>
      </c>
      <c r="AF66" s="42">
        <v>217.18257681146667</v>
      </c>
      <c r="AG66" s="42">
        <v>155.4913874885448</v>
      </c>
      <c r="AH66" s="42">
        <v>197.76174278900007</v>
      </c>
      <c r="AI66" s="42">
        <v>186.82599999999999</v>
      </c>
      <c r="AJ66" s="42">
        <v>151.92036983132641</v>
      </c>
      <c r="AK66" s="42">
        <v>178.23793151924519</v>
      </c>
      <c r="AL66" s="42">
        <v>145.824687400448</v>
      </c>
      <c r="AM66" s="42">
        <v>172.46699999999998</v>
      </c>
      <c r="AN66" s="42">
        <v>107.6468969321658</v>
      </c>
    </row>
    <row r="67" spans="1:40" x14ac:dyDescent="0.25">
      <c r="A67" s="41" t="s">
        <v>12</v>
      </c>
      <c r="B67" s="39" t="s">
        <v>684</v>
      </c>
      <c r="C67" s="39" t="s">
        <v>800</v>
      </c>
      <c r="D67" s="39" t="s">
        <v>417</v>
      </c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3">
        <v>84.283000000000001</v>
      </c>
      <c r="V67" s="44">
        <v>250.71199999999999</v>
      </c>
      <c r="W67" s="44">
        <v>154.499</v>
      </c>
      <c r="X67" s="44">
        <v>94.466000000000008</v>
      </c>
      <c r="Y67" s="42">
        <v>144.19771085575081</v>
      </c>
      <c r="Z67" s="42">
        <v>99.433529340566409</v>
      </c>
      <c r="AA67" s="42">
        <v>127.38600000000001</v>
      </c>
      <c r="AB67" s="42">
        <v>146.35984133273581</v>
      </c>
      <c r="AC67" s="42">
        <v>131.78800000000001</v>
      </c>
      <c r="AD67" s="42">
        <v>116.42928298872002</v>
      </c>
      <c r="AE67" s="42">
        <v>95.880292772721589</v>
      </c>
      <c r="AF67" s="42">
        <v>62.543876264658998</v>
      </c>
      <c r="AG67" s="42">
        <v>78.58906721884351</v>
      </c>
      <c r="AH67" s="42">
        <v>89.799090295698008</v>
      </c>
      <c r="AI67" s="42">
        <v>103.095</v>
      </c>
      <c r="AJ67" s="42">
        <v>88.775668648636199</v>
      </c>
      <c r="AK67" s="42">
        <v>105.55147872505601</v>
      </c>
      <c r="AL67" s="42">
        <v>62.429898521633994</v>
      </c>
      <c r="AM67" s="42">
        <v>88.617000000000004</v>
      </c>
      <c r="AN67" s="42">
        <v>65.478689931491999</v>
      </c>
    </row>
    <row r="68" spans="1:40" x14ac:dyDescent="0.25">
      <c r="A68" s="41" t="s">
        <v>12</v>
      </c>
      <c r="B68" s="39" t="s">
        <v>684</v>
      </c>
      <c r="C68" s="39" t="s">
        <v>801</v>
      </c>
      <c r="D68" s="39" t="s">
        <v>417</v>
      </c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3">
        <v>52.319000000000003</v>
      </c>
      <c r="V68" s="44">
        <v>312.33</v>
      </c>
      <c r="W68" s="44">
        <v>94.760999999999996</v>
      </c>
      <c r="X68" s="44">
        <v>105.462</v>
      </c>
      <c r="Y68" s="42">
        <v>60.401248405024006</v>
      </c>
      <c r="Z68" s="42">
        <v>55.282013249311191</v>
      </c>
      <c r="AA68" s="42">
        <v>84.851000000000013</v>
      </c>
      <c r="AB68" s="42">
        <v>79.309400870145993</v>
      </c>
      <c r="AC68" s="42">
        <v>77.659000000000006</v>
      </c>
      <c r="AD68" s="42">
        <v>44.601056429399996</v>
      </c>
      <c r="AE68" s="42">
        <v>69.457198958736015</v>
      </c>
      <c r="AF68" s="42">
        <v>31.420082154265199</v>
      </c>
      <c r="AG68" s="42">
        <v>44.2061456352723</v>
      </c>
      <c r="AH68" s="42">
        <v>45.685707883289595</v>
      </c>
      <c r="AI68" s="42">
        <v>69.649000000000001</v>
      </c>
      <c r="AJ68" s="42">
        <v>74.783701617970806</v>
      </c>
      <c r="AK68" s="42">
        <v>60.392786218596015</v>
      </c>
      <c r="AL68" s="42">
        <v>36.108122003570394</v>
      </c>
      <c r="AM68" s="42">
        <v>46.171999999999997</v>
      </c>
      <c r="AN68" s="42">
        <v>39.273987446218804</v>
      </c>
    </row>
    <row r="69" spans="1:40" x14ac:dyDescent="0.25">
      <c r="A69" s="41" t="s">
        <v>12</v>
      </c>
      <c r="B69" s="39" t="s">
        <v>684</v>
      </c>
      <c r="C69" s="39" t="s">
        <v>802</v>
      </c>
      <c r="D69" s="39" t="s">
        <v>417</v>
      </c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3">
        <v>75.912000000000006</v>
      </c>
      <c r="V69" s="44">
        <v>235.815</v>
      </c>
      <c r="W69" s="44">
        <v>139.15199999999999</v>
      </c>
      <c r="X69" s="44">
        <v>120.813</v>
      </c>
      <c r="Y69" s="42">
        <v>157.02018008319399</v>
      </c>
      <c r="Z69" s="42">
        <v>134.76324445739701</v>
      </c>
      <c r="AA69" s="42">
        <v>103.08</v>
      </c>
      <c r="AB69" s="42">
        <v>99.197432270779998</v>
      </c>
      <c r="AC69" s="42">
        <v>112.108</v>
      </c>
      <c r="AD69" s="42">
        <v>99.999576966600003</v>
      </c>
      <c r="AE69" s="42">
        <v>130.30907039113598</v>
      </c>
      <c r="AF69" s="42">
        <v>87.662995040827212</v>
      </c>
      <c r="AG69" s="42">
        <v>112.79990688429601</v>
      </c>
      <c r="AH69" s="42">
        <v>124.33292131691201</v>
      </c>
      <c r="AI69" s="42">
        <v>117.789</v>
      </c>
      <c r="AJ69" s="42">
        <v>110.33159862273379</v>
      </c>
      <c r="AK69" s="42">
        <v>92.452122666672011</v>
      </c>
      <c r="AL69" s="42">
        <v>105.375645394125</v>
      </c>
      <c r="AM69" s="42">
        <v>125.14500000000001</v>
      </c>
      <c r="AN69" s="42">
        <v>92.968258741106396</v>
      </c>
    </row>
    <row r="70" spans="1:40" x14ac:dyDescent="0.25">
      <c r="A70" s="41" t="s">
        <v>12</v>
      </c>
      <c r="B70" s="39" t="s">
        <v>684</v>
      </c>
      <c r="C70" s="39" t="s">
        <v>803</v>
      </c>
      <c r="D70" s="39" t="s">
        <v>417</v>
      </c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3">
        <v>95.522999999999996</v>
      </c>
      <c r="V70" s="44">
        <v>351.17</v>
      </c>
      <c r="W70" s="44">
        <v>168.99600000000001</v>
      </c>
      <c r="X70" s="44">
        <v>138.517</v>
      </c>
      <c r="Y70" s="42">
        <v>110.159571979975</v>
      </c>
      <c r="Z70" s="42">
        <v>90.839806601391999</v>
      </c>
      <c r="AA70" s="42">
        <v>103.512</v>
      </c>
      <c r="AB70" s="42">
        <v>124.89219708362282</v>
      </c>
      <c r="AC70" s="42">
        <v>104.876</v>
      </c>
      <c r="AD70" s="42">
        <v>80.464603451399995</v>
      </c>
      <c r="AE70" s="42">
        <v>68.275311337200009</v>
      </c>
      <c r="AF70" s="42">
        <v>80.080853936294602</v>
      </c>
      <c r="AG70" s="42">
        <v>106.13268571792044</v>
      </c>
      <c r="AH70" s="42">
        <v>77.501912237274013</v>
      </c>
      <c r="AI70" s="42">
        <v>83.167000000000002</v>
      </c>
      <c r="AJ70" s="42">
        <v>69.231435310325608</v>
      </c>
      <c r="AK70" s="42">
        <v>76.719512302201593</v>
      </c>
      <c r="AL70" s="42">
        <v>84.160992217176016</v>
      </c>
      <c r="AM70" s="42">
        <v>73.590999999999994</v>
      </c>
      <c r="AN70" s="42">
        <v>61.860070950650005</v>
      </c>
    </row>
    <row r="71" spans="1:40" x14ac:dyDescent="0.25">
      <c r="A71" s="41" t="s">
        <v>12</v>
      </c>
      <c r="B71" s="39" t="s">
        <v>684</v>
      </c>
      <c r="C71" s="39" t="s">
        <v>804</v>
      </c>
      <c r="D71" s="39" t="s">
        <v>417</v>
      </c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3">
        <v>68.744</v>
      </c>
      <c r="V71" s="44">
        <v>393.34100000000001</v>
      </c>
      <c r="W71" s="44">
        <v>144.18</v>
      </c>
      <c r="X71" s="44">
        <v>127.87700000000001</v>
      </c>
      <c r="Y71" s="42">
        <v>138.24360941286483</v>
      </c>
      <c r="Z71" s="42">
        <v>107.053554502089</v>
      </c>
      <c r="AA71" s="42">
        <v>113.16199999999999</v>
      </c>
      <c r="AB71" s="42">
        <v>108.62332435499999</v>
      </c>
      <c r="AC71" s="42">
        <v>85.323999999999998</v>
      </c>
      <c r="AD71" s="42">
        <v>112.20992998289999</v>
      </c>
      <c r="AE71" s="42">
        <v>86.978751678318488</v>
      </c>
      <c r="AF71" s="42">
        <v>80.494006613949594</v>
      </c>
      <c r="AG71" s="42">
        <v>74.109300760627207</v>
      </c>
      <c r="AH71" s="42">
        <v>86.252003125487093</v>
      </c>
      <c r="AI71" s="42">
        <v>71.515000000000001</v>
      </c>
      <c r="AJ71" s="42">
        <v>67.183231029407992</v>
      </c>
      <c r="AK71" s="42">
        <v>66.405883381536</v>
      </c>
      <c r="AL71" s="42">
        <v>79.707255310320022</v>
      </c>
      <c r="AM71" s="42">
        <v>89.55</v>
      </c>
      <c r="AN71" s="42">
        <v>51.365626412664007</v>
      </c>
    </row>
    <row r="72" spans="1:40" x14ac:dyDescent="0.25">
      <c r="A72" s="41" t="s">
        <v>12</v>
      </c>
      <c r="B72" s="39" t="s">
        <v>684</v>
      </c>
      <c r="C72" s="39" t="s">
        <v>805</v>
      </c>
      <c r="D72" s="39" t="s">
        <v>417</v>
      </c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3">
        <v>51.140999999999998</v>
      </c>
      <c r="V72" s="44">
        <v>127.021</v>
      </c>
      <c r="W72" s="44">
        <v>82.995000000000005</v>
      </c>
      <c r="X72" s="44">
        <v>87.745000000000005</v>
      </c>
      <c r="Y72" s="42">
        <v>101.27935148379359</v>
      </c>
      <c r="Z72" s="42">
        <v>73.791856100852996</v>
      </c>
      <c r="AA72" s="42">
        <v>58.423999999999999</v>
      </c>
      <c r="AB72" s="42">
        <v>59.064773650627501</v>
      </c>
      <c r="AC72" s="42">
        <v>67.891000000000005</v>
      </c>
      <c r="AD72" s="42">
        <v>50.510425498119993</v>
      </c>
      <c r="AE72" s="42">
        <v>40.216988063167804</v>
      </c>
      <c r="AF72" s="42">
        <v>46.957767408078993</v>
      </c>
      <c r="AG72" s="42">
        <v>65.941942751879992</v>
      </c>
      <c r="AH72" s="42">
        <v>43.273500027859207</v>
      </c>
      <c r="AI72" s="42">
        <v>62.381000000000014</v>
      </c>
      <c r="AJ72" s="42">
        <v>44.644060056052801</v>
      </c>
      <c r="AK72" s="42">
        <v>62.542206599619597</v>
      </c>
      <c r="AL72" s="42">
        <v>51.464390406454001</v>
      </c>
      <c r="AM72" s="42">
        <v>49.888999999999989</v>
      </c>
      <c r="AN72" s="42">
        <v>36.480325379140801</v>
      </c>
    </row>
    <row r="73" spans="1:40" x14ac:dyDescent="0.25">
      <c r="A73" s="41" t="s">
        <v>12</v>
      </c>
      <c r="B73" s="39" t="s">
        <v>684</v>
      </c>
      <c r="C73" s="39" t="s">
        <v>806</v>
      </c>
      <c r="D73" s="39" t="s">
        <v>417</v>
      </c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3">
        <v>65.847999999999999</v>
      </c>
      <c r="V73" s="44">
        <v>299.26600000000002</v>
      </c>
      <c r="W73" s="44">
        <v>57.749000000000002</v>
      </c>
      <c r="X73" s="44">
        <v>51.361000000000004</v>
      </c>
      <c r="Y73" s="42">
        <v>115.03273105282</v>
      </c>
      <c r="Z73" s="42">
        <v>109.00860429045842</v>
      </c>
      <c r="AA73" s="42">
        <v>91.614999999999995</v>
      </c>
      <c r="AB73" s="42">
        <v>94.599479601675981</v>
      </c>
      <c r="AC73" s="42">
        <v>115.355</v>
      </c>
      <c r="AD73" s="42">
        <v>140.80332378861002</v>
      </c>
      <c r="AE73" s="42">
        <v>101.81296011242399</v>
      </c>
      <c r="AF73" s="42">
        <v>55.206575937611994</v>
      </c>
      <c r="AG73" s="42">
        <v>70.701000783326407</v>
      </c>
      <c r="AH73" s="42">
        <v>94.521408392555983</v>
      </c>
      <c r="AI73" s="42">
        <v>72.837999999999994</v>
      </c>
      <c r="AJ73" s="42">
        <v>74.72181135632637</v>
      </c>
      <c r="AK73" s="42">
        <v>58.397026362959991</v>
      </c>
      <c r="AL73" s="42">
        <v>65.352670643723997</v>
      </c>
      <c r="AM73" s="42">
        <v>83.34</v>
      </c>
      <c r="AN73" s="42">
        <v>77.286380823196794</v>
      </c>
    </row>
    <row r="74" spans="1:40" x14ac:dyDescent="0.25">
      <c r="A74" s="41" t="s">
        <v>808</v>
      </c>
      <c r="B74" s="39" t="s">
        <v>684</v>
      </c>
      <c r="C74" s="39" t="s">
        <v>789</v>
      </c>
      <c r="D74" s="39" t="s">
        <v>417</v>
      </c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3">
        <v>27906.405999999999</v>
      </c>
      <c r="V74" s="44">
        <v>32663.948</v>
      </c>
      <c r="W74" s="44">
        <v>28189.665000000001</v>
      </c>
      <c r="X74" s="44">
        <v>30657.206000000002</v>
      </c>
      <c r="Y74" s="34">
        <v>29520.941999999995</v>
      </c>
      <c r="Z74" s="34">
        <v>27563.690000000002</v>
      </c>
      <c r="AA74" s="34">
        <v>30673.829000000005</v>
      </c>
      <c r="AB74" s="34">
        <v>28241.358999999997</v>
      </c>
      <c r="AC74" s="34">
        <v>30128.934000000001</v>
      </c>
      <c r="AD74" s="34">
        <v>27978.460999999996</v>
      </c>
      <c r="AE74" s="34">
        <v>26647.473000000005</v>
      </c>
      <c r="AF74" s="34">
        <v>27567.177999999993</v>
      </c>
      <c r="AG74" s="34">
        <v>27374.659999999996</v>
      </c>
      <c r="AH74" s="34">
        <v>26945.707999999999</v>
      </c>
      <c r="AI74" s="34">
        <v>31184.734000000004</v>
      </c>
      <c r="AJ74" s="34">
        <v>28121.876000000004</v>
      </c>
      <c r="AK74" s="42">
        <v>30561.898000000001</v>
      </c>
      <c r="AL74" s="42">
        <v>28221.3</v>
      </c>
      <c r="AM74" s="34">
        <v>28820.358000000007</v>
      </c>
      <c r="AN74" s="34">
        <v>29098.556000000004</v>
      </c>
    </row>
    <row r="75" spans="1:40" x14ac:dyDescent="0.25">
      <c r="A75" s="41" t="s">
        <v>808</v>
      </c>
      <c r="B75" s="39" t="s">
        <v>684</v>
      </c>
      <c r="C75" s="39" t="s">
        <v>790</v>
      </c>
      <c r="D75" s="39" t="s">
        <v>417</v>
      </c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3">
        <v>3914.1959999999999</v>
      </c>
      <c r="V75" s="44">
        <v>4558.5690000000004</v>
      </c>
      <c r="W75" s="44">
        <v>4063.2829999999999</v>
      </c>
      <c r="X75" s="44">
        <v>4344.8730000000005</v>
      </c>
      <c r="Y75" s="42"/>
      <c r="Z75" s="42"/>
      <c r="AA75" s="42"/>
      <c r="AB75" s="42"/>
      <c r="AC75" s="42"/>
      <c r="AD75" s="42"/>
      <c r="AE75" s="42"/>
      <c r="AF75" s="42"/>
      <c r="AG75" s="42">
        <f t="shared" ref="AG75:AN75" si="0">AG3-AG21</f>
        <v>3848.0793353999989</v>
      </c>
      <c r="AH75" s="42">
        <f t="shared" si="0"/>
        <v>3807.6186416599994</v>
      </c>
      <c r="AI75" s="42">
        <f t="shared" si="0"/>
        <v>4184.0650000000005</v>
      </c>
      <c r="AJ75" s="42">
        <f t="shared" si="0"/>
        <v>3963.8060552399993</v>
      </c>
      <c r="AK75" s="42">
        <f t="shared" si="0"/>
        <v>4056.4294848</v>
      </c>
      <c r="AL75" s="42">
        <f t="shared" si="0"/>
        <v>3921.6707066899999</v>
      </c>
      <c r="AM75" s="42">
        <f t="shared" si="0"/>
        <v>3972.902</v>
      </c>
      <c r="AN75" s="42">
        <f t="shared" si="0"/>
        <v>3960.0433598200007</v>
      </c>
    </row>
    <row r="76" spans="1:40" x14ac:dyDescent="0.25">
      <c r="A76" s="41" t="s">
        <v>808</v>
      </c>
      <c r="B76" s="39" t="s">
        <v>684</v>
      </c>
      <c r="C76" s="39" t="s">
        <v>791</v>
      </c>
      <c r="D76" s="39" t="s">
        <v>417</v>
      </c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3">
        <v>448.90600000000001</v>
      </c>
      <c r="V76" s="44">
        <v>541.572</v>
      </c>
      <c r="W76" s="44">
        <v>434.94600000000003</v>
      </c>
      <c r="X76" s="44">
        <v>469.197</v>
      </c>
      <c r="Y76" s="42"/>
      <c r="Z76" s="42"/>
      <c r="AA76" s="42"/>
      <c r="AB76" s="42"/>
      <c r="AC76" s="42"/>
      <c r="AD76" s="42"/>
      <c r="AE76" s="42"/>
      <c r="AF76" s="42"/>
      <c r="AG76" s="42">
        <f t="shared" ref="AG76:AH91" si="1">AG4-AG22</f>
        <v>454.08434681999995</v>
      </c>
      <c r="AH76" s="42">
        <f t="shared" si="1"/>
        <v>441.00582885999995</v>
      </c>
      <c r="AI76" s="42">
        <f t="shared" ref="AI76:AJ76" si="2">AI4-AI22</f>
        <v>462.73800000000017</v>
      </c>
      <c r="AJ76" s="42">
        <f t="shared" si="2"/>
        <v>432.28631094000002</v>
      </c>
      <c r="AK76" s="42">
        <f t="shared" ref="AK76:AL91" si="3">AK4-AK22</f>
        <v>461.89767676000008</v>
      </c>
      <c r="AL76" s="42">
        <f t="shared" si="3"/>
        <v>470.45267699999988</v>
      </c>
      <c r="AM76" s="42">
        <f t="shared" ref="AM76:AN76" si="4">AM4-AM22</f>
        <v>424.35500000000002</v>
      </c>
      <c r="AN76" s="42">
        <f t="shared" si="4"/>
        <v>473.24849901999994</v>
      </c>
    </row>
    <row r="77" spans="1:40" x14ac:dyDescent="0.25">
      <c r="A77" s="41" t="s">
        <v>808</v>
      </c>
      <c r="B77" s="39" t="s">
        <v>684</v>
      </c>
      <c r="C77" s="39" t="s">
        <v>792</v>
      </c>
      <c r="D77" s="39" t="s">
        <v>417</v>
      </c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3">
        <v>1282.123</v>
      </c>
      <c r="V77" s="44">
        <v>1394.587</v>
      </c>
      <c r="W77" s="44">
        <v>1248.7550000000001</v>
      </c>
      <c r="X77" s="44">
        <v>1374.136</v>
      </c>
      <c r="Y77" s="42"/>
      <c r="Z77" s="42"/>
      <c r="AA77" s="42"/>
      <c r="AB77" s="42"/>
      <c r="AC77" s="42"/>
      <c r="AD77" s="42"/>
      <c r="AE77" s="42"/>
      <c r="AF77" s="42"/>
      <c r="AG77" s="42">
        <f t="shared" si="1"/>
        <v>1316.9154189399997</v>
      </c>
      <c r="AH77" s="42">
        <f t="shared" si="1"/>
        <v>1314.7478057599997</v>
      </c>
      <c r="AI77" s="42">
        <f t="shared" ref="AI77:AJ77" si="5">AI5-AI23</f>
        <v>1524.3390000000004</v>
      </c>
      <c r="AJ77" s="42">
        <f t="shared" si="5"/>
        <v>1342.18953225</v>
      </c>
      <c r="AK77" s="42">
        <f t="shared" si="3"/>
        <v>1460.0015051800001</v>
      </c>
      <c r="AL77" s="42">
        <f t="shared" si="3"/>
        <v>1339.0845440000003</v>
      </c>
      <c r="AM77" s="42">
        <f t="shared" ref="AM77:AN77" si="6">AM5-AM23</f>
        <v>1474.0529999999999</v>
      </c>
      <c r="AN77" s="42">
        <f t="shared" si="6"/>
        <v>1415.5487145000002</v>
      </c>
    </row>
    <row r="78" spans="1:40" x14ac:dyDescent="0.25">
      <c r="A78" s="41" t="s">
        <v>808</v>
      </c>
      <c r="B78" s="39" t="s">
        <v>684</v>
      </c>
      <c r="C78" s="39" t="s">
        <v>793</v>
      </c>
      <c r="D78" s="39" t="s">
        <v>417</v>
      </c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3">
        <v>860.26800000000003</v>
      </c>
      <c r="V78" s="44">
        <v>988.03300000000002</v>
      </c>
      <c r="W78" s="44">
        <v>866</v>
      </c>
      <c r="X78" s="44">
        <v>1061.9390000000001</v>
      </c>
      <c r="Y78" s="42"/>
      <c r="Z78" s="42"/>
      <c r="AA78" s="42"/>
      <c r="AB78" s="42"/>
      <c r="AC78" s="42"/>
      <c r="AD78" s="42"/>
      <c r="AE78" s="42"/>
      <c r="AF78" s="42"/>
      <c r="AG78" s="42">
        <f t="shared" si="1"/>
        <v>896.21360127999992</v>
      </c>
      <c r="AH78" s="42">
        <f t="shared" si="1"/>
        <v>927.45969032000016</v>
      </c>
      <c r="AI78" s="42">
        <f t="shared" ref="AI78:AJ78" si="7">AI6-AI24</f>
        <v>1000.2569999999998</v>
      </c>
      <c r="AJ78" s="42">
        <f t="shared" si="7"/>
        <v>902.56027133999987</v>
      </c>
      <c r="AK78" s="42">
        <f t="shared" si="3"/>
        <v>953.65139687999999</v>
      </c>
      <c r="AL78" s="42">
        <f t="shared" si="3"/>
        <v>871.43107229999987</v>
      </c>
      <c r="AM78" s="42">
        <f t="shared" ref="AM78:AN78" si="8">AM6-AM24</f>
        <v>959.85300000000007</v>
      </c>
      <c r="AN78" s="42">
        <f t="shared" si="8"/>
        <v>909.12926809999976</v>
      </c>
    </row>
    <row r="79" spans="1:40" x14ac:dyDescent="0.25">
      <c r="A79" s="41" t="s">
        <v>808</v>
      </c>
      <c r="B79" s="39" t="s">
        <v>684</v>
      </c>
      <c r="C79" s="39" t="s">
        <v>794</v>
      </c>
      <c r="D79" s="39" t="s">
        <v>417</v>
      </c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3">
        <v>3401.5630000000001</v>
      </c>
      <c r="V79" s="44">
        <v>4128.7470000000003</v>
      </c>
      <c r="W79" s="44">
        <v>3538.7089999999998</v>
      </c>
      <c r="X79" s="44">
        <v>3708.7760000000003</v>
      </c>
      <c r="Y79" s="42"/>
      <c r="Z79" s="42"/>
      <c r="AA79" s="42"/>
      <c r="AB79" s="42"/>
      <c r="AC79" s="42"/>
      <c r="AD79" s="42"/>
      <c r="AE79" s="42"/>
      <c r="AF79" s="42"/>
      <c r="AG79" s="42">
        <f t="shared" si="1"/>
        <v>3276.1097171400006</v>
      </c>
      <c r="AH79" s="42">
        <f t="shared" si="1"/>
        <v>3274.2127575000004</v>
      </c>
      <c r="AI79" s="42">
        <f t="shared" ref="AI79:AJ79" si="9">AI7-AI25</f>
        <v>3773.1760000000004</v>
      </c>
      <c r="AJ79" s="42">
        <f t="shared" si="9"/>
        <v>3401.7746899000003</v>
      </c>
      <c r="AK79" s="42">
        <f t="shared" si="3"/>
        <v>3762.7256515600002</v>
      </c>
      <c r="AL79" s="42">
        <f t="shared" si="3"/>
        <v>3282.9260004800008</v>
      </c>
      <c r="AM79" s="42">
        <f t="shared" ref="AM79:AN79" si="10">AM7-AM25</f>
        <v>3365.9450000000006</v>
      </c>
      <c r="AN79" s="42">
        <f t="shared" si="10"/>
        <v>3610.9202801000001</v>
      </c>
    </row>
    <row r="80" spans="1:40" x14ac:dyDescent="0.25">
      <c r="A80" s="41" t="s">
        <v>808</v>
      </c>
      <c r="B80" s="39" t="s">
        <v>684</v>
      </c>
      <c r="C80" s="39" t="s">
        <v>795</v>
      </c>
      <c r="D80" s="39" t="s">
        <v>417</v>
      </c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3">
        <v>3924.8380000000002</v>
      </c>
      <c r="V80" s="44">
        <v>4607.3710000000001</v>
      </c>
      <c r="W80" s="44">
        <v>4047.3319999999999</v>
      </c>
      <c r="X80" s="44">
        <v>4419.1410000000005</v>
      </c>
      <c r="Y80" s="42"/>
      <c r="Z80" s="42"/>
      <c r="AA80" s="42"/>
      <c r="AB80" s="42"/>
      <c r="AC80" s="42"/>
      <c r="AD80" s="42"/>
      <c r="AE80" s="42"/>
      <c r="AF80" s="42"/>
      <c r="AG80" s="42">
        <f t="shared" si="1"/>
        <v>4255.8744605400016</v>
      </c>
      <c r="AH80" s="42">
        <f t="shared" si="1"/>
        <v>4208.1987573599999</v>
      </c>
      <c r="AI80" s="42">
        <f t="shared" ref="AI80:AJ80" si="11">AI8-AI26</f>
        <v>4656.7450000000017</v>
      </c>
      <c r="AJ80" s="42">
        <f t="shared" si="11"/>
        <v>4521.3877016000006</v>
      </c>
      <c r="AK80" s="42">
        <f t="shared" si="3"/>
        <v>4628.6599123200003</v>
      </c>
      <c r="AL80" s="42">
        <f t="shared" si="3"/>
        <v>4249.5789026899984</v>
      </c>
      <c r="AM80" s="42">
        <f t="shared" ref="AM80:AN80" si="12">AM8-AM26</f>
        <v>4479.6899999999987</v>
      </c>
      <c r="AN80" s="42">
        <f t="shared" si="12"/>
        <v>4612.9053185599996</v>
      </c>
    </row>
    <row r="81" spans="1:40" x14ac:dyDescent="0.25">
      <c r="A81" s="41" t="s">
        <v>808</v>
      </c>
      <c r="B81" s="39" t="s">
        <v>684</v>
      </c>
      <c r="C81" s="39" t="s">
        <v>796</v>
      </c>
      <c r="D81" s="39" t="s">
        <v>417</v>
      </c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3">
        <v>841.95600000000002</v>
      </c>
      <c r="V81" s="44">
        <v>955.39400000000001</v>
      </c>
      <c r="W81" s="44">
        <v>733.71500000000003</v>
      </c>
      <c r="X81" s="44">
        <v>781.10699999999997</v>
      </c>
      <c r="Y81" s="42"/>
      <c r="Z81" s="42"/>
      <c r="AA81" s="42"/>
      <c r="AB81" s="42"/>
      <c r="AC81" s="42"/>
      <c r="AD81" s="42"/>
      <c r="AE81" s="42"/>
      <c r="AF81" s="42"/>
      <c r="AG81" s="42">
        <f t="shared" si="1"/>
        <v>760.90976855999997</v>
      </c>
      <c r="AH81" s="42">
        <f t="shared" si="1"/>
        <v>740.96325457000012</v>
      </c>
      <c r="AI81" s="42">
        <f t="shared" ref="AI81:AJ81" si="13">AI9-AI27</f>
        <v>810.27300000000014</v>
      </c>
      <c r="AJ81" s="42">
        <f t="shared" si="13"/>
        <v>836.45604666000008</v>
      </c>
      <c r="AK81" s="42">
        <f t="shared" si="3"/>
        <v>762.50959792000003</v>
      </c>
      <c r="AL81" s="42">
        <f t="shared" si="3"/>
        <v>768.52296204000004</v>
      </c>
      <c r="AM81" s="42">
        <f t="shared" ref="AM81:AN81" si="14">AM9-AM27</f>
        <v>756.91600000000017</v>
      </c>
      <c r="AN81" s="42">
        <f t="shared" si="14"/>
        <v>786.92560320000007</v>
      </c>
    </row>
    <row r="82" spans="1:40" x14ac:dyDescent="0.25">
      <c r="A82" s="41" t="s">
        <v>808</v>
      </c>
      <c r="B82" s="39" t="s">
        <v>684</v>
      </c>
      <c r="C82" s="39" t="s">
        <v>797</v>
      </c>
      <c r="D82" s="39" t="s">
        <v>417</v>
      </c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3">
        <v>1499.165</v>
      </c>
      <c r="V82" s="44">
        <v>1775.895</v>
      </c>
      <c r="W82" s="44">
        <v>1504.6079999999999</v>
      </c>
      <c r="X82" s="44">
        <v>1615.1670000000001</v>
      </c>
      <c r="Y82" s="42"/>
      <c r="Z82" s="42"/>
      <c r="AA82" s="42"/>
      <c r="AB82" s="42"/>
      <c r="AC82" s="42"/>
      <c r="AD82" s="42"/>
      <c r="AE82" s="42"/>
      <c r="AF82" s="42"/>
      <c r="AG82" s="42">
        <f t="shared" si="1"/>
        <v>1681.3322735999996</v>
      </c>
      <c r="AH82" s="42">
        <f t="shared" si="1"/>
        <v>1599.9274405199999</v>
      </c>
      <c r="AI82" s="42">
        <f t="shared" ref="AI82:AJ82" si="15">AI10-AI28</f>
        <v>1776.1569999999997</v>
      </c>
      <c r="AJ82" s="42">
        <f t="shared" si="15"/>
        <v>1566.2368944</v>
      </c>
      <c r="AK82" s="42">
        <f t="shared" si="3"/>
        <v>1846.55748988</v>
      </c>
      <c r="AL82" s="42">
        <f t="shared" si="3"/>
        <v>1638.4353924900001</v>
      </c>
      <c r="AM82" s="42">
        <f t="shared" ref="AM82:AN82" si="16">AM10-AM28</f>
        <v>1646.9969999999998</v>
      </c>
      <c r="AN82" s="42">
        <f t="shared" si="16"/>
        <v>1743.5605136399995</v>
      </c>
    </row>
    <row r="83" spans="1:40" x14ac:dyDescent="0.25">
      <c r="A83" s="41" t="s">
        <v>808</v>
      </c>
      <c r="B83" s="39" t="s">
        <v>684</v>
      </c>
      <c r="C83" s="39" t="s">
        <v>798</v>
      </c>
      <c r="D83" s="39" t="s">
        <v>417</v>
      </c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3">
        <v>2135.3200000000002</v>
      </c>
      <c r="V83" s="44">
        <v>2385.2420000000002</v>
      </c>
      <c r="W83" s="44">
        <v>2134.9</v>
      </c>
      <c r="X83" s="44">
        <v>2311.8780000000002</v>
      </c>
      <c r="Y83" s="42"/>
      <c r="Z83" s="42"/>
      <c r="AA83" s="42"/>
      <c r="AB83" s="42"/>
      <c r="AC83" s="42"/>
      <c r="AD83" s="42"/>
      <c r="AE83" s="42"/>
      <c r="AF83" s="42"/>
      <c r="AG83" s="42">
        <f t="shared" si="1"/>
        <v>2021.7139125000003</v>
      </c>
      <c r="AH83" s="42">
        <f t="shared" si="1"/>
        <v>1919.0605448300003</v>
      </c>
      <c r="AI83" s="42">
        <f t="shared" ref="AI83:AJ83" si="17">AI11-AI29</f>
        <v>2200.4110000000001</v>
      </c>
      <c r="AJ83" s="42">
        <f t="shared" si="17"/>
        <v>2103.56161071</v>
      </c>
      <c r="AK83" s="42">
        <f t="shared" si="3"/>
        <v>2161.7812875</v>
      </c>
      <c r="AL83" s="42">
        <f t="shared" si="3"/>
        <v>2137.8690692999999</v>
      </c>
      <c r="AM83" s="42">
        <f t="shared" ref="AM83:AN83" si="18">AM11-AM29</f>
        <v>2234.5159999999996</v>
      </c>
      <c r="AN83" s="42">
        <f t="shared" si="18"/>
        <v>2064.1052032500002</v>
      </c>
    </row>
    <row r="84" spans="1:40" x14ac:dyDescent="0.25">
      <c r="A84" s="41" t="s">
        <v>808</v>
      </c>
      <c r="B84" s="39" t="s">
        <v>684</v>
      </c>
      <c r="C84" s="39" t="s">
        <v>799</v>
      </c>
      <c r="D84" s="39" t="s">
        <v>417</v>
      </c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3">
        <v>1942.989</v>
      </c>
      <c r="V84" s="44">
        <v>2311.6959999999999</v>
      </c>
      <c r="W84" s="44">
        <v>2316.1480000000001</v>
      </c>
      <c r="X84" s="44">
        <v>2407.9740000000002</v>
      </c>
      <c r="Y84" s="42"/>
      <c r="Z84" s="42"/>
      <c r="AA84" s="42"/>
      <c r="AB84" s="42"/>
      <c r="AC84" s="42"/>
      <c r="AD84" s="42"/>
      <c r="AE84" s="42"/>
      <c r="AF84" s="42"/>
      <c r="AG84" s="42">
        <f t="shared" si="1"/>
        <v>1976.2434568800004</v>
      </c>
      <c r="AH84" s="42">
        <f t="shared" si="1"/>
        <v>1871.5645617499995</v>
      </c>
      <c r="AI84" s="42">
        <f t="shared" ref="AI84:AJ84" si="19">AI12-AI30</f>
        <v>2267.4649999999992</v>
      </c>
      <c r="AJ84" s="42">
        <f t="shared" si="19"/>
        <v>1944.6649431599999</v>
      </c>
      <c r="AK84" s="42">
        <f t="shared" si="3"/>
        <v>2263.5368491899999</v>
      </c>
      <c r="AL84" s="42">
        <f t="shared" si="3"/>
        <v>2102.21497344</v>
      </c>
      <c r="AM84" s="42">
        <f t="shared" ref="AM84:AN84" si="20">AM12-AM30</f>
        <v>2008.5270000000005</v>
      </c>
      <c r="AN84" s="42">
        <f t="shared" si="20"/>
        <v>2081.8784489399995</v>
      </c>
    </row>
    <row r="85" spans="1:40" x14ac:dyDescent="0.25">
      <c r="A85" s="41" t="s">
        <v>808</v>
      </c>
      <c r="B85" s="39" t="s">
        <v>684</v>
      </c>
      <c r="C85" s="39" t="s">
        <v>800</v>
      </c>
      <c r="D85" s="39" t="s">
        <v>417</v>
      </c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3">
        <v>1257.942</v>
      </c>
      <c r="V85" s="44">
        <v>1368.9949999999999</v>
      </c>
      <c r="W85" s="44">
        <v>1227.8610000000001</v>
      </c>
      <c r="X85" s="44">
        <v>1380.279</v>
      </c>
      <c r="Y85" s="42"/>
      <c r="Z85" s="42"/>
      <c r="AA85" s="42"/>
      <c r="AB85" s="42"/>
      <c r="AC85" s="42"/>
      <c r="AD85" s="42"/>
      <c r="AE85" s="42"/>
      <c r="AF85" s="42"/>
      <c r="AG85" s="42">
        <f t="shared" si="1"/>
        <v>1182.6516150900002</v>
      </c>
      <c r="AH85" s="42">
        <f t="shared" si="1"/>
        <v>1127.9380158999998</v>
      </c>
      <c r="AI85" s="42">
        <f t="shared" ref="AI85:AJ85" si="21">AI13-AI31</f>
        <v>1322.5039999999999</v>
      </c>
      <c r="AJ85" s="42">
        <f t="shared" si="21"/>
        <v>1200.05694963</v>
      </c>
      <c r="AK85" s="42">
        <f t="shared" si="3"/>
        <v>1365.7120175999999</v>
      </c>
      <c r="AL85" s="42">
        <f t="shared" si="3"/>
        <v>1259.5445331000001</v>
      </c>
      <c r="AM85" s="42">
        <f t="shared" ref="AM85:AN85" si="22">AM13-AM31</f>
        <v>1275.0529999999999</v>
      </c>
      <c r="AN85" s="42">
        <f t="shared" si="22"/>
        <v>1222.1156504400001</v>
      </c>
    </row>
    <row r="86" spans="1:40" x14ac:dyDescent="0.25">
      <c r="A86" s="41" t="s">
        <v>808</v>
      </c>
      <c r="B86" s="39" t="s">
        <v>684</v>
      </c>
      <c r="C86" s="39" t="s">
        <v>801</v>
      </c>
      <c r="D86" s="39" t="s">
        <v>417</v>
      </c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3">
        <v>1013.241</v>
      </c>
      <c r="V86" s="44">
        <v>1206.444</v>
      </c>
      <c r="W86" s="44">
        <v>994.46699999999998</v>
      </c>
      <c r="X86" s="44">
        <v>1115.681</v>
      </c>
      <c r="Y86" s="42"/>
      <c r="Z86" s="42"/>
      <c r="AA86" s="42"/>
      <c r="AB86" s="42"/>
      <c r="AC86" s="42"/>
      <c r="AD86" s="42"/>
      <c r="AE86" s="42"/>
      <c r="AF86" s="42"/>
      <c r="AG86" s="42">
        <f t="shared" si="1"/>
        <v>906.48217959000021</v>
      </c>
      <c r="AH86" s="42">
        <f t="shared" si="1"/>
        <v>945.03587052000012</v>
      </c>
      <c r="AI86" s="42">
        <f t="shared" ref="AI86:AJ86" si="23">AI14-AI32</f>
        <v>1079.5370000000003</v>
      </c>
      <c r="AJ86" s="42">
        <f t="shared" si="23"/>
        <v>1056.8057752199998</v>
      </c>
      <c r="AK86" s="42">
        <f t="shared" si="3"/>
        <v>1101.4214624399999</v>
      </c>
      <c r="AL86" s="42">
        <f t="shared" si="3"/>
        <v>1074.1714222800001</v>
      </c>
      <c r="AM86" s="42">
        <f t="shared" ref="AM86:AN86" si="24">AM14-AM32</f>
        <v>992.34599999999978</v>
      </c>
      <c r="AN86" s="42">
        <f t="shared" si="24"/>
        <v>1022.2930389399999</v>
      </c>
    </row>
    <row r="87" spans="1:40" x14ac:dyDescent="0.25">
      <c r="A87" s="41" t="s">
        <v>808</v>
      </c>
      <c r="B87" s="39" t="s">
        <v>684</v>
      </c>
      <c r="C87" s="39" t="s">
        <v>802</v>
      </c>
      <c r="D87" s="39" t="s">
        <v>417</v>
      </c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3">
        <v>1000.905</v>
      </c>
      <c r="V87" s="44">
        <v>1254.6600000000001</v>
      </c>
      <c r="W87" s="44">
        <v>1055.9259999999999</v>
      </c>
      <c r="X87" s="44">
        <v>1228.271</v>
      </c>
      <c r="Y87" s="42"/>
      <c r="Z87" s="42"/>
      <c r="AA87" s="42"/>
      <c r="AB87" s="42"/>
      <c r="AC87" s="42"/>
      <c r="AD87" s="42"/>
      <c r="AE87" s="42"/>
      <c r="AF87" s="42"/>
      <c r="AG87" s="42">
        <f t="shared" si="1"/>
        <v>1111.8914365999999</v>
      </c>
      <c r="AH87" s="42">
        <f t="shared" si="1"/>
        <v>1221.15101284</v>
      </c>
      <c r="AI87" s="42">
        <f t="shared" ref="AI87:AJ87" si="25">AI15-AI33</f>
        <v>1423.9380000000001</v>
      </c>
      <c r="AJ87" s="42">
        <f t="shared" si="25"/>
        <v>1193.8226369400004</v>
      </c>
      <c r="AK87" s="42">
        <f t="shared" si="3"/>
        <v>1402.2142187999998</v>
      </c>
      <c r="AL87" s="42">
        <f t="shared" si="3"/>
        <v>1202.4963702499999</v>
      </c>
      <c r="AM87" s="42">
        <f t="shared" ref="AM87:AN87" si="26">AM15-AM33</f>
        <v>1283.962</v>
      </c>
      <c r="AN87" s="42">
        <f t="shared" si="26"/>
        <v>1315.2028605599999</v>
      </c>
    </row>
    <row r="88" spans="1:40" x14ac:dyDescent="0.25">
      <c r="A88" s="41" t="s">
        <v>808</v>
      </c>
      <c r="B88" s="39" t="s">
        <v>684</v>
      </c>
      <c r="C88" s="39" t="s">
        <v>803</v>
      </c>
      <c r="D88" s="39" t="s">
        <v>417</v>
      </c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3">
        <v>1454.462</v>
      </c>
      <c r="V88" s="44">
        <v>1588.42</v>
      </c>
      <c r="W88" s="44">
        <v>1444.8119999999999</v>
      </c>
      <c r="X88" s="44">
        <v>1557.8430000000001</v>
      </c>
      <c r="Y88" s="42"/>
      <c r="Z88" s="42"/>
      <c r="AA88" s="42"/>
      <c r="AB88" s="42"/>
      <c r="AC88" s="42"/>
      <c r="AD88" s="42"/>
      <c r="AE88" s="42"/>
      <c r="AF88" s="42"/>
      <c r="AG88" s="42">
        <f t="shared" si="1"/>
        <v>1379.2933674799997</v>
      </c>
      <c r="AH88" s="42">
        <f t="shared" si="1"/>
        <v>1384.0313372999999</v>
      </c>
      <c r="AI88" s="42">
        <f t="shared" ref="AI88:AJ88" si="27">AI16-AI34</f>
        <v>1586.1130000000003</v>
      </c>
      <c r="AJ88" s="42">
        <f t="shared" si="27"/>
        <v>1364.21516084</v>
      </c>
      <c r="AK88" s="42">
        <f t="shared" si="3"/>
        <v>1501.12462448</v>
      </c>
      <c r="AL88" s="42">
        <f t="shared" si="3"/>
        <v>1454.5839353999995</v>
      </c>
      <c r="AM88" s="42">
        <f t="shared" ref="AM88:AN88" si="28">AM16-AM34</f>
        <v>1436.125</v>
      </c>
      <c r="AN88" s="42">
        <f t="shared" si="28"/>
        <v>1405.4974949999996</v>
      </c>
    </row>
    <row r="89" spans="1:40" x14ac:dyDescent="0.25">
      <c r="A89" s="41" t="s">
        <v>808</v>
      </c>
      <c r="B89" s="39" t="s">
        <v>684</v>
      </c>
      <c r="C89" s="39" t="s">
        <v>804</v>
      </c>
      <c r="D89" s="39" t="s">
        <v>417</v>
      </c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3">
        <v>1097.3119999999999</v>
      </c>
      <c r="V89" s="44">
        <v>1378.3920000000001</v>
      </c>
      <c r="W89" s="44">
        <v>1082.509</v>
      </c>
      <c r="X89" s="44">
        <v>1208.444</v>
      </c>
      <c r="Y89" s="42"/>
      <c r="Z89" s="42"/>
      <c r="AA89" s="42"/>
      <c r="AB89" s="42"/>
      <c r="AC89" s="42"/>
      <c r="AD89" s="42"/>
      <c r="AE89" s="42"/>
      <c r="AF89" s="42"/>
      <c r="AG89" s="42">
        <f t="shared" si="1"/>
        <v>934.66129535999971</v>
      </c>
      <c r="AH89" s="42">
        <f t="shared" si="1"/>
        <v>893.11676222999995</v>
      </c>
      <c r="AI89" s="42">
        <f t="shared" ref="AI89:AJ89" si="29">AI17-AI35</f>
        <v>1141.6849999999999</v>
      </c>
      <c r="AJ89" s="42">
        <f t="shared" si="29"/>
        <v>941.77107647999992</v>
      </c>
      <c r="AK89" s="42">
        <f t="shared" si="3"/>
        <v>1057.5670403199999</v>
      </c>
      <c r="AL89" s="42">
        <f t="shared" si="3"/>
        <v>951.13299599999982</v>
      </c>
      <c r="AM89" s="42">
        <f t="shared" ref="AM89:AN89" si="30">AM17-AM35</f>
        <v>1054.5749999999998</v>
      </c>
      <c r="AN89" s="42">
        <f t="shared" si="30"/>
        <v>938.20057664999968</v>
      </c>
    </row>
    <row r="90" spans="1:40" x14ac:dyDescent="0.25">
      <c r="A90" s="41" t="s">
        <v>808</v>
      </c>
      <c r="B90" s="39" t="s">
        <v>684</v>
      </c>
      <c r="C90" s="39" t="s">
        <v>805</v>
      </c>
      <c r="D90" s="39" t="s">
        <v>417</v>
      </c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3">
        <v>632.48</v>
      </c>
      <c r="V90" s="44">
        <v>777.29499999999996</v>
      </c>
      <c r="W90" s="44">
        <v>567.30799999999999</v>
      </c>
      <c r="X90" s="44">
        <v>653.94000000000005</v>
      </c>
      <c r="Y90" s="42"/>
      <c r="Z90" s="42"/>
      <c r="AA90" s="42"/>
      <c r="AB90" s="42"/>
      <c r="AC90" s="42"/>
      <c r="AD90" s="42"/>
      <c r="AE90" s="42"/>
      <c r="AF90" s="42"/>
      <c r="AG90" s="42">
        <f t="shared" si="1"/>
        <v>561.179934</v>
      </c>
      <c r="AH90" s="42">
        <f t="shared" si="1"/>
        <v>451.49214927999992</v>
      </c>
      <c r="AI90" s="42">
        <f t="shared" ref="AI90:AJ90" si="31">AI18-AI36</f>
        <v>668.15999999999985</v>
      </c>
      <c r="AJ90" s="42">
        <f t="shared" si="31"/>
        <v>545.69862743999988</v>
      </c>
      <c r="AK90" s="42">
        <f t="shared" si="3"/>
        <v>668.98839107999993</v>
      </c>
      <c r="AL90" s="42">
        <f t="shared" si="3"/>
        <v>603.94059014999993</v>
      </c>
      <c r="AM90" s="42">
        <f t="shared" ref="AM90:AN90" si="32">AM18-AM36</f>
        <v>572.81700000000023</v>
      </c>
      <c r="AN90" s="42">
        <f t="shared" si="32"/>
        <v>586.1642191200001</v>
      </c>
    </row>
    <row r="91" spans="1:40" x14ac:dyDescent="0.25">
      <c r="A91" s="41" t="s">
        <v>808</v>
      </c>
      <c r="B91" s="39" t="s">
        <v>684</v>
      </c>
      <c r="C91" s="39" t="s">
        <v>806</v>
      </c>
      <c r="D91" s="39" t="s">
        <v>417</v>
      </c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3">
        <v>1198.741</v>
      </c>
      <c r="V91" s="44">
        <v>1442.635</v>
      </c>
      <c r="W91" s="44">
        <v>928.38400000000001</v>
      </c>
      <c r="X91" s="44">
        <v>1018.559</v>
      </c>
      <c r="Y91" s="42"/>
      <c r="Z91" s="42"/>
      <c r="AA91" s="42"/>
      <c r="AB91" s="42"/>
      <c r="AC91" s="42"/>
      <c r="AD91" s="42"/>
      <c r="AE91" s="42"/>
      <c r="AF91" s="42"/>
      <c r="AG91" s="42">
        <f t="shared" si="1"/>
        <v>810.99451116</v>
      </c>
      <c r="AH91" s="42">
        <f t="shared" si="1"/>
        <v>818.17964220000022</v>
      </c>
      <c r="AI91" s="42">
        <f t="shared" ref="AI91:AJ91" si="33">AI19-AI37</f>
        <v>1307.171</v>
      </c>
      <c r="AJ91" s="42">
        <f t="shared" si="33"/>
        <v>804.71481874000028</v>
      </c>
      <c r="AK91" s="42">
        <f t="shared" si="3"/>
        <v>1107.19743576</v>
      </c>
      <c r="AL91" s="42">
        <f t="shared" si="3"/>
        <v>893.09570071999997</v>
      </c>
      <c r="AM91" s="42">
        <f t="shared" ref="AM91:AN91" si="34">AM19-AM37</f>
        <v>881.72699999999986</v>
      </c>
      <c r="AN91" s="42">
        <f t="shared" si="34"/>
        <v>950.92591387999983</v>
      </c>
    </row>
    <row r="92" spans="1:40" x14ac:dyDescent="0.25">
      <c r="A92" s="41" t="s">
        <v>14</v>
      </c>
      <c r="B92" s="39" t="s">
        <v>684</v>
      </c>
      <c r="C92" s="39" t="s">
        <v>789</v>
      </c>
      <c r="D92" s="39" t="s">
        <v>417</v>
      </c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3">
        <v>6298.9040000000005</v>
      </c>
      <c r="V92" s="44">
        <v>6397.9719999999998</v>
      </c>
      <c r="W92" s="44">
        <v>7136.2669999999998</v>
      </c>
      <c r="X92" s="44">
        <v>5747.34</v>
      </c>
      <c r="Y92" s="34">
        <v>6588.6710000000003</v>
      </c>
      <c r="Z92" s="34">
        <v>7452.63</v>
      </c>
      <c r="AA92" s="34">
        <v>8769.0210000000006</v>
      </c>
      <c r="AB92" s="34">
        <v>7043.5870000000004</v>
      </c>
      <c r="AC92" s="34">
        <v>6430.7969999999996</v>
      </c>
      <c r="AD92" s="34">
        <v>6402.93</v>
      </c>
      <c r="AE92" s="34">
        <v>6541.53</v>
      </c>
      <c r="AF92" s="34">
        <v>6668.067</v>
      </c>
      <c r="AG92" s="34">
        <v>6654.4889999999996</v>
      </c>
      <c r="AH92" s="34">
        <v>6203.9620000000004</v>
      </c>
      <c r="AI92" s="34">
        <v>7068.8580000000002</v>
      </c>
      <c r="AJ92" s="34">
        <v>5596.7969999999996</v>
      </c>
      <c r="AK92" s="42">
        <v>6394.241</v>
      </c>
      <c r="AL92" s="42">
        <v>7037.1959999999999</v>
      </c>
      <c r="AM92" s="42">
        <v>5776.576</v>
      </c>
      <c r="AN92" s="42">
        <v>6083.0879999999997</v>
      </c>
    </row>
    <row r="93" spans="1:40" x14ac:dyDescent="0.25">
      <c r="A93" s="41" t="s">
        <v>14</v>
      </c>
      <c r="B93" s="39" t="s">
        <v>684</v>
      </c>
      <c r="C93" s="39" t="s">
        <v>790</v>
      </c>
      <c r="D93" s="39" t="s">
        <v>417</v>
      </c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3">
        <v>255.59299999999999</v>
      </c>
      <c r="V93" s="44">
        <v>479.61900000000003</v>
      </c>
      <c r="W93" s="44">
        <v>570.55899999999997</v>
      </c>
      <c r="X93" s="44">
        <v>553.74599999999998</v>
      </c>
      <c r="Y93" s="42">
        <v>429.20125077880391</v>
      </c>
      <c r="Z93" s="42">
        <v>803.40511525747434</v>
      </c>
      <c r="AA93" s="42">
        <v>755.27599999999995</v>
      </c>
      <c r="AB93" s="42">
        <v>567.24729665981522</v>
      </c>
      <c r="AC93" s="42">
        <v>501.98399999999987</v>
      </c>
      <c r="AD93" s="42">
        <v>404.80625074136628</v>
      </c>
      <c r="AE93" s="42">
        <v>456.42060271174688</v>
      </c>
      <c r="AF93" s="42">
        <v>431.32777840488308</v>
      </c>
      <c r="AG93" s="42">
        <v>439.35569051401814</v>
      </c>
      <c r="AH93" s="42">
        <v>487.01815062176104</v>
      </c>
      <c r="AI93" s="42">
        <v>532.37400000000002</v>
      </c>
      <c r="AJ93" s="42">
        <v>469.43708917722785</v>
      </c>
      <c r="AK93" s="42">
        <v>492.94087219472146</v>
      </c>
      <c r="AL93" s="42">
        <v>354.72769405895883</v>
      </c>
      <c r="AM93" s="42">
        <v>355.03399999999993</v>
      </c>
      <c r="AN93" s="42">
        <v>426.01708092671976</v>
      </c>
    </row>
    <row r="94" spans="1:40" x14ac:dyDescent="0.25">
      <c r="A94" s="41" t="s">
        <v>14</v>
      </c>
      <c r="B94" s="39" t="s">
        <v>684</v>
      </c>
      <c r="C94" s="39" t="s">
        <v>791</v>
      </c>
      <c r="D94" s="39" t="s">
        <v>417</v>
      </c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3">
        <v>83.92</v>
      </c>
      <c r="V94" s="44">
        <v>118.518</v>
      </c>
      <c r="W94" s="44">
        <v>123.087</v>
      </c>
      <c r="X94" s="44">
        <v>65.83</v>
      </c>
      <c r="Y94" s="42">
        <v>97.931861938517812</v>
      </c>
      <c r="Z94" s="42">
        <v>140.89824105444839</v>
      </c>
      <c r="AA94" s="42">
        <v>165.53499999999997</v>
      </c>
      <c r="AB94" s="42">
        <v>132.79054874306615</v>
      </c>
      <c r="AC94" s="42">
        <v>147.47599999999994</v>
      </c>
      <c r="AD94" s="42">
        <v>102.06426477402707</v>
      </c>
      <c r="AE94" s="42">
        <v>141.5222358481947</v>
      </c>
      <c r="AF94" s="42">
        <v>104.02181408647429</v>
      </c>
      <c r="AG94" s="42">
        <v>100.40636897648074</v>
      </c>
      <c r="AH94" s="42">
        <v>84.092210992444876</v>
      </c>
      <c r="AI94" s="42">
        <v>149.59099999999998</v>
      </c>
      <c r="AJ94" s="42">
        <v>148.70858159669018</v>
      </c>
      <c r="AK94" s="42">
        <v>135.53406869011135</v>
      </c>
      <c r="AL94" s="42">
        <v>91.081617809738617</v>
      </c>
      <c r="AM94" s="42">
        <v>137.98500000000001</v>
      </c>
      <c r="AN94" s="42">
        <v>123.00042664879524</v>
      </c>
    </row>
    <row r="95" spans="1:40" x14ac:dyDescent="0.25">
      <c r="A95" s="41" t="s">
        <v>14</v>
      </c>
      <c r="B95" s="39" t="s">
        <v>684</v>
      </c>
      <c r="C95" s="39" t="s">
        <v>792</v>
      </c>
      <c r="D95" s="39" t="s">
        <v>417</v>
      </c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3">
        <v>325.03300000000002</v>
      </c>
      <c r="V95" s="44">
        <v>346.99</v>
      </c>
      <c r="W95" s="44">
        <v>321.50700000000001</v>
      </c>
      <c r="X95" s="44">
        <v>327.96600000000001</v>
      </c>
      <c r="Y95" s="42">
        <v>336.57634183397823</v>
      </c>
      <c r="Z95" s="42">
        <v>373.49768922202281</v>
      </c>
      <c r="AA95" s="42">
        <v>431.75099999999998</v>
      </c>
      <c r="AB95" s="42">
        <v>324.62632259705839</v>
      </c>
      <c r="AC95" s="42">
        <v>309.637</v>
      </c>
      <c r="AD95" s="42">
        <v>372.69320914661597</v>
      </c>
      <c r="AE95" s="42">
        <v>402.14096689280007</v>
      </c>
      <c r="AF95" s="42">
        <v>233.07726439654667</v>
      </c>
      <c r="AG95" s="42">
        <v>254.32196773757988</v>
      </c>
      <c r="AH95" s="42">
        <v>280.88374309867999</v>
      </c>
      <c r="AI95" s="42">
        <v>295.85000000000002</v>
      </c>
      <c r="AJ95" s="42">
        <v>263.55421008287465</v>
      </c>
      <c r="AK95" s="42">
        <v>314.23282256550027</v>
      </c>
      <c r="AL95" s="42">
        <v>199.86138801177083</v>
      </c>
      <c r="AM95" s="42">
        <v>114.08499999999999</v>
      </c>
      <c r="AN95" s="42">
        <v>139.99769157722235</v>
      </c>
    </row>
    <row r="96" spans="1:40" x14ac:dyDescent="0.25">
      <c r="A96" s="41" t="s">
        <v>14</v>
      </c>
      <c r="B96" s="39" t="s">
        <v>684</v>
      </c>
      <c r="C96" s="39" t="s">
        <v>793</v>
      </c>
      <c r="D96" s="39" t="s">
        <v>417</v>
      </c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3">
        <v>243.46299999999999</v>
      </c>
      <c r="V96" s="44">
        <v>215.16499999999999</v>
      </c>
      <c r="W96" s="44">
        <v>314.43400000000003</v>
      </c>
      <c r="X96" s="44">
        <v>145.626</v>
      </c>
      <c r="Y96" s="42">
        <v>259.53701798708437</v>
      </c>
      <c r="Z96" s="42">
        <v>217.6604707113122</v>
      </c>
      <c r="AA96" s="42">
        <v>385.03500000000008</v>
      </c>
      <c r="AB96" s="42">
        <v>302.67755784544988</v>
      </c>
      <c r="AC96" s="42">
        <v>301.99700000000001</v>
      </c>
      <c r="AD96" s="42">
        <v>241.72488464142143</v>
      </c>
      <c r="AE96" s="42">
        <v>247.20505826368097</v>
      </c>
      <c r="AF96" s="42">
        <v>248.74363025508598</v>
      </c>
      <c r="AG96" s="42">
        <v>257.83073138909754</v>
      </c>
      <c r="AH96" s="42">
        <v>182.11400675883996</v>
      </c>
      <c r="AI96" s="42">
        <v>354.08800000000002</v>
      </c>
      <c r="AJ96" s="42">
        <v>198.47003963746167</v>
      </c>
      <c r="AK96" s="42">
        <v>263.79708090115622</v>
      </c>
      <c r="AL96" s="42">
        <v>367.7056163750558</v>
      </c>
      <c r="AM96" s="42">
        <v>281.10199999999998</v>
      </c>
      <c r="AN96" s="42">
        <v>336.0008279893172</v>
      </c>
    </row>
    <row r="97" spans="1:40" x14ac:dyDescent="0.25">
      <c r="A97" s="41" t="s">
        <v>14</v>
      </c>
      <c r="B97" s="39" t="s">
        <v>684</v>
      </c>
      <c r="C97" s="39" t="s">
        <v>794</v>
      </c>
      <c r="D97" s="39" t="s">
        <v>417</v>
      </c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3">
        <v>587.35</v>
      </c>
      <c r="V97" s="44">
        <v>400.911</v>
      </c>
      <c r="W97" s="44">
        <v>712.04499999999996</v>
      </c>
      <c r="X97" s="44">
        <v>360.73900000000003</v>
      </c>
      <c r="Y97" s="42">
        <v>402.24185407559145</v>
      </c>
      <c r="Z97" s="42">
        <v>437.7712828656114</v>
      </c>
      <c r="AA97" s="42">
        <v>669.78099999999984</v>
      </c>
      <c r="AB97" s="42">
        <v>490.19760040993492</v>
      </c>
      <c r="AC97" s="42">
        <v>466.29199999999997</v>
      </c>
      <c r="AD97" s="42">
        <v>387.48631638626904</v>
      </c>
      <c r="AE97" s="42">
        <v>382.69126027415223</v>
      </c>
      <c r="AF97" s="42">
        <v>554.20858100331805</v>
      </c>
      <c r="AG97" s="42">
        <v>358.60683645862417</v>
      </c>
      <c r="AH97" s="42">
        <v>646.98314899285799</v>
      </c>
      <c r="AI97" s="42">
        <v>458.85300000000001</v>
      </c>
      <c r="AJ97" s="42">
        <v>165.07456243407003</v>
      </c>
      <c r="AK97" s="42">
        <v>458.08833461971273</v>
      </c>
      <c r="AL97" s="42">
        <v>529.02924748098656</v>
      </c>
      <c r="AM97" s="42">
        <v>345.38099999999991</v>
      </c>
      <c r="AN97" s="42">
        <v>428.02291132508776</v>
      </c>
    </row>
    <row r="98" spans="1:40" x14ac:dyDescent="0.25">
      <c r="A98" s="41" t="s">
        <v>14</v>
      </c>
      <c r="B98" s="39" t="s">
        <v>684</v>
      </c>
      <c r="C98" s="39" t="s">
        <v>795</v>
      </c>
      <c r="D98" s="39" t="s">
        <v>417</v>
      </c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3">
        <v>755.28599999999994</v>
      </c>
      <c r="V98" s="44">
        <v>1272.675</v>
      </c>
      <c r="W98" s="44">
        <v>1375.588</v>
      </c>
      <c r="X98" s="44">
        <v>758.14600000000007</v>
      </c>
      <c r="Y98" s="42">
        <v>910.0352426262325</v>
      </c>
      <c r="Z98" s="42">
        <v>1187.3386193094482</v>
      </c>
      <c r="AA98" s="42">
        <v>1210.5050000000001</v>
      </c>
      <c r="AB98" s="42">
        <v>1290.5189498040988</v>
      </c>
      <c r="AC98" s="42">
        <v>911.60799999999995</v>
      </c>
      <c r="AD98" s="42">
        <v>1202.4727936351846</v>
      </c>
      <c r="AE98" s="42">
        <v>984.49562714419505</v>
      </c>
      <c r="AF98" s="42">
        <v>1134.6461462812892</v>
      </c>
      <c r="AG98" s="42">
        <v>1203.7367034032304</v>
      </c>
      <c r="AH98" s="42">
        <v>951.28763062773521</v>
      </c>
      <c r="AI98" s="42">
        <v>1035.9599999999998</v>
      </c>
      <c r="AJ98" s="42">
        <v>631.43797630999359</v>
      </c>
      <c r="AK98" s="42">
        <v>898.26370904057535</v>
      </c>
      <c r="AL98" s="42">
        <v>1415.5005628453198</v>
      </c>
      <c r="AM98" s="42">
        <v>1160.211</v>
      </c>
      <c r="AN98" s="42">
        <v>1006.9904484274953</v>
      </c>
    </row>
    <row r="99" spans="1:40" x14ac:dyDescent="0.25">
      <c r="A99" s="41" t="s">
        <v>14</v>
      </c>
      <c r="B99" s="39" t="s">
        <v>684</v>
      </c>
      <c r="C99" s="39" t="s">
        <v>796</v>
      </c>
      <c r="D99" s="39" t="s">
        <v>417</v>
      </c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3">
        <v>271.14299999999997</v>
      </c>
      <c r="V99" s="44">
        <v>210.73099999999999</v>
      </c>
      <c r="W99" s="44">
        <v>337.84500000000003</v>
      </c>
      <c r="X99" s="44">
        <v>260.97199999999998</v>
      </c>
      <c r="Y99" s="42">
        <v>289.35301958245299</v>
      </c>
      <c r="Z99" s="42">
        <v>325.65036022026288</v>
      </c>
      <c r="AA99" s="42">
        <v>379.39800000000002</v>
      </c>
      <c r="AB99" s="42">
        <v>312.46282095376961</v>
      </c>
      <c r="AC99" s="42">
        <v>309.56799999999993</v>
      </c>
      <c r="AD99" s="42">
        <v>256.30528188937694</v>
      </c>
      <c r="AE99" s="42">
        <v>293.19462019927721</v>
      </c>
      <c r="AF99" s="42">
        <v>210.95627537895359</v>
      </c>
      <c r="AG99" s="42">
        <v>339.14271394182521</v>
      </c>
      <c r="AH99" s="42">
        <v>206.44040017874693</v>
      </c>
      <c r="AI99" s="42">
        <v>354.20800000000003</v>
      </c>
      <c r="AJ99" s="42">
        <v>293.10567246327275</v>
      </c>
      <c r="AK99" s="42">
        <v>243.68168549588378</v>
      </c>
      <c r="AL99" s="42">
        <v>294.02552680657135</v>
      </c>
      <c r="AM99" s="42">
        <v>207.35600000000002</v>
      </c>
      <c r="AN99" s="42">
        <v>272.99757869380204</v>
      </c>
    </row>
    <row r="100" spans="1:40" x14ac:dyDescent="0.25">
      <c r="A100" s="41" t="s">
        <v>14</v>
      </c>
      <c r="B100" s="39" t="s">
        <v>684</v>
      </c>
      <c r="C100" s="39" t="s">
        <v>797</v>
      </c>
      <c r="D100" s="39" t="s">
        <v>417</v>
      </c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3">
        <v>691.41600000000005</v>
      </c>
      <c r="V100" s="44">
        <v>506.733</v>
      </c>
      <c r="W100" s="44">
        <v>521.84199999999998</v>
      </c>
      <c r="X100" s="44">
        <v>377.59199999999998</v>
      </c>
      <c r="Y100" s="42">
        <v>515.17721510971523</v>
      </c>
      <c r="Z100" s="42">
        <v>454.46989336000973</v>
      </c>
      <c r="AA100" s="42">
        <v>666.04899999999998</v>
      </c>
      <c r="AB100" s="42">
        <v>601.16423682169648</v>
      </c>
      <c r="AC100" s="42">
        <v>495.85199999999998</v>
      </c>
      <c r="AD100" s="42">
        <v>507.41503342410897</v>
      </c>
      <c r="AE100" s="42">
        <v>459.22005466805064</v>
      </c>
      <c r="AF100" s="42">
        <v>531.32066595660876</v>
      </c>
      <c r="AG100" s="42">
        <v>617.95004565146417</v>
      </c>
      <c r="AH100" s="42">
        <v>606.86082859726241</v>
      </c>
      <c r="AI100" s="42">
        <v>501.25999999999988</v>
      </c>
      <c r="AJ100" s="42">
        <v>684.00381062493045</v>
      </c>
      <c r="AK100" s="42">
        <v>411.93888863755899</v>
      </c>
      <c r="AL100" s="42">
        <v>509.15478594995307</v>
      </c>
      <c r="AM100" s="42">
        <v>508.38700000000011</v>
      </c>
      <c r="AN100" s="42">
        <v>418.00832612424551</v>
      </c>
    </row>
    <row r="101" spans="1:40" x14ac:dyDescent="0.25">
      <c r="A101" s="41" t="s">
        <v>14</v>
      </c>
      <c r="B101" s="39" t="s">
        <v>684</v>
      </c>
      <c r="C101" s="39" t="s">
        <v>798</v>
      </c>
      <c r="D101" s="39" t="s">
        <v>417</v>
      </c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3">
        <v>382.976</v>
      </c>
      <c r="V101" s="44">
        <v>285.63099999999997</v>
      </c>
      <c r="W101" s="44">
        <v>323.19099999999997</v>
      </c>
      <c r="X101" s="44">
        <v>377.59199999999998</v>
      </c>
      <c r="Y101" s="42">
        <v>659.71903792191995</v>
      </c>
      <c r="Z101" s="42">
        <v>673.40227575138579</v>
      </c>
      <c r="AA101" s="42">
        <v>769.45099999999979</v>
      </c>
      <c r="AB101" s="42">
        <v>559.10227383653989</v>
      </c>
      <c r="AC101" s="42">
        <v>564.45399999999995</v>
      </c>
      <c r="AD101" s="42">
        <v>537.47119690593365</v>
      </c>
      <c r="AE101" s="42">
        <v>565.84291112869607</v>
      </c>
      <c r="AF101" s="42">
        <v>517.99024664219792</v>
      </c>
      <c r="AG101" s="42">
        <v>434.02467294961627</v>
      </c>
      <c r="AH101" s="42">
        <v>438.70368481258498</v>
      </c>
      <c r="AI101" s="42">
        <v>647.70899999999995</v>
      </c>
      <c r="AJ101" s="42">
        <v>506.12186846199091</v>
      </c>
      <c r="AK101" s="42">
        <v>440.55153485808472</v>
      </c>
      <c r="AL101" s="42">
        <v>434.27952117768814</v>
      </c>
      <c r="AM101" s="42">
        <v>298.79300000000001</v>
      </c>
      <c r="AN101" s="42">
        <v>345.98547217252235</v>
      </c>
    </row>
    <row r="102" spans="1:40" x14ac:dyDescent="0.25">
      <c r="A102" s="41" t="s">
        <v>14</v>
      </c>
      <c r="B102" s="39" t="s">
        <v>684</v>
      </c>
      <c r="C102" s="39" t="s">
        <v>799</v>
      </c>
      <c r="D102" s="39" t="s">
        <v>417</v>
      </c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3">
        <v>484.75799999999998</v>
      </c>
      <c r="V102" s="44">
        <v>459.44799999999998</v>
      </c>
      <c r="W102" s="44">
        <v>475.08800000000002</v>
      </c>
      <c r="X102" s="44">
        <v>391.19400000000002</v>
      </c>
      <c r="Y102" s="42">
        <v>412.24553597526636</v>
      </c>
      <c r="Z102" s="42">
        <v>705.89894329965318</v>
      </c>
      <c r="AA102" s="42">
        <v>731.92499999999984</v>
      </c>
      <c r="AB102" s="42">
        <v>598.46546608261258</v>
      </c>
      <c r="AC102" s="42">
        <v>508.22899999999993</v>
      </c>
      <c r="AD102" s="42">
        <v>373.59128197364521</v>
      </c>
      <c r="AE102" s="42">
        <v>527.2943388828694</v>
      </c>
      <c r="AF102" s="42">
        <v>528.23465120105163</v>
      </c>
      <c r="AG102" s="42">
        <v>347.09426063059249</v>
      </c>
      <c r="AH102" s="42">
        <v>243.72157181316359</v>
      </c>
      <c r="AI102" s="42">
        <v>460.19100000000009</v>
      </c>
      <c r="AJ102" s="42">
        <v>324.14679191324029</v>
      </c>
      <c r="AK102" s="42">
        <v>397.09231263182392</v>
      </c>
      <c r="AL102" s="42">
        <v>397.57864551744291</v>
      </c>
      <c r="AM102" s="42">
        <v>439.86099999999999</v>
      </c>
      <c r="AN102" s="42">
        <v>309.98471995762696</v>
      </c>
    </row>
    <row r="103" spans="1:40" x14ac:dyDescent="0.25">
      <c r="A103" s="41" t="s">
        <v>14</v>
      </c>
      <c r="B103" s="39" t="s">
        <v>684</v>
      </c>
      <c r="C103" s="39" t="s">
        <v>800</v>
      </c>
      <c r="D103" s="39" t="s">
        <v>417</v>
      </c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3">
        <v>289.61099999999999</v>
      </c>
      <c r="V103" s="44">
        <v>328.435</v>
      </c>
      <c r="W103" s="44">
        <v>374.05900000000003</v>
      </c>
      <c r="X103" s="44">
        <v>354.70699999999999</v>
      </c>
      <c r="Y103" s="42">
        <v>372.93710635759606</v>
      </c>
      <c r="Z103" s="42">
        <v>291.58492125145978</v>
      </c>
      <c r="AA103" s="42">
        <v>493.54599999999994</v>
      </c>
      <c r="AB103" s="42">
        <v>316.18271830044739</v>
      </c>
      <c r="AC103" s="42">
        <v>343.536</v>
      </c>
      <c r="AD103" s="42">
        <v>271.28731636355172</v>
      </c>
      <c r="AE103" s="42">
        <v>322.17012081997933</v>
      </c>
      <c r="AF103" s="42">
        <v>453.81312298091188</v>
      </c>
      <c r="AG103" s="42">
        <v>374.91592542109936</v>
      </c>
      <c r="AH103" s="42">
        <v>369.74794042468636</v>
      </c>
      <c r="AI103" s="42">
        <v>470.54500000000013</v>
      </c>
      <c r="AJ103" s="42">
        <v>399.30702898023912</v>
      </c>
      <c r="AK103" s="42">
        <v>375.72466808219178</v>
      </c>
      <c r="AL103" s="42">
        <v>408.03785225067588</v>
      </c>
      <c r="AM103" s="42">
        <v>315.65100000000001</v>
      </c>
      <c r="AN103" s="42">
        <v>261.0064295280992</v>
      </c>
    </row>
    <row r="104" spans="1:40" x14ac:dyDescent="0.25">
      <c r="A104" s="41" t="s">
        <v>14</v>
      </c>
      <c r="B104" s="39" t="s">
        <v>684</v>
      </c>
      <c r="C104" s="39" t="s">
        <v>801</v>
      </c>
      <c r="D104" s="39" t="s">
        <v>417</v>
      </c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3">
        <v>275.37799999999999</v>
      </c>
      <c r="V104" s="44">
        <v>233.43199999999999</v>
      </c>
      <c r="W104" s="44">
        <v>206.16200000000001</v>
      </c>
      <c r="X104" s="44">
        <v>162.31900000000002</v>
      </c>
      <c r="Y104" s="42">
        <v>436.08046082754754</v>
      </c>
      <c r="Z104" s="42">
        <v>278.15255258761346</v>
      </c>
      <c r="AA104" s="42">
        <v>356.20499999999998</v>
      </c>
      <c r="AB104" s="42">
        <v>204.99138443777969</v>
      </c>
      <c r="AC104" s="42">
        <v>275.78500000000003</v>
      </c>
      <c r="AD104" s="42">
        <v>311.97546951236706</v>
      </c>
      <c r="AE104" s="42">
        <v>209.92885451498015</v>
      </c>
      <c r="AF104" s="42">
        <v>268.70742035532646</v>
      </c>
      <c r="AG104" s="42">
        <v>327.85334844709877</v>
      </c>
      <c r="AH104" s="42">
        <v>170.20676359894117</v>
      </c>
      <c r="AI104" s="42">
        <v>321.77999999999986</v>
      </c>
      <c r="AJ104" s="42">
        <v>171.10814283886501</v>
      </c>
      <c r="AK104" s="42">
        <v>280.28734604082427</v>
      </c>
      <c r="AL104" s="42">
        <v>295.26110230360939</v>
      </c>
      <c r="AM104" s="42">
        <v>108.02</v>
      </c>
      <c r="AN104" s="42">
        <v>218.99545538508804</v>
      </c>
    </row>
    <row r="105" spans="1:40" x14ac:dyDescent="0.25">
      <c r="A105" s="41" t="s">
        <v>14</v>
      </c>
      <c r="B105" s="39" t="s">
        <v>684</v>
      </c>
      <c r="C105" s="39" t="s">
        <v>802</v>
      </c>
      <c r="D105" s="39" t="s">
        <v>417</v>
      </c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3">
        <v>491.13499999999999</v>
      </c>
      <c r="V105" s="44">
        <v>552.40200000000004</v>
      </c>
      <c r="W105" s="44">
        <v>527.29499999999996</v>
      </c>
      <c r="X105" s="44">
        <v>409.65199999999999</v>
      </c>
      <c r="Y105" s="42">
        <v>517.43758066181863</v>
      </c>
      <c r="Z105" s="42">
        <v>458.28189018157968</v>
      </c>
      <c r="AA105" s="42">
        <v>410.76199999999989</v>
      </c>
      <c r="AB105" s="42">
        <v>180.25306105780876</v>
      </c>
      <c r="AC105" s="42">
        <v>310.94099999999992</v>
      </c>
      <c r="AD105" s="42">
        <v>323.93133497047268</v>
      </c>
      <c r="AE105" s="42">
        <v>310.30895883592808</v>
      </c>
      <c r="AF105" s="42">
        <v>284.69874288466553</v>
      </c>
      <c r="AG105" s="42">
        <v>336.58126956486211</v>
      </c>
      <c r="AH105" s="42">
        <v>258.20603856322992</v>
      </c>
      <c r="AI105" s="42">
        <v>346.61900000000003</v>
      </c>
      <c r="AJ105" s="42">
        <v>231.79986952354392</v>
      </c>
      <c r="AK105" s="42">
        <v>376.01603761893779</v>
      </c>
      <c r="AL105" s="42">
        <v>488.55062175143632</v>
      </c>
      <c r="AM105" s="42">
        <v>427.733</v>
      </c>
      <c r="AN105" s="42">
        <v>451.98663562247606</v>
      </c>
    </row>
    <row r="106" spans="1:40" x14ac:dyDescent="0.25">
      <c r="A106" s="41" t="s">
        <v>14</v>
      </c>
      <c r="B106" s="39" t="s">
        <v>684</v>
      </c>
      <c r="C106" s="39" t="s">
        <v>803</v>
      </c>
      <c r="D106" s="39" t="s">
        <v>417</v>
      </c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3">
        <v>281.27600000000001</v>
      </c>
      <c r="V106" s="44">
        <v>337.64699999999999</v>
      </c>
      <c r="W106" s="44">
        <v>179.25399999999999</v>
      </c>
      <c r="X106" s="44">
        <v>170.26599999999999</v>
      </c>
      <c r="Y106" s="42">
        <v>208.77720384874354</v>
      </c>
      <c r="Z106" s="42">
        <v>186.01032032431814</v>
      </c>
      <c r="AA106" s="42">
        <v>344.47</v>
      </c>
      <c r="AB106" s="42">
        <v>163.19724258673202</v>
      </c>
      <c r="AC106" s="42">
        <v>231.12299999999999</v>
      </c>
      <c r="AD106" s="42">
        <v>165.90651737343657</v>
      </c>
      <c r="AE106" s="42">
        <v>174.35034234244861</v>
      </c>
      <c r="AF106" s="42">
        <v>174.34193835027332</v>
      </c>
      <c r="AG106" s="42">
        <v>143.72704998352802</v>
      </c>
      <c r="AH106" s="42">
        <v>200.28255425532197</v>
      </c>
      <c r="AI106" s="42">
        <v>308.94999999999987</v>
      </c>
      <c r="AJ106" s="42">
        <v>171.73158175775771</v>
      </c>
      <c r="AK106" s="42">
        <v>319.01689246136391</v>
      </c>
      <c r="AL106" s="42">
        <v>161.26364626384654</v>
      </c>
      <c r="AM106" s="42">
        <v>85.691000000000003</v>
      </c>
      <c r="AN106" s="42">
        <v>104.00483709169882</v>
      </c>
    </row>
    <row r="107" spans="1:40" x14ac:dyDescent="0.25">
      <c r="A107" s="41" t="s">
        <v>14</v>
      </c>
      <c r="B107" s="39" t="s">
        <v>684</v>
      </c>
      <c r="C107" s="39" t="s">
        <v>804</v>
      </c>
      <c r="D107" s="39" t="s">
        <v>417</v>
      </c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3">
        <v>485.017</v>
      </c>
      <c r="V107" s="44">
        <v>303.71100000000001</v>
      </c>
      <c r="W107" s="44">
        <v>442.78199999999998</v>
      </c>
      <c r="X107" s="44">
        <v>396.71600000000001</v>
      </c>
      <c r="Y107" s="42">
        <v>363.7085626167347</v>
      </c>
      <c r="Z107" s="42">
        <v>393.73525096295691</v>
      </c>
      <c r="AA107" s="42">
        <v>471.38999999999993</v>
      </c>
      <c r="AB107" s="42">
        <v>525.50844397607318</v>
      </c>
      <c r="AC107" s="42">
        <v>376.02600000000001</v>
      </c>
      <c r="AD107" s="42">
        <v>449.50351626967915</v>
      </c>
      <c r="AE107" s="42">
        <v>503.95100448916213</v>
      </c>
      <c r="AF107" s="42">
        <v>565.5927112075824</v>
      </c>
      <c r="AG107" s="42">
        <v>594.14143533806589</v>
      </c>
      <c r="AH107" s="42">
        <v>599.90775720826127</v>
      </c>
      <c r="AI107" s="42">
        <v>424.94000000000005</v>
      </c>
      <c r="AJ107" s="42">
        <v>518.99564225694951</v>
      </c>
      <c r="AK107" s="42">
        <v>527.31147668155972</v>
      </c>
      <c r="AL107" s="42">
        <v>656.50080412608816</v>
      </c>
      <c r="AM107" s="42">
        <v>579.83100000000002</v>
      </c>
      <c r="AN107" s="42">
        <v>740.98994668899297</v>
      </c>
    </row>
    <row r="108" spans="1:40" x14ac:dyDescent="0.25">
      <c r="A108" s="41" t="s">
        <v>14</v>
      </c>
      <c r="B108" s="39" t="s">
        <v>684</v>
      </c>
      <c r="C108" s="39" t="s">
        <v>805</v>
      </c>
      <c r="D108" s="39" t="s">
        <v>417</v>
      </c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3">
        <v>304.72300000000001</v>
      </c>
      <c r="V108" s="44">
        <v>290.745</v>
      </c>
      <c r="W108" s="44">
        <v>197.99799999999999</v>
      </c>
      <c r="X108" s="44">
        <v>181.34200000000001</v>
      </c>
      <c r="Y108" s="42">
        <v>200.72777341168563</v>
      </c>
      <c r="Z108" s="42">
        <v>348.14501652588871</v>
      </c>
      <c r="AA108" s="42">
        <v>300.36900000000003</v>
      </c>
      <c r="AB108" s="42">
        <v>326.4011348107465</v>
      </c>
      <c r="AC108" s="42">
        <v>192.46</v>
      </c>
      <c r="AD108" s="42">
        <v>175.81561914858693</v>
      </c>
      <c r="AE108" s="42">
        <v>320.23084614167067</v>
      </c>
      <c r="AF108" s="42">
        <v>192.93206916206142</v>
      </c>
      <c r="AG108" s="42">
        <v>302.66780322643655</v>
      </c>
      <c r="AH108" s="42">
        <v>268.42609195142762</v>
      </c>
      <c r="AI108" s="42">
        <v>218.45500000000001</v>
      </c>
      <c r="AJ108" s="42">
        <v>204.52180043812447</v>
      </c>
      <c r="AK108" s="42">
        <v>214.36466977014234</v>
      </c>
      <c r="AL108" s="42">
        <v>242.59571688313076</v>
      </c>
      <c r="AM108" s="42">
        <v>164.56899999999993</v>
      </c>
      <c r="AN108" s="42">
        <v>167.99485267061254</v>
      </c>
    </row>
    <row r="109" spans="1:40" x14ac:dyDescent="0.25">
      <c r="A109" s="41" t="s">
        <v>14</v>
      </c>
      <c r="B109" s="39" t="s">
        <v>684</v>
      </c>
      <c r="C109" s="39" t="s">
        <v>806</v>
      </c>
      <c r="D109" s="39" t="s">
        <v>417</v>
      </c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3">
        <v>90.825999999999993</v>
      </c>
      <c r="V109" s="44">
        <v>55.179000000000002</v>
      </c>
      <c r="W109" s="44">
        <v>133.53299999999999</v>
      </c>
      <c r="X109" s="44">
        <v>207.25399999999999</v>
      </c>
      <c r="Y109" s="42">
        <v>177.01016710141803</v>
      </c>
      <c r="Z109" s="42">
        <v>176.75276776730718</v>
      </c>
      <c r="AA109" s="42">
        <v>227.57300000000001</v>
      </c>
      <c r="AB109" s="42">
        <v>147.73270237165079</v>
      </c>
      <c r="AC109" s="42">
        <v>183.82900000000001</v>
      </c>
      <c r="AD109" s="42">
        <v>318.39846308230949</v>
      </c>
      <c r="AE109" s="42">
        <v>240.52295071571464</v>
      </c>
      <c r="AF109" s="42">
        <v>233.4674682526709</v>
      </c>
      <c r="AG109" s="42">
        <v>222.15614843099934</v>
      </c>
      <c r="AH109" s="42">
        <v>209.06439643958208</v>
      </c>
      <c r="AI109" s="42">
        <v>187.48500000000001</v>
      </c>
      <c r="AJ109" s="42">
        <v>215.20990776723897</v>
      </c>
      <c r="AK109" s="42">
        <v>245.38933900356849</v>
      </c>
      <c r="AL109" s="42">
        <v>192.04587989037401</v>
      </c>
      <c r="AM109" s="42">
        <v>246.887</v>
      </c>
      <c r="AN109" s="42">
        <v>331.99362287444922</v>
      </c>
    </row>
    <row r="110" spans="1:40" x14ac:dyDescent="0.25">
      <c r="A110" s="41" t="s">
        <v>788</v>
      </c>
      <c r="B110" s="39" t="s">
        <v>684</v>
      </c>
      <c r="C110" s="39" t="s">
        <v>789</v>
      </c>
      <c r="D110" s="39" t="s">
        <v>417</v>
      </c>
      <c r="E110" s="42"/>
      <c r="F110" s="42"/>
      <c r="G110" s="42"/>
      <c r="H110" s="42"/>
      <c r="I110" s="42"/>
      <c r="J110" s="42">
        <v>69605.104999999996</v>
      </c>
      <c r="K110" s="42">
        <v>70163.563999999998</v>
      </c>
      <c r="L110" s="42">
        <v>70380.457999999999</v>
      </c>
      <c r="M110" s="42">
        <v>70896.895999999993</v>
      </c>
      <c r="N110" s="42">
        <v>71014.577000000005</v>
      </c>
      <c r="O110" s="42">
        <v>71561.247000000003</v>
      </c>
      <c r="P110" s="42">
        <v>71884.788</v>
      </c>
      <c r="Q110" s="42">
        <v>72525.297000000006</v>
      </c>
      <c r="R110" s="42">
        <v>72538.504000000001</v>
      </c>
      <c r="S110" s="42">
        <v>73133.304000000004</v>
      </c>
      <c r="T110" s="42">
        <v>73530.150000000009</v>
      </c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</row>
    <row r="111" spans="1:40" x14ac:dyDescent="0.25">
      <c r="A111" s="41" t="s">
        <v>788</v>
      </c>
      <c r="B111" s="39" t="s">
        <v>684</v>
      </c>
      <c r="C111" s="39" t="s">
        <v>790</v>
      </c>
      <c r="D111" s="39" t="s">
        <v>417</v>
      </c>
      <c r="E111" s="42"/>
      <c r="F111" s="42"/>
      <c r="G111" s="42"/>
      <c r="H111" s="42"/>
      <c r="I111" s="42"/>
      <c r="J111" s="42">
        <v>9053.01</v>
      </c>
      <c r="K111" s="42">
        <v>9118.8230000000003</v>
      </c>
      <c r="L111" s="42">
        <v>9155.2630000000008</v>
      </c>
      <c r="M111" s="42">
        <v>9142.2309999999998</v>
      </c>
      <c r="N111" s="42">
        <v>9133.8559999999998</v>
      </c>
      <c r="O111" s="42">
        <v>9225.3510000000006</v>
      </c>
      <c r="P111" s="42">
        <v>9244.2890000000007</v>
      </c>
      <c r="Q111" s="42">
        <v>9353.7330000000002</v>
      </c>
      <c r="R111" s="42">
        <v>9283.2749999999996</v>
      </c>
      <c r="S111" s="42">
        <v>9377.7810000000009</v>
      </c>
      <c r="T111" s="42">
        <v>9421.5349999999999</v>
      </c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</row>
    <row r="112" spans="1:40" x14ac:dyDescent="0.25">
      <c r="A112" s="41" t="s">
        <v>788</v>
      </c>
      <c r="B112" s="39" t="s">
        <v>684</v>
      </c>
      <c r="C112" s="39" t="s">
        <v>791</v>
      </c>
      <c r="D112" s="39" t="s">
        <v>417</v>
      </c>
      <c r="E112" s="42"/>
      <c r="F112" s="42"/>
      <c r="G112" s="42"/>
      <c r="H112" s="42"/>
      <c r="I112" s="42"/>
      <c r="J112" s="42">
        <v>1239.2929999999999</v>
      </c>
      <c r="K112" s="42">
        <v>1244.097</v>
      </c>
      <c r="L112" s="42">
        <v>1243.3</v>
      </c>
      <c r="M112" s="42">
        <v>1263.8109999999999</v>
      </c>
      <c r="N112" s="42">
        <v>1261.6600000000001</v>
      </c>
      <c r="O112" s="42">
        <v>1272.0160000000001</v>
      </c>
      <c r="P112" s="42">
        <v>1282.72</v>
      </c>
      <c r="Q112" s="42">
        <v>1285.6669999999999</v>
      </c>
      <c r="R112" s="42">
        <v>1291.02</v>
      </c>
      <c r="S112" s="42">
        <v>1303.2560000000001</v>
      </c>
      <c r="T112" s="42">
        <v>1311.8320000000001</v>
      </c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</row>
    <row r="113" spans="1:40" x14ac:dyDescent="0.25">
      <c r="A113" s="41" t="s">
        <v>788</v>
      </c>
      <c r="B113" s="39" t="s">
        <v>684</v>
      </c>
      <c r="C113" s="39" t="s">
        <v>792</v>
      </c>
      <c r="D113" s="39" t="s">
        <v>417</v>
      </c>
      <c r="E113" s="42"/>
      <c r="F113" s="42"/>
      <c r="G113" s="42"/>
      <c r="H113" s="42"/>
      <c r="I113" s="42"/>
      <c r="J113" s="42">
        <v>3443.4459999999999</v>
      </c>
      <c r="K113" s="42">
        <v>3513.2220000000002</v>
      </c>
      <c r="L113" s="42">
        <v>3470.163</v>
      </c>
      <c r="M113" s="42">
        <v>3502.3420000000001</v>
      </c>
      <c r="N113" s="42">
        <v>3548.9780000000001</v>
      </c>
      <c r="O113" s="42">
        <v>3510.7089999999998</v>
      </c>
      <c r="P113" s="42">
        <v>3517.8710000000001</v>
      </c>
      <c r="Q113" s="42">
        <v>3533.6030000000001</v>
      </c>
      <c r="R113" s="42">
        <v>3552.3159999999998</v>
      </c>
      <c r="S113" s="42">
        <v>3588.38</v>
      </c>
      <c r="T113" s="42">
        <v>3610.7960000000003</v>
      </c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</row>
    <row r="114" spans="1:40" x14ac:dyDescent="0.25">
      <c r="A114" s="41" t="s">
        <v>788</v>
      </c>
      <c r="B114" s="39" t="s">
        <v>684</v>
      </c>
      <c r="C114" s="39" t="s">
        <v>793</v>
      </c>
      <c r="D114" s="39" t="s">
        <v>417</v>
      </c>
      <c r="E114" s="42"/>
      <c r="F114" s="42"/>
      <c r="G114" s="42"/>
      <c r="H114" s="42"/>
      <c r="I114" s="42"/>
      <c r="J114" s="42">
        <v>2363.5650000000001</v>
      </c>
      <c r="K114" s="42">
        <v>2378.3020000000001</v>
      </c>
      <c r="L114" s="42">
        <v>2360.654</v>
      </c>
      <c r="M114" s="42">
        <v>2389.4839999999999</v>
      </c>
      <c r="N114" s="42">
        <v>2401.7530000000002</v>
      </c>
      <c r="O114" s="42">
        <v>2406.8580000000002</v>
      </c>
      <c r="P114" s="42">
        <v>2411.982</v>
      </c>
      <c r="Q114" s="42">
        <v>2420.5680000000002</v>
      </c>
      <c r="R114" s="42">
        <v>2416.8809999999999</v>
      </c>
      <c r="S114" s="42">
        <v>2461.5419999999999</v>
      </c>
      <c r="T114" s="42">
        <v>2472.1990000000001</v>
      </c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</row>
    <row r="115" spans="1:40" x14ac:dyDescent="0.25">
      <c r="A115" s="41" t="s">
        <v>788</v>
      </c>
      <c r="B115" s="39" t="s">
        <v>684</v>
      </c>
      <c r="C115" s="39" t="s">
        <v>794</v>
      </c>
      <c r="D115" s="39" t="s">
        <v>417</v>
      </c>
      <c r="E115" s="42"/>
      <c r="F115" s="42"/>
      <c r="G115" s="42"/>
      <c r="H115" s="42"/>
      <c r="I115" s="42"/>
      <c r="J115" s="42">
        <v>7719.4859999999999</v>
      </c>
      <c r="K115" s="42">
        <v>7794.3540000000003</v>
      </c>
      <c r="L115" s="42">
        <v>7845.6670000000004</v>
      </c>
      <c r="M115" s="42">
        <v>7852.7520000000004</v>
      </c>
      <c r="N115" s="42">
        <v>7810.067</v>
      </c>
      <c r="O115" s="42">
        <v>7904.22</v>
      </c>
      <c r="P115" s="42">
        <v>7989.7640000000001</v>
      </c>
      <c r="Q115" s="42">
        <v>8051.0559999999996</v>
      </c>
      <c r="R115" s="42">
        <v>8034.3969999999999</v>
      </c>
      <c r="S115" s="42">
        <v>8080.8540000000003</v>
      </c>
      <c r="T115" s="42">
        <v>8177.0510000000004</v>
      </c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</row>
    <row r="116" spans="1:40" x14ac:dyDescent="0.25">
      <c r="A116" s="41" t="s">
        <v>788</v>
      </c>
      <c r="B116" s="39" t="s">
        <v>684</v>
      </c>
      <c r="C116" s="39" t="s">
        <v>795</v>
      </c>
      <c r="D116" s="39" t="s">
        <v>417</v>
      </c>
      <c r="E116" s="42"/>
      <c r="F116" s="42"/>
      <c r="G116" s="42"/>
      <c r="H116" s="42"/>
      <c r="I116" s="42"/>
      <c r="J116" s="42">
        <v>9720.6630000000005</v>
      </c>
      <c r="K116" s="42">
        <v>9839.57</v>
      </c>
      <c r="L116" s="42">
        <v>9854.9789999999994</v>
      </c>
      <c r="M116" s="42">
        <v>9973.1479999999992</v>
      </c>
      <c r="N116" s="42">
        <v>10062.087</v>
      </c>
      <c r="O116" s="42">
        <v>10153.028</v>
      </c>
      <c r="P116" s="42">
        <v>10194.607</v>
      </c>
      <c r="Q116" s="42">
        <v>10269.449000000001</v>
      </c>
      <c r="R116" s="42">
        <v>10238.959000000001</v>
      </c>
      <c r="S116" s="42">
        <v>10347.754000000001</v>
      </c>
      <c r="T116" s="42">
        <v>10343.496000000001</v>
      </c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</row>
    <row r="117" spans="1:40" x14ac:dyDescent="0.25">
      <c r="A117" s="41" t="s">
        <v>788</v>
      </c>
      <c r="B117" s="39" t="s">
        <v>684</v>
      </c>
      <c r="C117" s="39" t="s">
        <v>796</v>
      </c>
      <c r="D117" s="39" t="s">
        <v>417</v>
      </c>
      <c r="E117" s="42"/>
      <c r="F117" s="42"/>
      <c r="G117" s="42"/>
      <c r="H117" s="42"/>
      <c r="I117" s="42"/>
      <c r="J117" s="42">
        <v>2038.56</v>
      </c>
      <c r="K117" s="42">
        <v>2051.62</v>
      </c>
      <c r="L117" s="42">
        <v>2059.7249999999999</v>
      </c>
      <c r="M117" s="42">
        <v>2076.5360000000001</v>
      </c>
      <c r="N117" s="42">
        <v>2092.5320000000002</v>
      </c>
      <c r="O117" s="42">
        <v>2101.3969999999999</v>
      </c>
      <c r="P117" s="42">
        <v>2103.1640000000002</v>
      </c>
      <c r="Q117" s="42">
        <v>2135.0129999999999</v>
      </c>
      <c r="R117" s="42">
        <v>2143.0219999999999</v>
      </c>
      <c r="S117" s="42">
        <v>2145.7890000000002</v>
      </c>
      <c r="T117" s="42">
        <v>2168.002</v>
      </c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</row>
    <row r="118" spans="1:40" x14ac:dyDescent="0.25">
      <c r="A118" s="41" t="s">
        <v>788</v>
      </c>
      <c r="B118" s="39" t="s">
        <v>684</v>
      </c>
      <c r="C118" s="39" t="s">
        <v>797</v>
      </c>
      <c r="D118" s="39" t="s">
        <v>417</v>
      </c>
      <c r="E118" s="42"/>
      <c r="F118" s="42"/>
      <c r="G118" s="42"/>
      <c r="H118" s="42"/>
      <c r="I118" s="42"/>
      <c r="J118" s="42">
        <v>4005.9839999999999</v>
      </c>
      <c r="K118" s="42">
        <v>4028.7469999999998</v>
      </c>
      <c r="L118" s="42">
        <v>4038.665</v>
      </c>
      <c r="M118" s="42">
        <v>4078.6469999999999</v>
      </c>
      <c r="N118" s="42">
        <v>4081.3240000000001</v>
      </c>
      <c r="O118" s="42">
        <v>4146.8869999999997</v>
      </c>
      <c r="P118" s="42">
        <v>4144.5029999999997</v>
      </c>
      <c r="Q118" s="42">
        <v>4203.9480000000003</v>
      </c>
      <c r="R118" s="42">
        <v>4195.4669999999996</v>
      </c>
      <c r="S118" s="42">
        <v>4232.0169999999998</v>
      </c>
      <c r="T118" s="42">
        <v>4246.4220000000005</v>
      </c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</row>
    <row r="119" spans="1:40" x14ac:dyDescent="0.25">
      <c r="A119" s="41" t="s">
        <v>788</v>
      </c>
      <c r="B119" s="39" t="s">
        <v>684</v>
      </c>
      <c r="C119" s="39" t="s">
        <v>798</v>
      </c>
      <c r="D119" s="39" t="s">
        <v>417</v>
      </c>
      <c r="E119" s="42"/>
      <c r="F119" s="42"/>
      <c r="G119" s="42"/>
      <c r="H119" s="42"/>
      <c r="I119" s="42"/>
      <c r="J119" s="42">
        <v>5349.634</v>
      </c>
      <c r="K119" s="42">
        <v>5381.8540000000003</v>
      </c>
      <c r="L119" s="42">
        <v>5368.2929999999997</v>
      </c>
      <c r="M119" s="42">
        <v>5439.1409999999996</v>
      </c>
      <c r="N119" s="42">
        <v>5439.2359999999999</v>
      </c>
      <c r="O119" s="42">
        <v>5475.3119999999999</v>
      </c>
      <c r="P119" s="42">
        <v>5483.3069999999998</v>
      </c>
      <c r="Q119" s="42">
        <v>5518.5240000000003</v>
      </c>
      <c r="R119" s="42">
        <v>5583.8789999999999</v>
      </c>
      <c r="S119" s="42">
        <v>5585.54</v>
      </c>
      <c r="T119" s="42">
        <v>5582.8010000000004</v>
      </c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</row>
    <row r="120" spans="1:40" x14ac:dyDescent="0.25">
      <c r="A120" s="41" t="s">
        <v>788</v>
      </c>
      <c r="B120" s="39" t="s">
        <v>684</v>
      </c>
      <c r="C120" s="39" t="s">
        <v>799</v>
      </c>
      <c r="D120" s="39" t="s">
        <v>417</v>
      </c>
      <c r="E120" s="42"/>
      <c r="F120" s="42"/>
      <c r="G120" s="42"/>
      <c r="H120" s="42"/>
      <c r="I120" s="42"/>
      <c r="J120" s="42">
        <v>5175.7830000000004</v>
      </c>
      <c r="K120" s="42">
        <v>5211.8540000000003</v>
      </c>
      <c r="L120" s="42">
        <v>5210.1840000000002</v>
      </c>
      <c r="M120" s="42">
        <v>5279.7120000000004</v>
      </c>
      <c r="N120" s="42">
        <v>5263.5039999999999</v>
      </c>
      <c r="O120" s="42">
        <v>5308.0860000000002</v>
      </c>
      <c r="P120" s="42">
        <v>5330.2520000000004</v>
      </c>
      <c r="Q120" s="42">
        <v>5387.43</v>
      </c>
      <c r="R120" s="42">
        <v>5404.5330000000004</v>
      </c>
      <c r="S120" s="42">
        <v>5436.2920000000004</v>
      </c>
      <c r="T120" s="42">
        <v>5476.3019999999997</v>
      </c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</row>
    <row r="121" spans="1:40" x14ac:dyDescent="0.25">
      <c r="A121" s="41" t="s">
        <v>788</v>
      </c>
      <c r="B121" s="39" t="s">
        <v>684</v>
      </c>
      <c r="C121" s="39" t="s">
        <v>800</v>
      </c>
      <c r="D121" s="39" t="s">
        <v>417</v>
      </c>
      <c r="E121" s="42"/>
      <c r="F121" s="42"/>
      <c r="G121" s="42"/>
      <c r="H121" s="42"/>
      <c r="I121" s="42"/>
      <c r="J121" s="42">
        <v>3080.6669999999999</v>
      </c>
      <c r="K121" s="42">
        <v>3084.2280000000001</v>
      </c>
      <c r="L121" s="42">
        <v>3102.4789999999998</v>
      </c>
      <c r="M121" s="42">
        <v>3136.806</v>
      </c>
      <c r="N121" s="42">
        <v>3152.2359999999999</v>
      </c>
      <c r="O121" s="42">
        <v>3157.52</v>
      </c>
      <c r="P121" s="42">
        <v>3174.4940000000001</v>
      </c>
      <c r="Q121" s="42">
        <v>3205.71</v>
      </c>
      <c r="R121" s="42">
        <v>3226.5880000000002</v>
      </c>
      <c r="S121" s="42">
        <v>3241.24</v>
      </c>
      <c r="T121" s="42">
        <v>3258.654</v>
      </c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</row>
    <row r="122" spans="1:40" x14ac:dyDescent="0.25">
      <c r="A122" s="41" t="s">
        <v>788</v>
      </c>
      <c r="B122" s="39" t="s">
        <v>684</v>
      </c>
      <c r="C122" s="39" t="s">
        <v>801</v>
      </c>
      <c r="D122" s="39" t="s">
        <v>417</v>
      </c>
      <c r="E122" s="42"/>
      <c r="F122" s="42"/>
      <c r="G122" s="42"/>
      <c r="H122" s="42"/>
      <c r="I122" s="42"/>
      <c r="J122" s="42">
        <v>2547.9760000000001</v>
      </c>
      <c r="K122" s="42">
        <v>2566.625</v>
      </c>
      <c r="L122" s="42">
        <v>2581.9699999999998</v>
      </c>
      <c r="M122" s="42">
        <v>2608.5659999999998</v>
      </c>
      <c r="N122" s="42">
        <v>2614.752</v>
      </c>
      <c r="O122" s="42">
        <v>2615.6660000000002</v>
      </c>
      <c r="P122" s="42">
        <v>2628.962</v>
      </c>
      <c r="Q122" s="42">
        <v>2659.2330000000002</v>
      </c>
      <c r="R122" s="42">
        <v>2668.3040000000001</v>
      </c>
      <c r="S122" s="42">
        <v>2683.473</v>
      </c>
      <c r="T122" s="42">
        <v>2716.3150000000001</v>
      </c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</row>
    <row r="123" spans="1:40" x14ac:dyDescent="0.25">
      <c r="A123" s="41" t="s">
        <v>788</v>
      </c>
      <c r="B123" s="39" t="s">
        <v>684</v>
      </c>
      <c r="C123" s="39" t="s">
        <v>802</v>
      </c>
      <c r="D123" s="39" t="s">
        <v>417</v>
      </c>
      <c r="E123" s="42"/>
      <c r="F123" s="42"/>
      <c r="G123" s="42"/>
      <c r="H123" s="42"/>
      <c r="I123" s="42"/>
      <c r="J123" s="42">
        <v>3239.2750000000001</v>
      </c>
      <c r="K123" s="42">
        <v>3266.5810000000001</v>
      </c>
      <c r="L123" s="42">
        <v>3285.721</v>
      </c>
      <c r="M123" s="42">
        <v>3300.5050000000001</v>
      </c>
      <c r="N123" s="42">
        <v>3304.567</v>
      </c>
      <c r="O123" s="42">
        <v>3320.8490000000002</v>
      </c>
      <c r="P123" s="42">
        <v>3329.4189999999999</v>
      </c>
      <c r="Q123" s="42">
        <v>3369.01</v>
      </c>
      <c r="R123" s="42">
        <v>3369.779</v>
      </c>
      <c r="S123" s="42">
        <v>3397.3420000000001</v>
      </c>
      <c r="T123" s="42">
        <v>3417.1860000000001</v>
      </c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</row>
    <row r="124" spans="1:40" x14ac:dyDescent="0.25">
      <c r="A124" s="41" t="s">
        <v>788</v>
      </c>
      <c r="B124" s="39" t="s">
        <v>684</v>
      </c>
      <c r="C124" s="39" t="s">
        <v>803</v>
      </c>
      <c r="D124" s="39" t="s">
        <v>417</v>
      </c>
      <c r="E124" s="42"/>
      <c r="F124" s="42"/>
      <c r="G124" s="42"/>
      <c r="H124" s="42"/>
      <c r="I124" s="42"/>
      <c r="J124" s="42">
        <v>3434.1469999999999</v>
      </c>
      <c r="K124" s="42">
        <v>3440.1390000000001</v>
      </c>
      <c r="L124" s="42">
        <v>3467.7069999999999</v>
      </c>
      <c r="M124" s="42">
        <v>3478.5140000000001</v>
      </c>
      <c r="N124" s="42">
        <v>3488.2849999999999</v>
      </c>
      <c r="O124" s="42">
        <v>3516.893</v>
      </c>
      <c r="P124" s="42">
        <v>3534.5610000000001</v>
      </c>
      <c r="Q124" s="42">
        <v>3558.3319999999999</v>
      </c>
      <c r="R124" s="42">
        <v>3565</v>
      </c>
      <c r="S124" s="42">
        <v>3596.355</v>
      </c>
      <c r="T124" s="42">
        <v>3617.13</v>
      </c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</row>
    <row r="125" spans="1:40" x14ac:dyDescent="0.25">
      <c r="A125" s="41" t="s">
        <v>788</v>
      </c>
      <c r="B125" s="39" t="s">
        <v>684</v>
      </c>
      <c r="C125" s="39" t="s">
        <v>804</v>
      </c>
      <c r="D125" s="39" t="s">
        <v>417</v>
      </c>
      <c r="E125" s="42"/>
      <c r="F125" s="42"/>
      <c r="G125" s="42"/>
      <c r="H125" s="42"/>
      <c r="I125" s="42"/>
      <c r="J125" s="42">
        <v>3078.0410000000002</v>
      </c>
      <c r="K125" s="42">
        <v>3080.4209999999998</v>
      </c>
      <c r="L125" s="42">
        <v>3119.49</v>
      </c>
      <c r="M125" s="42">
        <v>3131.2190000000001</v>
      </c>
      <c r="N125" s="42">
        <v>3133.5079999999998</v>
      </c>
      <c r="O125" s="42">
        <v>3150.7020000000002</v>
      </c>
      <c r="P125" s="42">
        <v>3183.136</v>
      </c>
      <c r="Q125" s="42">
        <v>3199.41</v>
      </c>
      <c r="R125" s="42">
        <v>3206.31</v>
      </c>
      <c r="S125" s="42">
        <v>3238.8960000000002</v>
      </c>
      <c r="T125" s="42">
        <v>3243.2020000000002</v>
      </c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</row>
    <row r="126" spans="1:40" x14ac:dyDescent="0.25">
      <c r="A126" s="41" t="s">
        <v>788</v>
      </c>
      <c r="B126" s="39" t="s">
        <v>684</v>
      </c>
      <c r="C126" s="39" t="s">
        <v>805</v>
      </c>
      <c r="D126" s="39" t="s">
        <v>417</v>
      </c>
      <c r="E126" s="42"/>
      <c r="F126" s="42"/>
      <c r="G126" s="42"/>
      <c r="H126" s="42"/>
      <c r="I126" s="42"/>
      <c r="J126" s="42">
        <v>1843.1130000000001</v>
      </c>
      <c r="K126" s="42">
        <v>1850.663</v>
      </c>
      <c r="L126" s="42">
        <v>1852.5060000000001</v>
      </c>
      <c r="M126" s="42">
        <v>1874.857</v>
      </c>
      <c r="N126" s="42">
        <v>1872.3130000000001</v>
      </c>
      <c r="O126" s="42">
        <v>1894.9280000000001</v>
      </c>
      <c r="P126" s="42">
        <v>1896.615</v>
      </c>
      <c r="Q126" s="42">
        <v>1927.5650000000001</v>
      </c>
      <c r="R126" s="42">
        <v>1926.9269999999999</v>
      </c>
      <c r="S126" s="42">
        <v>1943.068</v>
      </c>
      <c r="T126" s="42">
        <v>1945.21</v>
      </c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</row>
    <row r="127" spans="1:40" x14ac:dyDescent="0.25">
      <c r="A127" s="41" t="s">
        <v>788</v>
      </c>
      <c r="B127" s="39" t="s">
        <v>684</v>
      </c>
      <c r="C127" s="39" t="s">
        <v>806</v>
      </c>
      <c r="D127" s="39" t="s">
        <v>417</v>
      </c>
      <c r="E127" s="42"/>
      <c r="F127" s="42"/>
      <c r="G127" s="42"/>
      <c r="H127" s="42"/>
      <c r="I127" s="42"/>
      <c r="J127" s="42">
        <v>2272.462</v>
      </c>
      <c r="K127" s="42">
        <v>2312.4650000000001</v>
      </c>
      <c r="L127" s="42">
        <v>2363.6930000000002</v>
      </c>
      <c r="M127" s="42">
        <v>2368.625</v>
      </c>
      <c r="N127" s="42">
        <v>2353.9180000000001</v>
      </c>
      <c r="O127" s="42">
        <v>2400.8240000000001</v>
      </c>
      <c r="P127" s="42">
        <v>2435.1419999999998</v>
      </c>
      <c r="Q127" s="42">
        <v>2447.0459999999998</v>
      </c>
      <c r="R127" s="42">
        <v>2431.846</v>
      </c>
      <c r="S127" s="42">
        <v>2473.723</v>
      </c>
      <c r="T127" s="42">
        <v>2522.018</v>
      </c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</row>
    <row r="128" spans="1:40" x14ac:dyDescent="0.25">
      <c r="A128" s="41" t="s">
        <v>807</v>
      </c>
      <c r="B128" s="39" t="s">
        <v>684</v>
      </c>
      <c r="C128" s="39" t="s">
        <v>789</v>
      </c>
      <c r="D128" s="39" t="s">
        <v>417</v>
      </c>
      <c r="E128" s="42"/>
      <c r="F128" s="42"/>
      <c r="G128" s="42"/>
      <c r="H128" s="42"/>
      <c r="I128" s="42"/>
      <c r="J128" s="42">
        <v>42713.788999999997</v>
      </c>
      <c r="K128" s="42">
        <v>42544.318999999996</v>
      </c>
      <c r="L128" s="42">
        <v>43731.887999999999</v>
      </c>
      <c r="M128" s="42">
        <v>44075.163999999997</v>
      </c>
      <c r="N128" s="42">
        <v>43257.02</v>
      </c>
      <c r="O128" s="42">
        <v>42978.974000000002</v>
      </c>
      <c r="P128" s="42">
        <v>43528.462</v>
      </c>
      <c r="Q128" s="42">
        <v>43659.841</v>
      </c>
      <c r="R128" s="42">
        <v>44528.752</v>
      </c>
      <c r="S128" s="42">
        <v>45386.582000000002</v>
      </c>
      <c r="T128" s="42">
        <v>45193.97</v>
      </c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</row>
    <row r="129" spans="1:40" x14ac:dyDescent="0.25">
      <c r="A129" s="41" t="s">
        <v>807</v>
      </c>
      <c r="B129" s="39" t="s">
        <v>684</v>
      </c>
      <c r="C129" s="39" t="s">
        <v>790</v>
      </c>
      <c r="D129" s="39" t="s">
        <v>417</v>
      </c>
      <c r="E129" s="42"/>
      <c r="F129" s="42"/>
      <c r="G129" s="42"/>
      <c r="H129" s="42"/>
      <c r="I129" s="42"/>
      <c r="J129" s="42">
        <v>5480.2669999999998</v>
      </c>
      <c r="K129" s="42">
        <v>5519.81</v>
      </c>
      <c r="L129" s="42">
        <v>5675.5969999999998</v>
      </c>
      <c r="M129" s="42">
        <v>5542.3130000000001</v>
      </c>
      <c r="N129" s="42">
        <v>5463.0370000000003</v>
      </c>
      <c r="O129" s="42">
        <v>5534.692</v>
      </c>
      <c r="P129" s="42">
        <v>5606.1610000000001</v>
      </c>
      <c r="Q129" s="42">
        <v>5659.9110000000001</v>
      </c>
      <c r="R129" s="42">
        <v>5632.152</v>
      </c>
      <c r="S129" s="42">
        <v>5767.5870000000004</v>
      </c>
      <c r="T129" s="42">
        <v>5705.7080000000005</v>
      </c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</row>
    <row r="130" spans="1:40" x14ac:dyDescent="0.25">
      <c r="A130" s="41" t="s">
        <v>807</v>
      </c>
      <c r="B130" s="39" t="s">
        <v>684</v>
      </c>
      <c r="C130" s="39" t="s">
        <v>791</v>
      </c>
      <c r="D130" s="39" t="s">
        <v>417</v>
      </c>
      <c r="E130" s="42"/>
      <c r="F130" s="42"/>
      <c r="G130" s="42"/>
      <c r="H130" s="42"/>
      <c r="I130" s="42"/>
      <c r="J130" s="42">
        <v>768.48699999999997</v>
      </c>
      <c r="K130" s="42">
        <v>802.15600000000006</v>
      </c>
      <c r="L130" s="42">
        <v>798.59400000000005</v>
      </c>
      <c r="M130" s="42">
        <v>785.98199999999997</v>
      </c>
      <c r="N130" s="42">
        <v>759.17399999999998</v>
      </c>
      <c r="O130" s="42">
        <v>801.96600000000001</v>
      </c>
      <c r="P130" s="42">
        <v>797.43399999999997</v>
      </c>
      <c r="Q130" s="42">
        <v>792.19299999999998</v>
      </c>
      <c r="R130" s="42">
        <v>806.31600000000003</v>
      </c>
      <c r="S130" s="42">
        <v>806.34100000000001</v>
      </c>
      <c r="T130" s="42">
        <v>817.99300000000005</v>
      </c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</row>
    <row r="131" spans="1:40" x14ac:dyDescent="0.25">
      <c r="A131" s="41" t="s">
        <v>807</v>
      </c>
      <c r="B131" s="39" t="s">
        <v>684</v>
      </c>
      <c r="C131" s="39" t="s">
        <v>792</v>
      </c>
      <c r="D131" s="39" t="s">
        <v>417</v>
      </c>
      <c r="E131" s="42"/>
      <c r="F131" s="42"/>
      <c r="G131" s="42"/>
      <c r="H131" s="42"/>
      <c r="I131" s="42"/>
      <c r="J131" s="42">
        <v>1948.5319999999999</v>
      </c>
      <c r="K131" s="42">
        <v>2062.587</v>
      </c>
      <c r="L131" s="42">
        <v>2071.4789999999998</v>
      </c>
      <c r="M131" s="42">
        <v>2216.5010000000002</v>
      </c>
      <c r="N131" s="42">
        <v>2211.1970000000001</v>
      </c>
      <c r="O131" s="42">
        <v>2104.654</v>
      </c>
      <c r="P131" s="42">
        <v>2156.7080000000001</v>
      </c>
      <c r="Q131" s="42">
        <v>2166.489</v>
      </c>
      <c r="R131" s="42">
        <v>2128.6129999999998</v>
      </c>
      <c r="S131" s="42">
        <v>2235.212</v>
      </c>
      <c r="T131" s="42">
        <v>2288.4140000000002</v>
      </c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</row>
    <row r="132" spans="1:40" x14ac:dyDescent="0.25">
      <c r="A132" s="41" t="s">
        <v>807</v>
      </c>
      <c r="B132" s="39" t="s">
        <v>684</v>
      </c>
      <c r="C132" s="39" t="s">
        <v>793</v>
      </c>
      <c r="D132" s="39" t="s">
        <v>417</v>
      </c>
      <c r="E132" s="42"/>
      <c r="F132" s="42"/>
      <c r="G132" s="42"/>
      <c r="H132" s="42"/>
      <c r="I132" s="42"/>
      <c r="J132" s="42">
        <v>1479.096</v>
      </c>
      <c r="K132" s="42">
        <v>1468.2079999999999</v>
      </c>
      <c r="L132" s="42">
        <v>1544.693</v>
      </c>
      <c r="M132" s="42">
        <v>1560.316</v>
      </c>
      <c r="N132" s="42">
        <v>1555.904</v>
      </c>
      <c r="O132" s="42">
        <v>1502.3050000000001</v>
      </c>
      <c r="P132" s="42">
        <v>1523.182</v>
      </c>
      <c r="Q132" s="42">
        <v>1501.5129999999999</v>
      </c>
      <c r="R132" s="42">
        <v>1529.902</v>
      </c>
      <c r="S132" s="42">
        <v>1546.38</v>
      </c>
      <c r="T132" s="42">
        <v>1584.5060000000001</v>
      </c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</row>
    <row r="133" spans="1:40" x14ac:dyDescent="0.25">
      <c r="A133" s="41" t="s">
        <v>807</v>
      </c>
      <c r="B133" s="39" t="s">
        <v>684</v>
      </c>
      <c r="C133" s="39" t="s">
        <v>794</v>
      </c>
      <c r="D133" s="39" t="s">
        <v>417</v>
      </c>
      <c r="E133" s="42"/>
      <c r="F133" s="42"/>
      <c r="G133" s="42"/>
      <c r="H133" s="42"/>
      <c r="I133" s="42"/>
      <c r="J133" s="42">
        <v>4432.7060000000001</v>
      </c>
      <c r="K133" s="42">
        <v>4719.2950000000001</v>
      </c>
      <c r="L133" s="42">
        <v>4614.0810000000001</v>
      </c>
      <c r="M133" s="42">
        <v>4768.7809999999999</v>
      </c>
      <c r="N133" s="42">
        <v>4704.1409999999996</v>
      </c>
      <c r="O133" s="42">
        <v>4778.0659999999998</v>
      </c>
      <c r="P133" s="42">
        <v>4637.1660000000002</v>
      </c>
      <c r="Q133" s="42">
        <v>4794.51</v>
      </c>
      <c r="R133" s="42">
        <v>4824.2550000000001</v>
      </c>
      <c r="S133" s="42">
        <v>4880.6589999999997</v>
      </c>
      <c r="T133" s="42">
        <v>4906.2049999999999</v>
      </c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</row>
    <row r="134" spans="1:40" x14ac:dyDescent="0.25">
      <c r="A134" s="41" t="s">
        <v>807</v>
      </c>
      <c r="B134" s="39" t="s">
        <v>684</v>
      </c>
      <c r="C134" s="39" t="s">
        <v>795</v>
      </c>
      <c r="D134" s="39" t="s">
        <v>417</v>
      </c>
      <c r="E134" s="42"/>
      <c r="F134" s="42"/>
      <c r="G134" s="42"/>
      <c r="H134" s="42"/>
      <c r="I134" s="42"/>
      <c r="J134" s="42">
        <v>6188.0839999999998</v>
      </c>
      <c r="K134" s="42">
        <v>6143.2750000000005</v>
      </c>
      <c r="L134" s="42">
        <v>6457.2529999999997</v>
      </c>
      <c r="M134" s="42">
        <v>6275.5550000000003</v>
      </c>
      <c r="N134" s="42">
        <v>6249.25</v>
      </c>
      <c r="O134" s="42">
        <v>6329.643</v>
      </c>
      <c r="P134" s="42">
        <v>6457.8249999999998</v>
      </c>
      <c r="Q134" s="42">
        <v>6478.0060000000003</v>
      </c>
      <c r="R134" s="42">
        <v>6496.0879999999997</v>
      </c>
      <c r="S134" s="42">
        <v>6817.3429999999998</v>
      </c>
      <c r="T134" s="42">
        <v>6625.1750000000002</v>
      </c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</row>
    <row r="135" spans="1:40" x14ac:dyDescent="0.25">
      <c r="A135" s="41" t="s">
        <v>807</v>
      </c>
      <c r="B135" s="39" t="s">
        <v>684</v>
      </c>
      <c r="C135" s="39" t="s">
        <v>796</v>
      </c>
      <c r="D135" s="39" t="s">
        <v>417</v>
      </c>
      <c r="E135" s="42"/>
      <c r="F135" s="42"/>
      <c r="G135" s="42"/>
      <c r="H135" s="42"/>
      <c r="I135" s="42"/>
      <c r="J135" s="42">
        <v>1294.5650000000001</v>
      </c>
      <c r="K135" s="42">
        <v>1304.4080000000001</v>
      </c>
      <c r="L135" s="42">
        <v>1396.146</v>
      </c>
      <c r="M135" s="42">
        <v>1369.2070000000001</v>
      </c>
      <c r="N135" s="42">
        <v>1296.674</v>
      </c>
      <c r="O135" s="42">
        <v>1276.4580000000001</v>
      </c>
      <c r="P135" s="42">
        <v>1249.2080000000001</v>
      </c>
      <c r="Q135" s="42">
        <v>1276.481</v>
      </c>
      <c r="R135" s="42">
        <v>1312.653</v>
      </c>
      <c r="S135" s="42">
        <v>1323.7550000000001</v>
      </c>
      <c r="T135" s="42">
        <v>1271.3520000000001</v>
      </c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</row>
    <row r="136" spans="1:40" x14ac:dyDescent="0.25">
      <c r="A136" s="41" t="s">
        <v>807</v>
      </c>
      <c r="B136" s="39" t="s">
        <v>684</v>
      </c>
      <c r="C136" s="39" t="s">
        <v>797</v>
      </c>
      <c r="D136" s="39" t="s">
        <v>417</v>
      </c>
      <c r="E136" s="42"/>
      <c r="F136" s="42"/>
      <c r="G136" s="42"/>
      <c r="H136" s="42"/>
      <c r="I136" s="42"/>
      <c r="J136" s="42">
        <v>2369.4740000000002</v>
      </c>
      <c r="K136" s="42">
        <v>2401.4390000000003</v>
      </c>
      <c r="L136" s="42">
        <v>2525.2150000000001</v>
      </c>
      <c r="M136" s="42">
        <v>2527.87</v>
      </c>
      <c r="N136" s="42">
        <v>2552.12</v>
      </c>
      <c r="O136" s="42">
        <v>2393.23</v>
      </c>
      <c r="P136" s="42">
        <v>2540.14</v>
      </c>
      <c r="Q136" s="42">
        <v>2347.84</v>
      </c>
      <c r="R136" s="42">
        <v>2547.694</v>
      </c>
      <c r="S136" s="42">
        <v>2637.2159999999999</v>
      </c>
      <c r="T136" s="42">
        <v>2616.1010000000001</v>
      </c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</row>
    <row r="137" spans="1:40" x14ac:dyDescent="0.25">
      <c r="A137" s="41" t="s">
        <v>807</v>
      </c>
      <c r="B137" s="39" t="s">
        <v>684</v>
      </c>
      <c r="C137" s="39" t="s">
        <v>798</v>
      </c>
      <c r="D137" s="39" t="s">
        <v>417</v>
      </c>
      <c r="E137" s="42"/>
      <c r="F137" s="42"/>
      <c r="G137" s="42"/>
      <c r="H137" s="42"/>
      <c r="I137" s="42"/>
      <c r="J137" s="42">
        <v>3280.1990000000001</v>
      </c>
      <c r="K137" s="42">
        <v>3350.373</v>
      </c>
      <c r="L137" s="42">
        <v>3245.069</v>
      </c>
      <c r="M137" s="42">
        <v>3370.6469999999999</v>
      </c>
      <c r="N137" s="42">
        <v>3362.174</v>
      </c>
      <c r="O137" s="42">
        <v>3334.7829999999999</v>
      </c>
      <c r="P137" s="42">
        <v>3306.643</v>
      </c>
      <c r="Q137" s="42">
        <v>3290.4160000000002</v>
      </c>
      <c r="R137" s="42">
        <v>3169.41</v>
      </c>
      <c r="S137" s="42">
        <v>3322.0419999999999</v>
      </c>
      <c r="T137" s="42">
        <v>3369.5340000000001</v>
      </c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</row>
    <row r="138" spans="1:40" x14ac:dyDescent="0.25">
      <c r="A138" s="41" t="s">
        <v>807</v>
      </c>
      <c r="B138" s="39" t="s">
        <v>684</v>
      </c>
      <c r="C138" s="39" t="s">
        <v>799</v>
      </c>
      <c r="D138" s="39" t="s">
        <v>417</v>
      </c>
      <c r="E138" s="42"/>
      <c r="F138" s="42"/>
      <c r="G138" s="42"/>
      <c r="H138" s="42"/>
      <c r="I138" s="42"/>
      <c r="J138" s="42">
        <v>3481.328</v>
      </c>
      <c r="K138" s="42">
        <v>3290.3799999999997</v>
      </c>
      <c r="L138" s="42">
        <v>3316.0830000000001</v>
      </c>
      <c r="M138" s="42">
        <v>3333.8939999999998</v>
      </c>
      <c r="N138" s="42">
        <v>3251.2449999999999</v>
      </c>
      <c r="O138" s="42">
        <v>3170.873</v>
      </c>
      <c r="P138" s="42">
        <v>3235.5790000000002</v>
      </c>
      <c r="Q138" s="42">
        <v>3397.2669999999998</v>
      </c>
      <c r="R138" s="42">
        <v>3376.172</v>
      </c>
      <c r="S138" s="42">
        <v>3295.7420000000002</v>
      </c>
      <c r="T138" s="42">
        <v>3460.1390000000001</v>
      </c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</row>
    <row r="139" spans="1:40" x14ac:dyDescent="0.25">
      <c r="A139" s="41" t="s">
        <v>807</v>
      </c>
      <c r="B139" s="39" t="s">
        <v>684</v>
      </c>
      <c r="C139" s="39" t="s">
        <v>800</v>
      </c>
      <c r="D139" s="39" t="s">
        <v>417</v>
      </c>
      <c r="E139" s="42"/>
      <c r="F139" s="42"/>
      <c r="G139" s="42"/>
      <c r="H139" s="42"/>
      <c r="I139" s="42"/>
      <c r="J139" s="42">
        <v>1978.241</v>
      </c>
      <c r="K139" s="42">
        <v>1870.6889999999999</v>
      </c>
      <c r="L139" s="42">
        <v>1868.607</v>
      </c>
      <c r="M139" s="42">
        <v>1932.4010000000001</v>
      </c>
      <c r="N139" s="42">
        <v>1991.9839999999999</v>
      </c>
      <c r="O139" s="42">
        <v>1950.9680000000001</v>
      </c>
      <c r="P139" s="42">
        <v>1854.0429999999999</v>
      </c>
      <c r="Q139" s="42">
        <v>1889.0060000000001</v>
      </c>
      <c r="R139" s="42">
        <v>1969.2550000000001</v>
      </c>
      <c r="S139" s="42">
        <v>1994.9280000000001</v>
      </c>
      <c r="T139" s="42">
        <v>1899.701</v>
      </c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</row>
    <row r="140" spans="1:40" x14ac:dyDescent="0.25">
      <c r="A140" s="41" t="s">
        <v>807</v>
      </c>
      <c r="B140" s="39" t="s">
        <v>684</v>
      </c>
      <c r="C140" s="39" t="s">
        <v>801</v>
      </c>
      <c r="D140" s="39" t="s">
        <v>417</v>
      </c>
      <c r="E140" s="42"/>
      <c r="F140" s="42"/>
      <c r="G140" s="42"/>
      <c r="H140" s="42"/>
      <c r="I140" s="42"/>
      <c r="J140" s="42">
        <v>1551.28</v>
      </c>
      <c r="K140" s="42">
        <v>1480.559</v>
      </c>
      <c r="L140" s="42">
        <v>1523.248</v>
      </c>
      <c r="M140" s="42">
        <v>1548.048</v>
      </c>
      <c r="N140" s="42">
        <v>1428.8989999999999</v>
      </c>
      <c r="O140" s="42">
        <v>1426.5719999999999</v>
      </c>
      <c r="P140" s="42">
        <v>1495.867</v>
      </c>
      <c r="Q140" s="42">
        <v>1484.0050000000001</v>
      </c>
      <c r="R140" s="42">
        <v>1506.9670000000001</v>
      </c>
      <c r="S140" s="42">
        <v>1498.42</v>
      </c>
      <c r="T140" s="42">
        <v>1561.105</v>
      </c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  <c r="AG140" s="42"/>
      <c r="AH140" s="42"/>
      <c r="AI140" s="42"/>
      <c r="AJ140" s="42"/>
      <c r="AK140" s="42"/>
      <c r="AL140" s="42"/>
      <c r="AM140" s="42"/>
      <c r="AN140" s="42"/>
    </row>
    <row r="141" spans="1:40" x14ac:dyDescent="0.25">
      <c r="A141" s="41" t="s">
        <v>807</v>
      </c>
      <c r="B141" s="39" t="s">
        <v>684</v>
      </c>
      <c r="C141" s="39" t="s">
        <v>802</v>
      </c>
      <c r="D141" s="39" t="s">
        <v>417</v>
      </c>
      <c r="E141" s="42"/>
      <c r="F141" s="42"/>
      <c r="G141" s="42"/>
      <c r="H141" s="42"/>
      <c r="I141" s="42"/>
      <c r="J141" s="42">
        <v>2097.252</v>
      </c>
      <c r="K141" s="42">
        <v>1966.0680000000002</v>
      </c>
      <c r="L141" s="42">
        <v>2207.7579999999998</v>
      </c>
      <c r="M141" s="42">
        <v>2377.36</v>
      </c>
      <c r="N141" s="42">
        <v>2179.5219999999999</v>
      </c>
      <c r="O141" s="42">
        <v>2059.4609999999998</v>
      </c>
      <c r="P141" s="42">
        <v>2169.3009999999999</v>
      </c>
      <c r="Q141" s="42">
        <v>2103.509</v>
      </c>
      <c r="R141" s="42">
        <v>2478.4479999999999</v>
      </c>
      <c r="S141" s="42">
        <v>2461.7399999999998</v>
      </c>
      <c r="T141" s="42">
        <v>2282.4380000000001</v>
      </c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</row>
    <row r="142" spans="1:40" x14ac:dyDescent="0.25">
      <c r="A142" s="41" t="s">
        <v>807</v>
      </c>
      <c r="B142" s="39" t="s">
        <v>684</v>
      </c>
      <c r="C142" s="39" t="s">
        <v>803</v>
      </c>
      <c r="D142" s="39" t="s">
        <v>417</v>
      </c>
      <c r="E142" s="42"/>
      <c r="F142" s="42"/>
      <c r="G142" s="42"/>
      <c r="H142" s="42"/>
      <c r="I142" s="42"/>
      <c r="J142" s="42">
        <v>2197.0300000000002</v>
      </c>
      <c r="K142" s="42">
        <v>2061.9110000000001</v>
      </c>
      <c r="L142" s="42">
        <v>2264.7429999999999</v>
      </c>
      <c r="M142" s="42">
        <v>2162.5410000000002</v>
      </c>
      <c r="N142" s="42">
        <v>2078.7950000000001</v>
      </c>
      <c r="O142" s="42">
        <v>2074.643</v>
      </c>
      <c r="P142" s="42">
        <v>2133.9319999999998</v>
      </c>
      <c r="Q142" s="42">
        <v>2142.7649999999999</v>
      </c>
      <c r="R142" s="42">
        <v>2076.27</v>
      </c>
      <c r="S142" s="42">
        <v>2131.9720000000002</v>
      </c>
      <c r="T142" s="42">
        <v>2229.1480000000001</v>
      </c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</row>
    <row r="143" spans="1:40" x14ac:dyDescent="0.25">
      <c r="A143" s="41" t="s">
        <v>807</v>
      </c>
      <c r="B143" s="39" t="s">
        <v>684</v>
      </c>
      <c r="C143" s="39" t="s">
        <v>804</v>
      </c>
      <c r="D143" s="39" t="s">
        <v>417</v>
      </c>
      <c r="E143" s="42"/>
      <c r="F143" s="42"/>
      <c r="G143" s="42"/>
      <c r="H143" s="42"/>
      <c r="I143" s="42"/>
      <c r="J143" s="42">
        <v>1871.566</v>
      </c>
      <c r="K143" s="42">
        <v>1886.962</v>
      </c>
      <c r="L143" s="42">
        <v>1991.5889999999999</v>
      </c>
      <c r="M143" s="42">
        <v>1954.336</v>
      </c>
      <c r="N143" s="42">
        <v>1894.3109999999999</v>
      </c>
      <c r="O143" s="42">
        <v>1944.1220000000001</v>
      </c>
      <c r="P143" s="42">
        <v>1982.298</v>
      </c>
      <c r="Q143" s="42">
        <v>2026.46</v>
      </c>
      <c r="R143" s="42">
        <v>2079.27</v>
      </c>
      <c r="S143" s="42">
        <v>2117.0500000000002</v>
      </c>
      <c r="T143" s="42">
        <v>2035.0240000000001</v>
      </c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</row>
    <row r="144" spans="1:40" x14ac:dyDescent="0.25">
      <c r="A144" s="41" t="s">
        <v>807</v>
      </c>
      <c r="B144" s="39" t="s">
        <v>684</v>
      </c>
      <c r="C144" s="39" t="s">
        <v>805</v>
      </c>
      <c r="D144" s="39" t="s">
        <v>417</v>
      </c>
      <c r="E144" s="42"/>
      <c r="F144" s="42"/>
      <c r="G144" s="42"/>
      <c r="H144" s="42"/>
      <c r="I144" s="42"/>
      <c r="J144" s="42">
        <v>1200.915</v>
      </c>
      <c r="K144" s="42">
        <v>1141.3399999999999</v>
      </c>
      <c r="L144" s="42">
        <v>1154.9159999999999</v>
      </c>
      <c r="M144" s="42">
        <v>1257.2619999999999</v>
      </c>
      <c r="N144" s="42">
        <v>1236.933</v>
      </c>
      <c r="O144" s="42">
        <v>1187.5920000000001</v>
      </c>
      <c r="P144" s="42">
        <v>1176.482</v>
      </c>
      <c r="Q144" s="42">
        <v>1141.5999999999999</v>
      </c>
      <c r="R144" s="42">
        <v>1258.0940000000001</v>
      </c>
      <c r="S144" s="42">
        <v>1231.837</v>
      </c>
      <c r="T144" s="42">
        <v>1194.5060000000001</v>
      </c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</row>
    <row r="145" spans="1:40" x14ac:dyDescent="0.25">
      <c r="A145" s="41" t="s">
        <v>807</v>
      </c>
      <c r="B145" s="39" t="s">
        <v>684</v>
      </c>
      <c r="C145" s="39" t="s">
        <v>806</v>
      </c>
      <c r="D145" s="39" t="s">
        <v>417</v>
      </c>
      <c r="E145" s="42"/>
      <c r="F145" s="42"/>
      <c r="G145" s="42"/>
      <c r="H145" s="42"/>
      <c r="I145" s="42"/>
      <c r="J145" s="42">
        <v>1094.769</v>
      </c>
      <c r="K145" s="42">
        <v>1074.8579999999999</v>
      </c>
      <c r="L145" s="42">
        <v>1076.816</v>
      </c>
      <c r="M145" s="42">
        <v>1092.1469999999999</v>
      </c>
      <c r="N145" s="42">
        <v>1041.6579999999999</v>
      </c>
      <c r="O145" s="42">
        <v>1108.9459999999999</v>
      </c>
      <c r="P145" s="42">
        <v>1206.491</v>
      </c>
      <c r="Q145" s="42">
        <v>1167.8699999999999</v>
      </c>
      <c r="R145" s="42">
        <v>1337.191</v>
      </c>
      <c r="S145" s="42">
        <v>1318.355</v>
      </c>
      <c r="T145" s="42">
        <v>1346.92</v>
      </c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42"/>
      <c r="AN145" s="42"/>
    </row>
    <row r="146" spans="1:40" x14ac:dyDescent="0.25">
      <c r="A146" s="41" t="s">
        <v>11</v>
      </c>
      <c r="B146" s="39" t="s">
        <v>684</v>
      </c>
      <c r="C146" s="39" t="s">
        <v>789</v>
      </c>
      <c r="D146" s="39" t="s">
        <v>417</v>
      </c>
      <c r="E146" s="42"/>
      <c r="F146" s="42"/>
      <c r="G146" s="42"/>
      <c r="H146" s="42"/>
      <c r="I146" s="42"/>
      <c r="J146" s="42">
        <v>40271.057000000001</v>
      </c>
      <c r="K146" s="42">
        <v>40171.002999999997</v>
      </c>
      <c r="L146" s="42">
        <v>41546.508999999998</v>
      </c>
      <c r="M146" s="42">
        <v>41755.035000000003</v>
      </c>
      <c r="N146" s="42">
        <v>40896.366999999998</v>
      </c>
      <c r="O146" s="42">
        <v>40649.711000000003</v>
      </c>
      <c r="P146" s="42">
        <v>41325.025999999998</v>
      </c>
      <c r="Q146" s="42">
        <v>41375.567000000003</v>
      </c>
      <c r="R146" s="42">
        <v>42242.451999999997</v>
      </c>
      <c r="S146" s="42">
        <v>42951.883000000002</v>
      </c>
      <c r="T146" s="42">
        <v>43143.565000000002</v>
      </c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42"/>
      <c r="AN146" s="42"/>
    </row>
    <row r="147" spans="1:40" x14ac:dyDescent="0.25">
      <c r="A147" s="41" t="s">
        <v>11</v>
      </c>
      <c r="B147" s="39" t="s">
        <v>684</v>
      </c>
      <c r="C147" s="39" t="s">
        <v>790</v>
      </c>
      <c r="D147" s="39" t="s">
        <v>417</v>
      </c>
      <c r="E147" s="42"/>
      <c r="F147" s="42"/>
      <c r="G147" s="42"/>
      <c r="H147" s="42"/>
      <c r="I147" s="42"/>
      <c r="J147" s="42">
        <v>5088.0150000000003</v>
      </c>
      <c r="K147" s="42">
        <v>5083.4870000000001</v>
      </c>
      <c r="L147" s="42">
        <v>5328.9939999999997</v>
      </c>
      <c r="M147" s="42">
        <v>5108.4719999999998</v>
      </c>
      <c r="N147" s="42">
        <v>5112.3509999999997</v>
      </c>
      <c r="O147" s="42">
        <v>5195.0119999999997</v>
      </c>
      <c r="P147" s="42">
        <v>5268.3090000000002</v>
      </c>
      <c r="Q147" s="42">
        <v>5297.1869999999999</v>
      </c>
      <c r="R147" s="42">
        <v>5278.8180000000002</v>
      </c>
      <c r="S147" s="42">
        <v>5414.5039999999999</v>
      </c>
      <c r="T147" s="42">
        <v>5444.2480000000005</v>
      </c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42"/>
      <c r="AN147" s="42"/>
    </row>
    <row r="148" spans="1:40" x14ac:dyDescent="0.25">
      <c r="A148" s="41" t="s">
        <v>11</v>
      </c>
      <c r="B148" s="39" t="s">
        <v>684</v>
      </c>
      <c r="C148" s="39" t="s">
        <v>791</v>
      </c>
      <c r="D148" s="39" t="s">
        <v>417</v>
      </c>
      <c r="E148" s="42"/>
      <c r="F148" s="42"/>
      <c r="G148" s="42"/>
      <c r="H148" s="42"/>
      <c r="I148" s="42"/>
      <c r="J148" s="42">
        <v>736.89</v>
      </c>
      <c r="K148" s="42">
        <v>774.77700000000004</v>
      </c>
      <c r="L148" s="42">
        <v>769.15099999999995</v>
      </c>
      <c r="M148" s="42">
        <v>757.404</v>
      </c>
      <c r="N148" s="42">
        <v>734.43799999999999</v>
      </c>
      <c r="O148" s="42">
        <v>761.76300000000003</v>
      </c>
      <c r="P148" s="42">
        <v>761.92100000000005</v>
      </c>
      <c r="Q148" s="42">
        <v>753.19399999999996</v>
      </c>
      <c r="R148" s="42">
        <v>783.26700000000005</v>
      </c>
      <c r="S148" s="42">
        <v>778.27200000000005</v>
      </c>
      <c r="T148" s="42">
        <v>795.12</v>
      </c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  <c r="AJ148" s="42"/>
      <c r="AK148" s="42"/>
      <c r="AL148" s="42"/>
      <c r="AM148" s="42"/>
      <c r="AN148" s="42"/>
    </row>
    <row r="149" spans="1:40" x14ac:dyDescent="0.25">
      <c r="A149" s="41" t="s">
        <v>11</v>
      </c>
      <c r="B149" s="39" t="s">
        <v>684</v>
      </c>
      <c r="C149" s="39" t="s">
        <v>792</v>
      </c>
      <c r="D149" s="39" t="s">
        <v>417</v>
      </c>
      <c r="E149" s="42"/>
      <c r="F149" s="42"/>
      <c r="G149" s="42"/>
      <c r="H149" s="42"/>
      <c r="I149" s="42"/>
      <c r="J149" s="42">
        <v>1745.19</v>
      </c>
      <c r="K149" s="42">
        <v>1892.8109999999999</v>
      </c>
      <c r="L149" s="42">
        <v>1902.2909999999999</v>
      </c>
      <c r="M149" s="42">
        <v>2068.4270000000001</v>
      </c>
      <c r="N149" s="42">
        <v>2049.83</v>
      </c>
      <c r="O149" s="42">
        <v>1968.1220000000001</v>
      </c>
      <c r="P149" s="42">
        <v>2011.922</v>
      </c>
      <c r="Q149" s="42">
        <v>2054.3119999999999</v>
      </c>
      <c r="R149" s="42">
        <v>2002.4290000000001</v>
      </c>
      <c r="S149" s="42">
        <v>2124.8429999999998</v>
      </c>
      <c r="T149" s="42">
        <v>2168.558</v>
      </c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</row>
    <row r="150" spans="1:40" x14ac:dyDescent="0.25">
      <c r="A150" s="41" t="s">
        <v>11</v>
      </c>
      <c r="B150" s="39" t="s">
        <v>684</v>
      </c>
      <c r="C150" s="39" t="s">
        <v>793</v>
      </c>
      <c r="D150" s="39" t="s">
        <v>417</v>
      </c>
      <c r="E150" s="42"/>
      <c r="F150" s="42"/>
      <c r="G150" s="42"/>
      <c r="H150" s="42"/>
      <c r="I150" s="42"/>
      <c r="J150" s="42">
        <v>1431.837</v>
      </c>
      <c r="K150" s="42">
        <v>1433.848</v>
      </c>
      <c r="L150" s="42">
        <v>1512.51</v>
      </c>
      <c r="M150" s="42">
        <v>1494.671</v>
      </c>
      <c r="N150" s="42">
        <v>1519.7080000000001</v>
      </c>
      <c r="O150" s="42">
        <v>1462.549</v>
      </c>
      <c r="P150" s="42">
        <v>1480.6369999999999</v>
      </c>
      <c r="Q150" s="42">
        <v>1455.5440000000001</v>
      </c>
      <c r="R150" s="42">
        <v>1483.296</v>
      </c>
      <c r="S150" s="42">
        <v>1478.394</v>
      </c>
      <c r="T150" s="42">
        <v>1528.078</v>
      </c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42"/>
      <c r="AN150" s="42"/>
    </row>
    <row r="151" spans="1:40" x14ac:dyDescent="0.25">
      <c r="A151" s="41" t="s">
        <v>11</v>
      </c>
      <c r="B151" s="39" t="s">
        <v>684</v>
      </c>
      <c r="C151" s="39" t="s">
        <v>794</v>
      </c>
      <c r="D151" s="39" t="s">
        <v>417</v>
      </c>
      <c r="E151" s="42"/>
      <c r="F151" s="42"/>
      <c r="G151" s="42"/>
      <c r="H151" s="42"/>
      <c r="I151" s="42"/>
      <c r="J151" s="42">
        <v>4134.9120000000003</v>
      </c>
      <c r="K151" s="42">
        <v>4384.5360000000001</v>
      </c>
      <c r="L151" s="42">
        <v>4337.9769999999999</v>
      </c>
      <c r="M151" s="42">
        <v>4511.4309999999996</v>
      </c>
      <c r="N151" s="42">
        <v>4450.8459999999995</v>
      </c>
      <c r="O151" s="42">
        <v>4475.6019999999999</v>
      </c>
      <c r="P151" s="42">
        <v>4360.9129999999996</v>
      </c>
      <c r="Q151" s="42">
        <v>4546.6940000000004</v>
      </c>
      <c r="R151" s="42">
        <v>4575.5309999999999</v>
      </c>
      <c r="S151" s="42">
        <v>4628.5209999999997</v>
      </c>
      <c r="T151" s="42">
        <v>4673.99</v>
      </c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/>
      <c r="AM151" s="42"/>
      <c r="AN151" s="42"/>
    </row>
    <row r="152" spans="1:40" x14ac:dyDescent="0.25">
      <c r="A152" s="41" t="s">
        <v>11</v>
      </c>
      <c r="B152" s="39" t="s">
        <v>684</v>
      </c>
      <c r="C152" s="39" t="s">
        <v>795</v>
      </c>
      <c r="D152" s="39" t="s">
        <v>417</v>
      </c>
      <c r="E152" s="42"/>
      <c r="F152" s="42"/>
      <c r="G152" s="42"/>
      <c r="H152" s="42"/>
      <c r="I152" s="42"/>
      <c r="J152" s="42">
        <v>5746.9049999999997</v>
      </c>
      <c r="K152" s="42">
        <v>5716.2790000000005</v>
      </c>
      <c r="L152" s="42">
        <v>6091.817</v>
      </c>
      <c r="M152" s="42">
        <v>5852.4840000000004</v>
      </c>
      <c r="N152" s="42">
        <v>5837.6049999999996</v>
      </c>
      <c r="O152" s="42">
        <v>5930.857</v>
      </c>
      <c r="P152" s="42">
        <v>6031.6689999999999</v>
      </c>
      <c r="Q152" s="42">
        <v>6082.1559999999999</v>
      </c>
      <c r="R152" s="42">
        <v>6154.875</v>
      </c>
      <c r="S152" s="42">
        <v>6325.1809999999996</v>
      </c>
      <c r="T152" s="42">
        <v>6241.08</v>
      </c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  <c r="AG152" s="42"/>
      <c r="AH152" s="42"/>
      <c r="AI152" s="42"/>
      <c r="AJ152" s="42"/>
      <c r="AK152" s="42"/>
      <c r="AL152" s="42"/>
      <c r="AM152" s="42"/>
      <c r="AN152" s="42"/>
    </row>
    <row r="153" spans="1:40" x14ac:dyDescent="0.25">
      <c r="A153" s="41" t="s">
        <v>11</v>
      </c>
      <c r="B153" s="39" t="s">
        <v>684</v>
      </c>
      <c r="C153" s="39" t="s">
        <v>796</v>
      </c>
      <c r="D153" s="39" t="s">
        <v>417</v>
      </c>
      <c r="E153" s="42"/>
      <c r="F153" s="42"/>
      <c r="G153" s="42"/>
      <c r="H153" s="42"/>
      <c r="I153" s="42"/>
      <c r="J153" s="42">
        <v>1233.7349999999999</v>
      </c>
      <c r="K153" s="42">
        <v>1251.595</v>
      </c>
      <c r="L153" s="42">
        <v>1343.7370000000001</v>
      </c>
      <c r="M153" s="42">
        <v>1314.6579999999999</v>
      </c>
      <c r="N153" s="42">
        <v>1229.489</v>
      </c>
      <c r="O153" s="42">
        <v>1211.1179999999999</v>
      </c>
      <c r="P153" s="42">
        <v>1194.4000000000001</v>
      </c>
      <c r="Q153" s="42">
        <v>1216.53</v>
      </c>
      <c r="R153" s="42">
        <v>1250.443</v>
      </c>
      <c r="S153" s="42">
        <v>1264.9880000000001</v>
      </c>
      <c r="T153" s="42">
        <v>1223.8340000000001</v>
      </c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2"/>
    </row>
    <row r="154" spans="1:40" x14ac:dyDescent="0.25">
      <c r="A154" s="41" t="s">
        <v>11</v>
      </c>
      <c r="B154" s="39" t="s">
        <v>684</v>
      </c>
      <c r="C154" s="39" t="s">
        <v>797</v>
      </c>
      <c r="D154" s="39" t="s">
        <v>417</v>
      </c>
      <c r="E154" s="42"/>
      <c r="F154" s="42"/>
      <c r="G154" s="42"/>
      <c r="H154" s="42"/>
      <c r="I154" s="42"/>
      <c r="J154" s="42">
        <v>2272.1860000000001</v>
      </c>
      <c r="K154" s="42">
        <v>2294.1370000000002</v>
      </c>
      <c r="L154" s="42">
        <v>2410.0390000000002</v>
      </c>
      <c r="M154" s="42">
        <v>2426.6329999999998</v>
      </c>
      <c r="N154" s="42">
        <v>2426.8380000000002</v>
      </c>
      <c r="O154" s="42">
        <v>2241.1329999999998</v>
      </c>
      <c r="P154" s="42">
        <v>2428.1419999999998</v>
      </c>
      <c r="Q154" s="42">
        <v>2219.9499999999998</v>
      </c>
      <c r="R154" s="42">
        <v>2399.143</v>
      </c>
      <c r="S154" s="42">
        <v>2506.2359999999999</v>
      </c>
      <c r="T154" s="42">
        <v>2491.6620000000003</v>
      </c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  <c r="AH154" s="42"/>
      <c r="AI154" s="42"/>
      <c r="AJ154" s="42"/>
      <c r="AK154" s="42"/>
      <c r="AL154" s="42"/>
      <c r="AM154" s="42"/>
      <c r="AN154" s="42"/>
    </row>
    <row r="155" spans="1:40" x14ac:dyDescent="0.25">
      <c r="A155" s="41" t="s">
        <v>11</v>
      </c>
      <c r="B155" s="39" t="s">
        <v>684</v>
      </c>
      <c r="C155" s="39" t="s">
        <v>798</v>
      </c>
      <c r="D155" s="39" t="s">
        <v>417</v>
      </c>
      <c r="E155" s="42"/>
      <c r="F155" s="42"/>
      <c r="G155" s="42"/>
      <c r="H155" s="42"/>
      <c r="I155" s="42"/>
      <c r="J155" s="42">
        <v>3080.6039999999998</v>
      </c>
      <c r="K155" s="42">
        <v>3217.7640000000001</v>
      </c>
      <c r="L155" s="42">
        <v>3062.42</v>
      </c>
      <c r="M155" s="42">
        <v>3204.4490000000001</v>
      </c>
      <c r="N155" s="42">
        <v>3180.9679999999998</v>
      </c>
      <c r="O155" s="42">
        <v>3143.3719999999998</v>
      </c>
      <c r="P155" s="42">
        <v>3130.779</v>
      </c>
      <c r="Q155" s="42">
        <v>3161.011</v>
      </c>
      <c r="R155" s="42">
        <v>3016.1260000000002</v>
      </c>
      <c r="S155" s="42">
        <v>3127.6239999999998</v>
      </c>
      <c r="T155" s="42">
        <v>3226.7829999999999</v>
      </c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  <c r="AG155" s="42"/>
      <c r="AH155" s="42"/>
      <c r="AI155" s="42"/>
      <c r="AJ155" s="42"/>
      <c r="AK155" s="42"/>
      <c r="AL155" s="42"/>
      <c r="AM155" s="42"/>
      <c r="AN155" s="42"/>
    </row>
    <row r="156" spans="1:40" x14ac:dyDescent="0.25">
      <c r="A156" s="41" t="s">
        <v>11</v>
      </c>
      <c r="B156" s="39" t="s">
        <v>684</v>
      </c>
      <c r="C156" s="39" t="s">
        <v>799</v>
      </c>
      <c r="D156" s="39" t="s">
        <v>417</v>
      </c>
      <c r="E156" s="42"/>
      <c r="F156" s="42"/>
      <c r="G156" s="42"/>
      <c r="H156" s="42"/>
      <c r="I156" s="42"/>
      <c r="J156" s="42">
        <v>3306.5639999999999</v>
      </c>
      <c r="K156" s="42">
        <v>3140.8539999999998</v>
      </c>
      <c r="L156" s="42">
        <v>3179.2669999999998</v>
      </c>
      <c r="M156" s="42">
        <v>3141.373</v>
      </c>
      <c r="N156" s="42">
        <v>3066.0070000000001</v>
      </c>
      <c r="O156" s="42">
        <v>3010.4659999999999</v>
      </c>
      <c r="P156" s="42">
        <v>3081.4180000000001</v>
      </c>
      <c r="Q156" s="42">
        <v>3220.1320000000001</v>
      </c>
      <c r="R156" s="42">
        <v>3190.1019999999999</v>
      </c>
      <c r="S156" s="42">
        <v>3097.364</v>
      </c>
      <c r="T156" s="42">
        <v>3311.761</v>
      </c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</row>
    <row r="157" spans="1:40" x14ac:dyDescent="0.25">
      <c r="A157" s="41" t="s">
        <v>11</v>
      </c>
      <c r="B157" s="39" t="s">
        <v>684</v>
      </c>
      <c r="C157" s="39" t="s">
        <v>800</v>
      </c>
      <c r="D157" s="39" t="s">
        <v>417</v>
      </c>
      <c r="E157" s="42"/>
      <c r="F157" s="42"/>
      <c r="G157" s="42"/>
      <c r="H157" s="42"/>
      <c r="I157" s="42"/>
      <c r="J157" s="42">
        <v>1903.383</v>
      </c>
      <c r="K157" s="42">
        <v>1795.213</v>
      </c>
      <c r="L157" s="42">
        <v>1799.1780000000001</v>
      </c>
      <c r="M157" s="42">
        <v>1861.712</v>
      </c>
      <c r="N157" s="42">
        <v>1900.61</v>
      </c>
      <c r="O157" s="42">
        <v>1859.414</v>
      </c>
      <c r="P157" s="42">
        <v>1782.038</v>
      </c>
      <c r="Q157" s="42">
        <v>1790.135</v>
      </c>
      <c r="R157" s="42">
        <v>1888.232</v>
      </c>
      <c r="S157" s="42">
        <v>1908.569</v>
      </c>
      <c r="T157" s="42">
        <v>1818.777</v>
      </c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  <c r="AG157" s="42"/>
      <c r="AH157" s="42"/>
      <c r="AI157" s="42"/>
      <c r="AJ157" s="42"/>
      <c r="AK157" s="42"/>
      <c r="AL157" s="42"/>
      <c r="AM157" s="42"/>
      <c r="AN157" s="42"/>
    </row>
    <row r="158" spans="1:40" x14ac:dyDescent="0.25">
      <c r="A158" s="41" t="s">
        <v>11</v>
      </c>
      <c r="B158" s="39" t="s">
        <v>684</v>
      </c>
      <c r="C158" s="39" t="s">
        <v>801</v>
      </c>
      <c r="D158" s="39" t="s">
        <v>417</v>
      </c>
      <c r="E158" s="42"/>
      <c r="F158" s="42"/>
      <c r="G158" s="42"/>
      <c r="H158" s="42"/>
      <c r="I158" s="42"/>
      <c r="J158" s="42">
        <v>1512.2339999999999</v>
      </c>
      <c r="K158" s="42">
        <v>1413.924</v>
      </c>
      <c r="L158" s="42">
        <v>1457.8630000000001</v>
      </c>
      <c r="M158" s="42">
        <v>1496.078</v>
      </c>
      <c r="N158" s="42">
        <v>1368.204</v>
      </c>
      <c r="O158" s="42">
        <v>1354.337</v>
      </c>
      <c r="P158" s="42">
        <v>1437.1</v>
      </c>
      <c r="Q158" s="42">
        <v>1415.508</v>
      </c>
      <c r="R158" s="42">
        <v>1442.6010000000001</v>
      </c>
      <c r="S158" s="42">
        <v>1436.9059999999999</v>
      </c>
      <c r="T158" s="42">
        <v>1531.2860000000001</v>
      </c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</row>
    <row r="159" spans="1:40" x14ac:dyDescent="0.25">
      <c r="A159" s="41" t="s">
        <v>11</v>
      </c>
      <c r="B159" s="39" t="s">
        <v>684</v>
      </c>
      <c r="C159" s="39" t="s">
        <v>802</v>
      </c>
      <c r="D159" s="39" t="s">
        <v>417</v>
      </c>
      <c r="E159" s="42"/>
      <c r="F159" s="42"/>
      <c r="G159" s="42"/>
      <c r="H159" s="42"/>
      <c r="I159" s="42"/>
      <c r="J159" s="42">
        <v>1984.9929999999999</v>
      </c>
      <c r="K159" s="42">
        <v>1854.8320000000001</v>
      </c>
      <c r="L159" s="42">
        <v>2103.0909999999999</v>
      </c>
      <c r="M159" s="42">
        <v>2305.1680000000001</v>
      </c>
      <c r="N159" s="42">
        <v>2068.2559999999999</v>
      </c>
      <c r="O159" s="42">
        <v>1953.482</v>
      </c>
      <c r="P159" s="42">
        <v>2102.598</v>
      </c>
      <c r="Q159" s="42">
        <v>2015.1880000000001</v>
      </c>
      <c r="R159" s="42">
        <v>2355.12</v>
      </c>
      <c r="S159" s="42">
        <v>2340.9119999999998</v>
      </c>
      <c r="T159" s="42">
        <v>2202.8780000000002</v>
      </c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  <c r="AE159" s="42"/>
      <c r="AF159" s="42"/>
      <c r="AG159" s="42"/>
      <c r="AH159" s="42"/>
      <c r="AI159" s="42"/>
      <c r="AJ159" s="42"/>
      <c r="AK159" s="42"/>
      <c r="AL159" s="42"/>
      <c r="AM159" s="42"/>
      <c r="AN159" s="42"/>
    </row>
    <row r="160" spans="1:40" x14ac:dyDescent="0.25">
      <c r="A160" s="41" t="s">
        <v>11</v>
      </c>
      <c r="B160" s="39" t="s">
        <v>684</v>
      </c>
      <c r="C160" s="39" t="s">
        <v>803</v>
      </c>
      <c r="D160" s="39" t="s">
        <v>417</v>
      </c>
      <c r="E160" s="42"/>
      <c r="F160" s="42"/>
      <c r="G160" s="42"/>
      <c r="H160" s="42"/>
      <c r="I160" s="42"/>
      <c r="J160" s="42">
        <v>2090.4459999999999</v>
      </c>
      <c r="K160" s="42">
        <v>1964.223</v>
      </c>
      <c r="L160" s="42">
        <v>2174.9430000000002</v>
      </c>
      <c r="M160" s="42">
        <v>2061.116</v>
      </c>
      <c r="N160" s="42">
        <v>1967.288</v>
      </c>
      <c r="O160" s="42">
        <v>2005.5740000000001</v>
      </c>
      <c r="P160" s="42">
        <v>2052.8609999999999</v>
      </c>
      <c r="Q160" s="42">
        <v>2046.357</v>
      </c>
      <c r="R160" s="42">
        <v>2011.5070000000001</v>
      </c>
      <c r="S160" s="42">
        <v>2061.5140000000001</v>
      </c>
      <c r="T160" s="42">
        <v>2136.8029999999999</v>
      </c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42"/>
      <c r="AN160" s="42"/>
    </row>
    <row r="161" spans="1:40" x14ac:dyDescent="0.25">
      <c r="A161" s="41" t="s">
        <v>11</v>
      </c>
      <c r="B161" s="39" t="s">
        <v>684</v>
      </c>
      <c r="C161" s="39" t="s">
        <v>804</v>
      </c>
      <c r="D161" s="39" t="s">
        <v>417</v>
      </c>
      <c r="E161" s="42"/>
      <c r="F161" s="42"/>
      <c r="G161" s="42"/>
      <c r="H161" s="42"/>
      <c r="I161" s="42"/>
      <c r="J161" s="42">
        <v>1791.9380000000001</v>
      </c>
      <c r="K161" s="42">
        <v>1813.184</v>
      </c>
      <c r="L161" s="42">
        <v>1924.1020000000001</v>
      </c>
      <c r="M161" s="42">
        <v>1880.059</v>
      </c>
      <c r="N161" s="42">
        <v>1800.9480000000001</v>
      </c>
      <c r="O161" s="42">
        <v>1877.751</v>
      </c>
      <c r="P161" s="42">
        <v>1910.8050000000001</v>
      </c>
      <c r="Q161" s="42">
        <v>1933.7470000000001</v>
      </c>
      <c r="R161" s="42">
        <v>1987.171</v>
      </c>
      <c r="S161" s="42">
        <v>2025.6289999999999</v>
      </c>
      <c r="T161" s="42">
        <v>1950.6949999999999</v>
      </c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  <c r="AE161" s="42"/>
      <c r="AF161" s="42"/>
      <c r="AG161" s="42"/>
      <c r="AH161" s="42"/>
      <c r="AI161" s="42"/>
      <c r="AJ161" s="42"/>
      <c r="AK161" s="42"/>
      <c r="AL161" s="42"/>
      <c r="AM161" s="42"/>
      <c r="AN161" s="42"/>
    </row>
    <row r="162" spans="1:40" x14ac:dyDescent="0.25">
      <c r="A162" s="41" t="s">
        <v>11</v>
      </c>
      <c r="B162" s="39" t="s">
        <v>684</v>
      </c>
      <c r="C162" s="39" t="s">
        <v>805</v>
      </c>
      <c r="D162" s="39" t="s">
        <v>417</v>
      </c>
      <c r="E162" s="42"/>
      <c r="F162" s="42"/>
      <c r="G162" s="42"/>
      <c r="H162" s="42"/>
      <c r="I162" s="42"/>
      <c r="J162" s="42">
        <v>1144.9079999999999</v>
      </c>
      <c r="K162" s="42">
        <v>1099.231</v>
      </c>
      <c r="L162" s="42">
        <v>1112.7329999999999</v>
      </c>
      <c r="M162" s="42">
        <v>1207.3879999999999</v>
      </c>
      <c r="N162" s="42">
        <v>1184.799</v>
      </c>
      <c r="O162" s="42">
        <v>1138.9939999999999</v>
      </c>
      <c r="P162" s="42">
        <v>1129.1880000000001</v>
      </c>
      <c r="Q162" s="42">
        <v>1074.0740000000001</v>
      </c>
      <c r="R162" s="42">
        <v>1207.1690000000001</v>
      </c>
      <c r="S162" s="42">
        <v>1171.52</v>
      </c>
      <c r="T162" s="42">
        <v>1139.4670000000001</v>
      </c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  <c r="AH162" s="42"/>
      <c r="AI162" s="42"/>
      <c r="AJ162" s="42"/>
      <c r="AK162" s="42"/>
      <c r="AL162" s="42"/>
      <c r="AM162" s="42"/>
      <c r="AN162" s="42"/>
    </row>
    <row r="163" spans="1:40" x14ac:dyDescent="0.25">
      <c r="A163" s="41" t="s">
        <v>11</v>
      </c>
      <c r="B163" s="39" t="s">
        <v>684</v>
      </c>
      <c r="C163" s="39" t="s">
        <v>806</v>
      </c>
      <c r="D163" s="39" t="s">
        <v>417</v>
      </c>
      <c r="E163" s="42"/>
      <c r="F163" s="42"/>
      <c r="G163" s="42"/>
      <c r="H163" s="42"/>
      <c r="I163" s="42"/>
      <c r="J163" s="42">
        <v>1066.3150000000001</v>
      </c>
      <c r="K163" s="42">
        <v>1040.309</v>
      </c>
      <c r="L163" s="42">
        <v>1036.394</v>
      </c>
      <c r="M163" s="42">
        <v>1063.511</v>
      </c>
      <c r="N163" s="42">
        <v>998.18200000000002</v>
      </c>
      <c r="O163" s="42">
        <v>1060.163</v>
      </c>
      <c r="P163" s="42">
        <v>1160.327</v>
      </c>
      <c r="Q163" s="42">
        <v>1093.848</v>
      </c>
      <c r="R163" s="42">
        <v>1216.6189999999999</v>
      </c>
      <c r="S163" s="42">
        <v>1260.9090000000001</v>
      </c>
      <c r="T163" s="42">
        <v>1258.546</v>
      </c>
      <c r="U163" s="42"/>
      <c r="V163" s="42"/>
      <c r="W163" s="42"/>
      <c r="X163" s="42"/>
      <c r="Y163" s="42"/>
      <c r="Z163" s="42"/>
      <c r="AA163" s="42"/>
      <c r="AB163" s="42"/>
      <c r="AC163" s="42"/>
      <c r="AD163" s="42"/>
      <c r="AE163" s="42"/>
      <c r="AF163" s="42"/>
      <c r="AG163" s="42"/>
      <c r="AH163" s="42"/>
      <c r="AI163" s="42"/>
      <c r="AJ163" s="42"/>
      <c r="AK163" s="42"/>
      <c r="AL163" s="42"/>
      <c r="AM163" s="42"/>
      <c r="AN163" s="42"/>
    </row>
    <row r="164" spans="1:40" x14ac:dyDescent="0.25">
      <c r="A164" s="41" t="s">
        <v>12</v>
      </c>
      <c r="B164" s="39" t="s">
        <v>684</v>
      </c>
      <c r="C164" s="39" t="s">
        <v>789</v>
      </c>
      <c r="D164" s="39" t="s">
        <v>417</v>
      </c>
      <c r="E164" s="42"/>
      <c r="F164" s="42"/>
      <c r="G164" s="42"/>
      <c r="H164" s="42"/>
      <c r="I164" s="42"/>
      <c r="J164" s="42">
        <v>2442.732</v>
      </c>
      <c r="K164" s="42">
        <v>2373.3159999999998</v>
      </c>
      <c r="L164" s="42">
        <v>2185.3789999999999</v>
      </c>
      <c r="M164" s="42">
        <v>2320.1289999999999</v>
      </c>
      <c r="N164" s="42">
        <v>2360.6529999999998</v>
      </c>
      <c r="O164" s="42">
        <v>2329.2640000000001</v>
      </c>
      <c r="P164" s="42">
        <v>2203.4360000000001</v>
      </c>
      <c r="Q164" s="42">
        <v>2284.2739999999999</v>
      </c>
      <c r="R164" s="42">
        <v>2286.3000000000002</v>
      </c>
      <c r="S164" s="42">
        <v>2434.6990000000001</v>
      </c>
      <c r="T164" s="42">
        <v>2050.404</v>
      </c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  <c r="AE164" s="42"/>
      <c r="AF164" s="42"/>
      <c r="AG164" s="42"/>
      <c r="AH164" s="42"/>
      <c r="AI164" s="42"/>
      <c r="AJ164" s="42"/>
      <c r="AK164" s="42"/>
      <c r="AL164" s="42"/>
      <c r="AM164" s="42"/>
      <c r="AN164" s="42"/>
    </row>
    <row r="165" spans="1:40" x14ac:dyDescent="0.25">
      <c r="A165" s="41" t="s">
        <v>12</v>
      </c>
      <c r="B165" s="39" t="s">
        <v>684</v>
      </c>
      <c r="C165" s="39" t="s">
        <v>790</v>
      </c>
      <c r="D165" s="39" t="s">
        <v>417</v>
      </c>
      <c r="E165" s="42"/>
      <c r="F165" s="42"/>
      <c r="G165" s="42"/>
      <c r="H165" s="42"/>
      <c r="I165" s="42"/>
      <c r="J165" s="42">
        <v>392.25200000000001</v>
      </c>
      <c r="K165" s="42">
        <v>436.32299999999998</v>
      </c>
      <c r="L165" s="42">
        <v>346.60300000000001</v>
      </c>
      <c r="M165" s="42">
        <v>433.84100000000001</v>
      </c>
      <c r="N165" s="42">
        <v>350.68700000000001</v>
      </c>
      <c r="O165" s="42">
        <v>339.68</v>
      </c>
      <c r="P165" s="42">
        <v>337.85199999999998</v>
      </c>
      <c r="Q165" s="42">
        <v>362.72399999999999</v>
      </c>
      <c r="R165" s="42">
        <v>353.33300000000003</v>
      </c>
      <c r="S165" s="42">
        <v>353.084</v>
      </c>
      <c r="T165" s="42">
        <v>261.45999999999998</v>
      </c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  <c r="AE165" s="42"/>
      <c r="AF165" s="42"/>
      <c r="AG165" s="42"/>
      <c r="AH165" s="42"/>
      <c r="AI165" s="42"/>
      <c r="AJ165" s="42"/>
      <c r="AK165" s="42"/>
      <c r="AL165" s="42"/>
      <c r="AM165" s="42"/>
      <c r="AN165" s="42"/>
    </row>
    <row r="166" spans="1:40" x14ac:dyDescent="0.25">
      <c r="A166" s="41" t="s">
        <v>12</v>
      </c>
      <c r="B166" s="39" t="s">
        <v>684</v>
      </c>
      <c r="C166" s="39" t="s">
        <v>791</v>
      </c>
      <c r="D166" s="39" t="s">
        <v>417</v>
      </c>
      <c r="E166" s="42"/>
      <c r="F166" s="42"/>
      <c r="G166" s="42"/>
      <c r="H166" s="42"/>
      <c r="I166" s="42"/>
      <c r="J166" s="42">
        <v>31.597000000000001</v>
      </c>
      <c r="K166" s="42">
        <v>27.379000000000001</v>
      </c>
      <c r="L166" s="42">
        <v>29.443000000000001</v>
      </c>
      <c r="M166" s="42">
        <v>28.577999999999999</v>
      </c>
      <c r="N166" s="42">
        <v>24.734999999999999</v>
      </c>
      <c r="O166" s="42">
        <v>40.201999999999998</v>
      </c>
      <c r="P166" s="42">
        <v>35.512</v>
      </c>
      <c r="Q166" s="42">
        <v>38.999000000000002</v>
      </c>
      <c r="R166" s="42">
        <v>23.05</v>
      </c>
      <c r="S166" s="42">
        <v>28.068999999999999</v>
      </c>
      <c r="T166" s="42">
        <v>22.873000000000001</v>
      </c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</row>
    <row r="167" spans="1:40" x14ac:dyDescent="0.25">
      <c r="A167" s="41" t="s">
        <v>12</v>
      </c>
      <c r="B167" s="39" t="s">
        <v>684</v>
      </c>
      <c r="C167" s="39" t="s">
        <v>792</v>
      </c>
      <c r="D167" s="39" t="s">
        <v>417</v>
      </c>
      <c r="E167" s="42"/>
      <c r="F167" s="42"/>
      <c r="G167" s="42"/>
      <c r="H167" s="42"/>
      <c r="I167" s="42"/>
      <c r="J167" s="42">
        <v>203.34200000000001</v>
      </c>
      <c r="K167" s="42">
        <v>169.77600000000001</v>
      </c>
      <c r="L167" s="42">
        <v>169.18799999999999</v>
      </c>
      <c r="M167" s="42">
        <v>148.07400000000001</v>
      </c>
      <c r="N167" s="42">
        <v>161.36799999999999</v>
      </c>
      <c r="O167" s="42">
        <v>136.53200000000001</v>
      </c>
      <c r="P167" s="42">
        <v>144.786</v>
      </c>
      <c r="Q167" s="42">
        <v>112.17700000000001</v>
      </c>
      <c r="R167" s="42">
        <v>126.184</v>
      </c>
      <c r="S167" s="42">
        <v>110.37</v>
      </c>
      <c r="T167" s="42">
        <v>119.85600000000001</v>
      </c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</row>
    <row r="168" spans="1:40" x14ac:dyDescent="0.25">
      <c r="A168" s="41" t="s">
        <v>12</v>
      </c>
      <c r="B168" s="39" t="s">
        <v>684</v>
      </c>
      <c r="C168" s="39" t="s">
        <v>793</v>
      </c>
      <c r="D168" s="39" t="s">
        <v>417</v>
      </c>
      <c r="E168" s="42"/>
      <c r="F168" s="42"/>
      <c r="G168" s="42"/>
      <c r="H168" s="42"/>
      <c r="I168" s="42"/>
      <c r="J168" s="42">
        <v>47.258000000000003</v>
      </c>
      <c r="K168" s="42">
        <v>34.36</v>
      </c>
      <c r="L168" s="42">
        <v>32.183</v>
      </c>
      <c r="M168" s="42">
        <v>65.644999999999996</v>
      </c>
      <c r="N168" s="42">
        <v>36.197000000000003</v>
      </c>
      <c r="O168" s="42">
        <v>39.756999999999998</v>
      </c>
      <c r="P168" s="42">
        <v>42.545000000000002</v>
      </c>
      <c r="Q168" s="42">
        <v>45.969000000000001</v>
      </c>
      <c r="R168" s="42">
        <v>46.606000000000002</v>
      </c>
      <c r="S168" s="42">
        <v>67.986999999999995</v>
      </c>
      <c r="T168" s="42">
        <v>56.429000000000002</v>
      </c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</row>
    <row r="169" spans="1:40" x14ac:dyDescent="0.25">
      <c r="A169" s="41" t="s">
        <v>12</v>
      </c>
      <c r="B169" s="39" t="s">
        <v>684</v>
      </c>
      <c r="C169" s="39" t="s">
        <v>794</v>
      </c>
      <c r="D169" s="39" t="s">
        <v>417</v>
      </c>
      <c r="E169" s="42"/>
      <c r="F169" s="42"/>
      <c r="G169" s="42"/>
      <c r="H169" s="42"/>
      <c r="I169" s="42"/>
      <c r="J169" s="42">
        <v>297.79300000000001</v>
      </c>
      <c r="K169" s="42">
        <v>334.75900000000001</v>
      </c>
      <c r="L169" s="42">
        <v>276.10399999999998</v>
      </c>
      <c r="M169" s="42">
        <v>257.35000000000002</v>
      </c>
      <c r="N169" s="42">
        <v>253.29499999999999</v>
      </c>
      <c r="O169" s="42">
        <v>302.464</v>
      </c>
      <c r="P169" s="42">
        <v>276.25299999999999</v>
      </c>
      <c r="Q169" s="42">
        <v>247.81700000000001</v>
      </c>
      <c r="R169" s="42">
        <v>248.72499999999999</v>
      </c>
      <c r="S169" s="42">
        <v>252.13900000000001</v>
      </c>
      <c r="T169" s="42">
        <v>232.215</v>
      </c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</row>
    <row r="170" spans="1:40" x14ac:dyDescent="0.25">
      <c r="A170" s="41" t="s">
        <v>12</v>
      </c>
      <c r="B170" s="39" t="s">
        <v>684</v>
      </c>
      <c r="C170" s="39" t="s">
        <v>795</v>
      </c>
      <c r="D170" s="39" t="s">
        <v>417</v>
      </c>
      <c r="E170" s="42"/>
      <c r="F170" s="42"/>
      <c r="G170" s="42"/>
      <c r="H170" s="42"/>
      <c r="I170" s="42"/>
      <c r="J170" s="42">
        <v>441.178</v>
      </c>
      <c r="K170" s="42">
        <v>426.99599999999998</v>
      </c>
      <c r="L170" s="42">
        <v>365.43599999999998</v>
      </c>
      <c r="M170" s="42">
        <v>423.07100000000003</v>
      </c>
      <c r="N170" s="42">
        <v>411.64600000000002</v>
      </c>
      <c r="O170" s="42">
        <v>398.786</v>
      </c>
      <c r="P170" s="42">
        <v>426.15600000000001</v>
      </c>
      <c r="Q170" s="42">
        <v>395.85</v>
      </c>
      <c r="R170" s="42">
        <v>341.21300000000002</v>
      </c>
      <c r="S170" s="42">
        <v>492.16199999999998</v>
      </c>
      <c r="T170" s="42">
        <v>384.09399999999999</v>
      </c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</row>
    <row r="171" spans="1:40" x14ac:dyDescent="0.25">
      <c r="A171" s="41" t="s">
        <v>12</v>
      </c>
      <c r="B171" s="39" t="s">
        <v>684</v>
      </c>
      <c r="C171" s="39" t="s">
        <v>796</v>
      </c>
      <c r="D171" s="39" t="s">
        <v>417</v>
      </c>
      <c r="E171" s="42"/>
      <c r="F171" s="42"/>
      <c r="G171" s="42"/>
      <c r="H171" s="42"/>
      <c r="I171" s="42"/>
      <c r="J171" s="42">
        <v>60.83</v>
      </c>
      <c r="K171" s="42">
        <v>52.813000000000002</v>
      </c>
      <c r="L171" s="42">
        <v>52.408999999999999</v>
      </c>
      <c r="M171" s="42">
        <v>54.548999999999999</v>
      </c>
      <c r="N171" s="42">
        <v>67.185000000000002</v>
      </c>
      <c r="O171" s="42">
        <v>65.34</v>
      </c>
      <c r="P171" s="42">
        <v>54.808</v>
      </c>
      <c r="Q171" s="42">
        <v>59.951000000000001</v>
      </c>
      <c r="R171" s="42">
        <v>62.21</v>
      </c>
      <c r="S171" s="42">
        <v>58.765999999999998</v>
      </c>
      <c r="T171" s="42">
        <v>47.518000000000001</v>
      </c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</row>
    <row r="172" spans="1:40" x14ac:dyDescent="0.25">
      <c r="A172" s="41" t="s">
        <v>12</v>
      </c>
      <c r="B172" s="39" t="s">
        <v>684</v>
      </c>
      <c r="C172" s="39" t="s">
        <v>797</v>
      </c>
      <c r="D172" s="39" t="s">
        <v>417</v>
      </c>
      <c r="E172" s="42"/>
      <c r="F172" s="42"/>
      <c r="G172" s="42"/>
      <c r="H172" s="42"/>
      <c r="I172" s="42"/>
      <c r="J172" s="42">
        <v>97.287999999999997</v>
      </c>
      <c r="K172" s="42">
        <v>107.30200000000001</v>
      </c>
      <c r="L172" s="42">
        <v>115.176</v>
      </c>
      <c r="M172" s="42">
        <v>101.23699999999999</v>
      </c>
      <c r="N172" s="42">
        <v>125.282</v>
      </c>
      <c r="O172" s="42">
        <v>152.09700000000001</v>
      </c>
      <c r="P172" s="42">
        <v>111.998</v>
      </c>
      <c r="Q172" s="42">
        <v>127.89</v>
      </c>
      <c r="R172" s="42">
        <v>148.55000000000001</v>
      </c>
      <c r="S172" s="42">
        <v>130.97999999999999</v>
      </c>
      <c r="T172" s="42">
        <v>124.44</v>
      </c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</row>
    <row r="173" spans="1:40" x14ac:dyDescent="0.25">
      <c r="A173" s="41" t="s">
        <v>12</v>
      </c>
      <c r="B173" s="39" t="s">
        <v>684</v>
      </c>
      <c r="C173" s="39" t="s">
        <v>798</v>
      </c>
      <c r="D173" s="39" t="s">
        <v>417</v>
      </c>
      <c r="E173" s="42"/>
      <c r="F173" s="42"/>
      <c r="G173" s="42"/>
      <c r="H173" s="42"/>
      <c r="I173" s="42"/>
      <c r="J173" s="42">
        <v>199.596</v>
      </c>
      <c r="K173" s="42">
        <v>132.60900000000001</v>
      </c>
      <c r="L173" s="42">
        <v>182.649</v>
      </c>
      <c r="M173" s="42">
        <v>166.19800000000001</v>
      </c>
      <c r="N173" s="42">
        <v>181.20599999999999</v>
      </c>
      <c r="O173" s="42">
        <v>191.411</v>
      </c>
      <c r="P173" s="42">
        <v>175.864</v>
      </c>
      <c r="Q173" s="42">
        <v>129.405</v>
      </c>
      <c r="R173" s="42">
        <v>153.285</v>
      </c>
      <c r="S173" s="42">
        <v>194.41900000000001</v>
      </c>
      <c r="T173" s="42">
        <v>142.75</v>
      </c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</row>
    <row r="174" spans="1:40" x14ac:dyDescent="0.25">
      <c r="A174" s="41" t="s">
        <v>12</v>
      </c>
      <c r="B174" s="39" t="s">
        <v>684</v>
      </c>
      <c r="C174" s="39" t="s">
        <v>799</v>
      </c>
      <c r="D174" s="39" t="s">
        <v>417</v>
      </c>
      <c r="E174" s="42"/>
      <c r="F174" s="42"/>
      <c r="G174" s="42"/>
      <c r="H174" s="42"/>
      <c r="I174" s="42"/>
      <c r="J174" s="42">
        <v>174.76400000000001</v>
      </c>
      <c r="K174" s="42">
        <v>149.52600000000001</v>
      </c>
      <c r="L174" s="42">
        <v>136.816</v>
      </c>
      <c r="M174" s="42">
        <v>192.52099999999999</v>
      </c>
      <c r="N174" s="42">
        <v>185.238</v>
      </c>
      <c r="O174" s="42">
        <v>160.40700000000001</v>
      </c>
      <c r="P174" s="42">
        <v>154.16200000000001</v>
      </c>
      <c r="Q174" s="42">
        <v>177.13499999999999</v>
      </c>
      <c r="R174" s="42">
        <v>186.07</v>
      </c>
      <c r="S174" s="42">
        <v>198.37799999999999</v>
      </c>
      <c r="T174" s="42">
        <v>148.37800000000001</v>
      </c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</row>
    <row r="175" spans="1:40" x14ac:dyDescent="0.25">
      <c r="A175" s="41" t="s">
        <v>12</v>
      </c>
      <c r="B175" s="39" t="s">
        <v>684</v>
      </c>
      <c r="C175" s="39" t="s">
        <v>800</v>
      </c>
      <c r="D175" s="39" t="s">
        <v>417</v>
      </c>
      <c r="E175" s="42"/>
      <c r="F175" s="42"/>
      <c r="G175" s="42"/>
      <c r="H175" s="42"/>
      <c r="I175" s="42"/>
      <c r="J175" s="42">
        <v>74.856999999999999</v>
      </c>
      <c r="K175" s="42">
        <v>75.475999999999999</v>
      </c>
      <c r="L175" s="42">
        <v>69.429000000000002</v>
      </c>
      <c r="M175" s="42">
        <v>70.688999999999993</v>
      </c>
      <c r="N175" s="42">
        <v>91.373000000000005</v>
      </c>
      <c r="O175" s="42">
        <v>91.554000000000002</v>
      </c>
      <c r="P175" s="42">
        <v>72.004999999999995</v>
      </c>
      <c r="Q175" s="42">
        <v>98.870999999999995</v>
      </c>
      <c r="R175" s="42">
        <v>81.022999999999996</v>
      </c>
      <c r="S175" s="42">
        <v>86.358999999999995</v>
      </c>
      <c r="T175" s="42">
        <v>80.924000000000007</v>
      </c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</row>
    <row r="176" spans="1:40" x14ac:dyDescent="0.25">
      <c r="A176" s="41" t="s">
        <v>12</v>
      </c>
      <c r="B176" s="39" t="s">
        <v>684</v>
      </c>
      <c r="C176" s="39" t="s">
        <v>801</v>
      </c>
      <c r="D176" s="39" t="s">
        <v>417</v>
      </c>
      <c r="E176" s="42"/>
      <c r="F176" s="42"/>
      <c r="G176" s="42"/>
      <c r="H176" s="42"/>
      <c r="I176" s="42"/>
      <c r="J176" s="42">
        <v>39.045999999999999</v>
      </c>
      <c r="K176" s="42">
        <v>66.635000000000005</v>
      </c>
      <c r="L176" s="42">
        <v>65.385000000000005</v>
      </c>
      <c r="M176" s="42">
        <v>51.97</v>
      </c>
      <c r="N176" s="42">
        <v>60.695</v>
      </c>
      <c r="O176" s="42">
        <v>72.233999999999995</v>
      </c>
      <c r="P176" s="42">
        <v>58.767000000000003</v>
      </c>
      <c r="Q176" s="42">
        <v>68.498000000000005</v>
      </c>
      <c r="R176" s="42">
        <v>64.366</v>
      </c>
      <c r="S176" s="42">
        <v>61.515000000000001</v>
      </c>
      <c r="T176" s="42">
        <v>29.818999999999999</v>
      </c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  <c r="AE176" s="42"/>
      <c r="AF176" s="42"/>
      <c r="AG176" s="42"/>
      <c r="AH176" s="42"/>
      <c r="AI176" s="42"/>
      <c r="AJ176" s="42"/>
      <c r="AK176" s="42"/>
      <c r="AL176" s="42"/>
      <c r="AM176" s="42"/>
      <c r="AN176" s="42"/>
    </row>
    <row r="177" spans="1:40" x14ac:dyDescent="0.25">
      <c r="A177" s="41" t="s">
        <v>12</v>
      </c>
      <c r="B177" s="39" t="s">
        <v>684</v>
      </c>
      <c r="C177" s="39" t="s">
        <v>802</v>
      </c>
      <c r="D177" s="39" t="s">
        <v>417</v>
      </c>
      <c r="E177" s="42"/>
      <c r="F177" s="42"/>
      <c r="G177" s="42"/>
      <c r="H177" s="42"/>
      <c r="I177" s="42"/>
      <c r="J177" s="42">
        <v>112.259</v>
      </c>
      <c r="K177" s="42">
        <v>111.236</v>
      </c>
      <c r="L177" s="42">
        <v>104.667</v>
      </c>
      <c r="M177" s="42">
        <v>72.191999999999993</v>
      </c>
      <c r="N177" s="42">
        <v>111.267</v>
      </c>
      <c r="O177" s="42">
        <v>105.979</v>
      </c>
      <c r="P177" s="42">
        <v>66.703000000000003</v>
      </c>
      <c r="Q177" s="42">
        <v>88.320999999999998</v>
      </c>
      <c r="R177" s="42">
        <v>123.328</v>
      </c>
      <c r="S177" s="42">
        <v>120.82899999999999</v>
      </c>
      <c r="T177" s="42">
        <v>79.56</v>
      </c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/>
      <c r="AN177" s="42"/>
    </row>
    <row r="178" spans="1:40" x14ac:dyDescent="0.25">
      <c r="A178" s="41" t="s">
        <v>12</v>
      </c>
      <c r="B178" s="39" t="s">
        <v>684</v>
      </c>
      <c r="C178" s="39" t="s">
        <v>803</v>
      </c>
      <c r="D178" s="39" t="s">
        <v>417</v>
      </c>
      <c r="E178" s="42"/>
      <c r="F178" s="42"/>
      <c r="G178" s="42"/>
      <c r="H178" s="42"/>
      <c r="I178" s="42"/>
      <c r="J178" s="42">
        <v>106.584</v>
      </c>
      <c r="K178" s="42">
        <v>97.688000000000002</v>
      </c>
      <c r="L178" s="42">
        <v>89.8</v>
      </c>
      <c r="M178" s="42">
        <v>101.425</v>
      </c>
      <c r="N178" s="42">
        <v>111.50700000000001</v>
      </c>
      <c r="O178" s="42">
        <v>69.069000000000003</v>
      </c>
      <c r="P178" s="42">
        <v>81.072000000000003</v>
      </c>
      <c r="Q178" s="42">
        <v>96.408000000000001</v>
      </c>
      <c r="R178" s="42">
        <v>64.763000000000005</v>
      </c>
      <c r="S178" s="42">
        <v>70.457999999999998</v>
      </c>
      <c r="T178" s="42">
        <v>92.346000000000004</v>
      </c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</row>
    <row r="179" spans="1:40" x14ac:dyDescent="0.25">
      <c r="A179" s="41" t="s">
        <v>12</v>
      </c>
      <c r="B179" s="39" t="s">
        <v>684</v>
      </c>
      <c r="C179" s="39" t="s">
        <v>804</v>
      </c>
      <c r="D179" s="39" t="s">
        <v>417</v>
      </c>
      <c r="E179" s="42"/>
      <c r="F179" s="42"/>
      <c r="G179" s="42"/>
      <c r="H179" s="42"/>
      <c r="I179" s="42"/>
      <c r="J179" s="42">
        <v>79.628</v>
      </c>
      <c r="K179" s="42">
        <v>73.778000000000006</v>
      </c>
      <c r="L179" s="42">
        <v>67.486999999999995</v>
      </c>
      <c r="M179" s="42">
        <v>74.277000000000001</v>
      </c>
      <c r="N179" s="42">
        <v>93.364000000000004</v>
      </c>
      <c r="O179" s="42">
        <v>66.370999999999995</v>
      </c>
      <c r="P179" s="42">
        <v>71.492999999999995</v>
      </c>
      <c r="Q179" s="42">
        <v>92.712999999999994</v>
      </c>
      <c r="R179" s="42">
        <v>92.097999999999999</v>
      </c>
      <c r="S179" s="42">
        <v>91.421999999999997</v>
      </c>
      <c r="T179" s="42">
        <v>84.329000000000008</v>
      </c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</row>
    <row r="180" spans="1:40" x14ac:dyDescent="0.25">
      <c r="A180" s="41" t="s">
        <v>12</v>
      </c>
      <c r="B180" s="39" t="s">
        <v>684</v>
      </c>
      <c r="C180" s="39" t="s">
        <v>805</v>
      </c>
      <c r="D180" s="39" t="s">
        <v>417</v>
      </c>
      <c r="E180" s="42"/>
      <c r="F180" s="42"/>
      <c r="G180" s="42"/>
      <c r="H180" s="42"/>
      <c r="I180" s="42"/>
      <c r="J180" s="42">
        <v>56.006999999999998</v>
      </c>
      <c r="K180" s="42">
        <v>42.109000000000002</v>
      </c>
      <c r="L180" s="42">
        <v>42.183</v>
      </c>
      <c r="M180" s="42">
        <v>49.874000000000002</v>
      </c>
      <c r="N180" s="42">
        <v>52.134</v>
      </c>
      <c r="O180" s="42">
        <v>48.597999999999999</v>
      </c>
      <c r="P180" s="42">
        <v>47.293999999999997</v>
      </c>
      <c r="Q180" s="42">
        <v>67.525999999999996</v>
      </c>
      <c r="R180" s="42">
        <v>50.924999999999997</v>
      </c>
      <c r="S180" s="42">
        <v>60.317</v>
      </c>
      <c r="T180" s="42">
        <v>55.039000000000001</v>
      </c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42"/>
      <c r="AN180" s="42"/>
    </row>
    <row r="181" spans="1:40" x14ac:dyDescent="0.25">
      <c r="A181" s="41" t="s">
        <v>12</v>
      </c>
      <c r="B181" s="39" t="s">
        <v>684</v>
      </c>
      <c r="C181" s="39" t="s">
        <v>806</v>
      </c>
      <c r="D181" s="39" t="s">
        <v>417</v>
      </c>
      <c r="E181" s="42"/>
      <c r="F181" s="42"/>
      <c r="G181" s="42"/>
      <c r="H181" s="42"/>
      <c r="I181" s="42"/>
      <c r="J181" s="42">
        <v>28.452999999999999</v>
      </c>
      <c r="K181" s="42">
        <v>34.548999999999999</v>
      </c>
      <c r="L181" s="42">
        <v>40.421999999999997</v>
      </c>
      <c r="M181" s="42">
        <v>28.635999999999999</v>
      </c>
      <c r="N181" s="42">
        <v>43.475999999999999</v>
      </c>
      <c r="O181" s="42">
        <v>48.781999999999996</v>
      </c>
      <c r="P181" s="42">
        <v>46.164000000000001</v>
      </c>
      <c r="Q181" s="42">
        <v>74.022000000000006</v>
      </c>
      <c r="R181" s="42">
        <v>120.571</v>
      </c>
      <c r="S181" s="42">
        <v>57.445999999999998</v>
      </c>
      <c r="T181" s="42">
        <v>88.373999999999995</v>
      </c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</row>
    <row r="182" spans="1:40" x14ac:dyDescent="0.25">
      <c r="A182" s="41" t="s">
        <v>808</v>
      </c>
      <c r="B182" s="39" t="s">
        <v>684</v>
      </c>
      <c r="C182" s="39" t="s">
        <v>789</v>
      </c>
      <c r="D182" s="39" t="s">
        <v>417</v>
      </c>
      <c r="E182" s="42"/>
      <c r="F182" s="42"/>
      <c r="G182" s="42"/>
      <c r="H182" s="42"/>
      <c r="I182" s="42"/>
      <c r="J182" s="42">
        <v>26891.314999999999</v>
      </c>
      <c r="K182" s="42">
        <v>27619.244999999999</v>
      </c>
      <c r="L182" s="42">
        <v>26648.571</v>
      </c>
      <c r="M182" s="42">
        <v>26821.732</v>
      </c>
      <c r="N182" s="42">
        <v>27757.556</v>
      </c>
      <c r="O182" s="42">
        <v>28582.272000000001</v>
      </c>
      <c r="P182" s="42">
        <v>28356.326000000001</v>
      </c>
      <c r="Q182" s="42">
        <v>28865.455999999998</v>
      </c>
      <c r="R182" s="42">
        <v>28009.752</v>
      </c>
      <c r="S182" s="42">
        <v>27746.722000000002</v>
      </c>
      <c r="T182" s="42">
        <v>28336.18</v>
      </c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</row>
    <row r="183" spans="1:40" x14ac:dyDescent="0.25">
      <c r="A183" s="41" t="s">
        <v>808</v>
      </c>
      <c r="B183" s="39" t="s">
        <v>684</v>
      </c>
      <c r="C183" s="39" t="s">
        <v>790</v>
      </c>
      <c r="D183" s="39" t="s">
        <v>417</v>
      </c>
      <c r="E183" s="42"/>
      <c r="F183" s="42"/>
      <c r="G183" s="42"/>
      <c r="H183" s="42"/>
      <c r="I183" s="42"/>
      <c r="J183" s="42">
        <v>3572.7429999999999</v>
      </c>
      <c r="K183" s="42">
        <v>3599.0120000000002</v>
      </c>
      <c r="L183" s="42">
        <v>3479.6660000000002</v>
      </c>
      <c r="M183" s="42">
        <v>3599.9180000000001</v>
      </c>
      <c r="N183" s="42">
        <v>3670.819</v>
      </c>
      <c r="O183" s="42">
        <v>3690.66</v>
      </c>
      <c r="P183" s="42">
        <v>3638.127</v>
      </c>
      <c r="Q183" s="42">
        <v>3693.8229999999999</v>
      </c>
      <c r="R183" s="42">
        <v>3651.123</v>
      </c>
      <c r="S183" s="42">
        <v>3610.1930000000002</v>
      </c>
      <c r="T183" s="42">
        <v>3715.8270000000002</v>
      </c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</row>
    <row r="184" spans="1:40" x14ac:dyDescent="0.25">
      <c r="A184" s="41" t="s">
        <v>808</v>
      </c>
      <c r="B184" s="39" t="s">
        <v>684</v>
      </c>
      <c r="C184" s="39" t="s">
        <v>791</v>
      </c>
      <c r="D184" s="39" t="s">
        <v>417</v>
      </c>
      <c r="E184" s="42"/>
      <c r="F184" s="42"/>
      <c r="G184" s="42"/>
      <c r="H184" s="42"/>
      <c r="I184" s="42"/>
      <c r="J184" s="42">
        <v>470.80599999999998</v>
      </c>
      <c r="K184" s="42">
        <v>441.94099999999997</v>
      </c>
      <c r="L184" s="42">
        <v>444.70699999999999</v>
      </c>
      <c r="M184" s="42">
        <v>477.82900000000001</v>
      </c>
      <c r="N184" s="42">
        <v>502.48700000000002</v>
      </c>
      <c r="O184" s="42">
        <v>470.05</v>
      </c>
      <c r="P184" s="42">
        <v>485.28699999999998</v>
      </c>
      <c r="Q184" s="42">
        <v>493.47399999999999</v>
      </c>
      <c r="R184" s="42">
        <v>484.70400000000001</v>
      </c>
      <c r="S184" s="42">
        <v>496.91500000000002</v>
      </c>
      <c r="T184" s="42">
        <v>493.839</v>
      </c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  <c r="AE184" s="42"/>
      <c r="AF184" s="42"/>
      <c r="AG184" s="42"/>
      <c r="AH184" s="42"/>
      <c r="AI184" s="42"/>
      <c r="AJ184" s="42"/>
      <c r="AK184" s="42"/>
      <c r="AL184" s="42"/>
      <c r="AM184" s="42"/>
      <c r="AN184" s="42"/>
    </row>
    <row r="185" spans="1:40" x14ac:dyDescent="0.25">
      <c r="A185" s="41" t="s">
        <v>808</v>
      </c>
      <c r="B185" s="39" t="s">
        <v>684</v>
      </c>
      <c r="C185" s="39" t="s">
        <v>792</v>
      </c>
      <c r="D185" s="39" t="s">
        <v>417</v>
      </c>
      <c r="E185" s="42"/>
      <c r="F185" s="42"/>
      <c r="G185" s="42"/>
      <c r="H185" s="42"/>
      <c r="I185" s="42"/>
      <c r="J185" s="42">
        <v>1494.914</v>
      </c>
      <c r="K185" s="42">
        <v>1450.635</v>
      </c>
      <c r="L185" s="42">
        <v>1398.684</v>
      </c>
      <c r="M185" s="42">
        <v>1285.8409999999999</v>
      </c>
      <c r="N185" s="42">
        <v>1337.78</v>
      </c>
      <c r="O185" s="42">
        <v>1406.0540000000001</v>
      </c>
      <c r="P185" s="42">
        <v>1361.163</v>
      </c>
      <c r="Q185" s="42">
        <v>1367.114</v>
      </c>
      <c r="R185" s="42">
        <v>1423.703</v>
      </c>
      <c r="S185" s="42">
        <v>1353.1679999999999</v>
      </c>
      <c r="T185" s="42">
        <v>1322.3820000000001</v>
      </c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</row>
    <row r="186" spans="1:40" x14ac:dyDescent="0.25">
      <c r="A186" s="41" t="s">
        <v>808</v>
      </c>
      <c r="B186" s="39" t="s">
        <v>684</v>
      </c>
      <c r="C186" s="39" t="s">
        <v>793</v>
      </c>
      <c r="D186" s="39" t="s">
        <v>417</v>
      </c>
      <c r="E186" s="42"/>
      <c r="F186" s="42"/>
      <c r="G186" s="42"/>
      <c r="H186" s="42"/>
      <c r="I186" s="42"/>
      <c r="J186" s="42">
        <v>884.46900000000005</v>
      </c>
      <c r="K186" s="42">
        <v>910.09400000000005</v>
      </c>
      <c r="L186" s="42">
        <v>815.96100000000001</v>
      </c>
      <c r="M186" s="42">
        <v>829.16899999999998</v>
      </c>
      <c r="N186" s="42">
        <v>845.84900000000005</v>
      </c>
      <c r="O186" s="42">
        <v>904.553</v>
      </c>
      <c r="P186" s="42">
        <v>888.8</v>
      </c>
      <c r="Q186" s="42">
        <v>919.05499999999995</v>
      </c>
      <c r="R186" s="42">
        <v>886.97900000000004</v>
      </c>
      <c r="S186" s="42">
        <v>915.16200000000003</v>
      </c>
      <c r="T186" s="42">
        <v>887.69299999999998</v>
      </c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  <c r="AH186" s="42"/>
      <c r="AI186" s="42"/>
      <c r="AJ186" s="42"/>
      <c r="AK186" s="42"/>
      <c r="AL186" s="42"/>
      <c r="AM186" s="42"/>
      <c r="AN186" s="42"/>
    </row>
    <row r="187" spans="1:40" x14ac:dyDescent="0.25">
      <c r="A187" s="41" t="s">
        <v>808</v>
      </c>
      <c r="B187" s="39" t="s">
        <v>684</v>
      </c>
      <c r="C187" s="39" t="s">
        <v>794</v>
      </c>
      <c r="D187" s="39" t="s">
        <v>417</v>
      </c>
      <c r="E187" s="42"/>
      <c r="F187" s="42"/>
      <c r="G187" s="42"/>
      <c r="H187" s="42"/>
      <c r="I187" s="42"/>
      <c r="J187" s="42">
        <v>3286.78</v>
      </c>
      <c r="K187" s="42">
        <v>3075.0590000000002</v>
      </c>
      <c r="L187" s="42">
        <v>3231.5859999999998</v>
      </c>
      <c r="M187" s="42">
        <v>3083.971</v>
      </c>
      <c r="N187" s="42">
        <v>3105.9259999999999</v>
      </c>
      <c r="O187" s="42">
        <v>3126.1529999999998</v>
      </c>
      <c r="P187" s="42">
        <v>3352.598</v>
      </c>
      <c r="Q187" s="42">
        <v>3256.5459999999998</v>
      </c>
      <c r="R187" s="42">
        <v>3210.1419999999998</v>
      </c>
      <c r="S187" s="42">
        <v>3200.1950000000002</v>
      </c>
      <c r="T187" s="42">
        <v>3270.846</v>
      </c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  <c r="AE187" s="42"/>
      <c r="AF187" s="42"/>
      <c r="AG187" s="42"/>
      <c r="AH187" s="42"/>
      <c r="AI187" s="42"/>
      <c r="AJ187" s="42"/>
      <c r="AK187" s="42"/>
      <c r="AL187" s="42"/>
      <c r="AM187" s="42"/>
      <c r="AN187" s="42"/>
    </row>
    <row r="188" spans="1:40" x14ac:dyDescent="0.25">
      <c r="A188" s="41" t="s">
        <v>808</v>
      </c>
      <c r="B188" s="39" t="s">
        <v>684</v>
      </c>
      <c r="C188" s="39" t="s">
        <v>795</v>
      </c>
      <c r="D188" s="39" t="s">
        <v>417</v>
      </c>
      <c r="E188" s="42"/>
      <c r="F188" s="42"/>
      <c r="G188" s="42"/>
      <c r="H188" s="42"/>
      <c r="I188" s="42"/>
      <c r="J188" s="42">
        <v>3532.5790000000002</v>
      </c>
      <c r="K188" s="42">
        <v>3696.2959999999998</v>
      </c>
      <c r="L188" s="42">
        <v>3397.7249999999999</v>
      </c>
      <c r="M188" s="42">
        <v>3697.5929999999998</v>
      </c>
      <c r="N188" s="42">
        <v>3812.8359999999998</v>
      </c>
      <c r="O188" s="42">
        <v>3823.386</v>
      </c>
      <c r="P188" s="42">
        <v>3736.7820000000002</v>
      </c>
      <c r="Q188" s="42">
        <v>3791.4430000000002</v>
      </c>
      <c r="R188" s="42">
        <v>3742.8710000000001</v>
      </c>
      <c r="S188" s="42">
        <v>3530.4110000000001</v>
      </c>
      <c r="T188" s="42">
        <v>3718.3209999999999</v>
      </c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</row>
    <row r="189" spans="1:40" x14ac:dyDescent="0.25">
      <c r="A189" s="41" t="s">
        <v>808</v>
      </c>
      <c r="B189" s="39" t="s">
        <v>684</v>
      </c>
      <c r="C189" s="39" t="s">
        <v>796</v>
      </c>
      <c r="D189" s="39" t="s">
        <v>417</v>
      </c>
      <c r="E189" s="42"/>
      <c r="F189" s="42"/>
      <c r="G189" s="42"/>
      <c r="H189" s="42"/>
      <c r="I189" s="42"/>
      <c r="J189" s="42">
        <v>743.995</v>
      </c>
      <c r="K189" s="42">
        <v>747.21199999999999</v>
      </c>
      <c r="L189" s="42">
        <v>663.57799999999997</v>
      </c>
      <c r="M189" s="42">
        <v>707.32899999999995</v>
      </c>
      <c r="N189" s="42">
        <v>795.85900000000004</v>
      </c>
      <c r="O189" s="42">
        <v>824.93899999999996</v>
      </c>
      <c r="P189" s="42">
        <v>853.95600000000002</v>
      </c>
      <c r="Q189" s="42">
        <v>858.53200000000004</v>
      </c>
      <c r="R189" s="42">
        <v>830.36900000000003</v>
      </c>
      <c r="S189" s="42">
        <v>822.03499999999997</v>
      </c>
      <c r="T189" s="42">
        <v>896.65</v>
      </c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  <c r="AF189" s="42"/>
      <c r="AG189" s="42"/>
      <c r="AH189" s="42"/>
      <c r="AI189" s="42"/>
      <c r="AJ189" s="42"/>
      <c r="AK189" s="42"/>
      <c r="AL189" s="42"/>
      <c r="AM189" s="42"/>
      <c r="AN189" s="42"/>
    </row>
    <row r="190" spans="1:40" x14ac:dyDescent="0.25">
      <c r="A190" s="41" t="s">
        <v>808</v>
      </c>
      <c r="B190" s="39" t="s">
        <v>684</v>
      </c>
      <c r="C190" s="39" t="s">
        <v>797</v>
      </c>
      <c r="D190" s="39" t="s">
        <v>417</v>
      </c>
      <c r="E190" s="42"/>
      <c r="F190" s="42"/>
      <c r="G190" s="42"/>
      <c r="H190" s="42"/>
      <c r="I190" s="42"/>
      <c r="J190" s="42">
        <v>1636.51</v>
      </c>
      <c r="K190" s="42">
        <v>1627.307</v>
      </c>
      <c r="L190" s="42">
        <v>1513.45</v>
      </c>
      <c r="M190" s="42">
        <v>1550.777</v>
      </c>
      <c r="N190" s="42">
        <v>1529.204</v>
      </c>
      <c r="O190" s="42">
        <v>1753.6569999999999</v>
      </c>
      <c r="P190" s="42">
        <v>1604.3630000000001</v>
      </c>
      <c r="Q190" s="42">
        <v>1856.1079999999999</v>
      </c>
      <c r="R190" s="42">
        <v>1647.7729999999999</v>
      </c>
      <c r="S190" s="42">
        <v>1594.8009999999999</v>
      </c>
      <c r="T190" s="42">
        <v>1630.32</v>
      </c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</row>
    <row r="191" spans="1:40" x14ac:dyDescent="0.25">
      <c r="A191" s="41" t="s">
        <v>808</v>
      </c>
      <c r="B191" s="39" t="s">
        <v>684</v>
      </c>
      <c r="C191" s="39" t="s">
        <v>798</v>
      </c>
      <c r="D191" s="39" t="s">
        <v>417</v>
      </c>
      <c r="E191" s="42"/>
      <c r="F191" s="42"/>
      <c r="G191" s="42"/>
      <c r="H191" s="42"/>
      <c r="I191" s="42"/>
      <c r="J191" s="42">
        <v>2069.4349999999999</v>
      </c>
      <c r="K191" s="42">
        <v>2031.481</v>
      </c>
      <c r="L191" s="42">
        <v>2123.223</v>
      </c>
      <c r="M191" s="42">
        <v>2068.4929999999999</v>
      </c>
      <c r="N191" s="42">
        <v>2077.0619999999999</v>
      </c>
      <c r="O191" s="42">
        <v>2140.529</v>
      </c>
      <c r="P191" s="42">
        <v>2176.6640000000002</v>
      </c>
      <c r="Q191" s="42">
        <v>2228.1089999999999</v>
      </c>
      <c r="R191" s="42">
        <v>2414.4690000000001</v>
      </c>
      <c r="S191" s="42">
        <v>2263.498</v>
      </c>
      <c r="T191" s="42">
        <v>2213.268</v>
      </c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  <c r="AE191" s="42"/>
      <c r="AF191" s="42"/>
      <c r="AG191" s="42"/>
      <c r="AH191" s="42"/>
      <c r="AI191" s="42"/>
      <c r="AJ191" s="42"/>
      <c r="AK191" s="42"/>
      <c r="AL191" s="42"/>
      <c r="AM191" s="42"/>
      <c r="AN191" s="42"/>
    </row>
    <row r="192" spans="1:40" x14ac:dyDescent="0.25">
      <c r="A192" s="41" t="s">
        <v>808</v>
      </c>
      <c r="B192" s="39" t="s">
        <v>684</v>
      </c>
      <c r="C192" s="39" t="s">
        <v>799</v>
      </c>
      <c r="D192" s="39" t="s">
        <v>417</v>
      </c>
      <c r="E192" s="42"/>
      <c r="F192" s="42"/>
      <c r="G192" s="42"/>
      <c r="H192" s="42"/>
      <c r="I192" s="42"/>
      <c r="J192" s="42">
        <v>1694.4549999999999</v>
      </c>
      <c r="K192" s="42">
        <v>1921.473</v>
      </c>
      <c r="L192" s="42">
        <v>1894.1</v>
      </c>
      <c r="M192" s="42">
        <v>1945.817</v>
      </c>
      <c r="N192" s="42">
        <v>2012.259</v>
      </c>
      <c r="O192" s="42">
        <v>2137.2130000000002</v>
      </c>
      <c r="P192" s="42">
        <v>2094.672</v>
      </c>
      <c r="Q192" s="42">
        <v>1990.163</v>
      </c>
      <c r="R192" s="42">
        <v>2028.3610000000001</v>
      </c>
      <c r="S192" s="42">
        <v>2140.5500000000002</v>
      </c>
      <c r="T192" s="42">
        <v>2016.162</v>
      </c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  <c r="AF192" s="42"/>
      <c r="AG192" s="42"/>
      <c r="AH192" s="42"/>
      <c r="AI192" s="42"/>
      <c r="AJ192" s="42"/>
      <c r="AK192" s="42"/>
      <c r="AL192" s="42"/>
      <c r="AM192" s="42"/>
      <c r="AN192" s="42"/>
    </row>
    <row r="193" spans="1:40" x14ac:dyDescent="0.25">
      <c r="A193" s="41" t="s">
        <v>808</v>
      </c>
      <c r="B193" s="39" t="s">
        <v>684</v>
      </c>
      <c r="C193" s="39" t="s">
        <v>800</v>
      </c>
      <c r="D193" s="39" t="s">
        <v>417</v>
      </c>
      <c r="E193" s="42"/>
      <c r="F193" s="42"/>
      <c r="G193" s="42"/>
      <c r="H193" s="42"/>
      <c r="I193" s="42"/>
      <c r="J193" s="42">
        <v>1102.4259999999999</v>
      </c>
      <c r="K193" s="42">
        <v>1213.539</v>
      </c>
      <c r="L193" s="42">
        <v>1233.8720000000001</v>
      </c>
      <c r="M193" s="42">
        <v>1204.404</v>
      </c>
      <c r="N193" s="42">
        <v>1160.2529999999999</v>
      </c>
      <c r="O193" s="42">
        <v>1206.5519999999999</v>
      </c>
      <c r="P193" s="42">
        <v>1320.451</v>
      </c>
      <c r="Q193" s="42">
        <v>1316.704</v>
      </c>
      <c r="R193" s="42">
        <v>1257.3330000000001</v>
      </c>
      <c r="S193" s="42">
        <v>1246.3119999999999</v>
      </c>
      <c r="T193" s="42">
        <v>1358.953</v>
      </c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  <c r="AE193" s="42"/>
      <c r="AF193" s="42"/>
      <c r="AG193" s="42"/>
      <c r="AH193" s="42"/>
      <c r="AI193" s="42"/>
      <c r="AJ193" s="42"/>
      <c r="AK193" s="42"/>
      <c r="AL193" s="42"/>
      <c r="AM193" s="42"/>
      <c r="AN193" s="42"/>
    </row>
    <row r="194" spans="1:40" x14ac:dyDescent="0.25">
      <c r="A194" s="41" t="s">
        <v>808</v>
      </c>
      <c r="B194" s="39" t="s">
        <v>684</v>
      </c>
      <c r="C194" s="39" t="s">
        <v>801</v>
      </c>
      <c r="D194" s="39" t="s">
        <v>417</v>
      </c>
      <c r="E194" s="42"/>
      <c r="F194" s="42"/>
      <c r="G194" s="42"/>
      <c r="H194" s="42"/>
      <c r="I194" s="42"/>
      <c r="J194" s="42">
        <v>996.69600000000003</v>
      </c>
      <c r="K194" s="42">
        <v>1086.066</v>
      </c>
      <c r="L194" s="42">
        <v>1058.723</v>
      </c>
      <c r="M194" s="42">
        <v>1060.518</v>
      </c>
      <c r="N194" s="42">
        <v>1185.8530000000001</v>
      </c>
      <c r="O194" s="42">
        <v>1189.095</v>
      </c>
      <c r="P194" s="42">
        <v>1133.095</v>
      </c>
      <c r="Q194" s="42">
        <v>1175.2280000000001</v>
      </c>
      <c r="R194" s="42">
        <v>1161.337</v>
      </c>
      <c r="S194" s="42">
        <v>1185.0530000000001</v>
      </c>
      <c r="T194" s="42">
        <v>1155.21</v>
      </c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</row>
    <row r="195" spans="1:40" x14ac:dyDescent="0.25">
      <c r="A195" s="41" t="s">
        <v>808</v>
      </c>
      <c r="B195" s="39" t="s">
        <v>684</v>
      </c>
      <c r="C195" s="39" t="s">
        <v>802</v>
      </c>
      <c r="D195" s="39" t="s">
        <v>417</v>
      </c>
      <c r="E195" s="42"/>
      <c r="F195" s="42"/>
      <c r="G195" s="42"/>
      <c r="H195" s="42"/>
      <c r="I195" s="42"/>
      <c r="J195" s="42">
        <v>1142.0219999999999</v>
      </c>
      <c r="K195" s="42">
        <v>1300.5129999999999</v>
      </c>
      <c r="L195" s="42">
        <v>1077.963</v>
      </c>
      <c r="M195" s="42">
        <v>923.14499999999998</v>
      </c>
      <c r="N195" s="42">
        <v>1125.0440000000001</v>
      </c>
      <c r="O195" s="42">
        <v>1261.3879999999999</v>
      </c>
      <c r="P195" s="42">
        <v>1160.1179999999999</v>
      </c>
      <c r="Q195" s="42">
        <v>1265.501</v>
      </c>
      <c r="R195" s="42">
        <v>891.33100000000002</v>
      </c>
      <c r="S195" s="42">
        <v>935.60199999999998</v>
      </c>
      <c r="T195" s="42">
        <v>1134.748</v>
      </c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</row>
    <row r="196" spans="1:40" x14ac:dyDescent="0.25">
      <c r="A196" s="41" t="s">
        <v>808</v>
      </c>
      <c r="B196" s="39" t="s">
        <v>684</v>
      </c>
      <c r="C196" s="39" t="s">
        <v>803</v>
      </c>
      <c r="D196" s="39" t="s">
        <v>417</v>
      </c>
      <c r="E196" s="42"/>
      <c r="F196" s="42"/>
      <c r="G196" s="42"/>
      <c r="H196" s="42"/>
      <c r="I196" s="42"/>
      <c r="J196" s="42">
        <v>1237.117</v>
      </c>
      <c r="K196" s="42">
        <v>1378.2280000000001</v>
      </c>
      <c r="L196" s="42">
        <v>1202.9639999999999</v>
      </c>
      <c r="M196" s="42">
        <v>1315.972</v>
      </c>
      <c r="N196" s="42">
        <v>1409.489</v>
      </c>
      <c r="O196" s="42">
        <v>1442.251</v>
      </c>
      <c r="P196" s="42">
        <v>1400.6279999999999</v>
      </c>
      <c r="Q196" s="42">
        <v>1415.567</v>
      </c>
      <c r="R196" s="42">
        <v>1488.73</v>
      </c>
      <c r="S196" s="42">
        <v>1464.383</v>
      </c>
      <c r="T196" s="42">
        <v>1387.982</v>
      </c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  <c r="AG196" s="42"/>
      <c r="AH196" s="42"/>
      <c r="AI196" s="42"/>
      <c r="AJ196" s="42"/>
      <c r="AK196" s="42"/>
      <c r="AL196" s="42"/>
      <c r="AM196" s="42"/>
      <c r="AN196" s="42"/>
    </row>
    <row r="197" spans="1:40" x14ac:dyDescent="0.25">
      <c r="A197" s="41" t="s">
        <v>808</v>
      </c>
      <c r="B197" s="39" t="s">
        <v>684</v>
      </c>
      <c r="C197" s="39" t="s">
        <v>804</v>
      </c>
      <c r="D197" s="39" t="s">
        <v>417</v>
      </c>
      <c r="E197" s="42"/>
      <c r="F197" s="42"/>
      <c r="G197" s="42"/>
      <c r="H197" s="42"/>
      <c r="I197" s="42"/>
      <c r="J197" s="42">
        <v>1206.4749999999999</v>
      </c>
      <c r="K197" s="42">
        <v>1193.4580000000001</v>
      </c>
      <c r="L197" s="42">
        <v>1127.9010000000001</v>
      </c>
      <c r="M197" s="42">
        <v>1176.883</v>
      </c>
      <c r="N197" s="42">
        <v>1239.1959999999999</v>
      </c>
      <c r="O197" s="42">
        <v>1206.58</v>
      </c>
      <c r="P197" s="42">
        <v>1200.838</v>
      </c>
      <c r="Q197" s="42">
        <v>1172.95</v>
      </c>
      <c r="R197" s="42">
        <v>1127.0409999999999</v>
      </c>
      <c r="S197" s="42">
        <v>1121.846</v>
      </c>
      <c r="T197" s="42">
        <v>1208.1790000000001</v>
      </c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42"/>
      <c r="AN197" s="42"/>
    </row>
    <row r="198" spans="1:40" x14ac:dyDescent="0.25">
      <c r="A198" s="41" t="s">
        <v>808</v>
      </c>
      <c r="B198" s="39" t="s">
        <v>684</v>
      </c>
      <c r="C198" s="39" t="s">
        <v>805</v>
      </c>
      <c r="D198" s="39" t="s">
        <v>417</v>
      </c>
      <c r="E198" s="42"/>
      <c r="F198" s="42"/>
      <c r="G198" s="42"/>
      <c r="H198" s="42"/>
      <c r="I198" s="42"/>
      <c r="J198" s="42">
        <v>642.19799999999998</v>
      </c>
      <c r="K198" s="42">
        <v>709.32299999999998</v>
      </c>
      <c r="L198" s="42">
        <v>697.59</v>
      </c>
      <c r="M198" s="42">
        <v>617.59400000000005</v>
      </c>
      <c r="N198" s="42">
        <v>635.38</v>
      </c>
      <c r="O198" s="42">
        <v>707.33500000000004</v>
      </c>
      <c r="P198" s="42">
        <v>720.13300000000004</v>
      </c>
      <c r="Q198" s="42">
        <v>785.96500000000003</v>
      </c>
      <c r="R198" s="42">
        <v>668.83299999999997</v>
      </c>
      <c r="S198" s="42">
        <v>711.23099999999999</v>
      </c>
      <c r="T198" s="42">
        <v>750.70400000000006</v>
      </c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  <c r="AH198" s="42"/>
      <c r="AI198" s="42"/>
      <c r="AJ198" s="42"/>
      <c r="AK198" s="42"/>
      <c r="AL198" s="42"/>
      <c r="AM198" s="42"/>
      <c r="AN198" s="42"/>
    </row>
    <row r="199" spans="1:40" x14ac:dyDescent="0.25">
      <c r="A199" s="41" t="s">
        <v>808</v>
      </c>
      <c r="B199" s="39" t="s">
        <v>684</v>
      </c>
      <c r="C199" s="39" t="s">
        <v>806</v>
      </c>
      <c r="D199" s="39" t="s">
        <v>417</v>
      </c>
      <c r="E199" s="42"/>
      <c r="F199" s="42"/>
      <c r="G199" s="42"/>
      <c r="H199" s="42"/>
      <c r="I199" s="42"/>
      <c r="J199" s="42">
        <v>1177.693</v>
      </c>
      <c r="K199" s="42">
        <v>1237.607</v>
      </c>
      <c r="L199" s="42">
        <v>1286.877</v>
      </c>
      <c r="M199" s="42">
        <v>1276.479</v>
      </c>
      <c r="N199" s="42">
        <v>1312.26</v>
      </c>
      <c r="O199" s="42">
        <v>1291.8779999999999</v>
      </c>
      <c r="P199" s="42">
        <v>1228.6510000000001</v>
      </c>
      <c r="Q199" s="42">
        <v>1279.1759999999999</v>
      </c>
      <c r="R199" s="42">
        <v>1094.6559999999999</v>
      </c>
      <c r="S199" s="42">
        <v>1155.3679999999999</v>
      </c>
      <c r="T199" s="42">
        <v>1175.098</v>
      </c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  <c r="AE199" s="42"/>
      <c r="AF199" s="42"/>
      <c r="AG199" s="42"/>
      <c r="AH199" s="42"/>
      <c r="AI199" s="42"/>
      <c r="AJ199" s="42"/>
      <c r="AK199" s="42"/>
      <c r="AL199" s="42"/>
      <c r="AM199" s="42"/>
      <c r="AN199" s="42"/>
    </row>
    <row r="200" spans="1:40" x14ac:dyDescent="0.25">
      <c r="A200" s="41" t="s">
        <v>14</v>
      </c>
      <c r="B200" s="39" t="s">
        <v>684</v>
      </c>
      <c r="C200" s="39" t="s">
        <v>789</v>
      </c>
      <c r="D200" s="39" t="s">
        <v>417</v>
      </c>
      <c r="E200" s="42"/>
      <c r="F200" s="42"/>
      <c r="G200" s="42"/>
      <c r="H200" s="42"/>
      <c r="I200" s="42"/>
      <c r="J200" s="42">
        <v>6468.4859999999999</v>
      </c>
      <c r="K200" s="42">
        <v>6541.05</v>
      </c>
      <c r="L200" s="42">
        <v>6615.51</v>
      </c>
      <c r="M200" s="42">
        <v>7497.6949999999997</v>
      </c>
      <c r="N200" s="42">
        <v>6935.0050000000001</v>
      </c>
      <c r="O200" s="42">
        <v>7002.8379999999997</v>
      </c>
      <c r="P200" s="42">
        <v>5501.7870000000003</v>
      </c>
      <c r="Q200" s="42">
        <v>6452.4750000000004</v>
      </c>
      <c r="R200" s="42">
        <v>5709.1409999999996</v>
      </c>
      <c r="S200" s="42">
        <v>5956.741</v>
      </c>
      <c r="T200" s="42">
        <v>5615.7889999999998</v>
      </c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</row>
    <row r="201" spans="1:40" x14ac:dyDescent="0.25">
      <c r="A201" s="41" t="s">
        <v>14</v>
      </c>
      <c r="B201" s="39" t="s">
        <v>684</v>
      </c>
      <c r="C201" s="39" t="s">
        <v>790</v>
      </c>
      <c r="D201" s="39" t="s">
        <v>417</v>
      </c>
      <c r="E201" s="42"/>
      <c r="F201" s="42"/>
      <c r="G201" s="42"/>
      <c r="H201" s="42"/>
      <c r="I201" s="42"/>
      <c r="J201" s="42">
        <v>478.55200000000002</v>
      </c>
      <c r="K201" s="42">
        <v>376.58</v>
      </c>
      <c r="L201" s="42">
        <v>458.74599999999998</v>
      </c>
      <c r="M201" s="42">
        <v>367.83100000000002</v>
      </c>
      <c r="N201" s="42">
        <v>461.661</v>
      </c>
      <c r="O201" s="42">
        <v>415.98099999999999</v>
      </c>
      <c r="P201" s="42">
        <v>255.136</v>
      </c>
      <c r="Q201" s="42">
        <v>371.70400000000001</v>
      </c>
      <c r="R201" s="42">
        <v>243.89699999999999</v>
      </c>
      <c r="S201" s="42">
        <v>334.822</v>
      </c>
      <c r="T201" s="42">
        <v>197.471</v>
      </c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  <c r="AF201" s="42"/>
      <c r="AG201" s="42"/>
      <c r="AH201" s="42"/>
      <c r="AI201" s="42"/>
      <c r="AJ201" s="42"/>
      <c r="AK201" s="42"/>
      <c r="AL201" s="42"/>
      <c r="AM201" s="42"/>
      <c r="AN201" s="42"/>
    </row>
    <row r="202" spans="1:40" x14ac:dyDescent="0.25">
      <c r="A202" s="41" t="s">
        <v>14</v>
      </c>
      <c r="B202" s="39" t="s">
        <v>684</v>
      </c>
      <c r="C202" s="39" t="s">
        <v>791</v>
      </c>
      <c r="D202" s="39" t="s">
        <v>417</v>
      </c>
      <c r="E202" s="42"/>
      <c r="F202" s="42"/>
      <c r="G202" s="42"/>
      <c r="H202" s="42"/>
      <c r="I202" s="42"/>
      <c r="J202" s="42">
        <v>115.596</v>
      </c>
      <c r="K202" s="42">
        <v>113.30500000000001</v>
      </c>
      <c r="L202" s="42">
        <v>89.843999999999994</v>
      </c>
      <c r="M202" s="42">
        <v>112.41800000000001</v>
      </c>
      <c r="N202" s="42">
        <v>104.371</v>
      </c>
      <c r="O202" s="42">
        <v>136.99</v>
      </c>
      <c r="P202" s="42">
        <v>105.654</v>
      </c>
      <c r="Q202" s="42">
        <v>122.67</v>
      </c>
      <c r="R202" s="42">
        <v>105.36799999999999</v>
      </c>
      <c r="S202" s="42">
        <v>84.674999999999997</v>
      </c>
      <c r="T202" s="42">
        <v>65.713000000000008</v>
      </c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  <c r="AG202" s="42"/>
      <c r="AH202" s="42"/>
      <c r="AI202" s="42"/>
      <c r="AJ202" s="42"/>
      <c r="AK202" s="42"/>
      <c r="AL202" s="42"/>
      <c r="AM202" s="42"/>
      <c r="AN202" s="42"/>
    </row>
    <row r="203" spans="1:40" x14ac:dyDescent="0.25">
      <c r="A203" s="41" t="s">
        <v>14</v>
      </c>
      <c r="B203" s="39" t="s">
        <v>684</v>
      </c>
      <c r="C203" s="39" t="s">
        <v>792</v>
      </c>
      <c r="D203" s="39" t="s">
        <v>417</v>
      </c>
      <c r="E203" s="42"/>
      <c r="F203" s="42"/>
      <c r="G203" s="42"/>
      <c r="H203" s="42"/>
      <c r="I203" s="42"/>
      <c r="J203" s="42">
        <v>326.43599999999998</v>
      </c>
      <c r="K203" s="42">
        <v>382.44400000000002</v>
      </c>
      <c r="L203" s="42">
        <v>380.21800000000002</v>
      </c>
      <c r="M203" s="42">
        <v>576.86800000000005</v>
      </c>
      <c r="N203" s="42">
        <v>394.238</v>
      </c>
      <c r="O203" s="42">
        <v>370.37700000000001</v>
      </c>
      <c r="P203" s="42">
        <v>451.13600000000002</v>
      </c>
      <c r="Q203" s="42">
        <v>311.23899999999998</v>
      </c>
      <c r="R203" s="42">
        <v>409.786</v>
      </c>
      <c r="S203" s="42">
        <v>321.339</v>
      </c>
      <c r="T203" s="42">
        <v>368.54599999999999</v>
      </c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</row>
    <row r="204" spans="1:40" x14ac:dyDescent="0.25">
      <c r="A204" s="41" t="s">
        <v>14</v>
      </c>
      <c r="B204" s="39" t="s">
        <v>684</v>
      </c>
      <c r="C204" s="39" t="s">
        <v>793</v>
      </c>
      <c r="D204" s="39" t="s">
        <v>417</v>
      </c>
      <c r="E204" s="42"/>
      <c r="F204" s="42"/>
      <c r="G204" s="42"/>
      <c r="H204" s="42"/>
      <c r="I204" s="42"/>
      <c r="J204" s="42">
        <v>229.65100000000001</v>
      </c>
      <c r="K204" s="42">
        <v>115.03100000000001</v>
      </c>
      <c r="L204" s="42">
        <v>214.24700000000001</v>
      </c>
      <c r="M204" s="42">
        <v>370.14</v>
      </c>
      <c r="N204" s="42">
        <v>316.85899999999998</v>
      </c>
      <c r="O204" s="42">
        <v>235.399</v>
      </c>
      <c r="P204" s="42">
        <v>243.82300000000001</v>
      </c>
      <c r="Q204" s="42">
        <v>225.28299999999999</v>
      </c>
      <c r="R204" s="42">
        <v>275.56900000000002</v>
      </c>
      <c r="S204" s="42">
        <v>262.27199999999999</v>
      </c>
      <c r="T204" s="42">
        <v>196.28200000000001</v>
      </c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  <c r="AH204" s="42"/>
      <c r="AI204" s="42"/>
      <c r="AJ204" s="42"/>
      <c r="AK204" s="42"/>
      <c r="AL204" s="42"/>
      <c r="AM204" s="42"/>
      <c r="AN204" s="42"/>
    </row>
    <row r="205" spans="1:40" x14ac:dyDescent="0.25">
      <c r="A205" s="41" t="s">
        <v>14</v>
      </c>
      <c r="B205" s="39" t="s">
        <v>684</v>
      </c>
      <c r="C205" s="39" t="s">
        <v>794</v>
      </c>
      <c r="D205" s="39" t="s">
        <v>417</v>
      </c>
      <c r="E205" s="42"/>
      <c r="F205" s="42"/>
      <c r="G205" s="42"/>
      <c r="H205" s="42"/>
      <c r="I205" s="42"/>
      <c r="J205" s="42">
        <v>400.995</v>
      </c>
      <c r="K205" s="42">
        <v>450.791</v>
      </c>
      <c r="L205" s="42">
        <v>434.56299999999999</v>
      </c>
      <c r="M205" s="42">
        <v>516.80100000000004</v>
      </c>
      <c r="N205" s="42">
        <v>612.303</v>
      </c>
      <c r="O205" s="42">
        <v>532.13</v>
      </c>
      <c r="P205" s="42">
        <v>361.37700000000001</v>
      </c>
      <c r="Q205" s="42">
        <v>646.625</v>
      </c>
      <c r="R205" s="42">
        <v>393.48399999999998</v>
      </c>
      <c r="S205" s="42">
        <v>450.41800000000001</v>
      </c>
      <c r="T205" s="42">
        <v>387.83499999999998</v>
      </c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  <c r="AF205" s="42"/>
      <c r="AG205" s="42"/>
      <c r="AH205" s="42"/>
      <c r="AI205" s="42"/>
      <c r="AJ205" s="42"/>
      <c r="AK205" s="42"/>
      <c r="AL205" s="42"/>
      <c r="AM205" s="42"/>
      <c r="AN205" s="42"/>
    </row>
    <row r="206" spans="1:40" x14ac:dyDescent="0.25">
      <c r="A206" s="41" t="s">
        <v>14</v>
      </c>
      <c r="B206" s="39" t="s">
        <v>684</v>
      </c>
      <c r="C206" s="39" t="s">
        <v>795</v>
      </c>
      <c r="D206" s="39" t="s">
        <v>417</v>
      </c>
      <c r="E206" s="42"/>
      <c r="F206" s="42"/>
      <c r="G206" s="42"/>
      <c r="H206" s="42"/>
      <c r="I206" s="42"/>
      <c r="J206" s="42">
        <v>663.39499999999998</v>
      </c>
      <c r="K206" s="42">
        <v>824.024</v>
      </c>
      <c r="L206" s="42">
        <v>917.08600000000001</v>
      </c>
      <c r="M206" s="42">
        <v>764.255</v>
      </c>
      <c r="N206" s="42">
        <v>742.85400000000004</v>
      </c>
      <c r="O206" s="42">
        <v>859.61900000000003</v>
      </c>
      <c r="P206" s="42">
        <v>795.25400000000002</v>
      </c>
      <c r="Q206" s="42">
        <v>786.08699999999999</v>
      </c>
      <c r="R206" s="42">
        <v>653.56200000000001</v>
      </c>
      <c r="S206" s="42">
        <v>775.86500000000001</v>
      </c>
      <c r="T206" s="42">
        <v>708.81600000000003</v>
      </c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</row>
    <row r="207" spans="1:40" x14ac:dyDescent="0.25">
      <c r="A207" s="41" t="s">
        <v>14</v>
      </c>
      <c r="B207" s="39" t="s">
        <v>684</v>
      </c>
      <c r="C207" s="39" t="s">
        <v>796</v>
      </c>
      <c r="D207" s="39" t="s">
        <v>417</v>
      </c>
      <c r="E207" s="42"/>
      <c r="F207" s="42"/>
      <c r="G207" s="42"/>
      <c r="H207" s="42"/>
      <c r="I207" s="42"/>
      <c r="J207" s="42">
        <v>272.18700000000001</v>
      </c>
      <c r="K207" s="42">
        <v>387.82600000000002</v>
      </c>
      <c r="L207" s="42">
        <v>281.66000000000003</v>
      </c>
      <c r="M207" s="42">
        <v>294.79199999999997</v>
      </c>
      <c r="N207" s="42">
        <v>271.98500000000001</v>
      </c>
      <c r="O207" s="42">
        <v>278.90300000000002</v>
      </c>
      <c r="P207" s="42">
        <v>173.13200000000001</v>
      </c>
      <c r="Q207" s="42">
        <v>256.298</v>
      </c>
      <c r="R207" s="42">
        <v>231.637</v>
      </c>
      <c r="S207" s="42">
        <v>285.048</v>
      </c>
      <c r="T207" s="42">
        <v>196.566</v>
      </c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  <c r="AJ207" s="42"/>
      <c r="AK207" s="42"/>
      <c r="AL207" s="42"/>
      <c r="AM207" s="42"/>
      <c r="AN207" s="42"/>
    </row>
    <row r="208" spans="1:40" x14ac:dyDescent="0.25">
      <c r="A208" s="41" t="s">
        <v>14</v>
      </c>
      <c r="B208" s="39" t="s">
        <v>684</v>
      </c>
      <c r="C208" s="39" t="s">
        <v>797</v>
      </c>
      <c r="D208" s="39" t="s">
        <v>417</v>
      </c>
      <c r="E208" s="42"/>
      <c r="F208" s="42"/>
      <c r="G208" s="42"/>
      <c r="H208" s="42"/>
      <c r="I208" s="42"/>
      <c r="J208" s="42">
        <v>526.03099999999995</v>
      </c>
      <c r="K208" s="42">
        <v>764.053</v>
      </c>
      <c r="L208" s="42">
        <v>790.46500000000003</v>
      </c>
      <c r="M208" s="42">
        <v>819.803</v>
      </c>
      <c r="N208" s="42">
        <v>837.06299999999999</v>
      </c>
      <c r="O208" s="42">
        <v>626.54100000000005</v>
      </c>
      <c r="P208" s="42">
        <v>539.93499999999995</v>
      </c>
      <c r="Q208" s="42">
        <v>536.14200000000005</v>
      </c>
      <c r="R208" s="42">
        <v>799.68100000000004</v>
      </c>
      <c r="S208" s="42">
        <v>638.44799999999998</v>
      </c>
      <c r="T208" s="42">
        <v>650.28800000000001</v>
      </c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42"/>
      <c r="AN208" s="42"/>
    </row>
    <row r="209" spans="1:40" x14ac:dyDescent="0.25">
      <c r="A209" s="41" t="s">
        <v>14</v>
      </c>
      <c r="B209" s="39" t="s">
        <v>684</v>
      </c>
      <c r="C209" s="39" t="s">
        <v>798</v>
      </c>
      <c r="D209" s="39" t="s">
        <v>417</v>
      </c>
      <c r="E209" s="42"/>
      <c r="F209" s="42"/>
      <c r="G209" s="42"/>
      <c r="H209" s="42"/>
      <c r="I209" s="42"/>
      <c r="J209" s="42">
        <v>616.29</v>
      </c>
      <c r="K209" s="42">
        <v>540.80499999999995</v>
      </c>
      <c r="L209" s="42">
        <v>418.93700000000001</v>
      </c>
      <c r="M209" s="42">
        <v>733.73</v>
      </c>
      <c r="N209" s="42">
        <v>555.93299999999999</v>
      </c>
      <c r="O209" s="42">
        <v>664.79</v>
      </c>
      <c r="P209" s="42">
        <v>397.44200000000001</v>
      </c>
      <c r="Q209" s="42">
        <v>531.98800000000006</v>
      </c>
      <c r="R209" s="42">
        <v>260.303</v>
      </c>
      <c r="S209" s="42">
        <v>269.10300000000001</v>
      </c>
      <c r="T209" s="42">
        <v>340.63900000000001</v>
      </c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  <c r="AE209" s="42"/>
      <c r="AF209" s="42"/>
      <c r="AG209" s="42"/>
      <c r="AH209" s="42"/>
      <c r="AI209" s="42"/>
      <c r="AJ209" s="42"/>
      <c r="AK209" s="42"/>
      <c r="AL209" s="42"/>
      <c r="AM209" s="42"/>
      <c r="AN209" s="42"/>
    </row>
    <row r="210" spans="1:40" x14ac:dyDescent="0.25">
      <c r="A210" s="41" t="s">
        <v>14</v>
      </c>
      <c r="B210" s="39" t="s">
        <v>684</v>
      </c>
      <c r="C210" s="39" t="s">
        <v>799</v>
      </c>
      <c r="D210" s="39" t="s">
        <v>417</v>
      </c>
      <c r="E210" s="42"/>
      <c r="F210" s="42"/>
      <c r="G210" s="42"/>
      <c r="H210" s="42"/>
      <c r="I210" s="42"/>
      <c r="J210" s="42">
        <v>613.60799999999995</v>
      </c>
      <c r="K210" s="42">
        <v>563.59100000000001</v>
      </c>
      <c r="L210" s="42">
        <v>624.40800000000002</v>
      </c>
      <c r="M210" s="42">
        <v>765.80799999999999</v>
      </c>
      <c r="N210" s="42">
        <v>489.47</v>
      </c>
      <c r="O210" s="42">
        <v>438.65100000000001</v>
      </c>
      <c r="P210" s="42">
        <v>491.95699999999999</v>
      </c>
      <c r="Q210" s="42">
        <v>591.44100000000003</v>
      </c>
      <c r="R210" s="42">
        <v>393.36700000000002</v>
      </c>
      <c r="S210" s="42">
        <v>382.30700000000002</v>
      </c>
      <c r="T210" s="42">
        <v>549.35500000000002</v>
      </c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  <c r="AE210" s="42"/>
      <c r="AF210" s="42"/>
      <c r="AG210" s="42"/>
      <c r="AH210" s="42"/>
      <c r="AI210" s="42"/>
      <c r="AJ210" s="42"/>
      <c r="AK210" s="42"/>
      <c r="AL210" s="42"/>
      <c r="AM210" s="42"/>
      <c r="AN210" s="42"/>
    </row>
    <row r="211" spans="1:40" x14ac:dyDescent="0.25">
      <c r="A211" s="41" t="s">
        <v>14</v>
      </c>
      <c r="B211" s="39" t="s">
        <v>684</v>
      </c>
      <c r="C211" s="39" t="s">
        <v>800</v>
      </c>
      <c r="D211" s="39" t="s">
        <v>417</v>
      </c>
      <c r="E211" s="42"/>
      <c r="F211" s="42"/>
      <c r="G211" s="42"/>
      <c r="H211" s="42"/>
      <c r="I211" s="42"/>
      <c r="J211" s="42">
        <v>456.96</v>
      </c>
      <c r="K211" s="42">
        <v>393.74400000000003</v>
      </c>
      <c r="L211" s="42">
        <v>385.50599999999997</v>
      </c>
      <c r="M211" s="42">
        <v>360.93900000000002</v>
      </c>
      <c r="N211" s="42">
        <v>452.91199999999998</v>
      </c>
      <c r="O211" s="42">
        <v>506.3</v>
      </c>
      <c r="P211" s="42">
        <v>264.88200000000001</v>
      </c>
      <c r="Q211" s="42">
        <v>437.88600000000002</v>
      </c>
      <c r="R211" s="42">
        <v>351.93200000000002</v>
      </c>
      <c r="S211" s="42">
        <v>408.49799999999999</v>
      </c>
      <c r="T211" s="42">
        <v>296.85200000000003</v>
      </c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42"/>
      <c r="AN211" s="42"/>
    </row>
    <row r="212" spans="1:40" x14ac:dyDescent="0.25">
      <c r="A212" s="41" t="s">
        <v>14</v>
      </c>
      <c r="B212" s="39" t="s">
        <v>684</v>
      </c>
      <c r="C212" s="39" t="s">
        <v>801</v>
      </c>
      <c r="D212" s="39" t="s">
        <v>417</v>
      </c>
      <c r="E212" s="42"/>
      <c r="F212" s="42"/>
      <c r="G212" s="42"/>
      <c r="H212" s="42"/>
      <c r="I212" s="42"/>
      <c r="J212" s="42">
        <v>356.67</v>
      </c>
      <c r="K212" s="42">
        <v>294.63200000000001</v>
      </c>
      <c r="L212" s="42">
        <v>134.655</v>
      </c>
      <c r="M212" s="42">
        <v>240.58</v>
      </c>
      <c r="N212" s="42">
        <v>207.99</v>
      </c>
      <c r="O212" s="42">
        <v>347.673</v>
      </c>
      <c r="P212" s="42">
        <v>270.68599999999998</v>
      </c>
      <c r="Q212" s="42">
        <v>267.084</v>
      </c>
      <c r="R212" s="42">
        <v>176.47</v>
      </c>
      <c r="S212" s="42">
        <v>220.965</v>
      </c>
      <c r="T212" s="42">
        <v>295.61400000000003</v>
      </c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  <c r="AE212" s="42"/>
      <c r="AF212" s="42"/>
      <c r="AG212" s="42"/>
      <c r="AH212" s="42"/>
      <c r="AI212" s="42"/>
      <c r="AJ212" s="42"/>
      <c r="AK212" s="42"/>
      <c r="AL212" s="42"/>
      <c r="AM212" s="42"/>
      <c r="AN212" s="42"/>
    </row>
    <row r="213" spans="1:40" x14ac:dyDescent="0.25">
      <c r="A213" s="41" t="s">
        <v>14</v>
      </c>
      <c r="B213" s="39" t="s">
        <v>684</v>
      </c>
      <c r="C213" s="39" t="s">
        <v>802</v>
      </c>
      <c r="D213" s="39" t="s">
        <v>417</v>
      </c>
      <c r="E213" s="42"/>
      <c r="F213" s="42"/>
      <c r="G213" s="42"/>
      <c r="H213" s="42"/>
      <c r="I213" s="42"/>
      <c r="J213" s="42">
        <v>380.17599999999999</v>
      </c>
      <c r="K213" s="42">
        <v>287.81299999999999</v>
      </c>
      <c r="L213" s="42">
        <v>429.291</v>
      </c>
      <c r="M213" s="42">
        <v>485.01799999999997</v>
      </c>
      <c r="N213" s="42">
        <v>424.88299999999998</v>
      </c>
      <c r="O213" s="42">
        <v>459.18700000000001</v>
      </c>
      <c r="P213" s="42">
        <v>381.012</v>
      </c>
      <c r="Q213" s="42">
        <v>363.64</v>
      </c>
      <c r="R213" s="42">
        <v>498.4</v>
      </c>
      <c r="S213" s="42">
        <v>597.92999999999995</v>
      </c>
      <c r="T213" s="42">
        <v>481.27</v>
      </c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  <c r="AL213" s="42"/>
      <c r="AM213" s="42"/>
      <c r="AN213" s="42"/>
    </row>
    <row r="214" spans="1:40" x14ac:dyDescent="0.25">
      <c r="A214" s="41" t="s">
        <v>14</v>
      </c>
      <c r="B214" s="39" t="s">
        <v>684</v>
      </c>
      <c r="C214" s="39" t="s">
        <v>803</v>
      </c>
      <c r="D214" s="39" t="s">
        <v>417</v>
      </c>
      <c r="E214" s="42"/>
      <c r="F214" s="42"/>
      <c r="G214" s="42"/>
      <c r="H214" s="42"/>
      <c r="I214" s="42"/>
      <c r="J214" s="42">
        <v>361.68099999999998</v>
      </c>
      <c r="K214" s="42">
        <v>345.95800000000003</v>
      </c>
      <c r="L214" s="42">
        <v>461.01799999999997</v>
      </c>
      <c r="M214" s="42">
        <v>367.464</v>
      </c>
      <c r="N214" s="42">
        <v>373.036</v>
      </c>
      <c r="O214" s="42">
        <v>341.113</v>
      </c>
      <c r="P214" s="42">
        <v>165.14699999999999</v>
      </c>
      <c r="Q214" s="42">
        <v>298.322</v>
      </c>
      <c r="R214" s="42">
        <v>164.61099999999999</v>
      </c>
      <c r="S214" s="42">
        <v>247.05600000000001</v>
      </c>
      <c r="T214" s="42">
        <v>202.16499999999999</v>
      </c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  <c r="AH214" s="42"/>
      <c r="AI214" s="42"/>
      <c r="AJ214" s="42"/>
      <c r="AK214" s="42"/>
      <c r="AL214" s="42"/>
      <c r="AM214" s="42"/>
      <c r="AN214" s="42"/>
    </row>
    <row r="215" spans="1:40" x14ac:dyDescent="0.25">
      <c r="A215" s="41" t="s">
        <v>14</v>
      </c>
      <c r="B215" s="39" t="s">
        <v>684</v>
      </c>
      <c r="C215" s="39" t="s">
        <v>804</v>
      </c>
      <c r="D215" s="39" t="s">
        <v>417</v>
      </c>
      <c r="E215" s="42"/>
      <c r="F215" s="42"/>
      <c r="G215" s="42"/>
      <c r="H215" s="42"/>
      <c r="I215" s="42"/>
      <c r="J215" s="42">
        <v>303.56799999999998</v>
      </c>
      <c r="K215" s="42">
        <v>345.411</v>
      </c>
      <c r="L215" s="42">
        <v>280.85899999999998</v>
      </c>
      <c r="M215" s="42">
        <v>336.88099999999997</v>
      </c>
      <c r="N215" s="42">
        <v>283.51900000000001</v>
      </c>
      <c r="O215" s="42">
        <v>353.916</v>
      </c>
      <c r="P215" s="42">
        <v>296.96100000000001</v>
      </c>
      <c r="Q215" s="42">
        <v>443.01600000000002</v>
      </c>
      <c r="R215" s="42">
        <v>391.72500000000002</v>
      </c>
      <c r="S215" s="42">
        <v>345.61700000000002</v>
      </c>
      <c r="T215" s="42">
        <v>376.20699999999999</v>
      </c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  <c r="AE215" s="42"/>
      <c r="AF215" s="42"/>
      <c r="AG215" s="42"/>
      <c r="AH215" s="42"/>
      <c r="AI215" s="42"/>
      <c r="AJ215" s="42"/>
      <c r="AK215" s="42"/>
      <c r="AL215" s="42"/>
      <c r="AM215" s="42"/>
      <c r="AN215" s="42"/>
    </row>
    <row r="216" spans="1:40" x14ac:dyDescent="0.25">
      <c r="A216" s="41" t="s">
        <v>14</v>
      </c>
      <c r="B216" s="39" t="s">
        <v>684</v>
      </c>
      <c r="C216" s="39" t="s">
        <v>805</v>
      </c>
      <c r="D216" s="39" t="s">
        <v>417</v>
      </c>
      <c r="E216" s="42"/>
      <c r="F216" s="42"/>
      <c r="G216" s="42"/>
      <c r="H216" s="42"/>
      <c r="I216" s="42"/>
      <c r="J216" s="42">
        <v>266.94</v>
      </c>
      <c r="K216" s="42">
        <v>298.291</v>
      </c>
      <c r="L216" s="42">
        <v>252.351</v>
      </c>
      <c r="M216" s="42">
        <v>298.40699999999998</v>
      </c>
      <c r="N216" s="42">
        <v>348.09199999999998</v>
      </c>
      <c r="O216" s="42">
        <v>287.02600000000001</v>
      </c>
      <c r="P216" s="42">
        <v>241.745</v>
      </c>
      <c r="Q216" s="42">
        <v>219.196</v>
      </c>
      <c r="R216" s="42">
        <v>229.58199999999999</v>
      </c>
      <c r="S216" s="42">
        <v>208.96</v>
      </c>
      <c r="T216" s="42">
        <v>193.20500000000001</v>
      </c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  <c r="AL216" s="42"/>
      <c r="AM216" s="42"/>
      <c r="AN216" s="42"/>
    </row>
    <row r="217" spans="1:40" x14ac:dyDescent="0.25">
      <c r="A217" s="41" t="s">
        <v>14</v>
      </c>
      <c r="B217" s="39" t="s">
        <v>684</v>
      </c>
      <c r="C217" s="39" t="s">
        <v>806</v>
      </c>
      <c r="D217" s="39" t="s">
        <v>417</v>
      </c>
      <c r="E217" s="42"/>
      <c r="F217" s="42"/>
      <c r="G217" s="42"/>
      <c r="H217" s="42"/>
      <c r="I217" s="42"/>
      <c r="J217" s="42">
        <v>99.751000000000005</v>
      </c>
      <c r="K217" s="42">
        <v>56.750999999999998</v>
      </c>
      <c r="L217" s="42">
        <v>61.654000000000003</v>
      </c>
      <c r="M217" s="42">
        <v>85.96</v>
      </c>
      <c r="N217" s="42">
        <v>57.837000000000003</v>
      </c>
      <c r="O217" s="42">
        <v>148.24100000000001</v>
      </c>
      <c r="P217" s="42">
        <v>66.507000000000005</v>
      </c>
      <c r="Q217" s="42">
        <v>43.856000000000002</v>
      </c>
      <c r="R217" s="42">
        <v>129.767</v>
      </c>
      <c r="S217" s="42">
        <v>123.417</v>
      </c>
      <c r="T217" s="42">
        <v>108.965</v>
      </c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  <c r="AF217" s="42"/>
      <c r="AG217" s="42"/>
      <c r="AH217" s="42"/>
      <c r="AI217" s="42"/>
      <c r="AJ217" s="42"/>
      <c r="AK217" s="42"/>
      <c r="AL217" s="42"/>
      <c r="AM217" s="42"/>
      <c r="AN217" s="42"/>
    </row>
    <row r="218" spans="1:40" x14ac:dyDescent="0.25">
      <c r="A218" s="41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40" x14ac:dyDescent="0.25">
      <c r="A219" s="41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40" x14ac:dyDescent="0.25">
      <c r="A220" s="41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40" x14ac:dyDescent="0.25">
      <c r="A221" s="41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40" x14ac:dyDescent="0.25">
      <c r="A222" s="41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40" x14ac:dyDescent="0.25">
      <c r="A223" s="41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40" x14ac:dyDescent="0.25">
      <c r="A224" s="41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x14ac:dyDescent="0.25">
      <c r="A225" s="41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x14ac:dyDescent="0.25">
      <c r="A226" s="41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x14ac:dyDescent="0.25">
      <c r="A227" s="41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x14ac:dyDescent="0.25">
      <c r="A228" s="41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x14ac:dyDescent="0.25">
      <c r="A229" s="41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x14ac:dyDescent="0.25">
      <c r="A230" s="41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x14ac:dyDescent="0.25">
      <c r="A231" s="41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x14ac:dyDescent="0.25">
      <c r="A232" s="41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x14ac:dyDescent="0.25">
      <c r="A233" s="41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x14ac:dyDescent="0.25">
      <c r="A234" s="41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x14ac:dyDescent="0.25">
      <c r="A235" s="41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x14ac:dyDescent="0.25">
      <c r="A236" s="41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x14ac:dyDescent="0.25">
      <c r="A237" s="41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x14ac:dyDescent="0.25">
      <c r="A238" s="41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x14ac:dyDescent="0.25">
      <c r="A239" s="41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x14ac:dyDescent="0.25">
      <c r="A240" s="41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x14ac:dyDescent="0.25">
      <c r="A241" s="41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x14ac:dyDescent="0.25">
      <c r="A242" s="41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x14ac:dyDescent="0.25">
      <c r="A243" s="41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x14ac:dyDescent="0.25">
      <c r="A244" s="41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x14ac:dyDescent="0.25">
      <c r="A245" s="41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x14ac:dyDescent="0.25">
      <c r="A246" s="41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x14ac:dyDescent="0.25">
      <c r="A247" s="41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x14ac:dyDescent="0.25">
      <c r="A248" s="41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x14ac:dyDescent="0.25">
      <c r="A249" s="41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x14ac:dyDescent="0.25">
      <c r="A250" s="41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x14ac:dyDescent="0.25">
      <c r="A251" s="41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x14ac:dyDescent="0.25">
      <c r="A252" s="41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x14ac:dyDescent="0.25">
      <c r="A253" s="41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x14ac:dyDescent="0.25">
      <c r="A254" s="41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x14ac:dyDescent="0.25">
      <c r="A255" s="41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x14ac:dyDescent="0.25">
      <c r="A256" s="41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x14ac:dyDescent="0.25">
      <c r="A257" s="41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x14ac:dyDescent="0.25">
      <c r="A258" s="41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x14ac:dyDescent="0.25">
      <c r="A259" s="41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x14ac:dyDescent="0.25">
      <c r="A260" s="41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x14ac:dyDescent="0.25">
      <c r="A261" s="41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x14ac:dyDescent="0.25">
      <c r="A262" s="41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x14ac:dyDescent="0.25">
      <c r="A263" s="41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x14ac:dyDescent="0.25">
      <c r="A264" s="41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x14ac:dyDescent="0.25">
      <c r="A265" s="41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x14ac:dyDescent="0.25">
      <c r="A266" s="41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x14ac:dyDescent="0.25">
      <c r="A267" s="41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x14ac:dyDescent="0.25">
      <c r="A268" s="41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x14ac:dyDescent="0.25">
      <c r="A269" s="41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x14ac:dyDescent="0.25">
      <c r="A270" s="41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x14ac:dyDescent="0.25">
      <c r="A271" s="41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x14ac:dyDescent="0.25">
      <c r="A272" s="41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x14ac:dyDescent="0.25">
      <c r="A273" s="41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x14ac:dyDescent="0.25">
      <c r="A274" s="41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x14ac:dyDescent="0.25">
      <c r="A275" s="41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x14ac:dyDescent="0.25">
      <c r="A276" s="41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x14ac:dyDescent="0.25">
      <c r="A277" s="41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x14ac:dyDescent="0.25">
      <c r="A278" s="41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x14ac:dyDescent="0.25">
      <c r="A279" s="41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x14ac:dyDescent="0.25">
      <c r="A280" s="41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x14ac:dyDescent="0.25">
      <c r="A281" s="41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x14ac:dyDescent="0.25">
      <c r="A282" s="41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x14ac:dyDescent="0.25">
      <c r="A283" s="41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x14ac:dyDescent="0.25">
      <c r="A284" s="41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x14ac:dyDescent="0.25">
      <c r="A285" s="41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x14ac:dyDescent="0.25">
      <c r="A286" s="41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x14ac:dyDescent="0.25">
      <c r="A287" s="41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x14ac:dyDescent="0.25">
      <c r="A288" s="41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x14ac:dyDescent="0.25">
      <c r="A289" s="41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x14ac:dyDescent="0.25">
      <c r="A290" s="41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x14ac:dyDescent="0.25">
      <c r="A291" s="41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x14ac:dyDescent="0.25">
      <c r="A292" s="41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x14ac:dyDescent="0.25">
      <c r="A293" s="41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x14ac:dyDescent="0.25">
      <c r="A294" s="41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x14ac:dyDescent="0.25">
      <c r="A295" s="41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x14ac:dyDescent="0.25">
      <c r="A296" s="41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x14ac:dyDescent="0.25">
      <c r="A297" s="41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x14ac:dyDescent="0.25">
      <c r="A298" s="41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x14ac:dyDescent="0.25">
      <c r="A299" s="41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x14ac:dyDescent="0.25">
      <c r="A300" s="41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x14ac:dyDescent="0.25">
      <c r="A301" s="41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x14ac:dyDescent="0.25">
      <c r="A302" s="41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x14ac:dyDescent="0.25">
      <c r="A303" s="41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x14ac:dyDescent="0.25">
      <c r="A304" s="41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x14ac:dyDescent="0.25">
      <c r="A305" s="41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x14ac:dyDescent="0.25">
      <c r="A306" s="41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x14ac:dyDescent="0.25">
      <c r="A307" s="41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x14ac:dyDescent="0.25">
      <c r="A308" s="41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x14ac:dyDescent="0.25">
      <c r="A309" s="41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x14ac:dyDescent="0.25">
      <c r="A310" s="41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x14ac:dyDescent="0.25">
      <c r="A311" s="41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x14ac:dyDescent="0.25">
      <c r="A312" s="41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x14ac:dyDescent="0.25">
      <c r="A313" s="41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x14ac:dyDescent="0.25">
      <c r="A314" s="41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x14ac:dyDescent="0.25">
      <c r="A315" s="41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x14ac:dyDescent="0.25">
      <c r="A316" s="41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x14ac:dyDescent="0.25">
      <c r="A317" s="41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x14ac:dyDescent="0.25">
      <c r="A318" s="41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x14ac:dyDescent="0.25">
      <c r="A319" s="41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x14ac:dyDescent="0.25">
      <c r="A320" s="41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x14ac:dyDescent="0.25">
      <c r="A321" s="41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x14ac:dyDescent="0.25">
      <c r="A322" s="41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91"/>
  <sheetViews>
    <sheetView workbookViewId="0">
      <pane xSplit="1" ySplit="6" topLeftCell="B173" activePane="bottomRight" state="frozen"/>
      <selection activeCell="B153" sqref="B153"/>
      <selection pane="topRight"/>
      <selection pane="bottomLeft"/>
      <selection pane="bottomRight" activeCell="B185" sqref="B185"/>
    </sheetView>
  </sheetViews>
  <sheetFormatPr defaultRowHeight="15" x14ac:dyDescent="0.25"/>
  <cols>
    <col min="1" max="1" width="17.140625" style="1" customWidth="1"/>
    <col min="2" max="4" width="34.28515625" customWidth="1"/>
  </cols>
  <sheetData>
    <row r="1" spans="1:4" x14ac:dyDescent="0.25">
      <c r="A1" s="1" t="s">
        <v>521</v>
      </c>
      <c r="B1" t="s">
        <v>522</v>
      </c>
    </row>
    <row r="2" spans="1:4" x14ac:dyDescent="0.25">
      <c r="B2" t="s">
        <v>523</v>
      </c>
    </row>
    <row r="3" spans="1:4" x14ac:dyDescent="0.25">
      <c r="B3" t="s">
        <v>524</v>
      </c>
    </row>
    <row r="4" spans="1:4" x14ac:dyDescent="0.25">
      <c r="A4" s="1" t="s">
        <v>525</v>
      </c>
      <c r="B4" t="s">
        <v>526</v>
      </c>
    </row>
    <row r="6" spans="1:4" x14ac:dyDescent="0.25">
      <c r="A6" s="22" t="s">
        <v>0</v>
      </c>
      <c r="B6" s="23" t="s">
        <v>527</v>
      </c>
      <c r="C6" s="23" t="s">
        <v>528</v>
      </c>
      <c r="D6" s="23" t="s">
        <v>529</v>
      </c>
    </row>
    <row r="7" spans="1:4" x14ac:dyDescent="0.25">
      <c r="A7" s="1" t="s">
        <v>193</v>
      </c>
      <c r="B7" t="s">
        <v>194</v>
      </c>
    </row>
    <row r="8" spans="1:4" x14ac:dyDescent="0.25">
      <c r="A8" s="1" t="s">
        <v>195</v>
      </c>
      <c r="B8" t="s">
        <v>196</v>
      </c>
    </row>
    <row r="9" spans="1:4" x14ac:dyDescent="0.25">
      <c r="A9" s="1" t="s">
        <v>197</v>
      </c>
      <c r="B9" t="s">
        <v>198</v>
      </c>
    </row>
    <row r="10" spans="1:4" x14ac:dyDescent="0.25">
      <c r="A10" s="1" t="s">
        <v>199</v>
      </c>
      <c r="B10" t="s">
        <v>200</v>
      </c>
    </row>
    <row r="11" spans="1:4" x14ac:dyDescent="0.25">
      <c r="A11" s="1" t="s">
        <v>201</v>
      </c>
    </row>
    <row r="12" spans="1:4" x14ac:dyDescent="0.25">
      <c r="A12" s="1" t="s">
        <v>202</v>
      </c>
      <c r="B12" t="s">
        <v>203</v>
      </c>
    </row>
    <row r="13" spans="1:4" x14ac:dyDescent="0.25">
      <c r="A13" s="1" t="s">
        <v>204</v>
      </c>
      <c r="B13" t="s">
        <v>205</v>
      </c>
    </row>
    <row r="14" spans="1:4" x14ac:dyDescent="0.25">
      <c r="A14" s="1" t="s">
        <v>206</v>
      </c>
      <c r="B14" t="s">
        <v>207</v>
      </c>
    </row>
    <row r="15" spans="1:4" x14ac:dyDescent="0.25">
      <c r="A15" s="1" t="s">
        <v>208</v>
      </c>
      <c r="B15" t="s">
        <v>209</v>
      </c>
    </row>
    <row r="16" spans="1:4" x14ac:dyDescent="0.25">
      <c r="A16" s="1" t="s">
        <v>210</v>
      </c>
    </row>
    <row r="17" spans="1:2" x14ac:dyDescent="0.25">
      <c r="A17" s="1" t="s">
        <v>211</v>
      </c>
      <c r="B17" t="s">
        <v>212</v>
      </c>
    </row>
    <row r="18" spans="1:2" x14ac:dyDescent="0.25">
      <c r="A18" s="1" t="s">
        <v>213</v>
      </c>
      <c r="B18" t="s">
        <v>214</v>
      </c>
    </row>
    <row r="19" spans="1:2" x14ac:dyDescent="0.25">
      <c r="A19" s="1" t="s">
        <v>215</v>
      </c>
      <c r="B19" t="s">
        <v>216</v>
      </c>
    </row>
    <row r="20" spans="1:2" x14ac:dyDescent="0.25">
      <c r="A20" s="1" t="s">
        <v>217</v>
      </c>
      <c r="B20" t="s">
        <v>218</v>
      </c>
    </row>
    <row r="21" spans="1:2" x14ac:dyDescent="0.25">
      <c r="A21" s="1" t="s">
        <v>219</v>
      </c>
    </row>
    <row r="22" spans="1:2" x14ac:dyDescent="0.25">
      <c r="A22" s="1" t="s">
        <v>220</v>
      </c>
      <c r="B22" t="s">
        <v>221</v>
      </c>
    </row>
    <row r="23" spans="1:2" x14ac:dyDescent="0.25">
      <c r="A23" s="1" t="s">
        <v>222</v>
      </c>
      <c r="B23" t="s">
        <v>223</v>
      </c>
    </row>
    <row r="24" spans="1:2" x14ac:dyDescent="0.25">
      <c r="A24" s="1" t="s">
        <v>224</v>
      </c>
      <c r="B24" t="s">
        <v>225</v>
      </c>
    </row>
    <row r="25" spans="1:2" x14ac:dyDescent="0.25">
      <c r="A25" s="1" t="s">
        <v>226</v>
      </c>
      <c r="B25" t="s">
        <v>227</v>
      </c>
    </row>
    <row r="26" spans="1:2" x14ac:dyDescent="0.25">
      <c r="A26" s="1" t="s">
        <v>229</v>
      </c>
    </row>
    <row r="27" spans="1:2" x14ac:dyDescent="0.25">
      <c r="A27" s="1" t="s">
        <v>230</v>
      </c>
      <c r="B27" t="s">
        <v>231</v>
      </c>
    </row>
    <row r="28" spans="1:2" x14ac:dyDescent="0.25">
      <c r="A28" s="1" t="s">
        <v>232</v>
      </c>
      <c r="B28" t="s">
        <v>233</v>
      </c>
    </row>
    <row r="29" spans="1:2" x14ac:dyDescent="0.25">
      <c r="A29" s="1" t="s">
        <v>234</v>
      </c>
      <c r="B29" t="s">
        <v>235</v>
      </c>
    </row>
    <row r="30" spans="1:2" x14ac:dyDescent="0.25">
      <c r="A30" s="1" t="s">
        <v>236</v>
      </c>
      <c r="B30" t="s">
        <v>237</v>
      </c>
    </row>
    <row r="31" spans="1:2" x14ac:dyDescent="0.25">
      <c r="A31" s="1" t="s">
        <v>238</v>
      </c>
    </row>
    <row r="32" spans="1:2" x14ac:dyDescent="0.25">
      <c r="A32" s="1" t="s">
        <v>239</v>
      </c>
      <c r="B32" t="s">
        <v>240</v>
      </c>
    </row>
    <row r="33" spans="1:2" x14ac:dyDescent="0.25">
      <c r="A33" s="1" t="s">
        <v>241</v>
      </c>
      <c r="B33" t="s">
        <v>242</v>
      </c>
    </row>
    <row r="34" spans="1:2" x14ac:dyDescent="0.25">
      <c r="A34" s="1" t="s">
        <v>243</v>
      </c>
      <c r="B34" t="s">
        <v>244</v>
      </c>
    </row>
    <row r="35" spans="1:2" x14ac:dyDescent="0.25">
      <c r="A35" s="1" t="s">
        <v>245</v>
      </c>
      <c r="B35" t="s">
        <v>246</v>
      </c>
    </row>
    <row r="36" spans="1:2" x14ac:dyDescent="0.25">
      <c r="A36" s="1" t="s">
        <v>247</v>
      </c>
    </row>
    <row r="37" spans="1:2" x14ac:dyDescent="0.25">
      <c r="A37" s="1" t="s">
        <v>248</v>
      </c>
      <c r="B37" t="s">
        <v>249</v>
      </c>
    </row>
    <row r="38" spans="1:2" x14ac:dyDescent="0.25">
      <c r="A38" s="1" t="s">
        <v>250</v>
      </c>
      <c r="B38" t="s">
        <v>251</v>
      </c>
    </row>
    <row r="39" spans="1:2" x14ac:dyDescent="0.25">
      <c r="A39" s="1" t="s">
        <v>252</v>
      </c>
      <c r="B39" t="s">
        <v>253</v>
      </c>
    </row>
    <row r="40" spans="1:2" x14ac:dyDescent="0.25">
      <c r="A40" s="1" t="s">
        <v>254</v>
      </c>
      <c r="B40" t="s">
        <v>255</v>
      </c>
    </row>
    <row r="41" spans="1:2" x14ac:dyDescent="0.25">
      <c r="A41" s="1" t="s">
        <v>256</v>
      </c>
    </row>
    <row r="42" spans="1:2" x14ac:dyDescent="0.25">
      <c r="A42" s="1" t="s">
        <v>257</v>
      </c>
      <c r="B42" t="s">
        <v>258</v>
      </c>
    </row>
    <row r="43" spans="1:2" x14ac:dyDescent="0.25">
      <c r="A43" s="1" t="s">
        <v>259</v>
      </c>
      <c r="B43" t="s">
        <v>260</v>
      </c>
    </row>
    <row r="44" spans="1:2" x14ac:dyDescent="0.25">
      <c r="A44" s="1" t="s">
        <v>261</v>
      </c>
      <c r="B44" t="s">
        <v>262</v>
      </c>
    </row>
    <row r="45" spans="1:2" x14ac:dyDescent="0.25">
      <c r="A45" s="1" t="s">
        <v>263</v>
      </c>
      <c r="B45" t="s">
        <v>264</v>
      </c>
    </row>
    <row r="46" spans="1:2" x14ac:dyDescent="0.25">
      <c r="A46" s="1" t="s">
        <v>265</v>
      </c>
    </row>
    <row r="47" spans="1:2" x14ac:dyDescent="0.25">
      <c r="A47" s="1" t="s">
        <v>266</v>
      </c>
      <c r="B47" t="s">
        <v>267</v>
      </c>
    </row>
    <row r="48" spans="1:2" x14ac:dyDescent="0.25">
      <c r="A48" s="1" t="s">
        <v>268</v>
      </c>
      <c r="B48" t="s">
        <v>270</v>
      </c>
    </row>
    <row r="49" spans="1:4" x14ac:dyDescent="0.25">
      <c r="A49" s="1" t="s">
        <v>271</v>
      </c>
      <c r="B49" t="s">
        <v>272</v>
      </c>
    </row>
    <row r="50" spans="1:4" x14ac:dyDescent="0.25">
      <c r="A50" s="1" t="s">
        <v>273</v>
      </c>
      <c r="B50" t="s">
        <v>274</v>
      </c>
    </row>
    <row r="51" spans="1:4" x14ac:dyDescent="0.25">
      <c r="A51" s="1" t="s">
        <v>275</v>
      </c>
    </row>
    <row r="52" spans="1:4" x14ac:dyDescent="0.25">
      <c r="A52" s="1" t="s">
        <v>276</v>
      </c>
      <c r="B52" t="s">
        <v>277</v>
      </c>
    </row>
    <row r="53" spans="1:4" x14ac:dyDescent="0.25">
      <c r="A53" s="1" t="s">
        <v>278</v>
      </c>
      <c r="B53" t="s">
        <v>279</v>
      </c>
    </row>
    <row r="54" spans="1:4" x14ac:dyDescent="0.25">
      <c r="A54" s="1" t="s">
        <v>280</v>
      </c>
      <c r="B54" t="s">
        <v>281</v>
      </c>
    </row>
    <row r="55" spans="1:4" x14ac:dyDescent="0.25">
      <c r="A55" s="1" t="s">
        <v>282</v>
      </c>
      <c r="B55" t="s">
        <v>283</v>
      </c>
    </row>
    <row r="56" spans="1:4" x14ac:dyDescent="0.25">
      <c r="A56" s="1" t="s">
        <v>284</v>
      </c>
    </row>
    <row r="57" spans="1:4" x14ac:dyDescent="0.25">
      <c r="A57" s="1" t="s">
        <v>285</v>
      </c>
      <c r="B57" t="s">
        <v>286</v>
      </c>
    </row>
    <row r="58" spans="1:4" x14ac:dyDescent="0.25">
      <c r="A58" s="1" t="s">
        <v>288</v>
      </c>
      <c r="B58" t="s">
        <v>289</v>
      </c>
    </row>
    <row r="59" spans="1:4" x14ac:dyDescent="0.25">
      <c r="A59" s="1" t="s">
        <v>290</v>
      </c>
      <c r="B59" t="s">
        <v>291</v>
      </c>
    </row>
    <row r="60" spans="1:4" x14ac:dyDescent="0.25">
      <c r="A60" s="1" t="s">
        <v>292</v>
      </c>
      <c r="B60" t="s">
        <v>293</v>
      </c>
    </row>
    <row r="61" spans="1:4" x14ac:dyDescent="0.25">
      <c r="A61" s="1" t="s">
        <v>294</v>
      </c>
    </row>
    <row r="62" spans="1:4" x14ac:dyDescent="0.25">
      <c r="A62" s="1" t="s">
        <v>295</v>
      </c>
      <c r="B62" t="s">
        <v>530</v>
      </c>
      <c r="D62" t="s">
        <v>296</v>
      </c>
    </row>
    <row r="63" spans="1:4" x14ac:dyDescent="0.25">
      <c r="A63" s="1" t="s">
        <v>297</v>
      </c>
      <c r="B63" t="s">
        <v>531</v>
      </c>
      <c r="D63" t="s">
        <v>298</v>
      </c>
    </row>
    <row r="64" spans="1:4" x14ac:dyDescent="0.25">
      <c r="A64" s="1" t="s">
        <v>299</v>
      </c>
      <c r="B64" t="s">
        <v>532</v>
      </c>
      <c r="D64" t="s">
        <v>300</v>
      </c>
    </row>
    <row r="65" spans="1:4" x14ac:dyDescent="0.25">
      <c r="A65" s="1" t="s">
        <v>301</v>
      </c>
      <c r="B65" t="s">
        <v>533</v>
      </c>
      <c r="D65" t="s">
        <v>302</v>
      </c>
    </row>
    <row r="66" spans="1:4" x14ac:dyDescent="0.25">
      <c r="A66" s="1" t="s">
        <v>303</v>
      </c>
    </row>
    <row r="67" spans="1:4" x14ac:dyDescent="0.25">
      <c r="A67" s="1" t="s">
        <v>304</v>
      </c>
      <c r="B67" t="s">
        <v>534</v>
      </c>
      <c r="D67" t="s">
        <v>305</v>
      </c>
    </row>
    <row r="68" spans="1:4" x14ac:dyDescent="0.25">
      <c r="A68" s="1" t="s">
        <v>306</v>
      </c>
      <c r="B68" t="s">
        <v>535</v>
      </c>
      <c r="D68" t="s">
        <v>307</v>
      </c>
    </row>
    <row r="69" spans="1:4" x14ac:dyDescent="0.25">
      <c r="A69" s="1" t="s">
        <v>308</v>
      </c>
      <c r="B69" t="s">
        <v>536</v>
      </c>
      <c r="D69" t="s">
        <v>309</v>
      </c>
    </row>
    <row r="70" spans="1:4" x14ac:dyDescent="0.25">
      <c r="A70" s="1" t="s">
        <v>310</v>
      </c>
      <c r="B70" t="s">
        <v>537</v>
      </c>
      <c r="D70" t="s">
        <v>311</v>
      </c>
    </row>
    <row r="71" spans="1:4" x14ac:dyDescent="0.25">
      <c r="A71" s="1" t="s">
        <v>312</v>
      </c>
      <c r="B71" t="s">
        <v>313</v>
      </c>
    </row>
    <row r="72" spans="1:4" x14ac:dyDescent="0.25">
      <c r="A72" s="1" t="s">
        <v>314</v>
      </c>
      <c r="B72" t="s">
        <v>538</v>
      </c>
      <c r="D72" t="s">
        <v>315</v>
      </c>
    </row>
    <row r="73" spans="1:4" x14ac:dyDescent="0.25">
      <c r="A73" s="1" t="s">
        <v>316</v>
      </c>
      <c r="B73" t="s">
        <v>539</v>
      </c>
      <c r="D73" t="s">
        <v>317</v>
      </c>
    </row>
    <row r="74" spans="1:4" x14ac:dyDescent="0.25">
      <c r="A74" s="1" t="s">
        <v>318</v>
      </c>
      <c r="B74" t="s">
        <v>540</v>
      </c>
      <c r="D74" t="s">
        <v>319</v>
      </c>
    </row>
    <row r="75" spans="1:4" x14ac:dyDescent="0.25">
      <c r="A75" s="1" t="s">
        <v>320</v>
      </c>
      <c r="B75" t="s">
        <v>541</v>
      </c>
      <c r="D75" t="s">
        <v>321</v>
      </c>
    </row>
    <row r="76" spans="1:4" x14ac:dyDescent="0.25">
      <c r="A76" s="1" t="s">
        <v>322</v>
      </c>
      <c r="B76" t="s">
        <v>542</v>
      </c>
      <c r="C76" t="s">
        <v>323</v>
      </c>
    </row>
    <row r="77" spans="1:4" x14ac:dyDescent="0.25">
      <c r="A77" s="1" t="s">
        <v>324</v>
      </c>
      <c r="B77" t="s">
        <v>543</v>
      </c>
      <c r="D77" t="s">
        <v>325</v>
      </c>
    </row>
    <row r="78" spans="1:4" x14ac:dyDescent="0.25">
      <c r="A78" s="1" t="s">
        <v>326</v>
      </c>
      <c r="B78" t="s">
        <v>544</v>
      </c>
      <c r="C78" t="s">
        <v>327</v>
      </c>
      <c r="D78" t="s">
        <v>545</v>
      </c>
    </row>
    <row r="79" spans="1:4" x14ac:dyDescent="0.25">
      <c r="A79" s="1" t="s">
        <v>328</v>
      </c>
      <c r="B79" t="s">
        <v>546</v>
      </c>
      <c r="C79" t="s">
        <v>329</v>
      </c>
      <c r="D79" t="s">
        <v>547</v>
      </c>
    </row>
    <row r="80" spans="1:4" x14ac:dyDescent="0.25">
      <c r="A80" s="1" t="s">
        <v>330</v>
      </c>
      <c r="B80" t="s">
        <v>548</v>
      </c>
      <c r="C80" t="s">
        <v>331</v>
      </c>
      <c r="D80" t="s">
        <v>549</v>
      </c>
    </row>
    <row r="81" spans="1:4" x14ac:dyDescent="0.25">
      <c r="A81" s="1" t="s">
        <v>332</v>
      </c>
      <c r="B81" t="s">
        <v>550</v>
      </c>
      <c r="C81" t="s">
        <v>333</v>
      </c>
    </row>
    <row r="82" spans="1:4" x14ac:dyDescent="0.25">
      <c r="A82" s="1" t="s">
        <v>334</v>
      </c>
      <c r="B82" t="s">
        <v>551</v>
      </c>
      <c r="C82" t="s">
        <v>335</v>
      </c>
      <c r="D82" t="s">
        <v>552</v>
      </c>
    </row>
    <row r="83" spans="1:4" x14ac:dyDescent="0.25">
      <c r="A83" s="1" t="s">
        <v>336</v>
      </c>
      <c r="B83" t="s">
        <v>553</v>
      </c>
      <c r="C83" t="s">
        <v>337</v>
      </c>
      <c r="D83" t="s">
        <v>554</v>
      </c>
    </row>
    <row r="84" spans="1:4" x14ac:dyDescent="0.25">
      <c r="A84" s="1" t="s">
        <v>338</v>
      </c>
      <c r="B84" t="s">
        <v>555</v>
      </c>
      <c r="C84" t="s">
        <v>339</v>
      </c>
      <c r="D84" t="s">
        <v>556</v>
      </c>
    </row>
    <row r="85" spans="1:4" x14ac:dyDescent="0.25">
      <c r="A85" s="1" t="s">
        <v>340</v>
      </c>
      <c r="B85" t="s">
        <v>557</v>
      </c>
      <c r="C85" t="s">
        <v>341</v>
      </c>
      <c r="D85" t="s">
        <v>558</v>
      </c>
    </row>
    <row r="86" spans="1:4" x14ac:dyDescent="0.25">
      <c r="A86" s="1" t="s">
        <v>342</v>
      </c>
      <c r="B86" t="s">
        <v>559</v>
      </c>
      <c r="C86" t="s">
        <v>343</v>
      </c>
    </row>
    <row r="87" spans="1:4" x14ac:dyDescent="0.25">
      <c r="A87" s="1" t="s">
        <v>344</v>
      </c>
      <c r="B87" t="s">
        <v>560</v>
      </c>
      <c r="C87" t="s">
        <v>345</v>
      </c>
      <c r="D87" t="s">
        <v>561</v>
      </c>
    </row>
    <row r="88" spans="1:4" x14ac:dyDescent="0.25">
      <c r="A88" s="1" t="s">
        <v>346</v>
      </c>
      <c r="B88" t="s">
        <v>562</v>
      </c>
      <c r="C88" t="s">
        <v>347</v>
      </c>
      <c r="D88" t="s">
        <v>563</v>
      </c>
    </row>
    <row r="89" spans="1:4" x14ac:dyDescent="0.25">
      <c r="A89" s="1" t="s">
        <v>348</v>
      </c>
      <c r="B89" t="s">
        <v>564</v>
      </c>
      <c r="C89" t="s">
        <v>349</v>
      </c>
      <c r="D89" t="s">
        <v>565</v>
      </c>
    </row>
    <row r="90" spans="1:4" x14ac:dyDescent="0.25">
      <c r="A90" s="1" t="s">
        <v>350</v>
      </c>
      <c r="B90" t="s">
        <v>566</v>
      </c>
      <c r="C90" t="s">
        <v>351</v>
      </c>
      <c r="D90" t="s">
        <v>567</v>
      </c>
    </row>
    <row r="91" spans="1:4" x14ac:dyDescent="0.25">
      <c r="A91" s="1" t="s">
        <v>352</v>
      </c>
      <c r="B91" t="s">
        <v>568</v>
      </c>
      <c r="C91" t="s">
        <v>353</v>
      </c>
    </row>
    <row r="92" spans="1:4" x14ac:dyDescent="0.25">
      <c r="A92" s="1" t="s">
        <v>354</v>
      </c>
      <c r="B92" t="s">
        <v>569</v>
      </c>
      <c r="C92" t="s">
        <v>355</v>
      </c>
      <c r="D92" t="s">
        <v>570</v>
      </c>
    </row>
    <row r="93" spans="1:4" x14ac:dyDescent="0.25">
      <c r="A93" s="1" t="s">
        <v>356</v>
      </c>
      <c r="B93" t="s">
        <v>571</v>
      </c>
      <c r="C93" t="s">
        <v>357</v>
      </c>
      <c r="D93" t="s">
        <v>572</v>
      </c>
    </row>
    <row r="94" spans="1:4" x14ac:dyDescent="0.25">
      <c r="A94" s="1" t="s">
        <v>358</v>
      </c>
      <c r="B94" t="s">
        <v>573</v>
      </c>
      <c r="C94" t="s">
        <v>359</v>
      </c>
      <c r="D94" t="s">
        <v>574</v>
      </c>
    </row>
    <row r="95" spans="1:4" x14ac:dyDescent="0.25">
      <c r="A95" s="1" t="s">
        <v>360</v>
      </c>
      <c r="B95" t="s">
        <v>575</v>
      </c>
      <c r="C95" t="s">
        <v>361</v>
      </c>
      <c r="D95" t="s">
        <v>576</v>
      </c>
    </row>
    <row r="96" spans="1:4" x14ac:dyDescent="0.25">
      <c r="A96" s="1" t="s">
        <v>362</v>
      </c>
      <c r="B96" t="s">
        <v>577</v>
      </c>
      <c r="C96" t="s">
        <v>363</v>
      </c>
    </row>
    <row r="97" spans="1:4" x14ac:dyDescent="0.25">
      <c r="A97" s="1" t="s">
        <v>364</v>
      </c>
      <c r="B97" t="s">
        <v>578</v>
      </c>
      <c r="C97" t="s">
        <v>365</v>
      </c>
      <c r="D97" t="s">
        <v>579</v>
      </c>
    </row>
    <row r="98" spans="1:4" x14ac:dyDescent="0.25">
      <c r="A98" s="1" t="s">
        <v>366</v>
      </c>
      <c r="B98" t="s">
        <v>580</v>
      </c>
      <c r="C98" t="s">
        <v>367</v>
      </c>
      <c r="D98" t="s">
        <v>581</v>
      </c>
    </row>
    <row r="99" spans="1:4" x14ac:dyDescent="0.25">
      <c r="A99" s="1" t="s">
        <v>368</v>
      </c>
      <c r="B99" t="s">
        <v>582</v>
      </c>
      <c r="C99" t="s">
        <v>369</v>
      </c>
      <c r="D99" t="s">
        <v>583</v>
      </c>
    </row>
    <row r="100" spans="1:4" x14ac:dyDescent="0.25">
      <c r="A100" s="1" t="s">
        <v>370</v>
      </c>
      <c r="B100" t="s">
        <v>584</v>
      </c>
      <c r="C100" t="s">
        <v>371</v>
      </c>
      <c r="D100" t="s">
        <v>585</v>
      </c>
    </row>
    <row r="101" spans="1:4" x14ac:dyDescent="0.25">
      <c r="A101" s="1" t="s">
        <v>372</v>
      </c>
      <c r="B101" t="s">
        <v>586</v>
      </c>
      <c r="C101" t="s">
        <v>373</v>
      </c>
    </row>
    <row r="102" spans="1:4" x14ac:dyDescent="0.25">
      <c r="A102" s="1" t="s">
        <v>374</v>
      </c>
      <c r="B102" t="s">
        <v>587</v>
      </c>
      <c r="C102" t="s">
        <v>375</v>
      </c>
      <c r="D102" t="s">
        <v>588</v>
      </c>
    </row>
    <row r="103" spans="1:4" x14ac:dyDescent="0.25">
      <c r="A103" s="1" t="s">
        <v>376</v>
      </c>
      <c r="B103" t="s">
        <v>589</v>
      </c>
      <c r="C103" t="s">
        <v>377</v>
      </c>
      <c r="D103" t="s">
        <v>590</v>
      </c>
    </row>
    <row r="104" spans="1:4" x14ac:dyDescent="0.25">
      <c r="A104" s="1" t="s">
        <v>379</v>
      </c>
      <c r="B104" t="s">
        <v>591</v>
      </c>
      <c r="C104" t="s">
        <v>380</v>
      </c>
      <c r="D104" t="s">
        <v>592</v>
      </c>
    </row>
    <row r="105" spans="1:4" x14ac:dyDescent="0.25">
      <c r="A105" s="1" t="s">
        <v>381</v>
      </c>
      <c r="B105" t="s">
        <v>593</v>
      </c>
      <c r="C105" t="s">
        <v>382</v>
      </c>
      <c r="D105" t="s">
        <v>594</v>
      </c>
    </row>
    <row r="106" spans="1:4" x14ac:dyDescent="0.25">
      <c r="A106" s="1" t="s">
        <v>383</v>
      </c>
      <c r="B106" t="s">
        <v>595</v>
      </c>
      <c r="C106" t="s">
        <v>384</v>
      </c>
    </row>
    <row r="107" spans="1:4" x14ac:dyDescent="0.25">
      <c r="A107" s="1" t="s">
        <v>385</v>
      </c>
      <c r="B107" t="s">
        <v>596</v>
      </c>
      <c r="C107" t="s">
        <v>386</v>
      </c>
      <c r="D107" t="s">
        <v>597</v>
      </c>
    </row>
    <row r="108" spans="1:4" x14ac:dyDescent="0.25">
      <c r="A108" s="1" t="s">
        <v>387</v>
      </c>
      <c r="B108" t="s">
        <v>598</v>
      </c>
      <c r="C108" t="s">
        <v>388</v>
      </c>
      <c r="D108" t="s">
        <v>599</v>
      </c>
    </row>
    <row r="109" spans="1:4" x14ac:dyDescent="0.25">
      <c r="A109" s="1" t="s">
        <v>389</v>
      </c>
      <c r="B109" t="s">
        <v>600</v>
      </c>
      <c r="C109" t="s">
        <v>390</v>
      </c>
      <c r="D109" t="s">
        <v>601</v>
      </c>
    </row>
    <row r="110" spans="1:4" x14ac:dyDescent="0.25">
      <c r="A110" s="1" t="s">
        <v>391</v>
      </c>
      <c r="B110" t="s">
        <v>602</v>
      </c>
      <c r="C110" t="s">
        <v>392</v>
      </c>
      <c r="D110" t="s">
        <v>603</v>
      </c>
    </row>
    <row r="111" spans="1:4" x14ac:dyDescent="0.25">
      <c r="A111" s="1" t="s">
        <v>393</v>
      </c>
      <c r="B111" t="s">
        <v>604</v>
      </c>
      <c r="C111" t="s">
        <v>394</v>
      </c>
    </row>
    <row r="112" spans="1:4" x14ac:dyDescent="0.25">
      <c r="A112" s="1" t="s">
        <v>395</v>
      </c>
      <c r="B112" t="s">
        <v>605</v>
      </c>
      <c r="C112" t="s">
        <v>396</v>
      </c>
      <c r="D112" t="s">
        <v>606</v>
      </c>
    </row>
    <row r="113" spans="1:4" x14ac:dyDescent="0.25">
      <c r="A113" s="1" t="s">
        <v>397</v>
      </c>
      <c r="B113" t="s">
        <v>607</v>
      </c>
      <c r="C113" t="s">
        <v>398</v>
      </c>
      <c r="D113" t="s">
        <v>608</v>
      </c>
    </row>
    <row r="114" spans="1:4" x14ac:dyDescent="0.25">
      <c r="A114" s="1" t="s">
        <v>399</v>
      </c>
      <c r="B114" t="s">
        <v>609</v>
      </c>
      <c r="C114" t="s">
        <v>400</v>
      </c>
      <c r="D114" t="s">
        <v>610</v>
      </c>
    </row>
    <row r="115" spans="1:4" x14ac:dyDescent="0.25">
      <c r="A115" s="1" t="s">
        <v>401</v>
      </c>
      <c r="B115" t="s">
        <v>611</v>
      </c>
      <c r="C115" t="s">
        <v>402</v>
      </c>
      <c r="D115" t="s">
        <v>612</v>
      </c>
    </row>
    <row r="116" spans="1:4" x14ac:dyDescent="0.25">
      <c r="A116" s="1" t="s">
        <v>403</v>
      </c>
      <c r="B116" t="s">
        <v>613</v>
      </c>
      <c r="C116" t="s">
        <v>404</v>
      </c>
    </row>
    <row r="117" spans="1:4" x14ac:dyDescent="0.25">
      <c r="A117" s="1" t="s">
        <v>405</v>
      </c>
      <c r="B117" t="s">
        <v>614</v>
      </c>
      <c r="C117" t="s">
        <v>406</v>
      </c>
      <c r="D117" t="s">
        <v>615</v>
      </c>
    </row>
    <row r="118" spans="1:4" x14ac:dyDescent="0.25">
      <c r="A118" s="1" t="s">
        <v>407</v>
      </c>
      <c r="B118" t="s">
        <v>616</v>
      </c>
      <c r="C118" t="s">
        <v>408</v>
      </c>
      <c r="D118" t="s">
        <v>617</v>
      </c>
    </row>
    <row r="119" spans="1:4" x14ac:dyDescent="0.25">
      <c r="A119" s="1" t="s">
        <v>409</v>
      </c>
      <c r="B119" t="s">
        <v>618</v>
      </c>
      <c r="C119" t="s">
        <v>410</v>
      </c>
      <c r="D119" t="s">
        <v>619</v>
      </c>
    </row>
    <row r="120" spans="1:4" x14ac:dyDescent="0.25">
      <c r="A120" s="1" t="s">
        <v>411</v>
      </c>
      <c r="B120" t="s">
        <v>620</v>
      </c>
      <c r="C120" t="s">
        <v>412</v>
      </c>
      <c r="D120" t="s">
        <v>621</v>
      </c>
    </row>
    <row r="121" spans="1:4" x14ac:dyDescent="0.25">
      <c r="A121" s="1" t="s">
        <v>413</v>
      </c>
      <c r="B121" t="s">
        <v>622</v>
      </c>
      <c r="C121" t="s">
        <v>414</v>
      </c>
    </row>
    <row r="122" spans="1:4" x14ac:dyDescent="0.25">
      <c r="A122" s="1" t="s">
        <v>415</v>
      </c>
      <c r="B122" t="s">
        <v>623</v>
      </c>
      <c r="C122" t="s">
        <v>416</v>
      </c>
      <c r="D122" t="s">
        <v>624</v>
      </c>
    </row>
    <row r="123" spans="1:4" x14ac:dyDescent="0.25">
      <c r="A123" s="1" t="s">
        <v>418</v>
      </c>
      <c r="B123" t="s">
        <v>625</v>
      </c>
      <c r="C123" t="s">
        <v>419</v>
      </c>
      <c r="D123" t="s">
        <v>626</v>
      </c>
    </row>
    <row r="124" spans="1:4" x14ac:dyDescent="0.25">
      <c r="A124" s="1" t="s">
        <v>420</v>
      </c>
      <c r="B124" t="s">
        <v>627</v>
      </c>
      <c r="C124" t="s">
        <v>421</v>
      </c>
      <c r="D124" t="s">
        <v>628</v>
      </c>
    </row>
    <row r="125" spans="1:4" x14ac:dyDescent="0.25">
      <c r="A125" s="1" t="s">
        <v>422</v>
      </c>
      <c r="B125" t="s">
        <v>629</v>
      </c>
      <c r="C125" t="s">
        <v>423</v>
      </c>
      <c r="D125" t="s">
        <v>630</v>
      </c>
    </row>
    <row r="126" spans="1:4" x14ac:dyDescent="0.25">
      <c r="A126" s="1" t="s">
        <v>424</v>
      </c>
      <c r="B126" t="s">
        <v>426</v>
      </c>
    </row>
    <row r="127" spans="1:4" x14ac:dyDescent="0.25">
      <c r="A127" s="1" t="s">
        <v>427</v>
      </c>
      <c r="B127" t="s">
        <v>428</v>
      </c>
    </row>
    <row r="128" spans="1:4" x14ac:dyDescent="0.25">
      <c r="A128" s="1" t="s">
        <v>429</v>
      </c>
      <c r="B128" t="s">
        <v>431</v>
      </c>
    </row>
    <row r="129" spans="1:4" x14ac:dyDescent="0.25">
      <c r="A129" s="1" t="s">
        <v>432</v>
      </c>
      <c r="B129" t="s">
        <v>434</v>
      </c>
    </row>
    <row r="130" spans="1:4" x14ac:dyDescent="0.25">
      <c r="A130" s="1" t="s">
        <v>435</v>
      </c>
      <c r="B130" t="s">
        <v>437</v>
      </c>
    </row>
    <row r="131" spans="1:4" x14ac:dyDescent="0.25">
      <c r="A131" s="1" t="s">
        <v>438</v>
      </c>
      <c r="B131" t="s">
        <v>440</v>
      </c>
    </row>
    <row r="132" spans="1:4" x14ac:dyDescent="0.25">
      <c r="A132" s="1" t="s">
        <v>441</v>
      </c>
      <c r="B132" t="s">
        <v>443</v>
      </c>
    </row>
    <row r="133" spans="1:4" x14ac:dyDescent="0.25">
      <c r="A133" s="1" t="s">
        <v>444</v>
      </c>
      <c r="B133" t="s">
        <v>445</v>
      </c>
      <c r="D133" t="s">
        <v>631</v>
      </c>
    </row>
    <row r="134" spans="1:4" x14ac:dyDescent="0.25">
      <c r="A134" s="1" t="s">
        <v>446</v>
      </c>
      <c r="B134" t="s">
        <v>448</v>
      </c>
    </row>
    <row r="135" spans="1:4" x14ac:dyDescent="0.25">
      <c r="A135" s="1" t="s">
        <v>449</v>
      </c>
      <c r="B135" t="s">
        <v>451</v>
      </c>
    </row>
    <row r="136" spans="1:4" x14ac:dyDescent="0.25">
      <c r="A136" s="1" t="s">
        <v>452</v>
      </c>
      <c r="B136" t="s">
        <v>453</v>
      </c>
    </row>
    <row r="137" spans="1:4" x14ac:dyDescent="0.25">
      <c r="A137" s="1" t="s">
        <v>454</v>
      </c>
      <c r="B137" t="s">
        <v>456</v>
      </c>
    </row>
    <row r="138" spans="1:4" x14ac:dyDescent="0.25">
      <c r="A138" s="1" t="s">
        <v>457</v>
      </c>
      <c r="B138" t="s">
        <v>459</v>
      </c>
    </row>
    <row r="139" spans="1:4" x14ac:dyDescent="0.25">
      <c r="A139" s="1" t="s">
        <v>460</v>
      </c>
      <c r="B139" t="s">
        <v>461</v>
      </c>
    </row>
    <row r="140" spans="1:4" x14ac:dyDescent="0.25">
      <c r="A140" s="1" t="s">
        <v>462</v>
      </c>
      <c r="B140" t="s">
        <v>464</v>
      </c>
    </row>
    <row r="141" spans="1:4" x14ac:dyDescent="0.25">
      <c r="A141" s="1" t="s">
        <v>465</v>
      </c>
      <c r="B141" t="s">
        <v>466</v>
      </c>
    </row>
    <row r="142" spans="1:4" x14ac:dyDescent="0.25">
      <c r="A142" s="1" t="s">
        <v>467</v>
      </c>
      <c r="B142" t="s">
        <v>468</v>
      </c>
    </row>
    <row r="143" spans="1:4" x14ac:dyDescent="0.25">
      <c r="A143" s="1" t="s">
        <v>469</v>
      </c>
      <c r="B143" t="s">
        <v>470</v>
      </c>
    </row>
    <row r="144" spans="1:4" x14ac:dyDescent="0.25">
      <c r="A144" s="1" t="s">
        <v>471</v>
      </c>
      <c r="B144" t="s">
        <v>472</v>
      </c>
    </row>
    <row r="145" spans="1:2" x14ac:dyDescent="0.25">
      <c r="A145" s="1" t="s">
        <v>473</v>
      </c>
      <c r="B145" t="s">
        <v>474</v>
      </c>
    </row>
    <row r="146" spans="1:2" x14ac:dyDescent="0.25">
      <c r="A146" s="1" t="s">
        <v>475</v>
      </c>
      <c r="B146" t="s">
        <v>476</v>
      </c>
    </row>
    <row r="147" spans="1:2" x14ac:dyDescent="0.25">
      <c r="A147" s="1" t="s">
        <v>477</v>
      </c>
      <c r="B147" t="s">
        <v>478</v>
      </c>
    </row>
    <row r="148" spans="1:2" x14ac:dyDescent="0.25">
      <c r="A148" s="1" t="s">
        <v>479</v>
      </c>
      <c r="B148" t="s">
        <v>480</v>
      </c>
    </row>
    <row r="149" spans="1:2" x14ac:dyDescent="0.25">
      <c r="A149" s="1" t="s">
        <v>481</v>
      </c>
      <c r="B149" t="s">
        <v>482</v>
      </c>
    </row>
    <row r="150" spans="1:2" x14ac:dyDescent="0.25">
      <c r="A150" s="1" t="s">
        <v>483</v>
      </c>
      <c r="B150" t="s">
        <v>484</v>
      </c>
    </row>
    <row r="151" spans="1:2" x14ac:dyDescent="0.25">
      <c r="A151" s="1" t="s">
        <v>485</v>
      </c>
      <c r="B151" t="s">
        <v>486</v>
      </c>
    </row>
    <row r="152" spans="1:2" x14ac:dyDescent="0.25">
      <c r="A152" s="1" t="s">
        <v>487</v>
      </c>
    </row>
    <row r="153" spans="1:2" x14ac:dyDescent="0.25">
      <c r="A153" s="1" t="s">
        <v>488</v>
      </c>
      <c r="B153" t="s">
        <v>490</v>
      </c>
    </row>
    <row r="154" spans="1:2" x14ac:dyDescent="0.25">
      <c r="A154" s="1" t="s">
        <v>491</v>
      </c>
      <c r="B154" t="s">
        <v>492</v>
      </c>
    </row>
    <row r="155" spans="1:2" x14ac:dyDescent="0.25">
      <c r="A155" s="1" t="s">
        <v>493</v>
      </c>
      <c r="B155" t="s">
        <v>494</v>
      </c>
    </row>
    <row r="156" spans="1:2" x14ac:dyDescent="0.25">
      <c r="A156" s="1" t="s">
        <v>495</v>
      </c>
      <c r="B156" t="s">
        <v>496</v>
      </c>
    </row>
    <row r="157" spans="1:2" x14ac:dyDescent="0.25">
      <c r="A157" s="1" t="s">
        <v>497</v>
      </c>
      <c r="B157" t="s">
        <v>498</v>
      </c>
    </row>
    <row r="158" spans="1:2" x14ac:dyDescent="0.25">
      <c r="A158" s="1" t="s">
        <v>499</v>
      </c>
      <c r="B158" t="s">
        <v>500</v>
      </c>
    </row>
    <row r="159" spans="1:2" x14ac:dyDescent="0.25">
      <c r="A159" s="1" t="s">
        <v>501</v>
      </c>
      <c r="B159" t="s">
        <v>502</v>
      </c>
    </row>
    <row r="160" spans="1:2" x14ac:dyDescent="0.25">
      <c r="A160" s="1" t="s">
        <v>503</v>
      </c>
      <c r="B160" t="s">
        <v>504</v>
      </c>
    </row>
    <row r="161" spans="1:2" x14ac:dyDescent="0.25">
      <c r="A161" s="1" t="s">
        <v>505</v>
      </c>
      <c r="B161" t="s">
        <v>506</v>
      </c>
    </row>
    <row r="162" spans="1:2" x14ac:dyDescent="0.25">
      <c r="A162" s="1" t="s">
        <v>507</v>
      </c>
      <c r="B162" t="s">
        <v>508</v>
      </c>
    </row>
    <row r="163" spans="1:2" x14ac:dyDescent="0.25">
      <c r="A163" s="1" t="s">
        <v>509</v>
      </c>
      <c r="B163" t="s">
        <v>510</v>
      </c>
    </row>
    <row r="164" spans="1:2" x14ac:dyDescent="0.25">
      <c r="A164" s="1" t="s">
        <v>511</v>
      </c>
      <c r="B164" t="s">
        <v>642</v>
      </c>
    </row>
    <row r="165" spans="1:2" x14ac:dyDescent="0.25">
      <c r="A165" s="1" t="s">
        <v>512</v>
      </c>
    </row>
    <row r="166" spans="1:2" x14ac:dyDescent="0.25">
      <c r="A166" s="1" t="s">
        <v>643</v>
      </c>
      <c r="B166" t="s">
        <v>656</v>
      </c>
    </row>
    <row r="167" spans="1:2" x14ac:dyDescent="0.25">
      <c r="A167" s="1" t="s">
        <v>644</v>
      </c>
      <c r="B167" t="s">
        <v>658</v>
      </c>
    </row>
    <row r="168" spans="1:2" x14ac:dyDescent="0.25">
      <c r="A168" s="1" t="s">
        <v>645</v>
      </c>
      <c r="B168" t="s">
        <v>659</v>
      </c>
    </row>
    <row r="169" spans="1:2" x14ac:dyDescent="0.25">
      <c r="A169" s="1" t="s">
        <v>646</v>
      </c>
      <c r="B169" t="s">
        <v>660</v>
      </c>
    </row>
    <row r="170" spans="1:2" x14ac:dyDescent="0.25">
      <c r="A170" s="1" t="s">
        <v>647</v>
      </c>
      <c r="B170" t="s">
        <v>661</v>
      </c>
    </row>
    <row r="171" spans="1:2" x14ac:dyDescent="0.25">
      <c r="A171" s="1" t="s">
        <v>648</v>
      </c>
      <c r="B171" t="s">
        <v>662</v>
      </c>
    </row>
    <row r="172" spans="1:2" x14ac:dyDescent="0.25">
      <c r="A172" s="1" t="s">
        <v>649</v>
      </c>
      <c r="B172" t="s">
        <v>663</v>
      </c>
    </row>
    <row r="173" spans="1:2" x14ac:dyDescent="0.25">
      <c r="A173" s="1" t="s">
        <v>650</v>
      </c>
      <c r="B173" t="s">
        <v>664</v>
      </c>
    </row>
    <row r="174" spans="1:2" x14ac:dyDescent="0.25">
      <c r="A174" s="1" t="s">
        <v>651</v>
      </c>
      <c r="B174" t="s">
        <v>665</v>
      </c>
    </row>
    <row r="175" spans="1:2" x14ac:dyDescent="0.25">
      <c r="A175" s="1" t="s">
        <v>652</v>
      </c>
      <c r="B175" t="s">
        <v>668</v>
      </c>
    </row>
    <row r="176" spans="1:2" x14ac:dyDescent="0.25">
      <c r="A176" s="1" t="s">
        <v>653</v>
      </c>
      <c r="B176" t="s">
        <v>763</v>
      </c>
    </row>
    <row r="177" spans="1:2" x14ac:dyDescent="0.25">
      <c r="A177" s="1" t="s">
        <v>654</v>
      </c>
      <c r="B177" t="s">
        <v>765</v>
      </c>
    </row>
    <row r="178" spans="1:2" x14ac:dyDescent="0.25">
      <c r="A178" s="1" t="s">
        <v>655</v>
      </c>
    </row>
    <row r="179" spans="1:2" x14ac:dyDescent="0.25">
      <c r="A179" s="1" t="s">
        <v>767</v>
      </c>
      <c r="B179" t="s">
        <v>780</v>
      </c>
    </row>
    <row r="180" spans="1:2" x14ac:dyDescent="0.25">
      <c r="A180" s="1" t="s">
        <v>768</v>
      </c>
      <c r="B180" t="s">
        <v>782</v>
      </c>
    </row>
    <row r="181" spans="1:2" x14ac:dyDescent="0.25">
      <c r="A181" s="1" t="s">
        <v>769</v>
      </c>
      <c r="B181" t="s">
        <v>783</v>
      </c>
    </row>
    <row r="182" spans="1:2" x14ac:dyDescent="0.25">
      <c r="A182" s="1" t="s">
        <v>770</v>
      </c>
      <c r="B182" t="s">
        <v>784</v>
      </c>
    </row>
    <row r="183" spans="1:2" x14ac:dyDescent="0.25">
      <c r="A183" s="1" t="s">
        <v>771</v>
      </c>
      <c r="B183" t="s">
        <v>820</v>
      </c>
    </row>
    <row r="184" spans="1:2" x14ac:dyDescent="0.25">
      <c r="A184" s="1" t="s">
        <v>772</v>
      </c>
      <c r="B184" t="s">
        <v>821</v>
      </c>
    </row>
    <row r="185" spans="1:2" x14ac:dyDescent="0.25">
      <c r="A185" s="1" t="s">
        <v>773</v>
      </c>
    </row>
    <row r="186" spans="1:2" x14ac:dyDescent="0.25">
      <c r="A186" s="1" t="s">
        <v>774</v>
      </c>
    </row>
    <row r="187" spans="1:2" x14ac:dyDescent="0.25">
      <c r="A187" s="1" t="s">
        <v>775</v>
      </c>
    </row>
    <row r="188" spans="1:2" x14ac:dyDescent="0.25">
      <c r="A188" s="1" t="s">
        <v>776</v>
      </c>
    </row>
    <row r="189" spans="1:2" x14ac:dyDescent="0.25">
      <c r="A189" s="1" t="s">
        <v>777</v>
      </c>
    </row>
    <row r="190" spans="1:2" x14ac:dyDescent="0.25">
      <c r="A190" s="1" t="s">
        <v>778</v>
      </c>
    </row>
    <row r="191" spans="1:2" x14ac:dyDescent="0.25">
      <c r="A191" s="1" t="s">
        <v>779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2"/>
  <sheetViews>
    <sheetView workbookViewId="0">
      <selection activeCell="D9" sqref="D9"/>
    </sheetView>
  </sheetViews>
  <sheetFormatPr defaultRowHeight="15" x14ac:dyDescent="0.25"/>
  <cols>
    <col min="1" max="1" width="9.140625" customWidth="1"/>
  </cols>
  <sheetData>
    <row r="1" spans="1:6" x14ac:dyDescent="0.25">
      <c r="A1" t="s">
        <v>632</v>
      </c>
      <c r="B1" t="s">
        <v>633</v>
      </c>
    </row>
    <row r="2" spans="1:6" x14ac:dyDescent="0.25">
      <c r="A2" t="s">
        <v>634</v>
      </c>
      <c r="B2" t="s">
        <v>635</v>
      </c>
    </row>
    <row r="3" spans="1:6" x14ac:dyDescent="0.25">
      <c r="A3" t="s">
        <v>636</v>
      </c>
      <c r="B3" t="s">
        <v>637</v>
      </c>
    </row>
    <row r="4" spans="1:6" x14ac:dyDescent="0.25">
      <c r="A4" t="s">
        <v>638</v>
      </c>
      <c r="B4" t="s">
        <v>639</v>
      </c>
    </row>
    <row r="5" spans="1:6" x14ac:dyDescent="0.25">
      <c r="A5" t="s">
        <v>640</v>
      </c>
      <c r="B5" t="s">
        <v>641</v>
      </c>
    </row>
    <row r="8" spans="1:6" x14ac:dyDescent="0.25">
      <c r="B8" t="s">
        <v>632</v>
      </c>
      <c r="C8" t="s">
        <v>634</v>
      </c>
      <c r="D8" t="s">
        <v>636</v>
      </c>
      <c r="E8" t="s">
        <v>638</v>
      </c>
      <c r="F8" t="s">
        <v>640</v>
      </c>
    </row>
    <row r="9" spans="1:6" x14ac:dyDescent="0.25">
      <c r="A9">
        <v>2000</v>
      </c>
    </row>
    <row r="10" spans="1:6" x14ac:dyDescent="0.25">
      <c r="A10">
        <v>2001</v>
      </c>
      <c r="B10">
        <v>1</v>
      </c>
      <c r="D10">
        <v>1</v>
      </c>
    </row>
    <row r="11" spans="1:6" x14ac:dyDescent="0.25">
      <c r="A11">
        <v>2002</v>
      </c>
      <c r="B11">
        <v>1</v>
      </c>
      <c r="D11">
        <v>1</v>
      </c>
    </row>
    <row r="12" spans="1:6" x14ac:dyDescent="0.25">
      <c r="A12">
        <v>2003</v>
      </c>
      <c r="B12">
        <v>1</v>
      </c>
      <c r="D12">
        <v>1</v>
      </c>
    </row>
    <row r="13" spans="1:6" x14ac:dyDescent="0.25">
      <c r="A13">
        <v>2004</v>
      </c>
      <c r="B13">
        <v>1</v>
      </c>
    </row>
    <row r="14" spans="1:6" x14ac:dyDescent="0.25">
      <c r="A14">
        <v>2005</v>
      </c>
      <c r="B14">
        <v>1</v>
      </c>
      <c r="D14">
        <v>1</v>
      </c>
    </row>
    <row r="15" spans="1:6" x14ac:dyDescent="0.25">
      <c r="A15">
        <v>2006</v>
      </c>
      <c r="B15">
        <v>1</v>
      </c>
      <c r="C15">
        <v>1</v>
      </c>
      <c r="D15">
        <v>1</v>
      </c>
    </row>
    <row r="16" spans="1:6" x14ac:dyDescent="0.25">
      <c r="A16">
        <v>2007</v>
      </c>
      <c r="B16">
        <v>1</v>
      </c>
      <c r="D16">
        <v>1</v>
      </c>
    </row>
    <row r="17" spans="1:6" x14ac:dyDescent="0.25">
      <c r="A17">
        <v>2008</v>
      </c>
      <c r="B17">
        <v>1</v>
      </c>
      <c r="C17">
        <v>1</v>
      </c>
      <c r="D17">
        <v>1</v>
      </c>
    </row>
    <row r="18" spans="1:6" x14ac:dyDescent="0.25">
      <c r="A18">
        <v>2009</v>
      </c>
      <c r="B18">
        <v>1</v>
      </c>
      <c r="D18">
        <v>1</v>
      </c>
    </row>
    <row r="19" spans="1:6" x14ac:dyDescent="0.25">
      <c r="A19">
        <v>2010</v>
      </c>
      <c r="B19">
        <v>1</v>
      </c>
      <c r="C19">
        <v>1</v>
      </c>
      <c r="D19">
        <v>1</v>
      </c>
    </row>
    <row r="20" spans="1:6" x14ac:dyDescent="0.25">
      <c r="A20">
        <v>2011</v>
      </c>
      <c r="B20">
        <v>1</v>
      </c>
      <c r="C20">
        <v>1</v>
      </c>
      <c r="D20">
        <v>1</v>
      </c>
    </row>
    <row r="21" spans="1:6" x14ac:dyDescent="0.25">
      <c r="A21">
        <v>2012</v>
      </c>
      <c r="B21">
        <v>1</v>
      </c>
      <c r="C21">
        <v>1</v>
      </c>
      <c r="D21">
        <v>1</v>
      </c>
    </row>
    <row r="22" spans="1:6" x14ac:dyDescent="0.25">
      <c r="A22">
        <v>2013</v>
      </c>
      <c r="B22">
        <v>1</v>
      </c>
      <c r="C22">
        <v>1</v>
      </c>
      <c r="D22">
        <v>1</v>
      </c>
    </row>
    <row r="23" spans="1:6" x14ac:dyDescent="0.25">
      <c r="A23">
        <v>2014</v>
      </c>
      <c r="B23">
        <v>1</v>
      </c>
      <c r="C23">
        <v>1</v>
      </c>
    </row>
    <row r="24" spans="1:6" x14ac:dyDescent="0.25">
      <c r="A24">
        <v>2015</v>
      </c>
      <c r="B24">
        <v>1</v>
      </c>
      <c r="C24">
        <v>1</v>
      </c>
    </row>
    <row r="25" spans="1:6" x14ac:dyDescent="0.25">
      <c r="A25">
        <v>2016</v>
      </c>
      <c r="B25">
        <v>1</v>
      </c>
      <c r="E25">
        <v>1</v>
      </c>
    </row>
    <row r="26" spans="1:6" x14ac:dyDescent="0.25">
      <c r="A26">
        <v>2017</v>
      </c>
      <c r="B26">
        <v>1</v>
      </c>
      <c r="E26">
        <v>1</v>
      </c>
      <c r="F26">
        <v>1</v>
      </c>
    </row>
    <row r="27" spans="1:6" x14ac:dyDescent="0.25">
      <c r="A27">
        <v>2018</v>
      </c>
      <c r="B27">
        <v>1</v>
      </c>
      <c r="F27">
        <v>1</v>
      </c>
    </row>
    <row r="28" spans="1:6" x14ac:dyDescent="0.25">
      <c r="A28">
        <v>2019</v>
      </c>
      <c r="B28">
        <v>1</v>
      </c>
    </row>
    <row r="29" spans="1:6" x14ac:dyDescent="0.25">
      <c r="A29">
        <v>2020</v>
      </c>
      <c r="B29">
        <v>1</v>
      </c>
    </row>
    <row r="30" spans="1:6" x14ac:dyDescent="0.25">
      <c r="A30">
        <v>2021</v>
      </c>
      <c r="B30">
        <v>1</v>
      </c>
    </row>
    <row r="31" spans="1:6" x14ac:dyDescent="0.25">
      <c r="A31">
        <v>2022</v>
      </c>
      <c r="B31">
        <v>1</v>
      </c>
    </row>
    <row r="32" spans="1:6" x14ac:dyDescent="0.25">
      <c r="A32">
        <v>2023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Compiled</vt:lpstr>
      <vt:lpstr>Annual</vt:lpstr>
      <vt:lpstr>Sector</vt:lpstr>
      <vt:lpstr>Region</vt:lpstr>
      <vt:lpstr>LFS Reports</vt:lpstr>
      <vt:lpstr>Other 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lastModifiedBy>AJ Montesa</cp:lastModifiedBy>
  <cp:revision>8</cp:revision>
  <dcterms:created xsi:type="dcterms:W3CDTF">2021-03-31T09:46:48Z</dcterms:created>
  <dcterms:modified xsi:type="dcterms:W3CDTF">2025-10-05T14:58:42Z</dcterms:modified>
</cp:coreProperties>
</file>