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\"/>
    </mc:Choice>
  </mc:AlternateContent>
  <xr:revisionPtr revIDLastSave="0" documentId="13_ncr:1_{4955B89E-D257-4815-A6A6-B350C88DB113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3" sheetId="125" r:id="rId1"/>
  </sheets>
  <definedNames>
    <definedName name="_xlnm.Print_Area" localSheetId="0">'Table 3'!$A$1:$E$70</definedName>
    <definedName name="_xlnm.Print_Titles" localSheetId="0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125" l="1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10" i="125"/>
  <c r="T10" i="125"/>
  <c r="D50" i="125"/>
  <c r="E59" i="125" l="1"/>
  <c r="E56" i="125"/>
  <c r="E53" i="125"/>
  <c r="E50" i="125"/>
  <c r="E61" i="125"/>
  <c r="D61" i="125"/>
  <c r="E60" i="125"/>
  <c r="D60" i="125"/>
  <c r="E58" i="125"/>
  <c r="D58" i="125"/>
  <c r="E57" i="125"/>
  <c r="E55" i="125"/>
  <c r="D55" i="125"/>
  <c r="E54" i="125"/>
  <c r="D54" i="125"/>
  <c r="E52" i="125"/>
  <c r="D52" i="125"/>
  <c r="E51" i="125"/>
  <c r="D51" i="125"/>
  <c r="E49" i="125"/>
  <c r="D49" i="125"/>
  <c r="E48" i="125"/>
  <c r="D48" i="125"/>
  <c r="E47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D59" i="125" l="1"/>
  <c r="D56" i="125"/>
  <c r="D53" i="125"/>
  <c r="Q61" i="125" l="1"/>
  <c r="P61" i="125"/>
  <c r="Q60" i="125"/>
  <c r="P60" i="125"/>
  <c r="Q59" i="125"/>
  <c r="P59" i="125"/>
  <c r="Q58" i="125"/>
  <c r="P58" i="125"/>
  <c r="Q57" i="125"/>
  <c r="Q56" i="125"/>
  <c r="P56" i="125"/>
  <c r="Q55" i="125"/>
  <c r="P55" i="125"/>
  <c r="Q54" i="125"/>
  <c r="P54" i="125"/>
  <c r="Q53" i="125"/>
  <c r="P53" i="125"/>
  <c r="Q52" i="125"/>
  <c r="P52" i="125"/>
  <c r="Q51" i="125"/>
  <c r="P51" i="125"/>
  <c r="Q50" i="125"/>
  <c r="P50" i="125"/>
  <c r="Q49" i="125"/>
  <c r="P49" i="125"/>
  <c r="Q48" i="125"/>
  <c r="P48" i="125"/>
  <c r="Q47" i="125"/>
  <c r="P47" i="125"/>
  <c r="Q46" i="125"/>
  <c r="N45" i="125"/>
  <c r="Q42" i="125"/>
  <c r="P42" i="125"/>
  <c r="Q41" i="125"/>
  <c r="P41" i="125"/>
  <c r="N40" i="125"/>
  <c r="Q37" i="125"/>
  <c r="P37" i="125"/>
  <c r="Q36" i="125"/>
  <c r="P36" i="125"/>
  <c r="Q35" i="125"/>
  <c r="P35" i="125"/>
  <c r="Q34" i="125"/>
  <c r="P34" i="125"/>
  <c r="Q33" i="125"/>
  <c r="P33" i="125"/>
  <c r="Q32" i="125"/>
  <c r="P32" i="125"/>
  <c r="N31" i="125"/>
  <c r="Q27" i="125"/>
  <c r="P27" i="125"/>
  <c r="Q24" i="125"/>
  <c r="P24" i="125"/>
  <c r="Q23" i="125"/>
  <c r="P23" i="125"/>
  <c r="Q22" i="125"/>
  <c r="P22" i="125"/>
  <c r="N21" i="125"/>
  <c r="Q17" i="125"/>
  <c r="P17" i="125"/>
  <c r="Q16" i="125"/>
  <c r="P16" i="125"/>
  <c r="Q15" i="125"/>
  <c r="P15" i="125"/>
  <c r="Q10" i="125"/>
  <c r="P10" i="125"/>
  <c r="R45" i="125" l="1"/>
  <c r="R40" i="125"/>
  <c r="R31" i="125"/>
  <c r="R21" i="125"/>
  <c r="M61" i="125" l="1"/>
  <c r="L61" i="125"/>
  <c r="M60" i="125"/>
  <c r="L60" i="125"/>
  <c r="M59" i="125"/>
  <c r="L59" i="125"/>
  <c r="M58" i="125"/>
  <c r="L58" i="125"/>
  <c r="M57" i="125"/>
  <c r="M56" i="125"/>
  <c r="L56" i="125"/>
  <c r="M55" i="125"/>
  <c r="L55" i="125"/>
  <c r="M54" i="125"/>
  <c r="L54" i="125"/>
  <c r="M53" i="125"/>
  <c r="L53" i="125"/>
  <c r="M52" i="125"/>
  <c r="L52" i="125"/>
  <c r="M51" i="125"/>
  <c r="L51" i="125"/>
  <c r="M50" i="125"/>
  <c r="L50" i="125"/>
  <c r="M49" i="125"/>
  <c r="L49" i="125"/>
  <c r="M48" i="125"/>
  <c r="L48" i="125"/>
  <c r="M47" i="125"/>
  <c r="L47" i="125"/>
  <c r="M46" i="125"/>
  <c r="L46" i="125"/>
  <c r="M42" i="125"/>
  <c r="L42" i="125"/>
  <c r="M41" i="125"/>
  <c r="L41" i="125"/>
  <c r="M37" i="125"/>
  <c r="L37" i="125"/>
  <c r="M36" i="125"/>
  <c r="L36" i="125"/>
  <c r="M35" i="125"/>
  <c r="L35" i="125"/>
  <c r="M34" i="125"/>
  <c r="L34" i="125"/>
  <c r="M33" i="125"/>
  <c r="L33" i="125"/>
  <c r="M32" i="125"/>
  <c r="L32" i="125"/>
  <c r="M27" i="125"/>
  <c r="L27" i="125"/>
  <c r="M24" i="125"/>
  <c r="L24" i="125"/>
  <c r="M23" i="125"/>
  <c r="L23" i="125"/>
  <c r="M22" i="125"/>
  <c r="L22" i="125"/>
  <c r="M17" i="125"/>
  <c r="L17" i="125"/>
  <c r="M16" i="125"/>
  <c r="L16" i="125"/>
  <c r="M15" i="125"/>
  <c r="L15" i="125"/>
  <c r="M10" i="125"/>
  <c r="L10" i="125"/>
  <c r="J45" i="125" l="1"/>
  <c r="J40" i="125"/>
  <c r="J31" i="125"/>
  <c r="J21" i="125"/>
  <c r="H57" i="125" l="1"/>
  <c r="I61" i="125" l="1"/>
  <c r="H61" i="125"/>
  <c r="I60" i="125"/>
  <c r="H60" i="125"/>
  <c r="I59" i="125"/>
  <c r="H59" i="125"/>
  <c r="I58" i="125"/>
  <c r="H58" i="125"/>
  <c r="I57" i="125"/>
  <c r="I56" i="125"/>
  <c r="H56" i="125"/>
  <c r="I55" i="125"/>
  <c r="H55" i="125"/>
  <c r="I54" i="125"/>
  <c r="H54" i="125"/>
  <c r="I53" i="125"/>
  <c r="H53" i="125"/>
  <c r="I52" i="125"/>
  <c r="H52" i="125"/>
  <c r="I51" i="125"/>
  <c r="H51" i="125"/>
  <c r="I50" i="125"/>
  <c r="H50" i="125"/>
  <c r="I49" i="125"/>
  <c r="H49" i="125"/>
  <c r="I48" i="125"/>
  <c r="H48" i="125"/>
  <c r="I47" i="125"/>
  <c r="H47" i="125"/>
  <c r="I46" i="125"/>
  <c r="H46" i="125"/>
  <c r="I42" i="125"/>
  <c r="H42" i="125"/>
  <c r="I41" i="125"/>
  <c r="H41" i="125"/>
  <c r="I37" i="125"/>
  <c r="H37" i="125"/>
  <c r="I36" i="125"/>
  <c r="H36" i="125"/>
  <c r="I35" i="125"/>
  <c r="H35" i="125"/>
  <c r="I34" i="125"/>
  <c r="H34" i="125"/>
  <c r="I33" i="125"/>
  <c r="H33" i="125"/>
  <c r="I32" i="125"/>
  <c r="H32" i="125"/>
  <c r="I27" i="125"/>
  <c r="H27" i="125"/>
  <c r="I24" i="125"/>
  <c r="H24" i="125"/>
  <c r="I23" i="125"/>
  <c r="H23" i="125"/>
  <c r="I22" i="125"/>
  <c r="H22" i="125"/>
  <c r="I17" i="125"/>
  <c r="H17" i="125"/>
  <c r="I16" i="125"/>
  <c r="H16" i="125"/>
  <c r="I15" i="125"/>
  <c r="H15" i="125"/>
  <c r="I10" i="125"/>
  <c r="H10" i="125"/>
  <c r="F45" i="125" l="1"/>
  <c r="F40" i="125"/>
  <c r="F31" i="125"/>
  <c r="F21" i="125"/>
  <c r="B31" i="125" l="1"/>
  <c r="B45" i="125" l="1"/>
  <c r="B40" i="125"/>
  <c r="B21" i="125"/>
</calcChain>
</file>

<file path=xl/sharedStrings.xml><?xml version="1.0" encoding="utf-8"?>
<sst xmlns="http://schemas.openxmlformats.org/spreadsheetml/2006/main" count="88" uniqueCount="54">
  <si>
    <t>UNDEREMPLOYED PERSONS</t>
  </si>
  <si>
    <t>UNEMPLOYED PERSONS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</si>
  <si>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</si>
  <si>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</si>
  <si>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</si>
  <si>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</si>
  <si>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</si>
  <si>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</si>
  <si>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</si>
  <si>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</si>
  <si>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</si>
  <si>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</si>
  <si>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</si>
  <si>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</si>
  <si>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</si>
  <si>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</si>
  <si>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</si>
  <si>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</si>
  <si>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</si>
  <si>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</si>
  <si>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</si>
  <si>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</si>
  <si>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</si>
  <si>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</si>
  <si>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</si>
  <si>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</si>
  <si>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</si>
  <si>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</si>
  <si>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</si>
  <si>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</si>
  <si>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</si>
  <si>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</si>
  <si>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</si>
  <si>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</si>
  <si>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</si>
  <si>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</si>
  <si>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</si>
  <si>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</si>
  <si>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</si>
  <si>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</si>
  <si>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</si>
  <si>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</si>
  <si>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t xml:space="preserve">           f - Final.</t>
  </si>
  <si>
    <t xml:space="preserve">TABLE 3   Underemployed Persons by Hours Worked and Sector, and Unemployed Persons by Age Group, Sex, and Highest Grade Completed, with Measures of Precision, Philippines: </t>
  </si>
  <si>
    <t xml:space="preserve">            "-" indicator equals to 0 or no data</t>
  </si>
  <si>
    <t xml:space="preserve">          1 - Lower limit was negative, thus, this was replaced to zero</t>
  </si>
  <si>
    <t>0 1/</t>
  </si>
  <si>
    <r>
      <t>July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</si>
  <si>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</si>
  <si>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</si>
  <si>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</si>
  <si>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</si>
  <si>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2024</t>
    </r>
    <r>
      <rPr>
        <b/>
        <vertAlign val="superscript"/>
        <sz val="11"/>
        <rFont val="Arial"/>
        <family val="2"/>
      </rPr>
      <t>p</t>
    </r>
  </si>
  <si>
    <r>
      <t>Source: Philippine Statistics Authority,</t>
    </r>
    <r>
      <rPr>
        <b/>
        <i/>
        <sz val="10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</si>
</sst>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7" formatCode="_(* #,##0.0_);_(* \(#,##0.0\);_(* &quot;-&quot;??_);_(@_)"/>
    <numFmt numFmtId="168" formatCode="_(* #,##0_);_(* \(#,##0\);_(* &quot;-&quot;??_);_(@_)"/>
    <numFmt numFmtId="171" formatCode="mmmm\ yyyy"/>
    <numFmt numFmtId="172" formatCode="#,##0.0;\-#,##0.0"/>
    <numFmt numFmtId="177" formatCode="0.0000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37" fontId="0" fillId="0" borderId="0" xfId="0"/>
    <xf numFmtId="37" fontId="15" fillId="0" borderId="0" xfId="14" applyFont="1"/>
    <xf numFmtId="37" fontId="15" fillId="0" borderId="2" xfId="14" applyFont="1" applyBorder="1" applyAlignment="1">
      <alignment horizontal="left" vertical="center" indent="1"/>
    </xf>
    <xf numFmtId="168" fontId="15" fillId="0" borderId="2" xfId="1" applyNumberFormat="1" applyFont="1" applyFill="1" applyBorder="1" applyAlignment="1">
      <alignment horizontal="right" vertical="justify"/>
    </xf>
    <xf numFmtId="37" fontId="16" fillId="0" borderId="2" xfId="0" applyFont="1" applyBorder="1" applyAlignment="1">
      <alignment horizontal="right" vertical="center" wrapText="1"/>
    </xf>
    <xf numFmtId="37" fontId="15" fillId="0" borderId="2" xfId="14" applyFont="1" applyBorder="1"/>
    <xf numFmtId="37" fontId="15" fillId="0" borderId="2" xfId="14" applyFont="1" applyBorder="1" applyAlignment="1">
      <alignment vertical="center"/>
    </xf>
    <xf numFmtId="37" fontId="16" fillId="0" borderId="0" xfId="14" applyFont="1"/>
    <xf numFmtId="37" fontId="16" fillId="0" borderId="3" xfId="14" applyFont="1" applyBorder="1" applyAlignment="1">
      <alignment vertical="center"/>
    </xf>
    <xf numFmtId="37" fontId="16" fillId="0" borderId="2" xfId="14" applyFont="1" applyBorder="1" applyAlignment="1">
      <alignment horizontal="right" vertical="justify"/>
    </xf>
    <xf numFmtId="37" fontId="15" fillId="0" borderId="0" xfId="14" applyFont="1" applyAlignment="1">
      <alignment vertical="center"/>
    </xf>
    <xf numFmtId="172" fontId="15" fillId="0" borderId="2" xfId="0" applyNumberFormat="1" applyFont="1" applyBorder="1" applyAlignment="1">
      <alignment horizontal="right" vertical="center" wrapText="1"/>
    </xf>
    <xf numFmtId="37" fontId="16" fillId="0" borderId="2" xfId="14" quotePrefix="1" applyFont="1" applyBorder="1" applyAlignment="1">
      <alignment horizontal="right" vertical="justify" wrapText="1"/>
    </xf>
    <xf numFmtId="168" fontId="16" fillId="0" borderId="2" xfId="1" applyNumberFormat="1" applyFont="1" applyFill="1" applyBorder="1" applyAlignment="1">
      <alignment horizontal="right" vertical="justify"/>
    </xf>
    <xf numFmtId="37" fontId="16" fillId="0" borderId="0" xfId="14" applyFont="1" applyAlignment="1">
      <alignment horizontal="center" vertical="center"/>
    </xf>
    <xf numFmtId="172" fontId="16" fillId="0" borderId="2" xfId="14" applyNumberFormat="1" applyFont="1" applyBorder="1" applyAlignment="1">
      <alignment horizontal="right" vertical="justify"/>
    </xf>
    <xf numFmtId="37" fontId="15" fillId="0" borderId="2" xfId="14" applyFont="1" applyBorder="1" applyAlignment="1">
      <alignment horizontal="left" vertical="center" indent="2"/>
    </xf>
    <xf numFmtId="172" fontId="15" fillId="0" borderId="2" xfId="14" applyNumberFormat="1" applyFont="1" applyBorder="1" applyAlignment="1">
      <alignment horizontal="right" vertical="justify"/>
    </xf>
    <xf numFmtId="37" fontId="16" fillId="0" borderId="2" xfId="14" applyFont="1" applyBorder="1" applyAlignment="1">
      <alignment vertical="center" wrapText="1"/>
    </xf>
    <xf numFmtId="171" fontId="16" fillId="0" borderId="8" xfId="0" applyNumberFormat="1" applyFont="1" applyBorder="1" applyAlignment="1">
      <alignment horizontal="center" vertical="center" wrapText="1"/>
    </xf>
    <xf numFmtId="37" fontId="16" fillId="0" borderId="2" xfId="14" applyFont="1" applyBorder="1" applyAlignment="1">
      <alignment horizontal="left" vertical="center" wrapText="1"/>
    </xf>
    <xf numFmtId="37" fontId="16" fillId="0" borderId="2" xfId="14" applyFont="1" applyBorder="1"/>
    <xf numFmtId="37" fontId="16" fillId="0" borderId="2" xfId="14" applyFont="1" applyBorder="1" applyAlignment="1">
      <alignment horizontal="left" vertical="center"/>
    </xf>
    <xf numFmtId="167" fontId="16" fillId="0" borderId="2" xfId="14" applyNumberFormat="1" applyFont="1" applyBorder="1" applyAlignment="1">
      <alignment horizontal="left" vertical="center"/>
    </xf>
    <xf numFmtId="177" fontId="16" fillId="0" borderId="2" xfId="14" applyNumberFormat="1" applyFont="1" applyBorder="1" applyAlignment="1">
      <alignment horizontal="left"/>
    </xf>
    <xf numFmtId="167" fontId="16" fillId="0" borderId="2" xfId="14" applyNumberFormat="1" applyFont="1" applyBorder="1" applyAlignment="1">
      <alignment horizontal="right" vertical="justify"/>
    </xf>
    <xf numFmtId="177" fontId="16" fillId="0" borderId="0" xfId="14" applyNumberFormat="1" applyFont="1"/>
    <xf numFmtId="167" fontId="15" fillId="0" borderId="2" xfId="0" applyNumberFormat="1" applyFont="1" applyBorder="1" applyAlignment="1">
      <alignment horizontal="right" vertical="center" wrapText="1"/>
    </xf>
    <xf numFmtId="167" fontId="15" fillId="0" borderId="2" xfId="0" applyNumberFormat="1" applyFont="1" applyBorder="1" applyAlignment="1">
      <alignment vertical="center"/>
    </xf>
    <xf numFmtId="167" fontId="18" fillId="0" borderId="2" xfId="14" applyNumberFormat="1" applyFont="1" applyBorder="1" applyAlignment="1">
      <alignment horizontal="right" vertical="justify"/>
    </xf>
    <xf numFmtId="172" fontId="18" fillId="0" borderId="2" xfId="14" applyNumberFormat="1" applyFont="1" applyBorder="1" applyAlignment="1">
      <alignment horizontal="right" vertical="justify"/>
    </xf>
    <xf numFmtId="37" fontId="16" fillId="0" borderId="2" xfId="14" applyFont="1" applyBorder="1" applyAlignment="1">
      <alignment horizontal="left" vertical="center" indent="2"/>
    </xf>
    <xf numFmtId="37" fontId="16" fillId="0" borderId="2" xfId="14" applyFont="1" applyBorder="1" applyAlignment="1">
      <alignment horizontal="left"/>
    </xf>
    <xf numFmtId="167" fontId="15" fillId="0" borderId="0" xfId="14" applyNumberFormat="1" applyFont="1"/>
    <xf numFmtId="167" fontId="16" fillId="0" borderId="2" xfId="14" quotePrefix="1" applyNumberFormat="1" applyFont="1" applyBorder="1" applyAlignment="1">
      <alignment horizontal="right" vertical="justify" wrapText="1"/>
    </xf>
    <xf numFmtId="167" fontId="15" fillId="0" borderId="2" xfId="14" applyNumberFormat="1" applyFont="1" applyBorder="1" applyAlignment="1">
      <alignment horizontal="right" vertical="justify"/>
    </xf>
    <xf numFmtId="177" fontId="16" fillId="0" borderId="2" xfId="14" applyNumberFormat="1" applyFont="1" applyBorder="1" applyAlignment="1">
      <alignment horizontal="left" vertical="center"/>
    </xf>
    <xf numFmtId="177" fontId="15" fillId="0" borderId="0" xfId="14" applyNumberFormat="1" applyFont="1"/>
    <xf numFmtId="37" fontId="15" fillId="0" borderId="2" xfId="14" applyFont="1" applyBorder="1" applyAlignment="1">
      <alignment horizontal="left" vertical="center"/>
    </xf>
    <xf numFmtId="167" fontId="16" fillId="0" borderId="2" xfId="14" quotePrefix="1" applyNumberFormat="1" applyFont="1" applyBorder="1" applyAlignment="1">
      <alignment horizontal="right" vertical="center"/>
    </xf>
    <xf numFmtId="172" fontId="16" fillId="0" borderId="2" xfId="14" quotePrefix="1" applyNumberFormat="1" applyFont="1" applyBorder="1" applyAlignment="1">
      <alignment horizontal="right" vertical="center"/>
    </xf>
    <xf numFmtId="37" fontId="15" fillId="0" borderId="7" xfId="14" applyFont="1" applyBorder="1" applyAlignment="1">
      <alignment vertical="center"/>
    </xf>
    <xf numFmtId="167" fontId="15" fillId="0" borderId="2" xfId="14" applyNumberFormat="1" applyFont="1" applyBorder="1"/>
    <xf numFmtId="171" fontId="16" fillId="0" borderId="7" xfId="0" applyNumberFormat="1" applyFont="1" applyBorder="1" applyAlignment="1">
      <alignment horizontal="center" vertical="center" wrapText="1"/>
    </xf>
    <xf numFmtId="167" fontId="16" fillId="0" borderId="2" xfId="1" applyNumberFormat="1" applyFont="1" applyFill="1" applyBorder="1" applyAlignment="1">
      <alignment horizontal="right" vertical="justify"/>
    </xf>
    <xf numFmtId="37" fontId="12" fillId="0" borderId="0" xfId="14" applyFont="1"/>
    <xf numFmtId="37" fontId="14" fillId="0" borderId="0" xfId="14" applyFont="1"/>
    <xf numFmtId="0" fontId="14" fillId="0" borderId="0" xfId="0" applyNumberFormat="1" applyFont="1" applyAlignment="1">
      <alignment horizontal="left" vertical="center"/>
    </xf>
    <xf numFmtId="37" fontId="14" fillId="0" borderId="0" xfId="2" applyFont="1" applyAlignment="1">
      <alignment vertical="center"/>
    </xf>
    <xf numFmtId="171" fontId="16" fillId="0" borderId="5" xfId="0" applyNumberFormat="1" applyFont="1" applyBorder="1" applyAlignment="1">
      <alignment horizontal="center" vertical="center" wrapText="1"/>
    </xf>
    <xf numFmtId="171" fontId="16" fillId="0" borderId="1" xfId="0" applyNumberFormat="1" applyFont="1" applyBorder="1" applyAlignment="1">
      <alignment horizontal="center" vertical="center" wrapText="1"/>
    </xf>
    <xf numFmtId="171" fontId="16" fillId="0" borderId="6" xfId="0" applyNumberFormat="1" applyFont="1" applyBorder="1" applyAlignment="1">
      <alignment horizontal="center" vertical="center" wrapText="1"/>
    </xf>
    <xf numFmtId="171" fontId="16" fillId="0" borderId="8" xfId="0" applyNumberFormat="1" applyFont="1" applyBorder="1" applyAlignment="1">
      <alignment horizontal="center" vertical="center" wrapText="1"/>
    </xf>
    <xf numFmtId="171" fontId="16" fillId="0" borderId="7" xfId="0" applyNumberFormat="1" applyFont="1" applyBorder="1" applyAlignment="1">
      <alignment horizontal="center" vertical="center" wrapText="1"/>
    </xf>
    <xf numFmtId="37" fontId="16" fillId="0" borderId="0" xfId="14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37" fontId="16" fillId="0" borderId="0" xfId="14" applyFont="1" applyAlignment="1">
      <alignment horizontal="center" vertical="center" wrapText="1"/>
    </xf>
    <xf numFmtId="37" fontId="16" fillId="0" borderId="4" xfId="14" applyFont="1" applyBorder="1" applyAlignment="1">
      <alignment horizontal="center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Y124"/>
  <sheetViews>
    <sheetView tabSelected="1" zoomScale="85" zoomScaleNormal="85" zoomScaleSheetLayoutView="90" workbookViewId="0">
      <selection activeCell="G30" sqref="G30"/>
    </sheetView>
  </sheetViews>
  <sheetFormatPr defaultColWidth="9" defaultRowHeight="14.25" x14ac:dyDescent="0.2"/>
  <cols>
    <col min="1" max="1" width="43.5" style="1" customWidth="1"/>
    <col min="2" max="2" width="10" style="1" customWidth="1"/>
    <col min="3" max="3" width="10.75" style="1" customWidth="1"/>
    <col min="4" max="5" width="9" style="1"/>
    <col min="6" max="6" width="11.5" style="1" customWidth="1"/>
    <col min="7" max="7" width="10.5" style="1" customWidth="1"/>
    <col min="8" max="9" width="9" style="1" customWidth="1"/>
    <col min="10" max="10" width="11.5" style="1" customWidth="1"/>
    <col min="11" max="11" width="10.5" style="1" customWidth="1"/>
    <col min="12" max="13" width="9" style="1" customWidth="1"/>
    <col min="14" max="14" width="11.5" style="1" customWidth="1"/>
    <col min="15" max="15" width="10.5" style="1" customWidth="1"/>
    <col min="16" max="17" width="9" style="1" customWidth="1"/>
    <col min="18" max="18" width="11.5" style="1" customWidth="1"/>
    <col min="19" max="19" width="10.5" style="1" customWidth="1"/>
    <col min="20" max="16384" width="9" style="1"/>
  </cols>
  <sheetData>
    <row r="1" spans="1:25" ht="28.35" customHeight="1" x14ac:dyDescent="0.2">
      <c r="A1" s="56" t="s">
        <v>43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5" ht="20.25" customHeight="1" x14ac:dyDescent="0.2">
      <c r="A2" s="55" t="s">
        <v>52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</row>
    <row r="3" spans="1:25" ht="15" customHeight="1" x14ac:dyDescent="0.2">
      <c r="A3" s="54" t="s">
        <v>34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5" ht="15" x14ac:dyDescent="0.2">
      <c r="A4" s="14"/>
    </row>
    <row r="5" spans="1:25" ht="30" customHeight="1" x14ac:dyDescent="0.2">
      <c r="A5" s="57" t="s">
        <v>3</v>
      </c>
      <c r="B5" s="49" t="s">
        <v>50</v>
      </c>
      <c r="C5" s="50"/>
      <c r="D5" s="50"/>
      <c r="E5" s="51"/>
      <c r="F5" s="49" t="s">
        <v>47</v>
      </c>
      <c r="G5" s="50"/>
      <c r="H5" s="50"/>
      <c r="I5" s="51"/>
      <c r="J5" s="49" t="s">
        <v>48</v>
      </c>
      <c r="K5" s="50"/>
      <c r="L5" s="50"/>
      <c r="M5" s="51"/>
      <c r="N5" s="49" t="s">
        <v>49</v>
      </c>
      <c r="O5" s="50"/>
      <c r="P5" s="50"/>
      <c r="Q5" s="51"/>
      <c r="R5" s="49" t="s">
        <v>51</v>
      </c>
      <c r="S5" s="50"/>
      <c r="T5" s="50"/>
      <c r="U5" s="51"/>
    </row>
    <row r="6" spans="1:25" ht="30" customHeight="1" x14ac:dyDescent="0.2">
      <c r="A6" s="57"/>
      <c r="B6" s="52" t="s">
        <v>37</v>
      </c>
      <c r="C6" s="52" t="s">
        <v>38</v>
      </c>
      <c r="D6" s="49" t="s">
        <v>41</v>
      </c>
      <c r="E6" s="51"/>
      <c r="F6" s="52" t="s">
        <v>37</v>
      </c>
      <c r="G6" s="52" t="s">
        <v>38</v>
      </c>
      <c r="H6" s="49" t="s">
        <v>41</v>
      </c>
      <c r="I6" s="51"/>
      <c r="J6" s="52" t="s">
        <v>37</v>
      </c>
      <c r="K6" s="52" t="s">
        <v>38</v>
      </c>
      <c r="L6" s="49" t="s">
        <v>41</v>
      </c>
      <c r="M6" s="51"/>
      <c r="N6" s="52" t="s">
        <v>37</v>
      </c>
      <c r="O6" s="52" t="s">
        <v>38</v>
      </c>
      <c r="P6" s="49" t="s">
        <v>41</v>
      </c>
      <c r="Q6" s="51"/>
      <c r="R6" s="52" t="s">
        <v>37</v>
      </c>
      <c r="S6" s="52" t="s">
        <v>38</v>
      </c>
      <c r="T6" s="49" t="s">
        <v>41</v>
      </c>
      <c r="U6" s="51"/>
    </row>
    <row r="7" spans="1:25" ht="30" customHeight="1" x14ac:dyDescent="0.2">
      <c r="A7" s="57"/>
      <c r="B7" s="53"/>
      <c r="C7" s="53"/>
      <c r="D7" s="43" t="s">
        <v>39</v>
      </c>
      <c r="E7" s="43" t="s">
        <v>40</v>
      </c>
      <c r="F7" s="53"/>
      <c r="G7" s="53"/>
      <c r="H7" s="43" t="s">
        <v>39</v>
      </c>
      <c r="I7" s="43" t="s">
        <v>40</v>
      </c>
      <c r="J7" s="53"/>
      <c r="K7" s="53"/>
      <c r="L7" s="43" t="s">
        <v>39</v>
      </c>
      <c r="M7" s="43" t="s">
        <v>40</v>
      </c>
      <c r="N7" s="53"/>
      <c r="O7" s="53"/>
      <c r="P7" s="43" t="s">
        <v>39</v>
      </c>
      <c r="Q7" s="43" t="s">
        <v>40</v>
      </c>
      <c r="R7" s="53"/>
      <c r="S7" s="53"/>
      <c r="T7" s="43" t="s">
        <v>39</v>
      </c>
      <c r="U7" s="43" t="s">
        <v>40</v>
      </c>
    </row>
    <row r="8" spans="1:25" ht="15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5" ht="15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5" s="7" customFormat="1" ht="15" customHeight="1" x14ac:dyDescent="0.25">
      <c r="A10" s="21" t="s">
        <v>0</v>
      </c>
      <c r="B10" s="9">
        <v>6654.4889999999996</v>
      </c>
      <c r="C10" s="9">
        <v>208.47883522905775</v>
      </c>
      <c r="D10" s="4">
        <f t="shared" ref="D10" si="0">B10- (C10*1.645)</f>
        <v>6311.5413160481994</v>
      </c>
      <c r="E10" s="4">
        <f t="shared" ref="E10" si="1">B10+ (C10*1.645)</f>
        <v>6997.4366839517998</v>
      </c>
      <c r="F10" s="9">
        <v>7103.893</v>
      </c>
      <c r="G10" s="9">
        <v>122.02800000000001</v>
      </c>
      <c r="H10" s="4">
        <f t="shared" ref="H10" si="2">F10- (G10*1.645)</f>
        <v>6903.1569399999998</v>
      </c>
      <c r="I10" s="4">
        <f t="shared" ref="I10" si="3">F10+ (G10*1.645)</f>
        <v>7304.6290600000002</v>
      </c>
      <c r="J10" s="9">
        <v>5598.4880000000003</v>
      </c>
      <c r="K10" s="9">
        <v>199.61799999999999</v>
      </c>
      <c r="L10" s="4">
        <f t="shared" ref="L10" si="4">J10- (K10*1.645)</f>
        <v>5270.1163900000001</v>
      </c>
      <c r="M10" s="4">
        <f t="shared" ref="M10" si="5">J10+ (K10*1.645)</f>
        <v>5926.8596100000004</v>
      </c>
      <c r="N10" s="9">
        <v>6010.3209999999999</v>
      </c>
      <c r="O10" s="9">
        <v>406.22199999999998</v>
      </c>
      <c r="P10" s="4">
        <f t="shared" ref="P10" si="6">N10- (O10*1.645)</f>
        <v>5342.0858099999996</v>
      </c>
      <c r="Q10" s="4">
        <f t="shared" ref="Q10" si="7">N10+ (O10*1.645)</f>
        <v>6678.5561900000002</v>
      </c>
      <c r="R10" s="9">
        <v>6394.241</v>
      </c>
      <c r="S10" s="9">
        <v>131.125</v>
      </c>
      <c r="T10" s="4">
        <f t="shared" ref="T10" si="8">R10- (S10*1.645)</f>
        <v>6178.5403749999996</v>
      </c>
      <c r="U10" s="4">
        <f t="shared" ref="U10" si="9">R10+ (S10*1.645)</f>
        <v>6609.9416250000004</v>
      </c>
    </row>
    <row r="11" spans="1:25" ht="14.25" customHeight="1" x14ac:dyDescent="0.25">
      <c r="A11" s="6" t="s">
        <v>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X11" s="7"/>
      <c r="Y11" s="7"/>
    </row>
    <row r="12" spans="1:25" ht="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X12" s="7"/>
      <c r="Y12" s="7"/>
    </row>
    <row r="13" spans="1:25" s="7" customFormat="1" ht="15" x14ac:dyDescent="0.25">
      <c r="A13" s="22" t="s">
        <v>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5" s="26" customFormat="1" ht="15" x14ac:dyDescent="0.25">
      <c r="A14" s="24" t="s">
        <v>6</v>
      </c>
      <c r="B14" s="25">
        <v>100</v>
      </c>
      <c r="C14" s="25"/>
      <c r="D14" s="25"/>
      <c r="E14" s="25"/>
      <c r="F14" s="25">
        <v>100</v>
      </c>
      <c r="G14" s="25"/>
      <c r="H14" s="25"/>
      <c r="I14" s="25"/>
      <c r="J14" s="25">
        <v>100</v>
      </c>
      <c r="K14" s="25"/>
      <c r="L14" s="25"/>
      <c r="M14" s="25"/>
      <c r="N14" s="25">
        <v>100</v>
      </c>
      <c r="O14" s="25"/>
      <c r="P14" s="25"/>
      <c r="Q14" s="25"/>
      <c r="R14" s="25">
        <v>100</v>
      </c>
      <c r="S14" s="25"/>
      <c r="T14" s="25"/>
      <c r="U14" s="25"/>
      <c r="X14" s="7"/>
      <c r="Y14" s="7"/>
    </row>
    <row r="15" spans="1:25" ht="15" x14ac:dyDescent="0.25">
      <c r="A15" s="2" t="s">
        <v>7</v>
      </c>
      <c r="B15" s="27">
        <v>66.281000000000006</v>
      </c>
      <c r="C15" s="27">
        <v>1.01</v>
      </c>
      <c r="D15" s="28">
        <f t="shared" ref="D15:D17" si="10">B15- (C15*1.645)</f>
        <v>64.619550000000004</v>
      </c>
      <c r="E15" s="28">
        <f t="shared" ref="E15:E17" si="11">B15+ (C15*1.645)</f>
        <v>67.942450000000008</v>
      </c>
      <c r="F15" s="27">
        <v>49.887</v>
      </c>
      <c r="G15" s="27">
        <v>0.57999999999999996</v>
      </c>
      <c r="H15" s="11">
        <f t="shared" ref="H15:H17" si="12">F15- (G15*1.645)</f>
        <v>48.932900000000004</v>
      </c>
      <c r="I15" s="11">
        <f t="shared" ref="I15:I17" si="13">F15+ (G15*1.645)</f>
        <v>50.841099999999997</v>
      </c>
      <c r="J15" s="27">
        <v>57.713000000000001</v>
      </c>
      <c r="K15" s="27">
        <v>1.095</v>
      </c>
      <c r="L15" s="11">
        <f t="shared" ref="L15:L17" si="14">J15- (K15*1.645)</f>
        <v>55.911725000000004</v>
      </c>
      <c r="M15" s="11">
        <f t="shared" ref="M15:M17" si="15">J15+ (K15*1.645)</f>
        <v>59.514274999999998</v>
      </c>
      <c r="N15" s="27">
        <v>60.283000000000001</v>
      </c>
      <c r="O15" s="27">
        <v>2.5750000000000002</v>
      </c>
      <c r="P15" s="11">
        <f t="shared" ref="P15:P17" si="16">N15- (O15*1.645)</f>
        <v>56.047125000000001</v>
      </c>
      <c r="Q15" s="11">
        <f t="shared" ref="Q15:Q17" si="17">N15+ (O15*1.645)</f>
        <v>64.518875000000008</v>
      </c>
      <c r="R15" s="27">
        <v>51.831000000000003</v>
      </c>
      <c r="S15" s="27">
        <v>0.61599999999999999</v>
      </c>
      <c r="T15" s="11">
        <f t="shared" ref="T15:T17" si="18">R15- (S15*1.645)</f>
        <v>50.817680000000003</v>
      </c>
      <c r="U15" s="11">
        <f t="shared" ref="U15:U17" si="19">R15+ (S15*1.645)</f>
        <v>52.844320000000003</v>
      </c>
      <c r="W15" s="7"/>
      <c r="X15" s="7"/>
      <c r="Y15" s="7"/>
    </row>
    <row r="16" spans="1:25" ht="15" x14ac:dyDescent="0.25">
      <c r="A16" s="2" t="s">
        <v>8</v>
      </c>
      <c r="B16" s="27">
        <v>31.16</v>
      </c>
      <c r="C16" s="27">
        <v>0.99</v>
      </c>
      <c r="D16" s="28">
        <f t="shared" si="10"/>
        <v>29.53145</v>
      </c>
      <c r="E16" s="28">
        <f t="shared" si="11"/>
        <v>32.788550000000001</v>
      </c>
      <c r="F16" s="27">
        <v>49.531999999999996</v>
      </c>
      <c r="G16" s="27">
        <v>0.58299999999999996</v>
      </c>
      <c r="H16" s="11">
        <f t="shared" si="12"/>
        <v>48.572964999999996</v>
      </c>
      <c r="I16" s="11">
        <f t="shared" si="13"/>
        <v>50.491034999999997</v>
      </c>
      <c r="J16" s="27">
        <v>41.116</v>
      </c>
      <c r="K16" s="27">
        <v>1.1080000000000001</v>
      </c>
      <c r="L16" s="11">
        <f t="shared" si="14"/>
        <v>39.293340000000001</v>
      </c>
      <c r="M16" s="11">
        <f t="shared" si="15"/>
        <v>42.938659999999999</v>
      </c>
      <c r="N16" s="27">
        <v>39.145000000000003</v>
      </c>
      <c r="O16" s="27">
        <v>2.581</v>
      </c>
      <c r="P16" s="11">
        <f t="shared" si="16"/>
        <v>34.899255000000004</v>
      </c>
      <c r="Q16" s="11">
        <f t="shared" si="17"/>
        <v>43.390745000000003</v>
      </c>
      <c r="R16" s="27">
        <v>47.628</v>
      </c>
      <c r="S16" s="27">
        <v>0.61899999999999999</v>
      </c>
      <c r="T16" s="11">
        <f t="shared" si="18"/>
        <v>46.609745000000004</v>
      </c>
      <c r="U16" s="11">
        <f t="shared" si="19"/>
        <v>48.646254999999996</v>
      </c>
      <c r="W16" s="7"/>
      <c r="X16" s="7"/>
      <c r="Y16" s="7"/>
    </row>
    <row r="17" spans="1:25" ht="14.25" customHeight="1" x14ac:dyDescent="0.25">
      <c r="A17" s="2" t="s">
        <v>9</v>
      </c>
      <c r="B17" s="27">
        <v>2.5579999999999998</v>
      </c>
      <c r="C17" s="27">
        <v>0.28599999999999998</v>
      </c>
      <c r="D17" s="28">
        <f t="shared" si="10"/>
        <v>2.0875300000000001</v>
      </c>
      <c r="E17" s="28">
        <f t="shared" si="11"/>
        <v>3.0284699999999996</v>
      </c>
      <c r="F17" s="27">
        <v>0.58099999999999996</v>
      </c>
      <c r="G17" s="27">
        <v>6.7000000000000004E-2</v>
      </c>
      <c r="H17" s="11">
        <f t="shared" si="12"/>
        <v>0.47078499999999995</v>
      </c>
      <c r="I17" s="11">
        <f t="shared" si="13"/>
        <v>0.69121499999999991</v>
      </c>
      <c r="J17" s="27">
        <v>1.171</v>
      </c>
      <c r="K17" s="27">
        <v>0.16200000000000001</v>
      </c>
      <c r="L17" s="11">
        <f t="shared" si="14"/>
        <v>0.90451000000000004</v>
      </c>
      <c r="M17" s="11">
        <f t="shared" si="15"/>
        <v>1.4374899999999999</v>
      </c>
      <c r="N17" s="27">
        <v>0.57199999999999995</v>
      </c>
      <c r="O17" s="27">
        <v>0.16800000000000001</v>
      </c>
      <c r="P17" s="11">
        <f t="shared" si="16"/>
        <v>0.29563999999999996</v>
      </c>
      <c r="Q17" s="11">
        <f t="shared" si="17"/>
        <v>0.84836</v>
      </c>
      <c r="R17" s="27">
        <v>0.54100000000000004</v>
      </c>
      <c r="S17" s="27">
        <v>6.6000000000000003E-2</v>
      </c>
      <c r="T17" s="11">
        <f t="shared" si="18"/>
        <v>0.43243000000000004</v>
      </c>
      <c r="U17" s="11">
        <f t="shared" si="19"/>
        <v>0.64956999999999998</v>
      </c>
      <c r="W17" s="7"/>
      <c r="X17" s="7"/>
      <c r="Y17" s="7"/>
    </row>
    <row r="18" spans="1:25" ht="15" customHeight="1" x14ac:dyDescent="0.25">
      <c r="A18" s="2"/>
      <c r="B18" s="29"/>
      <c r="C18" s="29"/>
      <c r="D18" s="29"/>
      <c r="E18" s="29"/>
      <c r="F18" s="29"/>
      <c r="G18" s="29"/>
      <c r="H18" s="30"/>
      <c r="I18" s="30"/>
      <c r="J18" s="29"/>
      <c r="K18" s="29"/>
      <c r="L18" s="30"/>
      <c r="M18" s="30"/>
      <c r="N18" s="29"/>
      <c r="O18" s="29"/>
      <c r="P18" s="30"/>
      <c r="Q18" s="30"/>
      <c r="R18" s="29"/>
      <c r="S18" s="29"/>
      <c r="T18" s="30"/>
      <c r="U18" s="30"/>
      <c r="X18" s="7"/>
      <c r="Y18" s="7"/>
    </row>
    <row r="19" spans="1:25" ht="15" customHeight="1" x14ac:dyDescent="0.25">
      <c r="A19" s="31"/>
      <c r="B19" s="29"/>
      <c r="C19" s="29"/>
      <c r="D19" s="29"/>
      <c r="E19" s="29"/>
      <c r="F19" s="29"/>
      <c r="G19" s="29"/>
      <c r="H19" s="30"/>
      <c r="I19" s="30"/>
      <c r="J19" s="29"/>
      <c r="K19" s="29"/>
      <c r="L19" s="30"/>
      <c r="M19" s="30"/>
      <c r="N19" s="29"/>
      <c r="O19" s="29"/>
      <c r="P19" s="30"/>
      <c r="Q19" s="30"/>
      <c r="R19" s="29"/>
      <c r="S19" s="29"/>
      <c r="T19" s="30"/>
      <c r="U19" s="30"/>
      <c r="X19" s="7"/>
      <c r="Y19" s="7"/>
    </row>
    <row r="20" spans="1:25" s="7" customFormat="1" ht="15" x14ac:dyDescent="0.25">
      <c r="A20" s="32" t="s">
        <v>4</v>
      </c>
      <c r="B20" s="29"/>
      <c r="C20" s="29"/>
      <c r="D20" s="29"/>
      <c r="E20" s="29"/>
      <c r="F20" s="29"/>
      <c r="G20" s="29"/>
      <c r="H20" s="30"/>
      <c r="I20" s="30"/>
      <c r="J20" s="29"/>
      <c r="K20" s="29"/>
      <c r="L20" s="30"/>
      <c r="M20" s="30"/>
      <c r="N20" s="29"/>
      <c r="O20" s="29"/>
      <c r="P20" s="30"/>
      <c r="Q20" s="30"/>
      <c r="R20" s="29"/>
      <c r="S20" s="29"/>
      <c r="T20" s="30"/>
      <c r="U20" s="30"/>
    </row>
    <row r="21" spans="1:25" s="26" customFormat="1" ht="15" x14ac:dyDescent="0.25">
      <c r="A21" s="24" t="s">
        <v>10</v>
      </c>
      <c r="B21" s="25">
        <f>SUM(B22:B24)</f>
        <v>100</v>
      </c>
      <c r="C21" s="25"/>
      <c r="D21" s="25"/>
      <c r="E21" s="25"/>
      <c r="F21" s="25">
        <f>SUM(F22:F24)</f>
        <v>100</v>
      </c>
      <c r="G21" s="25"/>
      <c r="H21" s="15"/>
      <c r="I21" s="15"/>
      <c r="J21" s="25">
        <f>SUM(J22:J24)</f>
        <v>100.001</v>
      </c>
      <c r="K21" s="25"/>
      <c r="L21" s="15"/>
      <c r="M21" s="15"/>
      <c r="N21" s="25">
        <f>SUM(N22:N24)</f>
        <v>100.001</v>
      </c>
      <c r="O21" s="25"/>
      <c r="P21" s="15"/>
      <c r="Q21" s="15"/>
      <c r="R21" s="25">
        <f>SUM(R22:R24)</f>
        <v>100</v>
      </c>
      <c r="S21" s="25"/>
      <c r="T21" s="15"/>
      <c r="U21" s="15"/>
      <c r="X21" s="7"/>
      <c r="Y21" s="7"/>
    </row>
    <row r="22" spans="1:25" ht="15" x14ac:dyDescent="0.25">
      <c r="A22" s="2" t="s">
        <v>11</v>
      </c>
      <c r="B22" s="27">
        <v>32.234000000000002</v>
      </c>
      <c r="C22" s="33">
        <v>1.1120000000000001</v>
      </c>
      <c r="D22" s="28">
        <f t="shared" ref="D22:D24" si="20">B22- (C22*1.645)</f>
        <v>30.404760000000003</v>
      </c>
      <c r="E22" s="28">
        <f t="shared" ref="E22:E24" si="21">B22+ (C22*1.645)</f>
        <v>34.06324</v>
      </c>
      <c r="F22" s="27">
        <v>30.477</v>
      </c>
      <c r="G22" s="33">
        <v>0.65900000000000003</v>
      </c>
      <c r="H22" s="11">
        <f t="shared" ref="H22:H24" si="22">F22- (G22*1.645)</f>
        <v>29.392945000000001</v>
      </c>
      <c r="I22" s="11">
        <f t="shared" ref="I22:I24" si="23">F22+ (G22*1.645)</f>
        <v>31.561055</v>
      </c>
      <c r="J22" s="27">
        <v>33.271000000000001</v>
      </c>
      <c r="K22" s="33">
        <v>1.024</v>
      </c>
      <c r="L22" s="11">
        <f t="shared" ref="L22:L24" si="24">J22- (K22*1.645)</f>
        <v>31.58652</v>
      </c>
      <c r="M22" s="11">
        <f t="shared" ref="M22:M24" si="25">J22+ (K22*1.645)</f>
        <v>34.955480000000001</v>
      </c>
      <c r="N22" s="27">
        <v>37.816000000000003</v>
      </c>
      <c r="O22" s="33">
        <v>2.569</v>
      </c>
      <c r="P22" s="11">
        <f t="shared" ref="P22:P24" si="26">N22- (O22*1.645)</f>
        <v>33.589995000000002</v>
      </c>
      <c r="Q22" s="11">
        <f t="shared" ref="Q22:Q24" si="27">N22+ (O22*1.645)</f>
        <v>42.042005000000003</v>
      </c>
      <c r="R22" s="27">
        <v>32.764000000000003</v>
      </c>
      <c r="S22" s="33">
        <v>0.997</v>
      </c>
      <c r="T22" s="11">
        <f t="shared" ref="T22:T24" si="28">R22- (S22*1.645)</f>
        <v>31.123935000000003</v>
      </c>
      <c r="U22" s="11">
        <f t="shared" ref="U22:U24" si="29">R22+ (S22*1.645)</f>
        <v>34.404065000000003</v>
      </c>
      <c r="W22" s="7"/>
      <c r="X22" s="7"/>
      <c r="Y22" s="7"/>
    </row>
    <row r="23" spans="1:25" ht="15" x14ac:dyDescent="0.25">
      <c r="A23" s="2" t="s">
        <v>12</v>
      </c>
      <c r="B23" s="27">
        <v>17.834</v>
      </c>
      <c r="C23" s="33">
        <v>0.67</v>
      </c>
      <c r="D23" s="28">
        <f t="shared" si="20"/>
        <v>16.731849999999998</v>
      </c>
      <c r="E23" s="28">
        <f t="shared" si="21"/>
        <v>18.936150000000001</v>
      </c>
      <c r="F23" s="27">
        <v>19.594999999999999</v>
      </c>
      <c r="G23" s="33">
        <v>0.35599999999999998</v>
      </c>
      <c r="H23" s="11">
        <f t="shared" si="22"/>
        <v>19.00938</v>
      </c>
      <c r="I23" s="11">
        <f t="shared" si="23"/>
        <v>20.180619999999998</v>
      </c>
      <c r="J23" s="27">
        <v>17.641999999999999</v>
      </c>
      <c r="K23" s="33">
        <v>0.65500000000000003</v>
      </c>
      <c r="L23" s="11">
        <f t="shared" si="24"/>
        <v>16.564525</v>
      </c>
      <c r="M23" s="11">
        <f t="shared" si="25"/>
        <v>18.719474999999999</v>
      </c>
      <c r="N23" s="27">
        <v>16.111999999999998</v>
      </c>
      <c r="O23" s="33">
        <v>1.581</v>
      </c>
      <c r="P23" s="11">
        <f t="shared" si="26"/>
        <v>13.511254999999998</v>
      </c>
      <c r="Q23" s="11">
        <f t="shared" si="27"/>
        <v>18.712744999999998</v>
      </c>
      <c r="R23" s="27">
        <v>18.210999999999999</v>
      </c>
      <c r="S23" s="33">
        <v>0.40799999999999997</v>
      </c>
      <c r="T23" s="11">
        <f t="shared" si="28"/>
        <v>17.539839999999998</v>
      </c>
      <c r="U23" s="11">
        <f t="shared" si="29"/>
        <v>18.882159999999999</v>
      </c>
      <c r="W23" s="7"/>
      <c r="X23" s="7"/>
      <c r="Y23" s="7"/>
    </row>
    <row r="24" spans="1:25" ht="15" x14ac:dyDescent="0.25">
      <c r="A24" s="2" t="s">
        <v>13</v>
      </c>
      <c r="B24" s="27">
        <v>49.932000000000002</v>
      </c>
      <c r="C24" s="33">
        <v>1.0720000000000001</v>
      </c>
      <c r="D24" s="28">
        <f t="shared" si="20"/>
        <v>48.168559999999999</v>
      </c>
      <c r="E24" s="28">
        <f t="shared" si="21"/>
        <v>51.695440000000005</v>
      </c>
      <c r="F24" s="27">
        <v>49.927999999999997</v>
      </c>
      <c r="G24" s="33">
        <v>0.54100000000000004</v>
      </c>
      <c r="H24" s="11">
        <f t="shared" si="22"/>
        <v>49.038055</v>
      </c>
      <c r="I24" s="11">
        <f t="shared" si="23"/>
        <v>50.817944999999995</v>
      </c>
      <c r="J24" s="27">
        <v>49.088000000000001</v>
      </c>
      <c r="K24" s="33">
        <v>0.92</v>
      </c>
      <c r="L24" s="11">
        <f t="shared" si="24"/>
        <v>47.574600000000004</v>
      </c>
      <c r="M24" s="11">
        <f t="shared" si="25"/>
        <v>50.601399999999998</v>
      </c>
      <c r="N24" s="27">
        <v>46.073</v>
      </c>
      <c r="O24" s="33">
        <v>2.1349999999999998</v>
      </c>
      <c r="P24" s="11">
        <f t="shared" si="26"/>
        <v>42.560924999999997</v>
      </c>
      <c r="Q24" s="11">
        <f t="shared" si="27"/>
        <v>49.585075000000003</v>
      </c>
      <c r="R24" s="27">
        <v>49.024999999999999</v>
      </c>
      <c r="S24" s="33">
        <v>0.78700000000000003</v>
      </c>
      <c r="T24" s="11">
        <f t="shared" si="28"/>
        <v>47.730384999999998</v>
      </c>
      <c r="U24" s="11">
        <f t="shared" si="29"/>
        <v>50.319614999999999</v>
      </c>
      <c r="W24" s="7"/>
      <c r="X24" s="7"/>
      <c r="Y24" s="7"/>
    </row>
    <row r="25" spans="1:25" ht="14.25" customHeight="1" x14ac:dyDescent="0.25">
      <c r="A25" s="20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X25" s="7"/>
      <c r="Y25" s="7"/>
    </row>
    <row r="26" spans="1:25" ht="15" x14ac:dyDescent="0.25">
      <c r="A26" s="2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X26" s="7"/>
      <c r="Y26" s="7"/>
    </row>
    <row r="27" spans="1:25" s="7" customFormat="1" ht="15" x14ac:dyDescent="0.25">
      <c r="A27" s="8" t="s">
        <v>1</v>
      </c>
      <c r="B27" s="13">
        <v>2378.1439999999998</v>
      </c>
      <c r="C27" s="13">
        <v>75.495387998715003</v>
      </c>
      <c r="D27" s="13">
        <f t="shared" ref="D27" si="30">B27- (C27*1.645)</f>
        <v>2253.9540867421138</v>
      </c>
      <c r="E27" s="13">
        <f t="shared" ref="E27" si="31">B27+ (C27*1.645)</f>
        <v>2502.3339132578858</v>
      </c>
      <c r="F27" s="13">
        <v>2273.3850000000002</v>
      </c>
      <c r="G27" s="13">
        <v>41.718000000000004</v>
      </c>
      <c r="H27" s="4">
        <f t="shared" ref="H27" si="32">F27- (G27*1.645)</f>
        <v>2204.7588900000001</v>
      </c>
      <c r="I27" s="4">
        <f t="shared" ref="I27" si="33">F27+ (G27*1.645)</f>
        <v>2342.0111100000004</v>
      </c>
      <c r="J27" s="13">
        <v>2089.8939999999998</v>
      </c>
      <c r="K27" s="13">
        <v>71.245000000000005</v>
      </c>
      <c r="L27" s="4">
        <f t="shared" ref="L27" si="34">J27- (K27*1.645)</f>
        <v>1972.6959749999999</v>
      </c>
      <c r="M27" s="4">
        <f t="shared" ref="M27" si="35">J27+ (K27*1.645)</f>
        <v>2207.0920249999999</v>
      </c>
      <c r="N27" s="13">
        <v>1602.2349999999999</v>
      </c>
      <c r="O27" s="13">
        <v>108.785</v>
      </c>
      <c r="P27" s="4">
        <f t="shared" ref="P27" si="36">N27- (O27*1.645)</f>
        <v>1423.2836749999999</v>
      </c>
      <c r="Q27" s="4">
        <f t="shared" ref="Q27" si="37">N27+ (O27*1.645)</f>
        <v>1781.1863249999999</v>
      </c>
      <c r="R27" s="13">
        <v>2150.3710000000001</v>
      </c>
      <c r="S27" s="13">
        <v>46.405999999999999</v>
      </c>
      <c r="T27" s="4">
        <f t="shared" ref="T27" si="38">R27- (S27*1.645)</f>
        <v>2074.0331300000003</v>
      </c>
      <c r="U27" s="4">
        <f t="shared" ref="U27" si="39">R27+ (S27*1.645)</f>
        <v>2226.7088699999999</v>
      </c>
    </row>
    <row r="28" spans="1:25" ht="15" x14ac:dyDescent="0.25">
      <c r="A28" s="6" t="s">
        <v>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X28" s="7"/>
      <c r="Y28" s="7"/>
    </row>
    <row r="29" spans="1:25" ht="15" x14ac:dyDescent="0.25">
      <c r="A29" s="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X29" s="7"/>
      <c r="Y29" s="7"/>
    </row>
    <row r="30" spans="1:25" ht="15" x14ac:dyDescent="0.25">
      <c r="A30" s="22" t="s">
        <v>14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X30" s="7"/>
      <c r="Y30" s="7"/>
    </row>
    <row r="31" spans="1:25" s="37" customFormat="1" ht="15" x14ac:dyDescent="0.25">
      <c r="A31" s="36" t="s">
        <v>10</v>
      </c>
      <c r="B31" s="25">
        <f>SUM(B32:B37)</f>
        <v>99.999999999999986</v>
      </c>
      <c r="C31" s="25"/>
      <c r="D31" s="25"/>
      <c r="E31" s="25"/>
      <c r="F31" s="25">
        <f>SUM(F32:F37)</f>
        <v>100</v>
      </c>
      <c r="G31" s="35"/>
      <c r="H31" s="35"/>
      <c r="I31" s="35"/>
      <c r="J31" s="25">
        <f>SUM(J32:J37)</f>
        <v>99.998999999999995</v>
      </c>
      <c r="K31" s="35"/>
      <c r="L31" s="35"/>
      <c r="M31" s="35"/>
      <c r="N31" s="25">
        <f>SUM(N32:N37)</f>
        <v>100.00099999999999</v>
      </c>
      <c r="O31" s="35"/>
      <c r="P31" s="35"/>
      <c r="Q31" s="35"/>
      <c r="R31" s="25">
        <f>SUM(R32:R37)</f>
        <v>100.001</v>
      </c>
      <c r="S31" s="35"/>
      <c r="T31" s="35"/>
      <c r="U31" s="35"/>
      <c r="X31" s="7"/>
      <c r="Y31" s="7"/>
    </row>
    <row r="32" spans="1:25" ht="15" x14ac:dyDescent="0.25">
      <c r="A32" s="2" t="s">
        <v>15</v>
      </c>
      <c r="B32" s="27">
        <v>31.864999999999998</v>
      </c>
      <c r="C32" s="42">
        <v>1.1919999999999999</v>
      </c>
      <c r="D32" s="28">
        <f t="shared" ref="D32:D37" si="40">B32- (C32*1.645)</f>
        <v>29.904159999999997</v>
      </c>
      <c r="E32" s="28">
        <f t="shared" ref="E32:E37" si="41">B32+ (C32*1.645)</f>
        <v>33.825839999999999</v>
      </c>
      <c r="F32" s="27">
        <v>36.682000000000002</v>
      </c>
      <c r="G32" s="42">
        <v>0.68200000000000005</v>
      </c>
      <c r="H32" s="11">
        <f t="shared" ref="H32:H37" si="42">F32- (G32*1.645)</f>
        <v>35.560110000000002</v>
      </c>
      <c r="I32" s="11">
        <f t="shared" ref="I32:I37" si="43">F32+ (G32*1.645)</f>
        <v>37.803890000000003</v>
      </c>
      <c r="J32" s="27">
        <v>37.546999999999997</v>
      </c>
      <c r="K32" s="42">
        <v>1.256</v>
      </c>
      <c r="L32" s="11">
        <f t="shared" ref="L32:L37" si="44">J32- (K32*1.645)</f>
        <v>35.480879999999999</v>
      </c>
      <c r="M32" s="11">
        <f t="shared" ref="M32:M37" si="45">J32+ (K32*1.645)</f>
        <v>39.613119999999995</v>
      </c>
      <c r="N32" s="27">
        <v>35.381999999999998</v>
      </c>
      <c r="O32" s="42">
        <v>2.8279999999999998</v>
      </c>
      <c r="P32" s="11">
        <f t="shared" ref="P32:P37" si="46">N32- (O32*1.645)</f>
        <v>30.729939999999999</v>
      </c>
      <c r="Q32" s="11">
        <f t="shared" ref="Q32:Q37" si="47">N32+ (O32*1.645)</f>
        <v>40.034059999999997</v>
      </c>
      <c r="R32" s="27">
        <v>37.438000000000002</v>
      </c>
      <c r="S32" s="42">
        <v>0.64800000000000002</v>
      </c>
      <c r="T32" s="11">
        <f t="shared" ref="T32:T37" si="48">R32- (S32*1.645)</f>
        <v>36.372040000000005</v>
      </c>
      <c r="U32" s="11">
        <f t="shared" ref="U32:U37" si="49">R32+ (S32*1.645)</f>
        <v>38.503959999999999</v>
      </c>
      <c r="W32" s="7"/>
      <c r="X32" s="7"/>
      <c r="Y32" s="7"/>
    </row>
    <row r="33" spans="1:25" ht="15" x14ac:dyDescent="0.25">
      <c r="A33" s="2" t="s">
        <v>16</v>
      </c>
      <c r="B33" s="27">
        <v>34.685000000000002</v>
      </c>
      <c r="C33" s="42">
        <v>1.1319999999999999</v>
      </c>
      <c r="D33" s="28">
        <f t="shared" si="40"/>
        <v>32.822860000000006</v>
      </c>
      <c r="E33" s="28">
        <f t="shared" si="41"/>
        <v>36.547139999999999</v>
      </c>
      <c r="F33" s="27">
        <v>34.774000000000001</v>
      </c>
      <c r="G33" s="42">
        <v>0.625</v>
      </c>
      <c r="H33" s="11">
        <f t="shared" si="42"/>
        <v>33.745874999999998</v>
      </c>
      <c r="I33" s="11">
        <f t="shared" si="43"/>
        <v>35.802125000000004</v>
      </c>
      <c r="J33" s="27">
        <v>34.51</v>
      </c>
      <c r="K33" s="42">
        <v>1.242</v>
      </c>
      <c r="L33" s="11">
        <f t="shared" si="44"/>
        <v>32.466909999999999</v>
      </c>
      <c r="M33" s="11">
        <f t="shared" si="45"/>
        <v>36.553089999999997</v>
      </c>
      <c r="N33" s="27">
        <v>37.924999999999997</v>
      </c>
      <c r="O33" s="42">
        <v>2.4470000000000001</v>
      </c>
      <c r="P33" s="11">
        <f t="shared" si="46"/>
        <v>33.899684999999998</v>
      </c>
      <c r="Q33" s="11">
        <f t="shared" si="47"/>
        <v>41.950314999999996</v>
      </c>
      <c r="R33" s="27">
        <v>34.679000000000002</v>
      </c>
      <c r="S33" s="42">
        <v>0.622</v>
      </c>
      <c r="T33" s="11">
        <f t="shared" si="48"/>
        <v>33.655810000000002</v>
      </c>
      <c r="U33" s="11">
        <f t="shared" si="49"/>
        <v>35.702190000000002</v>
      </c>
      <c r="W33" s="7"/>
      <c r="X33" s="7"/>
      <c r="Y33" s="7"/>
    </row>
    <row r="34" spans="1:25" ht="15" x14ac:dyDescent="0.25">
      <c r="A34" s="2" t="s">
        <v>17</v>
      </c>
      <c r="B34" s="27">
        <v>16.698</v>
      </c>
      <c r="C34" s="42">
        <v>0.89100000000000001</v>
      </c>
      <c r="D34" s="28">
        <f t="shared" si="40"/>
        <v>15.232305</v>
      </c>
      <c r="E34" s="28">
        <f t="shared" si="41"/>
        <v>18.163695000000001</v>
      </c>
      <c r="F34" s="27">
        <v>13.074999999999999</v>
      </c>
      <c r="G34" s="42">
        <v>0.42899999999999999</v>
      </c>
      <c r="H34" s="11">
        <f t="shared" si="42"/>
        <v>12.369294999999999</v>
      </c>
      <c r="I34" s="11">
        <f t="shared" si="43"/>
        <v>13.780704999999999</v>
      </c>
      <c r="J34" s="27">
        <v>13.702999999999999</v>
      </c>
      <c r="K34" s="42">
        <v>0.86799999999999999</v>
      </c>
      <c r="L34" s="11">
        <f t="shared" si="44"/>
        <v>12.27514</v>
      </c>
      <c r="M34" s="11">
        <f t="shared" si="45"/>
        <v>15.130859999999998</v>
      </c>
      <c r="N34" s="27">
        <v>12.448</v>
      </c>
      <c r="O34" s="42">
        <v>1.8120000000000001</v>
      </c>
      <c r="P34" s="11">
        <f t="shared" si="46"/>
        <v>9.4672599999999996</v>
      </c>
      <c r="Q34" s="11">
        <f t="shared" si="47"/>
        <v>15.428740000000001</v>
      </c>
      <c r="R34" s="27">
        <v>12.871</v>
      </c>
      <c r="S34" s="42">
        <v>0.46500000000000002</v>
      </c>
      <c r="T34" s="11">
        <f t="shared" si="48"/>
        <v>12.106075000000001</v>
      </c>
      <c r="U34" s="11">
        <f t="shared" si="49"/>
        <v>13.635925</v>
      </c>
      <c r="W34" s="7"/>
      <c r="X34" s="7"/>
      <c r="Y34" s="7"/>
    </row>
    <row r="35" spans="1:25" ht="15" x14ac:dyDescent="0.25">
      <c r="A35" s="2" t="s">
        <v>18</v>
      </c>
      <c r="B35" s="27">
        <v>10.025</v>
      </c>
      <c r="C35" s="42">
        <v>0.69099999999999995</v>
      </c>
      <c r="D35" s="28">
        <f t="shared" si="40"/>
        <v>8.8883050000000008</v>
      </c>
      <c r="E35" s="28">
        <f t="shared" si="41"/>
        <v>11.161695</v>
      </c>
      <c r="F35" s="27">
        <v>8.76</v>
      </c>
      <c r="G35" s="42">
        <v>0.36099999999999999</v>
      </c>
      <c r="H35" s="11">
        <f t="shared" si="42"/>
        <v>8.1661549999999998</v>
      </c>
      <c r="I35" s="11">
        <f t="shared" si="43"/>
        <v>9.3538449999999997</v>
      </c>
      <c r="J35" s="27">
        <v>8.6679999999999993</v>
      </c>
      <c r="K35" s="42">
        <v>0.71499999999999997</v>
      </c>
      <c r="L35" s="11">
        <f t="shared" si="44"/>
        <v>7.4918249999999995</v>
      </c>
      <c r="M35" s="11">
        <f t="shared" si="45"/>
        <v>9.8441749999999999</v>
      </c>
      <c r="N35" s="27">
        <v>8.3239999999999998</v>
      </c>
      <c r="O35" s="42">
        <v>1.798</v>
      </c>
      <c r="P35" s="11">
        <f t="shared" si="46"/>
        <v>5.3662899999999993</v>
      </c>
      <c r="Q35" s="11">
        <f t="shared" si="47"/>
        <v>11.28171</v>
      </c>
      <c r="R35" s="27">
        <v>8.9019999999999992</v>
      </c>
      <c r="S35" s="42">
        <v>0.4</v>
      </c>
      <c r="T35" s="11">
        <f t="shared" si="48"/>
        <v>8.2439999999999998</v>
      </c>
      <c r="U35" s="11">
        <f t="shared" si="49"/>
        <v>9.5599999999999987</v>
      </c>
      <c r="W35" s="7"/>
      <c r="X35" s="7"/>
      <c r="Y35" s="7"/>
    </row>
    <row r="36" spans="1:25" ht="15" x14ac:dyDescent="0.25">
      <c r="A36" s="2" t="s">
        <v>19</v>
      </c>
      <c r="B36" s="27">
        <v>5.7160000000000002</v>
      </c>
      <c r="C36" s="42">
        <v>0.54</v>
      </c>
      <c r="D36" s="28">
        <f t="shared" si="40"/>
        <v>4.8277000000000001</v>
      </c>
      <c r="E36" s="28">
        <f t="shared" si="41"/>
        <v>6.6043000000000003</v>
      </c>
      <c r="F36" s="27">
        <v>5.4569999999999999</v>
      </c>
      <c r="G36" s="42">
        <v>0.41899999999999998</v>
      </c>
      <c r="H36" s="11">
        <f t="shared" si="42"/>
        <v>4.7677449999999997</v>
      </c>
      <c r="I36" s="11">
        <f t="shared" si="43"/>
        <v>6.146255</v>
      </c>
      <c r="J36" s="27">
        <v>4.5999999999999996</v>
      </c>
      <c r="K36" s="42">
        <v>0.54100000000000004</v>
      </c>
      <c r="L36" s="11">
        <f t="shared" si="44"/>
        <v>3.7100549999999997</v>
      </c>
      <c r="M36" s="11">
        <f t="shared" si="45"/>
        <v>5.4899449999999996</v>
      </c>
      <c r="N36" s="27">
        <v>4.9790000000000001</v>
      </c>
      <c r="O36" s="42">
        <v>1.1870000000000001</v>
      </c>
      <c r="P36" s="11">
        <f t="shared" si="46"/>
        <v>3.0263849999999999</v>
      </c>
      <c r="Q36" s="11">
        <f t="shared" si="47"/>
        <v>6.9316150000000007</v>
      </c>
      <c r="R36" s="27">
        <v>5.1139999999999999</v>
      </c>
      <c r="S36" s="42">
        <v>0.26700000000000002</v>
      </c>
      <c r="T36" s="11">
        <f t="shared" si="48"/>
        <v>4.674785</v>
      </c>
      <c r="U36" s="11">
        <f t="shared" si="49"/>
        <v>5.5532149999999998</v>
      </c>
      <c r="W36" s="7"/>
      <c r="X36" s="7"/>
      <c r="Y36" s="7"/>
    </row>
    <row r="37" spans="1:25" ht="15" x14ac:dyDescent="0.25">
      <c r="A37" s="2" t="s">
        <v>20</v>
      </c>
      <c r="B37" s="27">
        <v>1.0109999999999999</v>
      </c>
      <c r="C37" s="42">
        <v>0.18</v>
      </c>
      <c r="D37" s="28">
        <f t="shared" si="40"/>
        <v>0.71489999999999987</v>
      </c>
      <c r="E37" s="28">
        <f t="shared" si="41"/>
        <v>1.3070999999999999</v>
      </c>
      <c r="F37" s="27">
        <v>1.252</v>
      </c>
      <c r="G37" s="42">
        <v>0.123</v>
      </c>
      <c r="H37" s="11">
        <f t="shared" si="42"/>
        <v>1.0496650000000001</v>
      </c>
      <c r="I37" s="11">
        <f t="shared" si="43"/>
        <v>1.4543349999999999</v>
      </c>
      <c r="J37" s="27">
        <v>0.97099999999999997</v>
      </c>
      <c r="K37" s="42">
        <v>0.23599999999999999</v>
      </c>
      <c r="L37" s="11">
        <f t="shared" si="44"/>
        <v>0.58277999999999996</v>
      </c>
      <c r="M37" s="11">
        <f t="shared" si="45"/>
        <v>1.3592200000000001</v>
      </c>
      <c r="N37" s="27">
        <v>0.94299999999999995</v>
      </c>
      <c r="O37" s="42">
        <v>0.32900000000000001</v>
      </c>
      <c r="P37" s="11">
        <f t="shared" si="46"/>
        <v>0.4017949999999999</v>
      </c>
      <c r="Q37" s="11">
        <f t="shared" si="47"/>
        <v>1.484205</v>
      </c>
      <c r="R37" s="27">
        <v>0.997</v>
      </c>
      <c r="S37" s="42">
        <v>0.108</v>
      </c>
      <c r="T37" s="11">
        <f t="shared" si="48"/>
        <v>0.81933999999999996</v>
      </c>
      <c r="U37" s="11">
        <f t="shared" si="49"/>
        <v>1.17466</v>
      </c>
      <c r="W37" s="7"/>
      <c r="X37" s="7"/>
      <c r="Y37" s="7"/>
    </row>
    <row r="38" spans="1:25" ht="15" x14ac:dyDescent="0.25">
      <c r="A38" s="38"/>
      <c r="B38" s="35"/>
      <c r="C38" s="35"/>
      <c r="D38" s="35"/>
      <c r="E38" s="35"/>
      <c r="F38" s="35"/>
      <c r="G38" s="35"/>
      <c r="H38" s="17"/>
      <c r="I38" s="17"/>
      <c r="J38" s="35"/>
      <c r="K38" s="35"/>
      <c r="L38" s="17"/>
      <c r="M38" s="17"/>
      <c r="N38" s="35"/>
      <c r="O38" s="35"/>
      <c r="P38" s="17"/>
      <c r="Q38" s="17"/>
      <c r="R38" s="35"/>
      <c r="S38" s="35"/>
      <c r="T38" s="17"/>
      <c r="U38" s="17"/>
      <c r="X38" s="7"/>
      <c r="Y38" s="7"/>
    </row>
    <row r="39" spans="1:25" ht="15" x14ac:dyDescent="0.25">
      <c r="A39" s="22" t="s">
        <v>21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X39" s="7"/>
      <c r="Y39" s="7"/>
    </row>
    <row r="40" spans="1:25" s="37" customFormat="1" ht="15" x14ac:dyDescent="0.25">
      <c r="A40" s="36" t="s">
        <v>10</v>
      </c>
      <c r="B40" s="25">
        <f>SUM(B41:B42)</f>
        <v>100</v>
      </c>
      <c r="C40" s="35"/>
      <c r="D40" s="35"/>
      <c r="E40" s="35"/>
      <c r="F40" s="25">
        <f>SUM(F41:F42)</f>
        <v>100</v>
      </c>
      <c r="G40" s="35"/>
      <c r="H40" s="17"/>
      <c r="I40" s="17"/>
      <c r="J40" s="25">
        <f>SUM(J41:J42)</f>
        <v>100</v>
      </c>
      <c r="K40" s="35"/>
      <c r="L40" s="17"/>
      <c r="M40" s="17"/>
      <c r="N40" s="25">
        <f>SUM(N41:N42)</f>
        <v>100</v>
      </c>
      <c r="O40" s="35"/>
      <c r="P40" s="17"/>
      <c r="Q40" s="17"/>
      <c r="R40" s="25">
        <f>SUM(R41:R42)</f>
        <v>100</v>
      </c>
      <c r="S40" s="35"/>
      <c r="T40" s="17"/>
      <c r="U40" s="17"/>
      <c r="X40" s="7"/>
      <c r="Y40" s="7"/>
    </row>
    <row r="41" spans="1:25" ht="15" x14ac:dyDescent="0.25">
      <c r="A41" s="2" t="s">
        <v>22</v>
      </c>
      <c r="B41" s="27">
        <v>61.472999999999999</v>
      </c>
      <c r="C41" s="27">
        <v>1.149</v>
      </c>
      <c r="D41" s="28">
        <f t="shared" ref="D41:D42" si="50">B41- (C41*1.645)</f>
        <v>59.582895000000001</v>
      </c>
      <c r="E41" s="28">
        <f t="shared" ref="E41:E42" si="51">B41+ (C41*1.645)</f>
        <v>63.363104999999997</v>
      </c>
      <c r="F41" s="27">
        <v>56.828000000000003</v>
      </c>
      <c r="G41" s="27">
        <v>0.60599999999999998</v>
      </c>
      <c r="H41" s="11">
        <f t="shared" ref="H41:H42" si="52">F41- (G41*1.645)</f>
        <v>55.831130000000002</v>
      </c>
      <c r="I41" s="11">
        <f t="shared" ref="I41:I42" si="53">F41+ (G41*1.645)</f>
        <v>57.824870000000004</v>
      </c>
      <c r="J41" s="27">
        <v>58.918999999999997</v>
      </c>
      <c r="K41" s="27">
        <v>1.111</v>
      </c>
      <c r="L41" s="11">
        <f t="shared" ref="L41:L42" si="54">J41- (K41*1.645)</f>
        <v>57.091404999999995</v>
      </c>
      <c r="M41" s="11">
        <f t="shared" ref="M41:M42" si="55">J41+ (K41*1.645)</f>
        <v>60.746594999999999</v>
      </c>
      <c r="N41" s="27">
        <v>54.262999999999998</v>
      </c>
      <c r="O41" s="27">
        <v>2.742</v>
      </c>
      <c r="P41" s="11">
        <f t="shared" ref="P41:P42" si="56">N41- (O41*1.645)</f>
        <v>49.752409999999998</v>
      </c>
      <c r="Q41" s="11">
        <f t="shared" ref="Q41:Q42" si="57">N41+ (O41*1.645)</f>
        <v>58.773589999999999</v>
      </c>
      <c r="R41" s="27">
        <v>58.343000000000004</v>
      </c>
      <c r="S41" s="27">
        <v>0.65200000000000002</v>
      </c>
      <c r="T41" s="11">
        <f t="shared" ref="T41:T42" si="58">R41- (S41*1.645)</f>
        <v>57.27046</v>
      </c>
      <c r="U41" s="11">
        <f t="shared" ref="U41:U42" si="59">R41+ (S41*1.645)</f>
        <v>59.415540000000007</v>
      </c>
      <c r="W41" s="7"/>
      <c r="X41" s="7"/>
      <c r="Y41" s="7"/>
    </row>
    <row r="42" spans="1:25" ht="15" x14ac:dyDescent="0.25">
      <c r="A42" s="2" t="s">
        <v>23</v>
      </c>
      <c r="B42" s="27">
        <v>38.527000000000001</v>
      </c>
      <c r="C42" s="27">
        <v>1.149</v>
      </c>
      <c r="D42" s="28">
        <f t="shared" si="50"/>
        <v>36.636895000000003</v>
      </c>
      <c r="E42" s="28">
        <f t="shared" si="51"/>
        <v>40.417104999999999</v>
      </c>
      <c r="F42" s="27">
        <v>43.171999999999997</v>
      </c>
      <c r="G42" s="27">
        <v>0.60599999999999998</v>
      </c>
      <c r="H42" s="11">
        <f t="shared" si="52"/>
        <v>42.175129999999996</v>
      </c>
      <c r="I42" s="11">
        <f t="shared" si="53"/>
        <v>44.168869999999998</v>
      </c>
      <c r="J42" s="27">
        <v>41.081000000000003</v>
      </c>
      <c r="K42" s="27">
        <v>1.111</v>
      </c>
      <c r="L42" s="11">
        <f t="shared" si="54"/>
        <v>39.253405000000001</v>
      </c>
      <c r="M42" s="11">
        <f t="shared" si="55"/>
        <v>42.908595000000005</v>
      </c>
      <c r="N42" s="27">
        <v>45.737000000000002</v>
      </c>
      <c r="O42" s="27">
        <v>2.742</v>
      </c>
      <c r="P42" s="11">
        <f t="shared" si="56"/>
        <v>41.226410000000001</v>
      </c>
      <c r="Q42" s="11">
        <f t="shared" si="57"/>
        <v>50.247590000000002</v>
      </c>
      <c r="R42" s="27">
        <v>41.656999999999996</v>
      </c>
      <c r="S42" s="27">
        <v>0.65200000000000002</v>
      </c>
      <c r="T42" s="11">
        <f t="shared" si="58"/>
        <v>40.584459999999993</v>
      </c>
      <c r="U42" s="11">
        <f t="shared" si="59"/>
        <v>42.72954</v>
      </c>
      <c r="W42" s="7"/>
      <c r="X42" s="7"/>
      <c r="Y42" s="7"/>
    </row>
    <row r="43" spans="1:25" ht="15" x14ac:dyDescent="0.25">
      <c r="A43" s="2"/>
      <c r="B43" s="35"/>
      <c r="C43" s="35"/>
      <c r="D43" s="35"/>
      <c r="E43" s="35"/>
      <c r="F43" s="35"/>
      <c r="G43" s="35"/>
      <c r="H43" s="17"/>
      <c r="I43" s="17"/>
      <c r="J43" s="35"/>
      <c r="K43" s="35"/>
      <c r="L43" s="17"/>
      <c r="M43" s="17"/>
      <c r="N43" s="35"/>
      <c r="O43" s="35"/>
      <c r="P43" s="17"/>
      <c r="Q43" s="17"/>
      <c r="R43" s="35"/>
      <c r="S43" s="35"/>
      <c r="T43" s="17"/>
      <c r="U43" s="17"/>
      <c r="X43" s="7"/>
      <c r="Y43" s="7"/>
    </row>
    <row r="44" spans="1:25" ht="15" x14ac:dyDescent="0.25">
      <c r="A44" s="22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X44" s="7"/>
      <c r="Y44" s="7"/>
    </row>
    <row r="45" spans="1:25" s="26" customFormat="1" ht="15" x14ac:dyDescent="0.25">
      <c r="A45" s="36" t="s">
        <v>6</v>
      </c>
      <c r="B45" s="39">
        <f>B46+B47+B50+B53+B56+B59</f>
        <v>100</v>
      </c>
      <c r="C45" s="39"/>
      <c r="D45" s="39"/>
      <c r="E45" s="39"/>
      <c r="F45" s="39">
        <f>F46+F47+F50+F53+F56+F59</f>
        <v>100.001</v>
      </c>
      <c r="G45" s="39"/>
      <c r="H45" s="40"/>
      <c r="I45" s="40"/>
      <c r="J45" s="39">
        <f>J46+J47+J50+J53+J56+J59</f>
        <v>99.998999999999995</v>
      </c>
      <c r="K45" s="39"/>
      <c r="L45" s="40"/>
      <c r="M45" s="40"/>
      <c r="N45" s="39">
        <f>N46+N47+N50+N53+N56+N59</f>
        <v>100</v>
      </c>
      <c r="O45" s="39"/>
      <c r="P45" s="40"/>
      <c r="Q45" s="40"/>
      <c r="R45" s="39">
        <f>R46+R47+R50+R53+R56+R59</f>
        <v>99.998999999999995</v>
      </c>
      <c r="S45" s="39"/>
      <c r="T45" s="40"/>
      <c r="U45" s="40"/>
      <c r="X45" s="7"/>
      <c r="Y45" s="7"/>
    </row>
    <row r="46" spans="1:25" ht="15" x14ac:dyDescent="0.25">
      <c r="A46" s="2" t="s">
        <v>25</v>
      </c>
      <c r="B46" s="27">
        <v>0.31900000000000001</v>
      </c>
      <c r="C46" s="42">
        <v>0.11799999999999999</v>
      </c>
      <c r="D46" s="28">
        <f t="shared" ref="D46:D56" si="60">B46- (C46*1.645)</f>
        <v>0.12489</v>
      </c>
      <c r="E46" s="28">
        <f t="shared" ref="E46:E61" si="61">B46+ (C46*1.645)</f>
        <v>0.51310999999999996</v>
      </c>
      <c r="F46" s="27">
        <v>0.374</v>
      </c>
      <c r="G46" s="11">
        <v>5.5E-2</v>
      </c>
      <c r="H46" s="11">
        <f t="shared" ref="H46:H56" si="62">F46- (G46*1.645)</f>
        <v>0.28352500000000003</v>
      </c>
      <c r="I46" s="11">
        <f t="shared" ref="I46:I61" si="63">F46+ (G46*1.645)</f>
        <v>0.46447499999999997</v>
      </c>
      <c r="J46" s="27">
        <v>0.52900000000000003</v>
      </c>
      <c r="K46" s="11">
        <v>0.14199999999999999</v>
      </c>
      <c r="L46" s="11">
        <f t="shared" ref="L46:L56" si="64">J46- (K46*1.645)</f>
        <v>0.29541000000000006</v>
      </c>
      <c r="M46" s="11">
        <f t="shared" ref="M46:M61" si="65">J46+ (K46*1.645)</f>
        <v>0.76258999999999999</v>
      </c>
      <c r="N46" s="27">
        <v>0.442</v>
      </c>
      <c r="O46" s="11">
        <v>0.441</v>
      </c>
      <c r="P46" s="27" t="s">
        <v>46</v>
      </c>
      <c r="Q46" s="11">
        <f t="shared" ref="Q46:Q61" si="66">N46+ (O46*1.645)</f>
        <v>1.1674450000000001</v>
      </c>
      <c r="R46" s="27">
        <v>0.39300000000000002</v>
      </c>
      <c r="S46" s="11">
        <v>6.4000000000000001E-2</v>
      </c>
      <c r="T46" s="11">
        <f t="shared" ref="T46:T56" si="67">R46- (S46*1.645)</f>
        <v>0.28772000000000003</v>
      </c>
      <c r="U46" s="11">
        <f t="shared" ref="U46:U61" si="68">R46+ (S46*1.645)</f>
        <v>0.49828</v>
      </c>
      <c r="W46" s="7"/>
      <c r="X46" s="7"/>
      <c r="Y46" s="7"/>
    </row>
    <row r="47" spans="1:25" ht="15" x14ac:dyDescent="0.25">
      <c r="A47" s="2" t="s">
        <v>26</v>
      </c>
      <c r="B47" s="27">
        <v>11.861000000000001</v>
      </c>
      <c r="C47" s="42">
        <v>0.72899999999999998</v>
      </c>
      <c r="D47" s="28">
        <f t="shared" si="60"/>
        <v>10.661795000000001</v>
      </c>
      <c r="E47" s="28">
        <f t="shared" si="61"/>
        <v>13.060205</v>
      </c>
      <c r="F47" s="27">
        <v>12.865</v>
      </c>
      <c r="G47" s="11">
        <v>0.50700000000000001</v>
      </c>
      <c r="H47" s="11">
        <f t="shared" si="62"/>
        <v>12.030984999999999</v>
      </c>
      <c r="I47" s="11">
        <f t="shared" si="63"/>
        <v>13.699015000000001</v>
      </c>
      <c r="J47" s="27">
        <v>10.452999999999999</v>
      </c>
      <c r="K47" s="11">
        <v>1.117</v>
      </c>
      <c r="L47" s="11">
        <f t="shared" si="64"/>
        <v>8.6155349999999995</v>
      </c>
      <c r="M47" s="11">
        <f t="shared" si="65"/>
        <v>12.290464999999999</v>
      </c>
      <c r="N47" s="27">
        <v>9.91</v>
      </c>
      <c r="O47" s="11">
        <v>1.502</v>
      </c>
      <c r="P47" s="11">
        <f t="shared" ref="P47:P56" si="69">N47- (O47*1.645)</f>
        <v>7.4392100000000001</v>
      </c>
      <c r="Q47" s="11">
        <f t="shared" si="66"/>
        <v>12.380790000000001</v>
      </c>
      <c r="R47" s="27">
        <v>11.782999999999999</v>
      </c>
      <c r="S47" s="11">
        <v>0.45</v>
      </c>
      <c r="T47" s="11">
        <f t="shared" si="67"/>
        <v>11.04275</v>
      </c>
      <c r="U47" s="11">
        <f t="shared" si="68"/>
        <v>12.523249999999999</v>
      </c>
      <c r="W47" s="7"/>
      <c r="X47" s="7"/>
      <c r="Y47" s="7"/>
    </row>
    <row r="48" spans="1:25" ht="15" x14ac:dyDescent="0.25">
      <c r="A48" s="16" t="s">
        <v>27</v>
      </c>
      <c r="B48" s="27">
        <v>5.53</v>
      </c>
      <c r="C48" s="42">
        <v>0.51500000000000001</v>
      </c>
      <c r="D48" s="28">
        <f t="shared" si="60"/>
        <v>4.6828250000000002</v>
      </c>
      <c r="E48" s="28">
        <f t="shared" si="61"/>
        <v>6.3771750000000003</v>
      </c>
      <c r="F48" s="27">
        <v>6.4740000000000002</v>
      </c>
      <c r="G48" s="11">
        <v>0.44700000000000001</v>
      </c>
      <c r="H48" s="11">
        <f t="shared" si="62"/>
        <v>5.7386850000000003</v>
      </c>
      <c r="I48" s="11">
        <f t="shared" si="63"/>
        <v>7.2093150000000001</v>
      </c>
      <c r="J48" s="27">
        <v>4.9039999999999999</v>
      </c>
      <c r="K48" s="11">
        <v>0.70399999999999996</v>
      </c>
      <c r="L48" s="11">
        <f t="shared" si="64"/>
        <v>3.7459199999999999</v>
      </c>
      <c r="M48" s="11">
        <f t="shared" si="65"/>
        <v>6.0620799999999999</v>
      </c>
      <c r="N48" s="27">
        <v>4.5339999999999998</v>
      </c>
      <c r="O48" s="11">
        <v>0.83799999999999997</v>
      </c>
      <c r="P48" s="11">
        <f t="shared" si="69"/>
        <v>3.1554899999999999</v>
      </c>
      <c r="Q48" s="11">
        <f t="shared" si="66"/>
        <v>5.9125099999999993</v>
      </c>
      <c r="R48" s="27">
        <v>5.6079999999999997</v>
      </c>
      <c r="S48" s="11">
        <v>0.29899999999999999</v>
      </c>
      <c r="T48" s="11">
        <f t="shared" si="67"/>
        <v>5.1161449999999995</v>
      </c>
      <c r="U48" s="11">
        <f t="shared" si="68"/>
        <v>6.0998549999999998</v>
      </c>
      <c r="W48" s="7"/>
      <c r="X48" s="7"/>
      <c r="Y48" s="7"/>
    </row>
    <row r="49" spans="1:25" ht="15" x14ac:dyDescent="0.25">
      <c r="A49" s="16" t="s">
        <v>28</v>
      </c>
      <c r="B49" s="27">
        <v>6.3310000000000004</v>
      </c>
      <c r="C49" s="42">
        <v>0.54900000000000004</v>
      </c>
      <c r="D49" s="28">
        <f t="shared" si="60"/>
        <v>5.4278950000000004</v>
      </c>
      <c r="E49" s="28">
        <f t="shared" si="61"/>
        <v>7.2341050000000005</v>
      </c>
      <c r="F49" s="27">
        <v>6.391</v>
      </c>
      <c r="G49" s="11">
        <v>0.29499999999999998</v>
      </c>
      <c r="H49" s="11">
        <f t="shared" si="62"/>
        <v>5.9057250000000003</v>
      </c>
      <c r="I49" s="11">
        <f t="shared" si="63"/>
        <v>6.8762749999999997</v>
      </c>
      <c r="J49" s="27">
        <v>5.5490000000000004</v>
      </c>
      <c r="K49" s="11">
        <v>0.621</v>
      </c>
      <c r="L49" s="11">
        <f t="shared" si="64"/>
        <v>4.5274550000000007</v>
      </c>
      <c r="M49" s="11">
        <f t="shared" si="65"/>
        <v>6.5705450000000001</v>
      </c>
      <c r="N49" s="27">
        <v>5.3760000000000003</v>
      </c>
      <c r="O49" s="11">
        <v>1.2</v>
      </c>
      <c r="P49" s="11">
        <f t="shared" si="69"/>
        <v>3.4020000000000001</v>
      </c>
      <c r="Q49" s="11">
        <f t="shared" si="66"/>
        <v>7.3500000000000005</v>
      </c>
      <c r="R49" s="27">
        <v>6.1749999999999998</v>
      </c>
      <c r="S49" s="11">
        <v>0.32800000000000001</v>
      </c>
      <c r="T49" s="11">
        <f t="shared" si="67"/>
        <v>5.63544</v>
      </c>
      <c r="U49" s="11">
        <f t="shared" si="68"/>
        <v>6.7145599999999996</v>
      </c>
      <c r="W49" s="7"/>
      <c r="X49" s="7"/>
      <c r="Y49" s="7"/>
    </row>
    <row r="50" spans="1:25" ht="15" x14ac:dyDescent="0.25">
      <c r="A50" s="2" t="s">
        <v>32</v>
      </c>
      <c r="B50" s="27">
        <v>38.057000000000002</v>
      </c>
      <c r="C50" s="42">
        <v>1.363</v>
      </c>
      <c r="D50" s="28">
        <f>B50- (C50*1.645)</f>
        <v>35.814865000000005</v>
      </c>
      <c r="E50" s="28">
        <f t="shared" si="61"/>
        <v>40.299135</v>
      </c>
      <c r="F50" s="27">
        <v>33.875999999999998</v>
      </c>
      <c r="G50" s="11">
        <v>0.63200000000000001</v>
      </c>
      <c r="H50" s="11">
        <f t="shared" si="62"/>
        <v>32.836359999999999</v>
      </c>
      <c r="I50" s="11">
        <f t="shared" si="63"/>
        <v>34.915639999999996</v>
      </c>
      <c r="J50" s="27">
        <v>32.488</v>
      </c>
      <c r="K50" s="11">
        <v>1.218</v>
      </c>
      <c r="L50" s="11">
        <f t="shared" si="64"/>
        <v>30.484389999999998</v>
      </c>
      <c r="M50" s="11">
        <f t="shared" si="65"/>
        <v>34.491610000000001</v>
      </c>
      <c r="N50" s="27">
        <v>31.786999999999999</v>
      </c>
      <c r="O50" s="11">
        <v>2.5579999999999998</v>
      </c>
      <c r="P50" s="11">
        <f t="shared" si="69"/>
        <v>27.579090000000001</v>
      </c>
      <c r="Q50" s="11">
        <f t="shared" si="66"/>
        <v>35.994909999999997</v>
      </c>
      <c r="R50" s="27">
        <v>33.85</v>
      </c>
      <c r="S50" s="11">
        <v>0.76500000000000001</v>
      </c>
      <c r="T50" s="11">
        <f t="shared" si="67"/>
        <v>32.591574999999999</v>
      </c>
      <c r="U50" s="11">
        <f t="shared" si="68"/>
        <v>35.108425000000004</v>
      </c>
      <c r="W50" s="7"/>
      <c r="X50" s="7"/>
      <c r="Y50" s="7"/>
    </row>
    <row r="51" spans="1:25" ht="15" x14ac:dyDescent="0.25">
      <c r="A51" s="16" t="s">
        <v>27</v>
      </c>
      <c r="B51" s="27">
        <v>9.7620000000000005</v>
      </c>
      <c r="C51" s="42">
        <v>0.73599999999999999</v>
      </c>
      <c r="D51" s="28">
        <f t="shared" si="60"/>
        <v>8.5512800000000002</v>
      </c>
      <c r="E51" s="28">
        <f t="shared" si="61"/>
        <v>10.972720000000001</v>
      </c>
      <c r="F51" s="27">
        <v>10.426</v>
      </c>
      <c r="G51" s="11">
        <v>0.38500000000000001</v>
      </c>
      <c r="H51" s="11">
        <f t="shared" si="62"/>
        <v>9.7926750000000009</v>
      </c>
      <c r="I51" s="11">
        <f t="shared" si="63"/>
        <v>11.059324999999999</v>
      </c>
      <c r="J51" s="27">
        <v>7.43</v>
      </c>
      <c r="K51" s="11">
        <v>0.61699999999999999</v>
      </c>
      <c r="L51" s="11">
        <f t="shared" si="64"/>
        <v>6.4150349999999996</v>
      </c>
      <c r="M51" s="11">
        <f t="shared" si="65"/>
        <v>8.4449649999999998</v>
      </c>
      <c r="N51" s="27">
        <v>7.8840000000000003</v>
      </c>
      <c r="O51" s="11">
        <v>1.3169999999999999</v>
      </c>
      <c r="P51" s="11">
        <f t="shared" si="69"/>
        <v>5.7175349999999998</v>
      </c>
      <c r="Q51" s="11">
        <f t="shared" si="66"/>
        <v>10.050465000000001</v>
      </c>
      <c r="R51" s="27">
        <v>8.82</v>
      </c>
      <c r="S51" s="11">
        <v>0.36</v>
      </c>
      <c r="T51" s="11">
        <f t="shared" si="67"/>
        <v>8.2278000000000002</v>
      </c>
      <c r="U51" s="11">
        <f t="shared" si="68"/>
        <v>9.4122000000000003</v>
      </c>
      <c r="W51" s="7"/>
      <c r="X51" s="7"/>
      <c r="Y51" s="7"/>
    </row>
    <row r="52" spans="1:25" ht="15" x14ac:dyDescent="0.25">
      <c r="A52" s="16" t="s">
        <v>28</v>
      </c>
      <c r="B52" s="27">
        <v>28.295000000000002</v>
      </c>
      <c r="C52" s="42">
        <v>1.25</v>
      </c>
      <c r="D52" s="28">
        <f t="shared" si="60"/>
        <v>26.238750000000003</v>
      </c>
      <c r="E52" s="28">
        <f t="shared" si="61"/>
        <v>30.35125</v>
      </c>
      <c r="F52" s="27">
        <v>23.449000000000002</v>
      </c>
      <c r="G52" s="11">
        <v>0.60099999999999998</v>
      </c>
      <c r="H52" s="11">
        <f t="shared" si="62"/>
        <v>22.460355</v>
      </c>
      <c r="I52" s="11">
        <f t="shared" si="63"/>
        <v>24.437645000000003</v>
      </c>
      <c r="J52" s="27">
        <v>25.058</v>
      </c>
      <c r="K52" s="11">
        <v>1.177</v>
      </c>
      <c r="L52" s="11">
        <f t="shared" si="64"/>
        <v>23.121835000000001</v>
      </c>
      <c r="M52" s="11">
        <f t="shared" si="65"/>
        <v>26.994164999999999</v>
      </c>
      <c r="N52" s="27">
        <v>23.902999999999999</v>
      </c>
      <c r="O52" s="11">
        <v>2.4119999999999999</v>
      </c>
      <c r="P52" s="11">
        <f t="shared" si="69"/>
        <v>19.93526</v>
      </c>
      <c r="Q52" s="11">
        <f t="shared" si="66"/>
        <v>27.870739999999998</v>
      </c>
      <c r="R52" s="27">
        <v>25.03</v>
      </c>
      <c r="S52" s="11">
        <v>0.79900000000000004</v>
      </c>
      <c r="T52" s="11">
        <f t="shared" si="67"/>
        <v>23.715645000000002</v>
      </c>
      <c r="U52" s="11">
        <f t="shared" si="68"/>
        <v>26.344355</v>
      </c>
      <c r="W52" s="7"/>
      <c r="X52" s="7"/>
      <c r="Y52" s="7"/>
    </row>
    <row r="53" spans="1:25" ht="15" x14ac:dyDescent="0.25">
      <c r="A53" s="2" t="s">
        <v>31</v>
      </c>
      <c r="B53" s="27">
        <v>10.327</v>
      </c>
      <c r="C53" s="42">
        <v>0.73699999999999999</v>
      </c>
      <c r="D53" s="28">
        <f t="shared" si="60"/>
        <v>9.1146349999999998</v>
      </c>
      <c r="E53" s="28">
        <f t="shared" si="61"/>
        <v>11.539365</v>
      </c>
      <c r="F53" s="27">
        <v>9.4649999999999999</v>
      </c>
      <c r="G53" s="11">
        <v>0.374</v>
      </c>
      <c r="H53" s="11">
        <f t="shared" si="62"/>
        <v>8.8497699999999995</v>
      </c>
      <c r="I53" s="11">
        <f t="shared" si="63"/>
        <v>10.08023</v>
      </c>
      <c r="J53" s="27">
        <v>11.025</v>
      </c>
      <c r="K53" s="11">
        <v>0.84799999999999998</v>
      </c>
      <c r="L53" s="11">
        <f t="shared" si="64"/>
        <v>9.630040000000001</v>
      </c>
      <c r="M53" s="11">
        <f t="shared" si="65"/>
        <v>12.41996</v>
      </c>
      <c r="N53" s="27">
        <v>7.5030000000000001</v>
      </c>
      <c r="O53" s="11">
        <v>1.407</v>
      </c>
      <c r="P53" s="11">
        <f t="shared" si="69"/>
        <v>5.188485</v>
      </c>
      <c r="Q53" s="11">
        <f t="shared" si="66"/>
        <v>9.8175150000000002</v>
      </c>
      <c r="R53" s="27">
        <v>11.946</v>
      </c>
      <c r="S53" s="11">
        <v>0.46</v>
      </c>
      <c r="T53" s="11">
        <f t="shared" si="67"/>
        <v>11.189299999999999</v>
      </c>
      <c r="U53" s="11">
        <f t="shared" si="68"/>
        <v>12.7027</v>
      </c>
      <c r="W53" s="7"/>
      <c r="X53" s="7"/>
      <c r="Y53" s="7"/>
    </row>
    <row r="54" spans="1:25" ht="15" x14ac:dyDescent="0.25">
      <c r="A54" s="16" t="s">
        <v>27</v>
      </c>
      <c r="B54" s="27">
        <v>1.3340000000000001</v>
      </c>
      <c r="C54" s="33">
        <v>0.26600000000000001</v>
      </c>
      <c r="D54" s="28">
        <f t="shared" si="60"/>
        <v>0.89643000000000006</v>
      </c>
      <c r="E54" s="28">
        <f t="shared" si="61"/>
        <v>1.7715700000000001</v>
      </c>
      <c r="F54" s="27">
        <v>1.78</v>
      </c>
      <c r="G54" s="11">
        <v>0.14899999999999999</v>
      </c>
      <c r="H54" s="11">
        <f t="shared" si="62"/>
        <v>1.5348950000000001</v>
      </c>
      <c r="I54" s="11">
        <f t="shared" si="63"/>
        <v>2.0251049999999999</v>
      </c>
      <c r="J54" s="27">
        <v>2.004</v>
      </c>
      <c r="K54" s="11">
        <v>0.35899999999999999</v>
      </c>
      <c r="L54" s="11">
        <f t="shared" si="64"/>
        <v>1.4134450000000001</v>
      </c>
      <c r="M54" s="11">
        <f t="shared" si="65"/>
        <v>2.5945549999999997</v>
      </c>
      <c r="N54" s="27">
        <v>0.40500000000000003</v>
      </c>
      <c r="O54" s="11">
        <v>0.20200000000000001</v>
      </c>
      <c r="P54" s="11">
        <f t="shared" si="69"/>
        <v>7.2709999999999997E-2</v>
      </c>
      <c r="Q54" s="11">
        <f t="shared" si="66"/>
        <v>0.73729</v>
      </c>
      <c r="R54" s="27">
        <v>1.831</v>
      </c>
      <c r="S54" s="11">
        <v>0.16400000000000001</v>
      </c>
      <c r="T54" s="11">
        <f t="shared" si="67"/>
        <v>1.5612200000000001</v>
      </c>
      <c r="U54" s="11">
        <f t="shared" si="68"/>
        <v>2.1007799999999999</v>
      </c>
      <c r="W54" s="7"/>
      <c r="X54" s="7"/>
      <c r="Y54" s="7"/>
    </row>
    <row r="55" spans="1:25" ht="15" x14ac:dyDescent="0.25">
      <c r="A55" s="16" t="s">
        <v>28</v>
      </c>
      <c r="B55" s="27">
        <v>8.9930000000000003</v>
      </c>
      <c r="C55" s="33">
        <v>0.70299999999999996</v>
      </c>
      <c r="D55" s="28">
        <f t="shared" si="60"/>
        <v>7.8365650000000002</v>
      </c>
      <c r="E55" s="28">
        <f t="shared" si="61"/>
        <v>10.149435</v>
      </c>
      <c r="F55" s="27">
        <v>7.6849999999999996</v>
      </c>
      <c r="G55" s="11">
        <v>0.33800000000000002</v>
      </c>
      <c r="H55" s="11">
        <f t="shared" si="62"/>
        <v>7.1289899999999999</v>
      </c>
      <c r="I55" s="11">
        <f t="shared" si="63"/>
        <v>8.2410099999999993</v>
      </c>
      <c r="J55" s="27">
        <v>9.0210000000000008</v>
      </c>
      <c r="K55" s="11">
        <v>0.75600000000000001</v>
      </c>
      <c r="L55" s="11">
        <f t="shared" si="64"/>
        <v>7.7773800000000008</v>
      </c>
      <c r="M55" s="11">
        <f t="shared" si="65"/>
        <v>10.264620000000001</v>
      </c>
      <c r="N55" s="27">
        <v>7.0970000000000004</v>
      </c>
      <c r="O55" s="11">
        <v>1.395</v>
      </c>
      <c r="P55" s="11">
        <f t="shared" si="69"/>
        <v>4.802225</v>
      </c>
      <c r="Q55" s="11">
        <f t="shared" si="66"/>
        <v>9.3917750000000009</v>
      </c>
      <c r="R55" s="27">
        <v>10.116</v>
      </c>
      <c r="S55" s="11">
        <v>0.44900000000000001</v>
      </c>
      <c r="T55" s="11">
        <f t="shared" si="67"/>
        <v>9.3773949999999999</v>
      </c>
      <c r="U55" s="11">
        <f t="shared" si="68"/>
        <v>10.854604999999999</v>
      </c>
      <c r="W55" s="7"/>
      <c r="X55" s="7"/>
      <c r="Y55" s="7"/>
    </row>
    <row r="56" spans="1:25" ht="15" x14ac:dyDescent="0.25">
      <c r="A56" s="2" t="s">
        <v>29</v>
      </c>
      <c r="B56" s="27">
        <v>4.62</v>
      </c>
      <c r="C56" s="33">
        <v>0.57399999999999995</v>
      </c>
      <c r="D56" s="28">
        <f t="shared" si="60"/>
        <v>3.67577</v>
      </c>
      <c r="E56" s="28">
        <f t="shared" si="61"/>
        <v>5.5642300000000002</v>
      </c>
      <c r="F56" s="27">
        <v>3.3759999999999999</v>
      </c>
      <c r="G56" s="11">
        <v>0.23799999999999999</v>
      </c>
      <c r="H56" s="11">
        <f t="shared" si="62"/>
        <v>2.9844900000000001</v>
      </c>
      <c r="I56" s="11">
        <f t="shared" si="63"/>
        <v>3.7675099999999997</v>
      </c>
      <c r="J56" s="27">
        <v>3.7559999999999998</v>
      </c>
      <c r="K56" s="11">
        <v>0.55900000000000005</v>
      </c>
      <c r="L56" s="11">
        <f t="shared" si="64"/>
        <v>2.8364449999999994</v>
      </c>
      <c r="M56" s="11">
        <f t="shared" si="65"/>
        <v>4.6755550000000001</v>
      </c>
      <c r="N56" s="27">
        <v>4.4649999999999999</v>
      </c>
      <c r="O56" s="11">
        <v>1.115</v>
      </c>
      <c r="P56" s="11">
        <f t="shared" si="69"/>
        <v>2.6308249999999997</v>
      </c>
      <c r="Q56" s="11">
        <f t="shared" si="66"/>
        <v>6.299175</v>
      </c>
      <c r="R56" s="27">
        <v>3.6840000000000002</v>
      </c>
      <c r="S56" s="11">
        <v>0.27100000000000002</v>
      </c>
      <c r="T56" s="11">
        <f t="shared" si="67"/>
        <v>3.2382050000000002</v>
      </c>
      <c r="U56" s="11">
        <f t="shared" si="68"/>
        <v>4.1297950000000005</v>
      </c>
      <c r="W56" s="7"/>
      <c r="X56" s="7"/>
      <c r="Y56" s="7"/>
    </row>
    <row r="57" spans="1:25" ht="15" x14ac:dyDescent="0.25">
      <c r="A57" s="16" t="s">
        <v>27</v>
      </c>
      <c r="B57" s="27">
        <v>4.2999999999999997E-2</v>
      </c>
      <c r="C57" s="27">
        <v>4.2999999999999997E-2</v>
      </c>
      <c r="D57" s="3" t="s">
        <v>46</v>
      </c>
      <c r="E57" s="27">
        <f t="shared" si="61"/>
        <v>0.11373499999999999</v>
      </c>
      <c r="F57" s="27">
        <v>4.2999999999999997E-2</v>
      </c>
      <c r="G57" s="27">
        <v>2.1999999999999999E-2</v>
      </c>
      <c r="H57" s="27">
        <f>F57- (G57*1.645)</f>
        <v>6.8099999999999966E-3</v>
      </c>
      <c r="I57" s="27">
        <f t="shared" si="63"/>
        <v>7.9189999999999997E-2</v>
      </c>
      <c r="J57" s="27">
        <v>3.4000000000000002E-2</v>
      </c>
      <c r="K57" s="27">
        <v>3.4000000000000002E-2</v>
      </c>
      <c r="L57" s="27" t="s">
        <v>46</v>
      </c>
      <c r="M57" s="27">
        <f t="shared" si="65"/>
        <v>8.993000000000001E-2</v>
      </c>
      <c r="N57" s="27">
        <v>0</v>
      </c>
      <c r="O57" s="27">
        <v>0</v>
      </c>
      <c r="P57" s="27">
        <v>0</v>
      </c>
      <c r="Q57" s="27">
        <f t="shared" si="66"/>
        <v>0</v>
      </c>
      <c r="R57" s="27">
        <v>0</v>
      </c>
      <c r="S57" s="27">
        <v>0</v>
      </c>
      <c r="T57" s="27">
        <v>0</v>
      </c>
      <c r="U57" s="27">
        <f t="shared" si="68"/>
        <v>0</v>
      </c>
      <c r="W57" s="7"/>
      <c r="X57" s="7"/>
      <c r="Y57" s="7"/>
    </row>
    <row r="58" spans="1:25" ht="15" x14ac:dyDescent="0.25">
      <c r="A58" s="16" t="s">
        <v>28</v>
      </c>
      <c r="B58" s="27">
        <v>4.5780000000000003</v>
      </c>
      <c r="C58" s="33">
        <v>0.57499999999999996</v>
      </c>
      <c r="D58" s="28">
        <f t="shared" ref="D58:D61" si="70">B58- (C58*1.645)</f>
        <v>3.6321250000000003</v>
      </c>
      <c r="E58" s="28">
        <f t="shared" si="61"/>
        <v>5.5238750000000003</v>
      </c>
      <c r="F58" s="27">
        <v>3.3330000000000002</v>
      </c>
      <c r="G58" s="11">
        <v>0.23699999999999999</v>
      </c>
      <c r="H58" s="11">
        <f t="shared" ref="H58:H61" si="71">F58- (G58*1.645)</f>
        <v>2.9431350000000003</v>
      </c>
      <c r="I58" s="11">
        <f t="shared" si="63"/>
        <v>3.7228650000000001</v>
      </c>
      <c r="J58" s="27">
        <v>3.7229999999999999</v>
      </c>
      <c r="K58" s="11">
        <v>0.55800000000000005</v>
      </c>
      <c r="L58" s="11">
        <f t="shared" ref="L58:L61" si="72">J58- (K58*1.645)</f>
        <v>2.8050899999999999</v>
      </c>
      <c r="M58" s="11">
        <f t="shared" si="65"/>
        <v>4.6409099999999999</v>
      </c>
      <c r="N58" s="27">
        <v>4.4649999999999999</v>
      </c>
      <c r="O58" s="11">
        <v>1.115</v>
      </c>
      <c r="P58" s="11">
        <f t="shared" ref="P58:P61" si="73">N58- (O58*1.645)</f>
        <v>2.6308249999999997</v>
      </c>
      <c r="Q58" s="11">
        <f t="shared" si="66"/>
        <v>6.299175</v>
      </c>
      <c r="R58" s="27">
        <v>3.6840000000000002</v>
      </c>
      <c r="S58" s="11">
        <v>0.27100000000000002</v>
      </c>
      <c r="T58" s="11">
        <f t="shared" ref="T58:T61" si="74">R58- (S58*1.645)</f>
        <v>3.2382050000000002</v>
      </c>
      <c r="U58" s="11">
        <f t="shared" si="68"/>
        <v>4.1297950000000005</v>
      </c>
      <c r="W58" s="7"/>
      <c r="X58" s="7"/>
      <c r="Y58" s="7"/>
    </row>
    <row r="59" spans="1:25" ht="15" x14ac:dyDescent="0.25">
      <c r="A59" s="2" t="s">
        <v>30</v>
      </c>
      <c r="B59" s="27">
        <v>34.816000000000003</v>
      </c>
      <c r="C59" s="33">
        <v>1.226</v>
      </c>
      <c r="D59" s="28">
        <f t="shared" si="70"/>
        <v>32.799230000000001</v>
      </c>
      <c r="E59" s="28">
        <f t="shared" si="61"/>
        <v>36.832770000000004</v>
      </c>
      <c r="F59" s="27">
        <v>40.045000000000002</v>
      </c>
      <c r="G59" s="11">
        <v>0.754</v>
      </c>
      <c r="H59" s="11">
        <f t="shared" si="71"/>
        <v>38.804670000000002</v>
      </c>
      <c r="I59" s="11">
        <f t="shared" si="63"/>
        <v>41.285330000000002</v>
      </c>
      <c r="J59" s="27">
        <v>41.747999999999998</v>
      </c>
      <c r="K59" s="11">
        <v>1.419</v>
      </c>
      <c r="L59" s="11">
        <f t="shared" si="72"/>
        <v>39.413744999999999</v>
      </c>
      <c r="M59" s="11">
        <f t="shared" si="65"/>
        <v>44.082254999999996</v>
      </c>
      <c r="N59" s="27">
        <v>45.893000000000001</v>
      </c>
      <c r="O59" s="11">
        <v>2.762</v>
      </c>
      <c r="P59" s="11">
        <f t="shared" si="73"/>
        <v>41.349510000000002</v>
      </c>
      <c r="Q59" s="11">
        <f t="shared" si="66"/>
        <v>50.436489999999999</v>
      </c>
      <c r="R59" s="27">
        <v>38.343000000000004</v>
      </c>
      <c r="S59" s="11">
        <v>0.84599999999999997</v>
      </c>
      <c r="T59" s="11">
        <f t="shared" si="74"/>
        <v>36.951330000000006</v>
      </c>
      <c r="U59" s="11">
        <f t="shared" si="68"/>
        <v>39.734670000000001</v>
      </c>
      <c r="W59" s="7"/>
      <c r="X59" s="7"/>
      <c r="Y59" s="7"/>
    </row>
    <row r="60" spans="1:25" ht="15" x14ac:dyDescent="0.25">
      <c r="A60" s="16" t="s">
        <v>27</v>
      </c>
      <c r="B60" s="27">
        <v>9.9280000000000008</v>
      </c>
      <c r="C60" s="33">
        <v>0.65900000000000003</v>
      </c>
      <c r="D60" s="28">
        <f t="shared" si="70"/>
        <v>8.8439450000000015</v>
      </c>
      <c r="E60" s="28">
        <f t="shared" si="61"/>
        <v>11.012055</v>
      </c>
      <c r="F60" s="27">
        <v>10.319000000000001</v>
      </c>
      <c r="G60" s="11">
        <v>0.38100000000000001</v>
      </c>
      <c r="H60" s="11">
        <f t="shared" si="71"/>
        <v>9.6922550000000012</v>
      </c>
      <c r="I60" s="11">
        <f t="shared" si="63"/>
        <v>10.945745000000001</v>
      </c>
      <c r="J60" s="27">
        <v>10.827999999999999</v>
      </c>
      <c r="K60" s="11">
        <v>0.77800000000000002</v>
      </c>
      <c r="L60" s="11">
        <f t="shared" si="72"/>
        <v>9.54819</v>
      </c>
      <c r="M60" s="11">
        <f t="shared" si="65"/>
        <v>12.107809999999999</v>
      </c>
      <c r="N60" s="27">
        <v>12.441000000000001</v>
      </c>
      <c r="O60" s="11">
        <v>1.865</v>
      </c>
      <c r="P60" s="11">
        <f t="shared" si="73"/>
        <v>9.373075</v>
      </c>
      <c r="Q60" s="11">
        <f t="shared" si="66"/>
        <v>15.508925000000001</v>
      </c>
      <c r="R60" s="27">
        <v>10.406000000000001</v>
      </c>
      <c r="S60" s="11">
        <v>0.41</v>
      </c>
      <c r="T60" s="11">
        <f t="shared" si="74"/>
        <v>9.7315500000000004</v>
      </c>
      <c r="U60" s="11">
        <f t="shared" si="68"/>
        <v>11.080450000000001</v>
      </c>
      <c r="W60" s="7"/>
      <c r="X60" s="7"/>
      <c r="Y60" s="7"/>
    </row>
    <row r="61" spans="1:25" ht="15" x14ac:dyDescent="0.25">
      <c r="A61" s="16" t="s">
        <v>28</v>
      </c>
      <c r="B61" s="27">
        <v>24.888000000000002</v>
      </c>
      <c r="C61" s="33">
        <v>1.0580000000000001</v>
      </c>
      <c r="D61" s="28">
        <f t="shared" si="70"/>
        <v>23.147590000000001</v>
      </c>
      <c r="E61" s="28">
        <f t="shared" si="61"/>
        <v>26.628410000000002</v>
      </c>
      <c r="F61" s="27">
        <v>29.725999999999999</v>
      </c>
      <c r="G61" s="11">
        <v>0.67300000000000004</v>
      </c>
      <c r="H61" s="11">
        <f t="shared" si="71"/>
        <v>28.618914999999998</v>
      </c>
      <c r="I61" s="11">
        <f t="shared" si="63"/>
        <v>30.833085000000001</v>
      </c>
      <c r="J61" s="27">
        <v>30.92</v>
      </c>
      <c r="K61" s="11">
        <v>1.3149999999999999</v>
      </c>
      <c r="L61" s="11">
        <f t="shared" si="72"/>
        <v>28.756825000000003</v>
      </c>
      <c r="M61" s="11">
        <f t="shared" si="65"/>
        <v>33.083175000000004</v>
      </c>
      <c r="N61" s="27">
        <v>33.451999999999998</v>
      </c>
      <c r="O61" s="11">
        <v>2.3860000000000001</v>
      </c>
      <c r="P61" s="11">
        <f t="shared" si="73"/>
        <v>29.527029999999996</v>
      </c>
      <c r="Q61" s="11">
        <f t="shared" si="66"/>
        <v>37.37697</v>
      </c>
      <c r="R61" s="27">
        <v>27.937000000000001</v>
      </c>
      <c r="S61" s="11">
        <v>0.73499999999999999</v>
      </c>
      <c r="T61" s="11">
        <f t="shared" si="74"/>
        <v>26.727925000000003</v>
      </c>
      <c r="U61" s="11">
        <f t="shared" si="68"/>
        <v>29.146075</v>
      </c>
      <c r="W61" s="7"/>
      <c r="X61" s="7"/>
      <c r="Y61" s="7"/>
    </row>
    <row r="62" spans="1:25" ht="1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spans="1:25" ht="15" customHeight="1" x14ac:dyDescent="0.2">
      <c r="A63" s="10"/>
    </row>
    <row r="64" spans="1:25" s="45" customFormat="1" ht="12.75" x14ac:dyDescent="0.2">
      <c r="A64" s="47" t="s">
        <v>35</v>
      </c>
    </row>
    <row r="65" spans="1:21" s="45" customFormat="1" ht="12.75" x14ac:dyDescent="0.2">
      <c r="A65" s="47" t="s">
        <v>36</v>
      </c>
    </row>
    <row r="66" spans="1:21" s="45" customFormat="1" ht="12.75" x14ac:dyDescent="0.2">
      <c r="A66" s="47" t="s">
        <v>42</v>
      </c>
    </row>
    <row r="67" spans="1:21" s="45" customFormat="1" ht="17.25" customHeight="1" x14ac:dyDescent="0.2">
      <c r="A67" s="48" t="s">
        <v>44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spans="1:21" s="45" customFormat="1" ht="12.75" x14ac:dyDescent="0.2">
      <c r="A68" s="48" t="s">
        <v>33</v>
      </c>
    </row>
    <row r="69" spans="1:21" s="45" customFormat="1" ht="12.75" x14ac:dyDescent="0.2">
      <c r="A69" s="47" t="s">
        <v>45</v>
      </c>
    </row>
    <row r="70" spans="1:21" s="45" customFormat="1" ht="12.75" x14ac:dyDescent="0.2">
      <c r="A70" s="47" t="s">
        <v>53</v>
      </c>
    </row>
    <row r="73" spans="1:21" ht="15" x14ac:dyDescent="0.25">
      <c r="A73" s="21"/>
    </row>
    <row r="74" spans="1:21" x14ac:dyDescent="0.2">
      <c r="A74" s="6"/>
    </row>
    <row r="75" spans="1:21" x14ac:dyDescent="0.2">
      <c r="A75" s="5"/>
    </row>
    <row r="76" spans="1:21" ht="15" x14ac:dyDescent="0.2">
      <c r="A76" s="22"/>
    </row>
    <row r="77" spans="1:21" ht="15" x14ac:dyDescent="0.25">
      <c r="A77" s="24"/>
    </row>
    <row r="78" spans="1:21" x14ac:dyDescent="0.2">
      <c r="A78" s="2"/>
    </row>
    <row r="79" spans="1:21" x14ac:dyDescent="0.2">
      <c r="A79" s="2"/>
    </row>
    <row r="80" spans="1:21" x14ac:dyDescent="0.2">
      <c r="A80" s="2"/>
    </row>
    <row r="81" spans="1:1" x14ac:dyDescent="0.2">
      <c r="A81" s="2"/>
    </row>
    <row r="82" spans="1:1" ht="15" x14ac:dyDescent="0.2">
      <c r="A82" s="31"/>
    </row>
    <row r="83" spans="1:1" ht="15" x14ac:dyDescent="0.25">
      <c r="A83" s="32"/>
    </row>
    <row r="84" spans="1:1" ht="15" x14ac:dyDescent="0.25">
      <c r="A84" s="24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ht="15" x14ac:dyDescent="0.2">
      <c r="A88" s="20"/>
    </row>
    <row r="89" spans="1:1" ht="15" x14ac:dyDescent="0.2">
      <c r="A89" s="20"/>
    </row>
    <row r="90" spans="1:1" ht="15" x14ac:dyDescent="0.2">
      <c r="A90" s="8"/>
    </row>
    <row r="91" spans="1:1" x14ac:dyDescent="0.2">
      <c r="A91" s="6"/>
    </row>
    <row r="92" spans="1:1" x14ac:dyDescent="0.2">
      <c r="A92" s="6"/>
    </row>
    <row r="93" spans="1:1" ht="15" x14ac:dyDescent="0.2">
      <c r="A93" s="22"/>
    </row>
    <row r="94" spans="1:1" ht="15" x14ac:dyDescent="0.2">
      <c r="A94" s="36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38"/>
    </row>
    <row r="102" spans="1:1" ht="15" x14ac:dyDescent="0.2">
      <c r="A102" s="22"/>
    </row>
    <row r="103" spans="1:1" ht="15" x14ac:dyDescent="0.2">
      <c r="A103" s="36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ht="15" x14ac:dyDescent="0.2">
      <c r="A107" s="22"/>
    </row>
    <row r="108" spans="1:1" ht="15" x14ac:dyDescent="0.2">
      <c r="A108" s="36"/>
    </row>
    <row r="109" spans="1:1" x14ac:dyDescent="0.2">
      <c r="A109" s="2"/>
    </row>
    <row r="110" spans="1:1" x14ac:dyDescent="0.2">
      <c r="A110" s="2"/>
    </row>
    <row r="111" spans="1:1" x14ac:dyDescent="0.2">
      <c r="A111" s="16"/>
    </row>
    <row r="112" spans="1:1" x14ac:dyDescent="0.2">
      <c r="A112" s="16"/>
    </row>
    <row r="113" spans="1:1" x14ac:dyDescent="0.2">
      <c r="A113" s="2"/>
    </row>
    <row r="114" spans="1:1" x14ac:dyDescent="0.2">
      <c r="A114" s="16"/>
    </row>
    <row r="115" spans="1:1" x14ac:dyDescent="0.2">
      <c r="A115" s="16"/>
    </row>
    <row r="116" spans="1:1" x14ac:dyDescent="0.2">
      <c r="A116" s="2"/>
    </row>
    <row r="117" spans="1:1" x14ac:dyDescent="0.2">
      <c r="A117" s="16"/>
    </row>
    <row r="118" spans="1:1" x14ac:dyDescent="0.2">
      <c r="A118" s="16"/>
    </row>
    <row r="119" spans="1:1" x14ac:dyDescent="0.2">
      <c r="A119" s="2"/>
    </row>
    <row r="120" spans="1:1" x14ac:dyDescent="0.2">
      <c r="A120" s="16"/>
    </row>
    <row r="121" spans="1:1" x14ac:dyDescent="0.2">
      <c r="A121" s="16"/>
    </row>
    <row r="122" spans="1:1" x14ac:dyDescent="0.2">
      <c r="A122" s="2"/>
    </row>
    <row r="123" spans="1:1" x14ac:dyDescent="0.2">
      <c r="A123" s="16"/>
    </row>
    <row r="124" spans="1:1" x14ac:dyDescent="0.2">
      <c r="A124" s="16"/>
    </row>
  </sheetData>
  <mergeCells count="24">
    <mergeCell ref="B6:B7"/>
    <mergeCell ref="A1:U1"/>
    <mergeCell ref="R5:U5"/>
    <mergeCell ref="R6:R7"/>
    <mergeCell ref="S6:S7"/>
    <mergeCell ref="T6:U6"/>
    <mergeCell ref="A2:U2"/>
    <mergeCell ref="A3:U3"/>
    <mergeCell ref="J5:M5"/>
    <mergeCell ref="A5:A7"/>
    <mergeCell ref="B5:E5"/>
    <mergeCell ref="J6:J7"/>
    <mergeCell ref="K6:K7"/>
    <mergeCell ref="L6:M6"/>
    <mergeCell ref="F5:I5"/>
    <mergeCell ref="F6:F7"/>
    <mergeCell ref="N5:Q5"/>
    <mergeCell ref="N6:N7"/>
    <mergeCell ref="O6:O7"/>
    <mergeCell ref="P6:Q6"/>
    <mergeCell ref="C6:C7"/>
    <mergeCell ref="D6:E6"/>
    <mergeCell ref="G6:G7"/>
    <mergeCell ref="H6:I6"/>
  </mergeCells>
  <printOptions horizontalCentered="1"/>
  <pageMargins left="0.51181102362204722" right="0.51181102362204722" top="0.39370078740157483" bottom="0.31496062992125984" header="0.51181102362204722" footer="0.31496062992125984"/>
  <pageSetup paperSize="9" scale="72" orientation="landscape" r:id="rId1"/>
  <headerFooter alignWithMargins="0"/>
  <rowBreaks count="1" manualBreakCount="1">
    <brk id="26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3</vt:lpstr>
      <vt:lpstr>'Table 3'!Print_Area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2024-03-07T01:54:45Z</dcterms:modified>
</cp:coreProperties>
</file>