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5" yWindow="5580" windowWidth="7440" windowHeight="5610" firstSheet="10" activeTab="10"/>
  </bookViews>
  <sheets>
    <sheet name="tab2-new" sheetId="13" state="hidden" r:id="rId1"/>
    <sheet name="tab1-noR08" sheetId="18" state="hidden" r:id="rId2"/>
    <sheet name="tab 3" sheetId="3" state="hidden" r:id="rId3"/>
    <sheet name="tab2-noR08" sheetId="19" state="hidden" r:id="rId4"/>
    <sheet name="tab3-noR08" sheetId="20" state="hidden" r:id="rId5"/>
    <sheet name="tab 4-noR08" sheetId="23" state="hidden" r:id="rId6"/>
    <sheet name="tab 5_noR08" sheetId="24" state="hidden" r:id="rId7"/>
    <sheet name="tab 6-noR08" sheetId="25" state="hidden" r:id="rId8"/>
    <sheet name="tab 8-noR08" sheetId="26" state="hidden" r:id="rId9"/>
    <sheet name="tab7-noR08" sheetId="21" state="hidden" r:id="rId10"/>
    <sheet name="tab9" sheetId="17" r:id="rId11"/>
    <sheet name="tab9-noR08" sheetId="22" state="hidden" r:id="rId12"/>
    <sheet name="tab10-noR08" sheetId="27" state="hidden" r:id="rId13"/>
    <sheet name="tab8-luma" sheetId="8" state="hidden" r:id="rId14"/>
    <sheet name="tab9-luma" sheetId="9" state="hidden" r:id="rId15"/>
    <sheet name="Sheet1" sheetId="15" state="hidden" r:id="rId16"/>
  </sheets>
  <definedNames>
    <definedName name="_xlnm.Print_Area" localSheetId="2">'tab 3'!$A$1:$F$45</definedName>
    <definedName name="_xlnm.Print_Area" localSheetId="5">'tab 4-noR08'!$A$1:$D$97</definedName>
    <definedName name="_xlnm.Print_Area" localSheetId="6">'tab 5_noR08'!$A$1:$F$74</definedName>
    <definedName name="_xlnm.Print_Area" localSheetId="7">'tab 6-noR08'!$A$1:$E$73</definedName>
    <definedName name="_xlnm.Print_Area" localSheetId="8">'tab 8-noR08'!$A$1:$E$73</definedName>
    <definedName name="_xlnm.Print_Area" localSheetId="12">'tab10-noR08'!$A$1:$C$74</definedName>
    <definedName name="_xlnm.Print_Area" localSheetId="1">'tab1-noR08'!$A$1:$F$113</definedName>
    <definedName name="_xlnm.Print_Area" localSheetId="0">'tab2-new'!$A$1:$E$37</definedName>
    <definedName name="_xlnm.Print_Area" localSheetId="3">'tab2-noR08'!$A$1:$F$73</definedName>
    <definedName name="_xlnm.Print_Area" localSheetId="4">'tab3-noR08'!$A$1:$F$98</definedName>
    <definedName name="_xlnm.Print_Area" localSheetId="13">'tab8-luma'!$A$1:$P$51</definedName>
    <definedName name="_xlnm.Print_Area" localSheetId="10">'tab9'!#REF!</definedName>
    <definedName name="_xlnm.Print_Area" localSheetId="14">'tab9-luma'!$A$1:$K$46</definedName>
  </definedNames>
  <calcPr calcId="124519"/>
</workbook>
</file>

<file path=xl/calcChain.xml><?xml version="1.0" encoding="utf-8"?>
<calcChain xmlns="http://schemas.openxmlformats.org/spreadsheetml/2006/main">
  <c r="C65" i="27"/>
  <c r="C64"/>
  <c r="C63"/>
  <c r="C61"/>
  <c r="C60"/>
  <c r="C59"/>
  <c r="C57"/>
  <c r="C56"/>
  <c r="C55"/>
  <c r="C53"/>
  <c r="C52"/>
  <c r="C51"/>
  <c r="C49"/>
  <c r="C57" i="26"/>
  <c r="C55"/>
  <c r="C54"/>
  <c r="C53"/>
  <c r="C51"/>
  <c r="C50"/>
  <c r="C49"/>
  <c r="C48"/>
  <c r="C46"/>
  <c r="C58" i="25"/>
  <c r="C55"/>
  <c r="C53"/>
  <c r="C51"/>
  <c r="C49"/>
  <c r="C47"/>
  <c r="C46"/>
  <c r="C45"/>
  <c r="C61" i="24"/>
  <c r="C60"/>
  <c r="C59"/>
  <c r="C57"/>
  <c r="C56"/>
  <c r="C55"/>
  <c r="C53"/>
  <c r="C52"/>
  <c r="C51"/>
  <c r="C50"/>
  <c r="C45"/>
  <c r="C89" i="23"/>
  <c r="C88"/>
  <c r="C86"/>
  <c r="C85"/>
  <c r="C84"/>
  <c r="C83"/>
  <c r="C82"/>
  <c r="C80"/>
  <c r="C79"/>
  <c r="C78"/>
  <c r="C77"/>
  <c r="C76"/>
  <c r="C75"/>
  <c r="C74"/>
  <c r="C73"/>
  <c r="C60"/>
  <c r="C58" s="1"/>
  <c r="C71"/>
  <c r="C69"/>
  <c r="C68"/>
  <c r="C67"/>
  <c r="C66"/>
  <c r="C65"/>
  <c r="C64"/>
  <c r="C62"/>
  <c r="C61"/>
  <c r="C43" i="25"/>
  <c r="I47" i="24"/>
  <c r="I50" s="1"/>
  <c r="B65" i="27"/>
  <c r="B64"/>
  <c r="B63"/>
  <c r="B61"/>
  <c r="B60"/>
  <c r="B59"/>
  <c r="B57"/>
  <c r="B56"/>
  <c r="B55"/>
  <c r="B53"/>
  <c r="B52"/>
  <c r="B51"/>
  <c r="B49"/>
  <c r="B47" s="1"/>
  <c r="B57" i="26"/>
  <c r="B44" s="1"/>
  <c r="B55"/>
  <c r="B54"/>
  <c r="B53"/>
  <c r="B51"/>
  <c r="B50"/>
  <c r="B49"/>
  <c r="B48"/>
  <c r="B46"/>
  <c r="H24"/>
  <c r="H23"/>
  <c r="B58" i="25"/>
  <c r="B55"/>
  <c r="B53"/>
  <c r="B51"/>
  <c r="B49"/>
  <c r="B47"/>
  <c r="B46"/>
  <c r="B45"/>
  <c r="B43"/>
  <c r="B61" i="24"/>
  <c r="B60"/>
  <c r="B59"/>
  <c r="B57"/>
  <c r="B56"/>
  <c r="B55"/>
  <c r="B53"/>
  <c r="B52"/>
  <c r="B51"/>
  <c r="B50"/>
  <c r="B45" s="1"/>
  <c r="B89" i="23"/>
  <c r="B88"/>
  <c r="B86"/>
  <c r="B85"/>
  <c r="B84"/>
  <c r="B83"/>
  <c r="B82"/>
  <c r="B80"/>
  <c r="B79"/>
  <c r="B78"/>
  <c r="B77"/>
  <c r="B76"/>
  <c r="B75"/>
  <c r="B74"/>
  <c r="B73"/>
  <c r="B71"/>
  <c r="B69"/>
  <c r="B68"/>
  <c r="B67"/>
  <c r="B66"/>
  <c r="B65"/>
  <c r="B64"/>
  <c r="B62"/>
  <c r="B61"/>
  <c r="B60"/>
  <c r="B58" s="1"/>
  <c r="I33" i="22"/>
  <c r="H33"/>
  <c r="G33"/>
  <c r="H67"/>
  <c r="F67"/>
  <c r="E67"/>
  <c r="D67"/>
  <c r="C67" s="1"/>
  <c r="H65"/>
  <c r="F65"/>
  <c r="E65"/>
  <c r="D65"/>
  <c r="H63"/>
  <c r="F63"/>
  <c r="E63"/>
  <c r="D63"/>
  <c r="F61"/>
  <c r="E61"/>
  <c r="D61"/>
  <c r="C61" s="1"/>
  <c r="E39"/>
  <c r="D39"/>
  <c r="C39"/>
  <c r="B39"/>
  <c r="E37"/>
  <c r="D37"/>
  <c r="C37"/>
  <c r="B37"/>
  <c r="E35"/>
  <c r="D35"/>
  <c r="C35"/>
  <c r="B35"/>
  <c r="F41" i="21"/>
  <c r="E41"/>
  <c r="D41"/>
  <c r="C41"/>
  <c r="B41"/>
  <c r="F39"/>
  <c r="E39"/>
  <c r="D39"/>
  <c r="C39"/>
  <c r="B39"/>
  <c r="F37"/>
  <c r="E37"/>
  <c r="D37"/>
  <c r="C37"/>
  <c r="B37"/>
  <c r="F89" i="20"/>
  <c r="D89"/>
  <c r="C89"/>
  <c r="B89"/>
  <c r="F88"/>
  <c r="E88"/>
  <c r="D88"/>
  <c r="C88"/>
  <c r="B88"/>
  <c r="F87"/>
  <c r="E87"/>
  <c r="D87"/>
  <c r="C87"/>
  <c r="B87"/>
  <c r="F86"/>
  <c r="E86"/>
  <c r="D86"/>
  <c r="C86"/>
  <c r="B86"/>
  <c r="F85"/>
  <c r="E85"/>
  <c r="D85"/>
  <c r="C85"/>
  <c r="B85"/>
  <c r="F84"/>
  <c r="E84"/>
  <c r="D84"/>
  <c r="C84"/>
  <c r="B84"/>
  <c r="F83"/>
  <c r="E83"/>
  <c r="D83"/>
  <c r="C83"/>
  <c r="B83"/>
  <c r="F81"/>
  <c r="E81"/>
  <c r="D81"/>
  <c r="C81"/>
  <c r="B81"/>
  <c r="F79"/>
  <c r="B79"/>
  <c r="F78"/>
  <c r="E78"/>
  <c r="D78"/>
  <c r="C78"/>
  <c r="B78"/>
  <c r="F77"/>
  <c r="E77"/>
  <c r="D77"/>
  <c r="C77"/>
  <c r="B77"/>
  <c r="F76"/>
  <c r="E76"/>
  <c r="D76"/>
  <c r="C76"/>
  <c r="B76"/>
  <c r="F75"/>
  <c r="E75"/>
  <c r="D75"/>
  <c r="C75"/>
  <c r="B75"/>
  <c r="F74"/>
  <c r="E74"/>
  <c r="D74"/>
  <c r="C74"/>
  <c r="B74"/>
  <c r="F73"/>
  <c r="E73"/>
  <c r="D73"/>
  <c r="C73"/>
  <c r="B73"/>
  <c r="F71"/>
  <c r="E71"/>
  <c r="D71"/>
  <c r="C71"/>
  <c r="B71"/>
  <c r="F69"/>
  <c r="D69"/>
  <c r="C69"/>
  <c r="B69"/>
  <c r="F68"/>
  <c r="E68"/>
  <c r="D68"/>
  <c r="C68"/>
  <c r="B68"/>
  <c r="F67"/>
  <c r="E67"/>
  <c r="D67"/>
  <c r="C67"/>
  <c r="B67"/>
  <c r="F66"/>
  <c r="E66"/>
  <c r="D66"/>
  <c r="C66"/>
  <c r="B66"/>
  <c r="F65"/>
  <c r="E65"/>
  <c r="D65"/>
  <c r="C65"/>
  <c r="B65"/>
  <c r="F64"/>
  <c r="E64"/>
  <c r="D64"/>
  <c r="C64"/>
  <c r="B64"/>
  <c r="F63"/>
  <c r="E63"/>
  <c r="E62" s="1"/>
  <c r="D63"/>
  <c r="C63"/>
  <c r="C62" s="1"/>
  <c r="B63"/>
  <c r="F62"/>
  <c r="D62"/>
  <c r="B62"/>
  <c r="G58"/>
  <c r="G10"/>
  <c r="E67" i="19"/>
  <c r="D67"/>
  <c r="C67"/>
  <c r="B67"/>
  <c r="E66"/>
  <c r="D66"/>
  <c r="C66"/>
  <c r="B66"/>
  <c r="E65"/>
  <c r="D65"/>
  <c r="C65"/>
  <c r="B65"/>
  <c r="E64"/>
  <c r="D64"/>
  <c r="C64"/>
  <c r="B64"/>
  <c r="E63"/>
  <c r="D63"/>
  <c r="C63"/>
  <c r="B63"/>
  <c r="E62"/>
  <c r="D62"/>
  <c r="C62"/>
  <c r="B62"/>
  <c r="E60"/>
  <c r="D60"/>
  <c r="C60"/>
  <c r="B60"/>
  <c r="E59"/>
  <c r="D59"/>
  <c r="C59"/>
  <c r="B59"/>
  <c r="E58"/>
  <c r="D58"/>
  <c r="C58"/>
  <c r="B58"/>
  <c r="E57"/>
  <c r="D57"/>
  <c r="C57"/>
  <c r="B57"/>
  <c r="E56"/>
  <c r="D56"/>
  <c r="C56"/>
  <c r="B56"/>
  <c r="E55"/>
  <c r="D55"/>
  <c r="C55"/>
  <c r="B55"/>
  <c r="E54"/>
  <c r="D54"/>
  <c r="C54"/>
  <c r="B54"/>
  <c r="E53"/>
  <c r="D53"/>
  <c r="C53"/>
  <c r="B53"/>
  <c r="E52"/>
  <c r="D52"/>
  <c r="C52"/>
  <c r="B52"/>
  <c r="E51"/>
  <c r="D51"/>
  <c r="D50" s="1"/>
  <c r="C51"/>
  <c r="B51"/>
  <c r="B50" s="1"/>
  <c r="E50"/>
  <c r="C50"/>
  <c r="F65" i="18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7"/>
  <c r="E47"/>
  <c r="D47"/>
  <c r="C47"/>
  <c r="C63" i="22" l="1"/>
  <c r="C65"/>
  <c r="C47" i="27"/>
  <c r="C44" i="26"/>
  <c r="J59" i="8" l="1"/>
  <c r="K59"/>
  <c r="L59"/>
  <c r="M59"/>
  <c r="N59"/>
  <c r="J60"/>
  <c r="K60"/>
  <c r="L60"/>
  <c r="M60"/>
  <c r="N60"/>
  <c r="N58"/>
  <c r="M58"/>
  <c r="L58"/>
  <c r="K58"/>
  <c r="J58"/>
  <c r="J51"/>
  <c r="K51"/>
  <c r="L51"/>
  <c r="M51"/>
  <c r="N51"/>
  <c r="J52"/>
  <c r="K52"/>
  <c r="L52"/>
  <c r="M52"/>
  <c r="N52"/>
  <c r="N50"/>
  <c r="M50"/>
  <c r="L50"/>
  <c r="K50"/>
  <c r="J50"/>
  <c r="H41" i="9" l="1"/>
  <c r="H39"/>
  <c r="H37"/>
  <c r="F41"/>
  <c r="F39"/>
  <c r="F37"/>
  <c r="D41"/>
  <c r="D39"/>
  <c r="D37"/>
  <c r="B41"/>
  <c r="B39"/>
  <c r="B37"/>
  <c r="L42" i="8"/>
  <c r="L40"/>
  <c r="L38"/>
  <c r="J42"/>
  <c r="J40"/>
  <c r="J38"/>
  <c r="H42"/>
  <c r="H40"/>
  <c r="H38"/>
  <c r="F42"/>
  <c r="F40"/>
  <c r="F38"/>
  <c r="D42"/>
  <c r="D40"/>
  <c r="D38"/>
  <c r="I39" i="9" l="1"/>
  <c r="I41"/>
  <c r="J41" s="1"/>
  <c r="I37"/>
  <c r="G39"/>
  <c r="G41"/>
  <c r="G37"/>
  <c r="E39"/>
  <c r="E41"/>
  <c r="E37"/>
  <c r="C39"/>
  <c r="C41"/>
  <c r="C37"/>
  <c r="J39"/>
  <c r="J37"/>
  <c r="J34"/>
  <c r="M40" i="8"/>
  <c r="M42"/>
  <c r="M38"/>
  <c r="K40"/>
  <c r="K42"/>
  <c r="K38"/>
  <c r="I40"/>
  <c r="I42"/>
  <c r="I38"/>
  <c r="G40"/>
  <c r="G42"/>
  <c r="G38"/>
  <c r="J18" i="9" l="1"/>
  <c r="J16"/>
  <c r="J14"/>
  <c r="J12"/>
  <c r="H15" i="13"/>
  <c r="H14"/>
  <c r="O11" i="3"/>
  <c r="O12"/>
  <c r="O13"/>
  <c r="O14"/>
  <c r="O15"/>
  <c r="O16"/>
  <c r="O19"/>
  <c r="O22"/>
  <c r="O23"/>
  <c r="O24"/>
  <c r="O25"/>
  <c r="O26"/>
  <c r="O27"/>
  <c r="O28"/>
  <c r="O30"/>
  <c r="O33"/>
  <c r="O34"/>
  <c r="O35"/>
  <c r="O36"/>
  <c r="O37"/>
  <c r="O38"/>
  <c r="O39"/>
  <c r="J43"/>
  <c r="J14" i="13"/>
  <c r="L14"/>
  <c r="N14"/>
  <c r="J15"/>
  <c r="L15"/>
  <c r="N15"/>
  <c r="H16"/>
  <c r="J16"/>
  <c r="L16"/>
  <c r="N16"/>
  <c r="H17"/>
  <c r="J17"/>
  <c r="L17"/>
  <c r="N17"/>
  <c r="H18"/>
  <c r="J18"/>
  <c r="L18"/>
  <c r="N18"/>
  <c r="H19"/>
  <c r="J19"/>
  <c r="L19"/>
  <c r="N19"/>
  <c r="H20"/>
  <c r="J20"/>
  <c r="L20"/>
  <c r="N20"/>
  <c r="H21"/>
  <c r="J21"/>
  <c r="L21"/>
  <c r="N21"/>
  <c r="H22"/>
  <c r="J22"/>
  <c r="L22"/>
  <c r="N22"/>
  <c r="H23"/>
  <c r="J23"/>
  <c r="L23"/>
  <c r="N23"/>
  <c r="H24"/>
  <c r="J24"/>
  <c r="L24"/>
  <c r="N24"/>
  <c r="H25"/>
  <c r="J25"/>
  <c r="L25"/>
  <c r="N25"/>
  <c r="H26"/>
  <c r="J26"/>
  <c r="L26"/>
  <c r="N26"/>
  <c r="H27"/>
  <c r="J27"/>
  <c r="L27"/>
  <c r="N27"/>
  <c r="H28"/>
  <c r="J28"/>
  <c r="L28"/>
  <c r="N28"/>
  <c r="H29"/>
  <c r="J29"/>
  <c r="L29"/>
  <c r="N29"/>
  <c r="H30"/>
  <c r="J30"/>
  <c r="L30"/>
  <c r="N30"/>
</calcChain>
</file>

<file path=xl/sharedStrings.xml><?xml version="1.0" encoding="utf-8"?>
<sst xmlns="http://schemas.openxmlformats.org/spreadsheetml/2006/main" count="1640" uniqueCount="440">
  <si>
    <t>(In Percent)</t>
  </si>
  <si>
    <t>Total</t>
  </si>
  <si>
    <t>(Details may not add up to totals due to rounding.)</t>
  </si>
  <si>
    <t>Number</t>
  </si>
  <si>
    <t>Agriculture</t>
  </si>
  <si>
    <t xml:space="preserve">    Fishing</t>
  </si>
  <si>
    <t xml:space="preserve">Industry </t>
  </si>
  <si>
    <t>Services</t>
  </si>
  <si>
    <t xml:space="preserve">    Education</t>
  </si>
  <si>
    <t>Professionals</t>
  </si>
  <si>
    <t>Clerks</t>
  </si>
  <si>
    <t xml:space="preserve">     Worked less than 40 hours</t>
  </si>
  <si>
    <t xml:space="preserve">         Less than 20 hours</t>
  </si>
  <si>
    <t xml:space="preserve">     Worked 40 hours and over</t>
  </si>
  <si>
    <t xml:space="preserve">  With a job, not at work</t>
  </si>
  <si>
    <t>Class of Worker</t>
  </si>
  <si>
    <t>Both Sexes</t>
  </si>
  <si>
    <t>Male</t>
  </si>
  <si>
    <t>15 - 24</t>
  </si>
  <si>
    <t>25 - 34</t>
  </si>
  <si>
    <t>35 - 44</t>
  </si>
  <si>
    <t>45 - 54</t>
  </si>
  <si>
    <t>55 - 64</t>
  </si>
  <si>
    <t>Not Reported</t>
  </si>
  <si>
    <t>Total Persons in the Labor Force</t>
  </si>
  <si>
    <t>Total Employed Persons</t>
  </si>
  <si>
    <t>Total Unemployed Persons</t>
  </si>
  <si>
    <t>Not in the Labor Force</t>
  </si>
  <si>
    <t>Employed</t>
  </si>
  <si>
    <t>Unemployed</t>
  </si>
  <si>
    <t>65 and Over</t>
  </si>
  <si>
    <t>(in thousands)</t>
  </si>
  <si>
    <t xml:space="preserve">         20 - 29 hours</t>
  </si>
  <si>
    <t xml:space="preserve">         30 - 39 hours</t>
  </si>
  <si>
    <t xml:space="preserve">         49 and over</t>
  </si>
  <si>
    <t xml:space="preserve">         40 - 48 hours</t>
  </si>
  <si>
    <t>Total Population</t>
  </si>
  <si>
    <t>15 Years</t>
  </si>
  <si>
    <t>Old and Over</t>
  </si>
  <si>
    <t>Employment Rate</t>
  </si>
  <si>
    <t>Unemployment Rate</t>
  </si>
  <si>
    <t>Major Industry Group</t>
  </si>
  <si>
    <t>Number of Hours Worked</t>
  </si>
  <si>
    <t>Major Occupation Group</t>
  </si>
  <si>
    <t>Region</t>
  </si>
  <si>
    <t>Labor Force Participation Rate</t>
  </si>
  <si>
    <t>Total Labor Force</t>
  </si>
  <si>
    <t>Underemployment Rate</t>
  </si>
  <si>
    <t>Total Underemployed Persons</t>
  </si>
  <si>
    <t xml:space="preserve"> Female</t>
  </si>
  <si>
    <t>Philippines</t>
  </si>
  <si>
    <t>Employment Status</t>
  </si>
  <si>
    <t>Industry</t>
  </si>
  <si>
    <t>(In thousands.  Details may not add up to totals due to rounding.)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</si>
  <si>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</si>
  <si>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</si>
  <si>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</si>
  <si>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</si>
  <si>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</si>
  <si>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</si>
  <si>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VIII - Eastern Visayas</t>
  </si>
  <si>
    <t>X - Northern Mindanao</t>
  </si>
  <si>
    <t>XI - Davao Region</t>
  </si>
  <si>
    <t>XII - SOCCSKSARGEN</t>
  </si>
  <si>
    <t xml:space="preserve">               (In thousands. Details may not add up to totals due to rounding.)</t>
  </si>
  <si>
    <t xml:space="preserve">               (In thousands.  Details may not add up to totals due to rounding.)</t>
  </si>
  <si>
    <t>No Grade Completed</t>
  </si>
  <si>
    <t>Elementary</t>
  </si>
  <si>
    <t xml:space="preserve">   Undergraduate</t>
  </si>
  <si>
    <t xml:space="preserve">   Graduate</t>
  </si>
  <si>
    <t>High School</t>
  </si>
  <si>
    <t>College</t>
  </si>
  <si>
    <t>With a job, not at work</t>
  </si>
  <si>
    <t xml:space="preserve">TABLE 9  Employed Persons Wanting More Hours of Work by Broad Industry Group </t>
  </si>
  <si>
    <t>Wage and Salary</t>
  </si>
  <si>
    <t xml:space="preserve">    Agriculture, hunting and forestry</t>
  </si>
  <si>
    <t xml:space="preserve">    Public administration and defense, compulsory </t>
  </si>
  <si>
    <t xml:space="preserve">           social security</t>
  </si>
  <si>
    <t>Officials of government and special interest</t>
  </si>
  <si>
    <t xml:space="preserve">      organizations, corporate executives,</t>
  </si>
  <si>
    <t xml:space="preserve">      managers, managing proprietors and</t>
  </si>
  <si>
    <t xml:space="preserve">      supervisors</t>
  </si>
  <si>
    <t>Technicians and associate professionals</t>
  </si>
  <si>
    <t>Service workers and shop and market</t>
  </si>
  <si>
    <t xml:space="preserve">      sales workers</t>
  </si>
  <si>
    <t>Farmers, forestry workers and fishermen</t>
  </si>
  <si>
    <t>Trades and related workers</t>
  </si>
  <si>
    <t>Plant and machine operators and</t>
  </si>
  <si>
    <t xml:space="preserve">     assemblers</t>
  </si>
  <si>
    <t>Laborers and unskilled workers</t>
  </si>
  <si>
    <t>Special occupations</t>
  </si>
  <si>
    <t xml:space="preserve">  Mean hours worked</t>
  </si>
  <si>
    <t xml:space="preserve">  At  work</t>
  </si>
  <si>
    <t>Figures were estimated using the 2000 Census-based Population Projections.</t>
  </si>
  <si>
    <t>Fishing</t>
  </si>
  <si>
    <t>Mining and Quarying</t>
  </si>
  <si>
    <t>Manufacturing</t>
  </si>
  <si>
    <t>Whosale &amp;retail</t>
  </si>
  <si>
    <t>Hotels</t>
  </si>
  <si>
    <t>Transport</t>
  </si>
  <si>
    <t>Financial</t>
  </si>
  <si>
    <t>Real Estate</t>
  </si>
  <si>
    <t>Public Admin</t>
  </si>
  <si>
    <t>Education</t>
  </si>
  <si>
    <t>Health &amp; Social</t>
  </si>
  <si>
    <t>Other Comty</t>
  </si>
  <si>
    <t>Private HH</t>
  </si>
  <si>
    <t>Extra</t>
  </si>
  <si>
    <t>Construction</t>
  </si>
  <si>
    <t xml:space="preserve">         TABLE 2  Employment Status of Household Population 15 Years Old and Over and Total Underemployed</t>
  </si>
  <si>
    <t xml:space="preserve">Part-time Employment </t>
  </si>
  <si>
    <t>(Worked less than 40 Hours)</t>
  </si>
  <si>
    <t>(Worked 40 hours or more)</t>
  </si>
  <si>
    <t xml:space="preserve">Full-time Employment </t>
  </si>
  <si>
    <t>IX - Zamboanga Peninsula</t>
  </si>
  <si>
    <t>Total Population 15 Years Old and Over</t>
  </si>
  <si>
    <t>Employer</t>
  </si>
  <si>
    <t>Unpaid</t>
  </si>
  <si>
    <t>Difference</t>
  </si>
  <si>
    <t>National Capital Region</t>
  </si>
  <si>
    <t>Region IVA - CALABARZON</t>
  </si>
  <si>
    <t>Region IVB - MIMAROPA</t>
  </si>
  <si>
    <t>Region V- Bicol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</si>
  <si>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</si>
  <si>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</si>
  <si>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</si>
  <si>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</si>
  <si>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</si>
  <si>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</si>
  <si>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</si>
  <si>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Autonomous Region in Muslim Mindanao</t>
  </si>
  <si>
    <t>TABLE 3  Household Population 15 Years Old and Over, by Employment Status</t>
  </si>
  <si>
    <t>Sex and Age Group</t>
  </si>
  <si>
    <t>IV-A CALABARZON</t>
  </si>
  <si>
    <t>IV-B MIMAROPA</t>
  </si>
  <si>
    <t>Caraga</t>
  </si>
  <si>
    <t>CAR</t>
  </si>
  <si>
    <t>Cordillera Administrative Region</t>
  </si>
  <si>
    <t>Region I - Ilocos Region</t>
  </si>
  <si>
    <t>Region II - Cagayan Valley</t>
  </si>
  <si>
    <t>Region III - Central Luzon</t>
  </si>
  <si>
    <t>Underemployed</t>
  </si>
  <si>
    <t>Total Population 15 Years Old      and Over</t>
  </si>
  <si>
    <t>Not in the      Labor Force</t>
  </si>
  <si>
    <t>Sex and Age Group: January 2010</t>
  </si>
  <si>
    <t>Wage and salary workers</t>
  </si>
  <si>
    <t>corporation</t>
  </si>
  <si>
    <t>Self-employed</t>
  </si>
  <si>
    <t>C22-Total Number of Hours Worked During the Past Week</t>
  </si>
  <si>
    <t>Worked less than 40 hours</t>
  </si>
  <si>
    <t>less than 20 hours</t>
  </si>
  <si>
    <t>20 - 29</t>
  </si>
  <si>
    <t>30 - 39</t>
  </si>
  <si>
    <t>40 and over</t>
  </si>
  <si>
    <t>40 - 48</t>
  </si>
  <si>
    <t>49 and over</t>
  </si>
  <si>
    <t>Elementary Graduate</t>
  </si>
  <si>
    <t>College Graduate</t>
  </si>
  <si>
    <t>Not reported</t>
  </si>
  <si>
    <t>percent</t>
  </si>
  <si>
    <t>-</t>
  </si>
  <si>
    <t>Number (in thousands)</t>
  </si>
  <si>
    <t xml:space="preserve">   I - Ilocos Region</t>
  </si>
  <si>
    <t xml:space="preserve">   II - Cagayan Valley</t>
  </si>
  <si>
    <t xml:space="preserve">   III - Central Luzon</t>
  </si>
  <si>
    <t xml:space="preserve">   IV-A - CALABARZON</t>
  </si>
  <si>
    <t xml:space="preserve">   IV-B - MIMAROPA</t>
  </si>
  <si>
    <t xml:space="preserve">   V - Bicol Region</t>
  </si>
  <si>
    <t xml:space="preserve">   VI - Western Visayas</t>
  </si>
  <si>
    <t xml:space="preserve">   VII - Central Visayas</t>
  </si>
  <si>
    <t xml:space="preserve">   VIII - Eastern Visayas</t>
  </si>
  <si>
    <t xml:space="preserve">   IX - Zamboanga Peninsula</t>
  </si>
  <si>
    <t xml:space="preserve">   X - Northern Mindanao</t>
  </si>
  <si>
    <t xml:space="preserve">   XI - Davao Region</t>
  </si>
  <si>
    <t xml:space="preserve">   XII - SOCCSKSARGEN</t>
  </si>
  <si>
    <t>Autonomous Region  in Muslim Mindanao</t>
  </si>
  <si>
    <t xml:space="preserve">   National Capital Region</t>
  </si>
  <si>
    <t xml:space="preserve">   Cordillera Administrative Region</t>
  </si>
  <si>
    <t xml:space="preserve">   Autonomous Region  in Muslim Mindanao</t>
  </si>
  <si>
    <t xml:space="preserve">   Caraga</t>
  </si>
  <si>
    <t xml:space="preserve">         TABLE 2  Number and Percentage Distribution of Household Population 15 Years Old and Over</t>
  </si>
  <si>
    <t>by Employment Status and Region: January 2010</t>
  </si>
  <si>
    <t xml:space="preserve">   15 - 24</t>
  </si>
  <si>
    <t xml:space="preserve">   25 - 34</t>
  </si>
  <si>
    <t xml:space="preserve">   35 - 44</t>
  </si>
  <si>
    <t xml:space="preserve">   45 - 54</t>
  </si>
  <si>
    <t xml:space="preserve">   55 - 64</t>
  </si>
  <si>
    <r>
      <t xml:space="preserve">Source:  </t>
    </r>
    <r>
      <rPr>
        <sz val="11"/>
        <rFont val="Tahoma"/>
        <family val="2"/>
      </rPr>
      <t>National Statistics Office, January 2010 Labor Force Survey</t>
    </r>
  </si>
  <si>
    <t xml:space="preserve">               (In Percent)</t>
  </si>
  <si>
    <t>Highest Grade Completed</t>
  </si>
  <si>
    <t>Not in the labor force</t>
  </si>
  <si>
    <t xml:space="preserve">   **Age 15 and Over</t>
  </si>
  <si>
    <t xml:space="preserve">   C06-Sex</t>
  </si>
  <si>
    <t>Table 6. C06-Sex and **Age 15 and Over by Emp Status_new</t>
  </si>
  <si>
    <t>Emp Status_new</t>
  </si>
  <si>
    <t xml:space="preserve">   Total</t>
  </si>
  <si>
    <t xml:space="preserve">   Male</t>
  </si>
  <si>
    <t xml:space="preserve">   Female</t>
  </si>
  <si>
    <t>t</t>
  </si>
  <si>
    <t>C18-Kind of Business (Major Group)</t>
  </si>
  <si>
    <t>AGRICULTURE</t>
  </si>
  <si>
    <t>Agriculture hunting and forestry</t>
  </si>
  <si>
    <t>INDUSTRY</t>
  </si>
  <si>
    <t>Electricity Gas &amp;water</t>
  </si>
  <si>
    <t>SERVICES</t>
  </si>
  <si>
    <t>Worked for private household</t>
  </si>
  <si>
    <t>Worked for private establishment</t>
  </si>
  <si>
    <t>Worked with pay on own family-operated</t>
  </si>
  <si>
    <t>farm or business</t>
  </si>
  <si>
    <t>Self-employed without any paid employee</t>
  </si>
  <si>
    <t>Employer in own family-operated farm or business</t>
  </si>
  <si>
    <t xml:space="preserve">Worked without pay on own </t>
  </si>
  <si>
    <t>family-operated farm or business</t>
  </si>
  <si>
    <t>Private household</t>
  </si>
  <si>
    <t>Private establishment</t>
  </si>
  <si>
    <t>Government</t>
  </si>
  <si>
    <t>With Pay</t>
  </si>
  <si>
    <t>with a job not at work</t>
  </si>
  <si>
    <t>(In thousands. Details may not add up to totals due to rounding.)</t>
  </si>
  <si>
    <t>Broad Industry Group</t>
  </si>
  <si>
    <t>Employer in own</t>
  </si>
  <si>
    <t>Worked without pay</t>
  </si>
  <si>
    <t>without any</t>
  </si>
  <si>
    <t>family-operated</t>
  </si>
  <si>
    <t>on own family-operated</t>
  </si>
  <si>
    <t>paid employee</t>
  </si>
  <si>
    <t>Class of Worker_new</t>
  </si>
  <si>
    <t>wage and salary</t>
  </si>
  <si>
    <t>Table 11. C18-Kind of Business (Major Group) by Class of Worker_new</t>
  </si>
  <si>
    <t>Table 13. C18-Kind of Business (Major Group) by C22-Total hours worked_new</t>
  </si>
  <si>
    <t>C22-Total hours worked_new</t>
  </si>
  <si>
    <t>Worked 40 hours and over</t>
  </si>
  <si>
    <t>In percent</t>
  </si>
  <si>
    <t>2011</t>
  </si>
  <si>
    <t>* less than 500</t>
  </si>
  <si>
    <t>- zero value</t>
  </si>
  <si>
    <t>with value but 0.0- less than 0.1 percent</t>
  </si>
  <si>
    <t xml:space="preserve">   Number (in thousands)</t>
  </si>
  <si>
    <t>Broad  Industry Group</t>
  </si>
  <si>
    <t xml:space="preserve">         TABLE 2  Percent Distribution of Population 15 Years Old and Over by Employment Status </t>
  </si>
  <si>
    <t>TABLE 3  Percent Distribution of Population 15 Years Old and Over by Employment Status</t>
  </si>
  <si>
    <t>TABLE 5   Percent Distribution of Employed Persons by Major Occupation Group</t>
  </si>
  <si>
    <t>TABLE 6 Percent Distribution of Employed Persons by Class of Worker</t>
  </si>
  <si>
    <t>TABLE 9  Percent Distribution of Employed Persons Wanting More Hours of Work by Hours of Work</t>
  </si>
  <si>
    <t>TABLE 10  Percent Distribution of Unemployed Persons by Highest Grade</t>
  </si>
  <si>
    <t>Worked for government and government-controlled</t>
  </si>
  <si>
    <t>in own family-operated</t>
  </si>
  <si>
    <t>TABLE 4 Percent Distribution of Employed Persons by Major Industry Group</t>
  </si>
  <si>
    <t>TABLE 8  Percent Distribution of Employed Persons by Class of Worker by Broad Industry Group</t>
  </si>
  <si>
    <r>
      <t xml:space="preserve">Source:  </t>
    </r>
    <r>
      <rPr>
        <sz val="11"/>
        <rFont val="Tahoma"/>
        <family val="2"/>
      </rPr>
      <t>National Statistics Office,</t>
    </r>
    <r>
      <rPr>
        <i/>
        <sz val="11"/>
        <rFont val="Tahoma"/>
        <family val="2"/>
      </rPr>
      <t xml:space="preserve"> January 2011 and January 2012 Labor Force Survey</t>
    </r>
  </si>
  <si>
    <t>TABLE 8  Employed Persons by Class of Worker and Broad Industry Group, Philippines: January 2011 and January 2012</t>
  </si>
  <si>
    <t>2012</t>
  </si>
  <si>
    <t>January 2011 and January 2012</t>
  </si>
  <si>
    <r>
      <t>Source</t>
    </r>
    <r>
      <rPr>
        <b/>
        <i/>
        <sz val="12"/>
        <rFont val="Tahoma"/>
        <family val="2"/>
      </rPr>
      <t>:</t>
    </r>
    <r>
      <rPr>
        <i/>
        <sz val="12"/>
        <rFont val="Tahoma"/>
        <family val="2"/>
      </rPr>
      <t xml:space="preserve">  </t>
    </r>
    <r>
      <rPr>
        <sz val="11"/>
        <rFont val="Tahoma"/>
        <family val="2"/>
      </rPr>
      <t>National Statistics Office,</t>
    </r>
    <r>
      <rPr>
        <i/>
        <sz val="11"/>
        <rFont val="Tahoma"/>
        <family val="2"/>
      </rPr>
      <t xml:space="preserve"> January 2011 and January 2012 Labor Force Survey</t>
    </r>
  </si>
  <si>
    <t>and Hours of Work, Philippines:  January 2011 and January 2012</t>
  </si>
  <si>
    <t>by Broad Industry Group:  January 2011 and January 2012</t>
  </si>
  <si>
    <t>IVA - CALABARZON</t>
  </si>
  <si>
    <t>IVB - MIMAROPA</t>
  </si>
  <si>
    <t xml:space="preserve">   IVA - CALABARZON</t>
  </si>
  <si>
    <t xml:space="preserve">   IVB - MIMAROPA</t>
  </si>
  <si>
    <r>
      <t>Source</t>
    </r>
    <r>
      <rPr>
        <b/>
        <i/>
        <sz val="12"/>
        <rFont val="Tahoma"/>
        <family val="2"/>
      </rPr>
      <t>:</t>
    </r>
    <r>
      <rPr>
        <sz val="12"/>
        <rFont val="Tahoma"/>
        <family val="2"/>
      </rPr>
      <t xml:space="preserve">  </t>
    </r>
    <r>
      <rPr>
        <sz val="11"/>
        <rFont val="Tahoma"/>
        <family val="2"/>
      </rPr>
      <t xml:space="preserve">National Statistics Office, </t>
    </r>
    <r>
      <rPr>
        <i/>
        <sz val="11"/>
        <rFont val="Tahoma"/>
        <family val="2"/>
      </rPr>
      <t>January 2011 and January 2012 Labor Force Survey</t>
    </r>
  </si>
  <si>
    <r>
      <rPr>
        <i/>
        <sz val="11"/>
        <rFont val="Tahoma"/>
        <family val="2"/>
      </rPr>
      <t>Source:</t>
    </r>
    <r>
      <rPr>
        <sz val="11"/>
        <rFont val="Tahoma"/>
        <family val="2"/>
      </rPr>
      <t xml:space="preserve">  National Statistics Office, </t>
    </r>
    <r>
      <rPr>
        <i/>
        <sz val="11"/>
        <rFont val="Tahoma"/>
        <family val="2"/>
      </rPr>
      <t>January 2011 and January 2012 Labor Force Survey</t>
    </r>
  </si>
  <si>
    <t>New Employment Criteria (jul 05 2005)</t>
  </si>
  <si>
    <t>IN THE LABOR FORCE</t>
  </si>
  <si>
    <t>EMPLOYED</t>
  </si>
  <si>
    <t>UNEMPLOYED</t>
  </si>
  <si>
    <t>NOT IN THE LABOR FORCE</t>
  </si>
  <si>
    <t>Region XIII - Caraga</t>
  </si>
  <si>
    <t>blank</t>
  </si>
  <si>
    <t>UNDEREMPLOYED</t>
  </si>
  <si>
    <t xml:space="preserve">   C07-Age (15 &amp; Over)</t>
  </si>
  <si>
    <t>65  and Over</t>
  </si>
  <si>
    <t>Water supply</t>
  </si>
  <si>
    <t>Agriculture, hunting and forestry</t>
  </si>
  <si>
    <t>Mining and quarrying</t>
  </si>
  <si>
    <t>Electricity, gas and water</t>
  </si>
  <si>
    <t xml:space="preserve">    Wholesale and retail trade, repair of motor vehicles</t>
  </si>
  <si>
    <t xml:space="preserve">       and motorcycles</t>
  </si>
  <si>
    <t xml:space="preserve">    Transportation and storage</t>
  </si>
  <si>
    <t xml:space="preserve">    Accommodation and food service activities</t>
  </si>
  <si>
    <t xml:space="preserve">    Financial and insurance activities</t>
  </si>
  <si>
    <t xml:space="preserve">    Real estate activities</t>
  </si>
  <si>
    <t xml:space="preserve">    Human health and social work activities</t>
  </si>
  <si>
    <t xml:space="preserve">    Arts, entertainment and recreation</t>
  </si>
  <si>
    <t xml:space="preserve">    Other service activities</t>
  </si>
  <si>
    <t xml:space="preserve">    Activities of households as employers; undifferentiated goods</t>
  </si>
  <si>
    <t xml:space="preserve">           and services-producing activities of households for own use</t>
  </si>
  <si>
    <t xml:space="preserve">    Activities of extraterritorial organizations and bodies</t>
  </si>
  <si>
    <t xml:space="preserve">    Information and communication</t>
  </si>
  <si>
    <t xml:space="preserve">    Professional, scientific and technical activities</t>
  </si>
  <si>
    <t xml:space="preserve">    Administrative and support service activities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</si>
  <si>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</si>
  <si>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</si>
  <si>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</si>
  <si>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</si>
  <si>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</si>
  <si>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</si>
  <si>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</si>
  <si>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Human health and social work activities</t>
  </si>
  <si>
    <t>Other service activities</t>
  </si>
  <si>
    <t>Activities of households as employers; undifferentiated goods</t>
  </si>
  <si>
    <t>Activities of extraterritorial organizations and bodies</t>
  </si>
  <si>
    <t xml:space="preserve">       and services-producing activities of households for own use</t>
  </si>
  <si>
    <t xml:space="preserve">       social security</t>
  </si>
  <si>
    <t>TABLE 6 Number of Employed Persons by Class</t>
  </si>
  <si>
    <t>C25-Class of Worker (Primary Occupation)</t>
  </si>
  <si>
    <t>Worked for private establishments</t>
  </si>
  <si>
    <t>Worked for government or gov't owned or controlled corp</t>
  </si>
  <si>
    <t>Worked with pay on own-family operated farm/business</t>
  </si>
  <si>
    <t>Unpaid family worker</t>
  </si>
  <si>
    <t>Table 10. C18-Broad Industry Group by C25-Class of Worker (Primary Occupation)</t>
  </si>
  <si>
    <t>C18-Broad Industry Group</t>
  </si>
  <si>
    <t>Table 11. C18-Broad Industry Group by C22-Total hours worked</t>
  </si>
  <si>
    <t>C22-Total hours worked</t>
  </si>
  <si>
    <t>With a job not at work</t>
  </si>
  <si>
    <t>No grade completed</t>
  </si>
  <si>
    <t>Post Secondary</t>
  </si>
  <si>
    <t>Female</t>
  </si>
  <si>
    <t>Officials of the Government and Special Interest Organizations corporate Executives Managers Managing Proprietors and Supervisors</t>
  </si>
  <si>
    <t>Technicians and Associate Professionals</t>
  </si>
  <si>
    <t>Service Workers and Shop and Market Sales Workers</t>
  </si>
  <si>
    <t>Farmers Forestry Workers and Fishermen</t>
  </si>
  <si>
    <t>Trades and Related Workers</t>
  </si>
  <si>
    <t>Plant and Machine Operators and Assemblers</t>
  </si>
  <si>
    <t>Laborers and Unskilled Workers</t>
  </si>
  <si>
    <t>Special Occupations</t>
  </si>
  <si>
    <t>worked for private households</t>
  </si>
  <si>
    <t xml:space="preserve"> worked for private establishment</t>
  </si>
  <si>
    <t>worked for government or gov't owned or controlled corp</t>
  </si>
  <si>
    <t>self-employed</t>
  </si>
  <si>
    <t>employer</t>
  </si>
  <si>
    <t>With pay(family owned business)</t>
  </si>
  <si>
    <t>unpaid family worker</t>
  </si>
  <si>
    <t>Table 8</t>
  </si>
  <si>
    <t>C18-KIND OF BUSINESS(BROAD INDUSTRY GROUP)</t>
  </si>
  <si>
    <t>Table 9</t>
  </si>
  <si>
    <t>TABLE 9 Number of Employed Persons Wanting More Hours of Work by Broad Industry Group</t>
  </si>
  <si>
    <t xml:space="preserve"> (In thousands.  Details may not add up to totals due to rounding.)</t>
  </si>
  <si>
    <t>Part-time Employment</t>
  </si>
  <si>
    <t>(Worked less than 40 hours)</t>
  </si>
  <si>
    <t>Full-time Employment</t>
  </si>
  <si>
    <t>TABLE 9 Percent Distribution of Employed Persons Wanting More Hours of Work by Broad Industry Group</t>
  </si>
  <si>
    <t>Electricity, gas, steam, and air conditioning supply</t>
  </si>
  <si>
    <t xml:space="preserve">Water supply; sewerage, waste management and remediation activities </t>
  </si>
  <si>
    <t>Wholesale and retail trade; repair of motor vehicles</t>
  </si>
  <si>
    <t xml:space="preserve">Public administration and defense; compulsory </t>
  </si>
  <si>
    <t>Arts, entertainment, and recreation</t>
  </si>
  <si>
    <t>C24-Class of Worker (Primary Occupation)</t>
  </si>
  <si>
    <t>C20-Total Number of Hours Worked during the past week</t>
  </si>
  <si>
    <t>At work</t>
  </si>
  <si>
    <t>Elementary Undergraduate</t>
  </si>
  <si>
    <t>High School Undergraduate</t>
  </si>
  <si>
    <t>High School Graduate</t>
  </si>
  <si>
    <t>Post Secondary Undergraduate</t>
  </si>
  <si>
    <t>Post Secondary Graduate</t>
  </si>
  <si>
    <t>College Undergraduate</t>
  </si>
  <si>
    <t>Table 1. Region by New Employment Criteria (jul 05, 2005), C22-Want More Hours of Work</t>
  </si>
  <si>
    <t>Table 4. C18-Major Industry Group</t>
  </si>
  <si>
    <t>C18-Major Industry Group</t>
  </si>
  <si>
    <t>Electricity gas steam and air conditioning supply</t>
  </si>
  <si>
    <t>Water supply; sewerage waste management and remediation activities</t>
  </si>
  <si>
    <t>Wholesale and retail trade; repair of motor vehicles and motorcycles</t>
  </si>
  <si>
    <t>Professional scientific and technical activities</t>
  </si>
  <si>
    <t>Public administration and defense; compulsory social security</t>
  </si>
  <si>
    <t>Arts entertainment and recreation</t>
  </si>
  <si>
    <t>Activities of households as employers; undifferentiated goods and services-producing activities of households for own use</t>
  </si>
  <si>
    <t>Table 5. C16-Major Occupation Group</t>
  </si>
  <si>
    <t>C16-Major Occupation Group</t>
  </si>
  <si>
    <t>Table 6. C24-Class of Worker (Primary Occupation)</t>
  </si>
  <si>
    <t>C18-Kind of Business (Broad Industry Group)</t>
  </si>
  <si>
    <t>Highest Grade Completed2</t>
  </si>
  <si>
    <t xml:space="preserve">   65 and over</t>
  </si>
  <si>
    <t xml:space="preserve">   Not reported</t>
  </si>
  <si>
    <t xml:space="preserve">TABLE 8  Percent Distribution of Employed Persons by Number of Hours Worked </t>
  </si>
  <si>
    <t>TABLE 7 Percent Distribution of Employed Persons by Class of Worker and Broad Industry Group</t>
  </si>
  <si>
    <t xml:space="preserve">Post Secondary </t>
  </si>
  <si>
    <t>C22-Want More Hours of Work</t>
  </si>
  <si>
    <t>yes</t>
  </si>
  <si>
    <t>Percent</t>
  </si>
  <si>
    <t>Table 2. Region by New Employment Criteria (jul 05, 2005), C22-Want More Hours of Work</t>
  </si>
  <si>
    <t>Table 3. C06-Sex and C07-Age (15 &amp; Over) by New Employment Criteria (jul 05, 2005)</t>
  </si>
  <si>
    <t>Table 8. C20-Total Number of Hours Worked during the past week</t>
  </si>
  <si>
    <t>MEAN HOURS OF WORK</t>
  </si>
  <si>
    <t>Table 9. C18-Kind of Business (Broad Industry Group) by C24-Class of Worker (Primary Occupation)</t>
  </si>
  <si>
    <t>Table 10. C18-Kind of Business (Broad Industry Group) by C20-Total Number of Hours Worked during the past week</t>
  </si>
  <si>
    <t>Table 11. Highest Grade Completed2</t>
  </si>
  <si>
    <t xml:space="preserve">           0.0 - less than 0.1 percent</t>
  </si>
  <si>
    <t xml:space="preserve"> (in '000)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</si>
  <si>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2015 Labor Force Survey</t>
    </r>
  </si>
  <si>
    <t>January 2015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</si>
  <si>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2014 and January 2015 Labor Force Survey</t>
    </r>
  </si>
  <si>
    <t xml:space="preserve">TABLE 3  Number and Percent Distribution of Household Population 15 Years Old and Over </t>
  </si>
  <si>
    <t>TABLE 5   Number and Percent Distribution of Employed Persons</t>
  </si>
  <si>
    <t>TABLE 8  Number and Percent Distribution of Employed Persons by Number</t>
  </si>
  <si>
    <t xml:space="preserve">  January 2015</t>
  </si>
  <si>
    <t>and Hours of Work: January 2015</t>
  </si>
  <si>
    <t>Completed: January 2014 and January 2015</t>
  </si>
  <si>
    <t>Note:  The Province of Leyte was not covered in the January 2015 LFS.</t>
  </si>
  <si>
    <t>LESS REGION 8</t>
  </si>
  <si>
    <t>LESS LEYTE</t>
  </si>
  <si>
    <t xml:space="preserve">              estimates comparable with the January 2014 estimates.</t>
  </si>
  <si>
    <t>Table 7. C20-Total Number of Hours Worked during the past week, C20-Total Number of Hours Worked during the past week</t>
  </si>
  <si>
    <t xml:space="preserve">   C20-Total Number of Hours Worked during the past week</t>
  </si>
  <si>
    <t>Notes:  The Province of Leyte was not covered in the January 2015 LFS.</t>
  </si>
  <si>
    <t>LFPR</t>
  </si>
  <si>
    <t>EMP RATE</t>
  </si>
  <si>
    <t>UNEMP RATE</t>
  </si>
  <si>
    <t>UNDEREMP RATE</t>
  </si>
  <si>
    <t xml:space="preserve">          Calculation of the January 2015 estimates excludes data from all the provinces of Region 8 to make these </t>
  </si>
  <si>
    <t>Visibly</t>
  </si>
  <si>
    <t>40 hours and over</t>
  </si>
  <si>
    <t>underemp who worked</t>
  </si>
  <si>
    <t xml:space="preserve">          Calculation of the January 2015 estimates excludes data from all other provinces of Region 8 to make these </t>
  </si>
  <si>
    <t>Sector</t>
  </si>
  <si>
    <t>TABLE 1   Labor Force Participation, Employment, Unemployment and Underemployment Rates, by Region:  January 2016</t>
  </si>
  <si>
    <t>Note:  The Province of Leyte was not covered in the January 2016 LFS.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</si>
  <si>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2016 Labor Force Survey</t>
    </r>
  </si>
  <si>
    <t xml:space="preserve">          Calculation of the January 2016 estimates excludes data from all other provinces of Region 8 to make these </t>
  </si>
  <si>
    <t xml:space="preserve">              estimates comparable with the January 2015 estimates.</t>
  </si>
  <si>
    <t xml:space="preserve"> Persons Based on a Past Week Reference Period, by Region:  January 2016</t>
  </si>
  <si>
    <t xml:space="preserve">  and by  Region:  January 2016</t>
  </si>
  <si>
    <t>by Employment Status, by Sex and Age Group: January 2016</t>
  </si>
  <si>
    <t>Notes:  The Province of Leyte was not covered in the January 2016 LFS.</t>
  </si>
  <si>
    <t xml:space="preserve"> by Sex and Age Group: January 2016</t>
  </si>
  <si>
    <t>January 2016</t>
  </si>
  <si>
    <t>TABLE 4  Employed Persons by Major Industry Group: January 2015 and January 2016</t>
  </si>
  <si>
    <t>January 2015 and January 2016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</si>
  <si>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2015 and January 2016 Labor Force Survey</t>
    </r>
  </si>
  <si>
    <t>by Major Occupation Group: January 2015 and January 2016</t>
  </si>
  <si>
    <t xml:space="preserve"> January 2015 and January 2016</t>
  </si>
  <si>
    <t>of Worker: January 2015 and January 2016</t>
  </si>
  <si>
    <t xml:space="preserve">  January 2016</t>
  </si>
  <si>
    <t>of Hours Worked During the Past Week: January 2015 and January 2016</t>
  </si>
  <si>
    <t>During the Past Week: January 2015 and January 2016</t>
  </si>
  <si>
    <t>TABLE 7 Number of Employed Persons by Class of Worker and Broad Industry Group: January 2016</t>
  </si>
  <si>
    <t>and Hours of Work: January 2016</t>
  </si>
  <si>
    <t>Completed: January 2015 and January 2016</t>
  </si>
  <si>
    <t>TABLE 9 Percent Distribution of Employed Persons Wanting More Hours of Work by Sector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</si>
  <si>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July 2016 Labor Force Survey</t>
    </r>
  </si>
  <si>
    <t>and Hours of Work: July 2016</t>
  </si>
</sst>
</file>

<file path=xl/styles.xml><?xml version="1.0" encoding="utf-8"?>
<styleSheet xmlns="http://schemas.openxmlformats.org/spreadsheetml/2006/main">
  <numFmts count="11">
    <numFmt numFmtId="43" formatCode="_(* #,##0.00_);_(* \(#,##0.00\);_(* &quot;-&quot;??_);_(@_)"/>
    <numFmt numFmtId="164" formatCode="#,##0.0_);\(#,##0.0\)"/>
    <numFmt numFmtId="165" formatCode="0.0_);\(0.0\)"/>
    <numFmt numFmtId="166" formatCode="0.0"/>
    <numFmt numFmtId="167" formatCode="_(* #,##0.0_);_(* \(#,##0.0\);_(* &quot;-&quot;??_);_(@_)"/>
    <numFmt numFmtId="168" formatCode="_(* #,##0_);_(* \(#,##0\);_(* &quot;-&quot;??_);_(@_)"/>
    <numFmt numFmtId="169" formatCode="#,##0.0"/>
    <numFmt numFmtId="170" formatCode="#,##0\ \ \ _);[Red]\(#,##0\)"/>
    <numFmt numFmtId="171" formatCode="0.00_);\(0.00\)"/>
    <numFmt numFmtId="172" formatCode="#,##0.000_);\(#,##0.000\)"/>
    <numFmt numFmtId="173" formatCode="\ \ \ 000"/>
  </numFmts>
  <fonts count="14">
    <font>
      <sz val="10"/>
      <name val="Courier"/>
    </font>
    <font>
      <sz val="10"/>
      <name val="Arial"/>
      <family val="2"/>
    </font>
    <font>
      <sz val="10"/>
      <name val="Courier"/>
      <family val="3"/>
    </font>
    <font>
      <sz val="10"/>
      <name val="Tahoma"/>
      <family val="2"/>
    </font>
    <font>
      <b/>
      <sz val="10"/>
      <name val="Courier"/>
      <family val="3"/>
    </font>
    <font>
      <sz val="11"/>
      <name val="Tahoma"/>
      <family val="2"/>
    </font>
    <font>
      <i/>
      <sz val="11"/>
      <name val="Tahoma"/>
      <family val="2"/>
    </font>
    <font>
      <b/>
      <sz val="11"/>
      <name val="Tahoma"/>
      <family val="2"/>
    </font>
    <font>
      <sz val="11"/>
      <color indexed="10"/>
      <name val="Tahoma"/>
      <family val="2"/>
    </font>
    <font>
      <b/>
      <sz val="10"/>
      <name val="Tahoma"/>
      <family val="2"/>
    </font>
    <font>
      <b/>
      <i/>
      <sz val="12"/>
      <name val="Tahoma"/>
      <family val="2"/>
    </font>
    <font>
      <sz val="12"/>
      <name val="Tahoma"/>
      <family val="2"/>
    </font>
    <font>
      <i/>
      <sz val="12"/>
      <name val="Tahoma"/>
      <family val="2"/>
    </font>
    <font>
      <sz val="11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37" fontId="0" fillId="0" borderId="0"/>
    <xf numFmtId="43" fontId="1" fillId="0" borderId="0" applyFont="0" applyFill="0" applyBorder="0" applyAlignment="0" applyProtection="0"/>
    <xf numFmtId="37" fontId="2" fillId="0" borderId="0"/>
    <xf numFmtId="37" fontId="2" fillId="0" borderId="0"/>
    <xf numFmtId="37" fontId="2" fillId="0" borderId="0"/>
  </cellStyleXfs>
  <cellXfs count="344">
    <xf numFmtId="37" fontId="0" fillId="0" borderId="0" xfId="0"/>
    <xf numFmtId="37" fontId="3" fillId="0" borderId="0" xfId="0" applyFont="1"/>
    <xf numFmtId="37" fontId="5" fillId="0" borderId="0" xfId="0" applyFont="1" applyAlignment="1">
      <alignment horizontal="center"/>
    </xf>
    <xf numFmtId="37" fontId="5" fillId="0" borderId="0" xfId="0" applyFont="1"/>
    <xf numFmtId="37" fontId="5" fillId="0" borderId="1" xfId="0" applyFont="1" applyBorder="1"/>
    <xf numFmtId="37" fontId="5" fillId="0" borderId="0" xfId="0" applyFont="1" applyAlignment="1" applyProtection="1">
      <alignment horizontal="left"/>
    </xf>
    <xf numFmtId="37" fontId="5" fillId="0" borderId="0" xfId="0" applyFont="1" applyBorder="1"/>
    <xf numFmtId="37" fontId="5" fillId="0" borderId="0" xfId="0" applyFont="1" applyAlignment="1">
      <alignment vertical="center"/>
    </xf>
    <xf numFmtId="3" fontId="5" fillId="0" borderId="0" xfId="0" applyNumberFormat="1" applyFont="1"/>
    <xf numFmtId="37" fontId="5" fillId="0" borderId="0" xfId="0" applyFont="1" applyAlignment="1" applyProtection="1">
      <alignment horizontal="center"/>
    </xf>
    <xf numFmtId="37" fontId="6" fillId="0" borderId="0" xfId="0" applyFont="1" applyAlignment="1">
      <alignment horizontal="left"/>
    </xf>
    <xf numFmtId="37" fontId="7" fillId="0" borderId="0" xfId="0" applyFont="1" applyAlignment="1" applyProtection="1">
      <alignment horizontal="left"/>
    </xf>
    <xf numFmtId="37" fontId="7" fillId="0" borderId="0" xfId="0" applyFont="1"/>
    <xf numFmtId="37" fontId="5" fillId="0" borderId="0" xfId="0" applyFont="1" applyAlignment="1" applyProtection="1">
      <alignment horizontal="fill"/>
    </xf>
    <xf numFmtId="168" fontId="5" fillId="0" borderId="0" xfId="1" applyNumberFormat="1" applyFont="1" applyAlignment="1">
      <alignment horizontal="right" vertical="justify"/>
    </xf>
    <xf numFmtId="37" fontId="5" fillId="0" borderId="0" xfId="0" quotePrefix="1" applyFont="1" applyAlignment="1" applyProtection="1">
      <alignment horizontal="left"/>
    </xf>
    <xf numFmtId="37" fontId="7" fillId="0" borderId="0" xfId="0" quotePrefix="1" applyFont="1" applyAlignment="1" applyProtection="1">
      <alignment horizontal="left"/>
    </xf>
    <xf numFmtId="37" fontId="5" fillId="0" borderId="0" xfId="3" applyFont="1" applyBorder="1" applyAlignment="1">
      <alignment vertical="center"/>
    </xf>
    <xf numFmtId="37" fontId="5" fillId="0" borderId="0" xfId="3" applyFont="1" applyAlignment="1">
      <alignment vertical="center"/>
    </xf>
    <xf numFmtId="37" fontId="5" fillId="0" borderId="2" xfId="3" applyFont="1" applyBorder="1"/>
    <xf numFmtId="37" fontId="5" fillId="0" borderId="1" xfId="3" applyFont="1" applyBorder="1" applyAlignment="1">
      <alignment vertical="center"/>
    </xf>
    <xf numFmtId="170" fontId="5" fillId="0" borderId="1" xfId="1" applyNumberFormat="1" applyFont="1" applyBorder="1" applyAlignment="1">
      <alignment vertical="center"/>
    </xf>
    <xf numFmtId="37" fontId="5" fillId="0" borderId="1" xfId="3" applyFont="1" applyBorder="1"/>
    <xf numFmtId="37" fontId="5" fillId="0" borderId="1" xfId="3" applyFont="1" applyFill="1" applyBorder="1"/>
    <xf numFmtId="37" fontId="5" fillId="0" borderId="1" xfId="3" applyFont="1" applyBorder="1" applyAlignment="1">
      <alignment horizontal="right"/>
    </xf>
    <xf numFmtId="170" fontId="5" fillId="0" borderId="0" xfId="1" applyNumberFormat="1" applyFont="1" applyBorder="1" applyAlignment="1">
      <alignment vertical="center"/>
    </xf>
    <xf numFmtId="37" fontId="5" fillId="0" borderId="0" xfId="3" applyFont="1" applyBorder="1"/>
    <xf numFmtId="37" fontId="5" fillId="0" borderId="0" xfId="3" applyFont="1" applyFill="1" applyBorder="1"/>
    <xf numFmtId="37" fontId="5" fillId="0" borderId="0" xfId="3" applyFont="1" applyBorder="1" applyAlignment="1">
      <alignment horizontal="right"/>
    </xf>
    <xf numFmtId="37" fontId="5" fillId="0" borderId="0" xfId="3" applyFont="1"/>
    <xf numFmtId="37" fontId="5" fillId="0" borderId="0" xfId="3" applyFont="1" applyFill="1"/>
    <xf numFmtId="37" fontId="5" fillId="0" borderId="0" xfId="3" applyFont="1" applyAlignment="1">
      <alignment horizontal="right"/>
    </xf>
    <xf numFmtId="37" fontId="5" fillId="0" borderId="0" xfId="0" applyFont="1" applyAlignment="1">
      <alignment horizontal="right"/>
    </xf>
    <xf numFmtId="167" fontId="7" fillId="0" borderId="0" xfId="1" applyNumberFormat="1" applyFont="1" applyAlignment="1">
      <alignment horizontal="right" vertical="justify"/>
    </xf>
    <xf numFmtId="167" fontId="5" fillId="0" borderId="0" xfId="1" applyNumberFormat="1" applyFont="1" applyAlignment="1">
      <alignment horizontal="right" vertical="justify"/>
    </xf>
    <xf numFmtId="37" fontId="7" fillId="0" borderId="0" xfId="0" applyFont="1" applyAlignment="1" applyProtection="1">
      <alignment horizontal="left" vertical="justify"/>
    </xf>
    <xf numFmtId="37" fontId="5" fillId="0" borderId="0" xfId="0" quotePrefix="1" applyFont="1" applyAlignment="1">
      <alignment horizontal="right" vertical="justify"/>
    </xf>
    <xf numFmtId="164" fontId="5" fillId="0" borderId="0" xfId="0" applyNumberFormat="1" applyFont="1" applyAlignment="1">
      <alignment horizontal="right" vertical="justify"/>
    </xf>
    <xf numFmtId="168" fontId="7" fillId="0" borderId="0" xfId="1" applyNumberFormat="1" applyFont="1" applyBorder="1" applyAlignment="1">
      <alignment horizontal="right" vertical="justify"/>
    </xf>
    <xf numFmtId="168" fontId="5" fillId="0" borderId="0" xfId="1" applyNumberFormat="1" applyFont="1" applyBorder="1" applyAlignment="1">
      <alignment horizontal="right" vertical="justify"/>
    </xf>
    <xf numFmtId="3" fontId="3" fillId="0" borderId="0" xfId="0" applyNumberFormat="1" applyFont="1"/>
    <xf numFmtId="3" fontId="9" fillId="0" borderId="0" xfId="0" applyNumberFormat="1" applyFont="1"/>
    <xf numFmtId="3" fontId="3" fillId="0" borderId="0" xfId="0" applyNumberFormat="1" applyFont="1" applyAlignment="1">
      <alignment horizontal="right"/>
    </xf>
    <xf numFmtId="168" fontId="5" fillId="0" borderId="0" xfId="1" quotePrefix="1" applyNumberFormat="1" applyFont="1" applyAlignment="1">
      <alignment horizontal="right" vertical="justify"/>
    </xf>
    <xf numFmtId="168" fontId="5" fillId="0" borderId="0" xfId="1" applyNumberFormat="1" applyFont="1"/>
    <xf numFmtId="168" fontId="5" fillId="0" borderId="0" xfId="1" applyNumberFormat="1" applyFont="1" applyAlignment="1">
      <alignment horizontal="right"/>
    </xf>
    <xf numFmtId="37" fontId="5" fillId="0" borderId="0" xfId="0" applyFont="1" applyAlignment="1">
      <alignment horizontal="right" vertical="justify"/>
    </xf>
    <xf numFmtId="49" fontId="5" fillId="0" borderId="2" xfId="0" applyNumberFormat="1" applyFont="1" applyBorder="1" applyAlignment="1" applyProtection="1">
      <alignment horizontal="right" vertical="justify"/>
    </xf>
    <xf numFmtId="1" fontId="5" fillId="0" borderId="1" xfId="0" applyNumberFormat="1" applyFont="1" applyBorder="1" applyAlignment="1" applyProtection="1">
      <alignment horizontal="right" vertical="justify"/>
    </xf>
    <xf numFmtId="168" fontId="7" fillId="0" borderId="0" xfId="1" applyNumberFormat="1" applyFont="1"/>
    <xf numFmtId="37" fontId="5" fillId="0" borderId="0" xfId="0" applyFont="1" applyBorder="1" applyAlignment="1" applyProtection="1"/>
    <xf numFmtId="37" fontId="5" fillId="0" borderId="0" xfId="0" applyFont="1" applyAlignment="1">
      <alignment horizontal="left"/>
    </xf>
    <xf numFmtId="0" fontId="5" fillId="0" borderId="0" xfId="0" applyNumberFormat="1" applyFont="1"/>
    <xf numFmtId="3" fontId="7" fillId="0" borderId="0" xfId="0" applyNumberFormat="1" applyFont="1"/>
    <xf numFmtId="164" fontId="5" fillId="0" borderId="0" xfId="0" applyNumberFormat="1" applyFont="1"/>
    <xf numFmtId="166" fontId="5" fillId="0" borderId="0" xfId="0" applyNumberFormat="1" applyFont="1"/>
    <xf numFmtId="164" fontId="5" fillId="0" borderId="0" xfId="0" applyNumberFormat="1" applyFont="1" applyAlignment="1">
      <alignment horizontal="right"/>
    </xf>
    <xf numFmtId="37" fontId="5" fillId="0" borderId="0" xfId="0" applyFont="1" applyBorder="1" applyAlignment="1" applyProtection="1">
      <alignment horizontal="right" vertical="center" wrapText="1"/>
    </xf>
    <xf numFmtId="37" fontId="5" fillId="0" borderId="0" xfId="0" applyFont="1" applyAlignment="1">
      <alignment horizontal="left" vertical="justify"/>
    </xf>
    <xf numFmtId="37" fontId="5" fillId="0" borderId="0" xfId="0" applyFont="1" applyAlignment="1" applyProtection="1">
      <alignment horizontal="left" vertical="justify"/>
    </xf>
    <xf numFmtId="3" fontId="5" fillId="0" borderId="0" xfId="0" applyNumberFormat="1" applyFont="1" applyBorder="1"/>
    <xf numFmtId="3" fontId="7" fillId="0" borderId="0" xfId="0" quotePrefix="1" applyNumberFormat="1" applyFont="1"/>
    <xf numFmtId="3" fontId="5" fillId="0" borderId="0" xfId="0" quotePrefix="1" applyNumberFormat="1" applyFont="1"/>
    <xf numFmtId="0" fontId="5" fillId="0" borderId="4" xfId="0" applyNumberFormat="1" applyFont="1" applyBorder="1" applyAlignment="1">
      <alignment horizontal="right" vertical="center"/>
    </xf>
    <xf numFmtId="0" fontId="5" fillId="0" borderId="5" xfId="0" applyNumberFormat="1" applyFont="1" applyBorder="1" applyAlignment="1">
      <alignment horizontal="right" vertical="center"/>
    </xf>
    <xf numFmtId="0" fontId="5" fillId="0" borderId="6" xfId="0" applyNumberFormat="1" applyFont="1" applyBorder="1" applyAlignment="1">
      <alignment horizontal="right" vertical="center"/>
    </xf>
    <xf numFmtId="0" fontId="7" fillId="0" borderId="0" xfId="0" applyNumberFormat="1" applyFont="1"/>
    <xf numFmtId="37" fontId="5" fillId="0" borderId="0" xfId="0" applyFont="1" applyBorder="1" applyAlignment="1" applyProtection="1">
      <alignment horizontal="center"/>
    </xf>
    <xf numFmtId="166" fontId="5" fillId="0" borderId="2" xfId="0" applyNumberFormat="1" applyFont="1" applyBorder="1" applyAlignment="1">
      <alignment horizontal="right"/>
    </xf>
    <xf numFmtId="37" fontId="5" fillId="0" borderId="7" xfId="0" applyFont="1" applyBorder="1" applyAlignment="1">
      <alignment horizontal="right" vertical="center" wrapText="1"/>
    </xf>
    <xf numFmtId="166" fontId="5" fillId="0" borderId="2" xfId="0" applyNumberFormat="1" applyFont="1" applyBorder="1" applyAlignment="1">
      <alignment horizontal="right" vertical="center" wrapText="1"/>
    </xf>
    <xf numFmtId="166" fontId="5" fillId="0" borderId="7" xfId="0" applyNumberFormat="1" applyFont="1" applyBorder="1" applyAlignment="1">
      <alignment horizontal="right" vertical="center" wrapText="1"/>
    </xf>
    <xf numFmtId="166" fontId="5" fillId="0" borderId="0" xfId="0" applyNumberFormat="1" applyFont="1" applyBorder="1" applyAlignment="1">
      <alignment horizontal="right" vertical="center" wrapText="1"/>
    </xf>
    <xf numFmtId="166" fontId="5" fillId="0" borderId="1" xfId="0" applyNumberFormat="1" applyFont="1" applyBorder="1" applyAlignment="1">
      <alignment horizontal="right" vertical="center" wrapText="1"/>
    </xf>
    <xf numFmtId="37" fontId="5" fillId="0" borderId="0" xfId="0" applyFont="1" applyAlignment="1">
      <alignment horizontal="center" vertical="center" wrapText="1"/>
    </xf>
    <xf numFmtId="173" fontId="5" fillId="0" borderId="0" xfId="0" applyNumberFormat="1" applyFont="1" applyAlignment="1" applyProtection="1">
      <alignment horizontal="left" vertical="justify"/>
    </xf>
    <xf numFmtId="37" fontId="5" fillId="0" borderId="1" xfId="0" applyFont="1" applyBorder="1" applyAlignment="1" applyProtection="1">
      <alignment horizontal="left"/>
    </xf>
    <xf numFmtId="3" fontId="5" fillId="0" borderId="1" xfId="0" applyNumberFormat="1" applyFont="1" applyBorder="1" applyAlignment="1">
      <alignment horizontal="right" vertical="justify"/>
    </xf>
    <xf numFmtId="37" fontId="5" fillId="0" borderId="1" xfId="0" applyFont="1" applyBorder="1" applyAlignment="1">
      <alignment horizontal="right" vertical="justify"/>
    </xf>
    <xf numFmtId="37" fontId="5" fillId="0" borderId="0" xfId="0" applyFont="1" applyBorder="1" applyAlignment="1" applyProtection="1">
      <alignment horizontal="left"/>
    </xf>
    <xf numFmtId="166" fontId="7" fillId="0" borderId="0" xfId="0" applyNumberFormat="1" applyFont="1"/>
    <xf numFmtId="167" fontId="5" fillId="0" borderId="0" xfId="0" applyNumberFormat="1" applyFont="1"/>
    <xf numFmtId="169" fontId="5" fillId="0" borderId="0" xfId="0" applyNumberFormat="1" applyFont="1"/>
    <xf numFmtId="169" fontId="5" fillId="0" borderId="0" xfId="0" quotePrefix="1" applyNumberFormat="1" applyFont="1"/>
    <xf numFmtId="37" fontId="5" fillId="0" borderId="7" xfId="0" applyFont="1" applyBorder="1" applyAlignment="1">
      <alignment horizontal="left" vertical="center"/>
    </xf>
    <xf numFmtId="37" fontId="5" fillId="0" borderId="7" xfId="0" applyFont="1" applyBorder="1" applyAlignment="1" applyProtection="1">
      <alignment horizontal="right" vertical="center" wrapText="1"/>
    </xf>
    <xf numFmtId="37" fontId="5" fillId="0" borderId="0" xfId="0" applyFont="1" applyBorder="1" applyAlignment="1">
      <alignment horizontal="center" vertical="center"/>
    </xf>
    <xf numFmtId="37" fontId="5" fillId="0" borderId="0" xfId="0" applyFont="1" applyBorder="1" applyAlignment="1" applyProtection="1">
      <alignment horizontal="center" vertical="center"/>
    </xf>
    <xf numFmtId="37" fontId="7" fillId="0" borderId="0" xfId="0" applyFont="1" applyAlignment="1">
      <alignment horizontal="left" vertical="justify"/>
    </xf>
    <xf numFmtId="37" fontId="8" fillId="0" borderId="1" xfId="0" applyFont="1" applyBorder="1"/>
    <xf numFmtId="167" fontId="7" fillId="0" borderId="0" xfId="1" quotePrefix="1" applyNumberFormat="1" applyFont="1" applyAlignment="1">
      <alignment horizontal="right" vertical="justify"/>
    </xf>
    <xf numFmtId="37" fontId="7" fillId="0" borderId="0" xfId="0" applyFont="1" applyFill="1" applyAlignment="1" applyProtection="1">
      <alignment horizontal="center"/>
    </xf>
    <xf numFmtId="37" fontId="5" fillId="0" borderId="0" xfId="0" applyFont="1" applyBorder="1" applyAlignment="1" applyProtection="1">
      <alignment horizontal="left" vertical="justify"/>
    </xf>
    <xf numFmtId="37" fontId="5" fillId="0" borderId="1" xfId="0" applyFont="1" applyBorder="1" applyAlignment="1" applyProtection="1"/>
    <xf numFmtId="37" fontId="5" fillId="0" borderId="2" xfId="0" applyFont="1" applyBorder="1" applyAlignment="1" applyProtection="1"/>
    <xf numFmtId="49" fontId="5" fillId="0" borderId="0" xfId="0" applyNumberFormat="1" applyFont="1"/>
    <xf numFmtId="37" fontId="5" fillId="0" borderId="0" xfId="0" applyFont="1" applyAlignment="1"/>
    <xf numFmtId="37" fontId="7" fillId="0" borderId="0" xfId="0" applyFont="1" applyAlignment="1"/>
    <xf numFmtId="167" fontId="7" fillId="0" borderId="0" xfId="1" applyNumberFormat="1" applyFont="1" applyAlignment="1">
      <alignment horizontal="right"/>
    </xf>
    <xf numFmtId="167" fontId="5" fillId="0" borderId="0" xfId="1" applyNumberFormat="1" applyFont="1" applyAlignment="1">
      <alignment horizontal="right"/>
    </xf>
    <xf numFmtId="37" fontId="5" fillId="0" borderId="0" xfId="0" applyFont="1" applyBorder="1" applyAlignment="1">
      <alignment horizontal="center" vertical="center" wrapText="1"/>
    </xf>
    <xf numFmtId="172" fontId="5" fillId="0" borderId="0" xfId="0" applyNumberFormat="1" applyFont="1"/>
    <xf numFmtId="171" fontId="5" fillId="0" borderId="0" xfId="0" applyNumberFormat="1" applyFont="1"/>
    <xf numFmtId="164" fontId="5" fillId="0" borderId="0" xfId="0" quotePrefix="1" applyNumberFormat="1" applyFont="1"/>
    <xf numFmtId="37" fontId="5" fillId="0" borderId="0" xfId="0" applyFont="1" applyBorder="1" applyAlignment="1">
      <alignment horizontal="right" vertical="justify"/>
    </xf>
    <xf numFmtId="168" fontId="8" fillId="0" borderId="0" xfId="1" applyNumberFormat="1" applyFont="1" applyAlignment="1">
      <alignment horizontal="right"/>
    </xf>
    <xf numFmtId="164" fontId="5" fillId="0" borderId="0" xfId="1" applyNumberFormat="1" applyFont="1" applyAlignment="1">
      <alignment horizontal="right"/>
    </xf>
    <xf numFmtId="37" fontId="5" fillId="0" borderId="1" xfId="0" applyFont="1" applyBorder="1" applyAlignment="1"/>
    <xf numFmtId="37" fontId="5" fillId="0" borderId="0" xfId="0" applyFont="1" applyBorder="1" applyAlignment="1"/>
    <xf numFmtId="164" fontId="5" fillId="0" borderId="0" xfId="0" applyNumberFormat="1" applyFont="1" applyAlignment="1"/>
    <xf numFmtId="37" fontId="7" fillId="0" borderId="0" xfId="3" applyFont="1" applyBorder="1" applyAlignment="1">
      <alignment horizontal="left" vertical="justify"/>
    </xf>
    <xf numFmtId="37" fontId="5" fillId="0" borderId="0" xfId="3" applyFont="1" applyBorder="1" applyAlignment="1">
      <alignment horizontal="left" vertical="justify"/>
    </xf>
    <xf numFmtId="37" fontId="5" fillId="0" borderId="1" xfId="3" applyFont="1" applyBorder="1" applyAlignment="1">
      <alignment horizontal="right" vertical="center" wrapText="1"/>
    </xf>
    <xf numFmtId="0" fontId="5" fillId="0" borderId="1" xfId="3" applyNumberFormat="1" applyFont="1" applyBorder="1" applyAlignment="1">
      <alignment horizontal="right" vertical="center"/>
    </xf>
    <xf numFmtId="37" fontId="5" fillId="0" borderId="2" xfId="3" applyFont="1" applyBorder="1" applyAlignment="1">
      <alignment horizontal="left" vertical="justify"/>
    </xf>
    <xf numFmtId="37" fontId="7" fillId="0" borderId="2" xfId="3" applyFont="1" applyBorder="1"/>
    <xf numFmtId="37" fontId="7" fillId="0" borderId="0" xfId="0" applyFont="1" applyAlignment="1">
      <alignment horizontal="right" vertical="justify"/>
    </xf>
    <xf numFmtId="169" fontId="7" fillId="0" borderId="0" xfId="0" applyNumberFormat="1" applyFont="1" applyAlignment="1">
      <alignment horizontal="right" vertical="justify"/>
    </xf>
    <xf numFmtId="169" fontId="5" fillId="0" borderId="0" xfId="0" applyNumberFormat="1" applyFont="1" applyAlignment="1">
      <alignment horizontal="right" vertical="justify"/>
    </xf>
    <xf numFmtId="0" fontId="3" fillId="0" borderId="0" xfId="0" applyNumberFormat="1" applyFont="1"/>
    <xf numFmtId="37" fontId="5" fillId="0" borderId="7" xfId="0" applyFont="1" applyBorder="1" applyAlignment="1">
      <alignment vertical="center"/>
    </xf>
    <xf numFmtId="164" fontId="3" fillId="0" borderId="0" xfId="0" applyNumberFormat="1" applyFont="1"/>
    <xf numFmtId="172" fontId="3" fillId="0" borderId="0" xfId="0" applyNumberFormat="1" applyFont="1"/>
    <xf numFmtId="3" fontId="7" fillId="0" borderId="0" xfId="0" applyNumberFormat="1" applyFont="1" applyAlignment="1">
      <alignment horizontal="right" vertical="justify"/>
    </xf>
    <xf numFmtId="37" fontId="3" fillId="0" borderId="0" xfId="0" applyFont="1" applyAlignment="1">
      <alignment vertical="center"/>
    </xf>
    <xf numFmtId="37" fontId="0" fillId="0" borderId="0" xfId="0" applyAlignment="1">
      <alignment vertical="center"/>
    </xf>
    <xf numFmtId="37" fontId="5" fillId="0" borderId="1" xfId="0" applyFont="1" applyBorder="1" applyAlignment="1">
      <alignment vertical="center"/>
    </xf>
    <xf numFmtId="37" fontId="5" fillId="0" borderId="0" xfId="0" applyFont="1" applyBorder="1" applyAlignment="1">
      <alignment vertical="center"/>
    </xf>
    <xf numFmtId="49" fontId="5" fillId="0" borderId="8" xfId="0" applyNumberFormat="1" applyFont="1" applyBorder="1" applyAlignment="1" applyProtection="1">
      <alignment horizontal="right" vertical="center"/>
    </xf>
    <xf numFmtId="37" fontId="5" fillId="0" borderId="0" xfId="0" applyFont="1" applyAlignment="1" applyProtection="1">
      <alignment horizontal="fill" vertical="center"/>
    </xf>
    <xf numFmtId="37" fontId="5" fillId="0" borderId="0" xfId="0" applyFont="1" applyAlignment="1" applyProtection="1">
      <alignment horizontal="left" vertical="center"/>
    </xf>
    <xf numFmtId="37" fontId="5" fillId="0" borderId="1" xfId="0" applyFont="1" applyBorder="1" applyAlignment="1" applyProtection="1">
      <alignment vertical="center"/>
    </xf>
    <xf numFmtId="37" fontId="5" fillId="0" borderId="0" xfId="0" applyFont="1" applyBorder="1" applyAlignment="1" applyProtection="1">
      <alignment vertical="center"/>
    </xf>
    <xf numFmtId="37" fontId="11" fillId="0" borderId="0" xfId="0" applyFont="1" applyAlignment="1">
      <alignment vertical="center"/>
    </xf>
    <xf numFmtId="37" fontId="5" fillId="0" borderId="0" xfId="3" applyFont="1" applyBorder="1" applyAlignment="1"/>
    <xf numFmtId="37" fontId="5" fillId="0" borderId="0" xfId="0" applyFont="1" applyBorder="1" applyAlignment="1" applyProtection="1">
      <alignment horizontal="right"/>
    </xf>
    <xf numFmtId="37" fontId="7" fillId="0" borderId="0" xfId="0" applyFont="1" applyAlignment="1" applyProtection="1">
      <alignment horizontal="center" vertical="center"/>
    </xf>
    <xf numFmtId="37" fontId="9" fillId="0" borderId="0" xfId="0" applyFont="1" applyAlignment="1">
      <alignment vertical="center"/>
    </xf>
    <xf numFmtId="37" fontId="7" fillId="0" borderId="0" xfId="0" applyFont="1" applyAlignment="1">
      <alignment vertical="center"/>
    </xf>
    <xf numFmtId="37" fontId="4" fillId="0" borderId="0" xfId="0" applyFont="1" applyAlignment="1">
      <alignment vertical="center"/>
    </xf>
    <xf numFmtId="37" fontId="5" fillId="0" borderId="7" xfId="0" applyFont="1" applyBorder="1" applyAlignment="1" applyProtection="1">
      <alignment horizontal="right" vertical="center"/>
    </xf>
    <xf numFmtId="0" fontId="7" fillId="0" borderId="0" xfId="0" applyNumberFormat="1" applyFont="1" applyAlignment="1">
      <alignment horizontal="left" indent="1"/>
    </xf>
    <xf numFmtId="0" fontId="5" fillId="0" borderId="0" xfId="0" applyNumberFormat="1" applyFont="1" applyAlignment="1">
      <alignment horizontal="left" indent="2"/>
    </xf>
    <xf numFmtId="0" fontId="5" fillId="0" borderId="0" xfId="0" applyNumberFormat="1" applyFont="1" applyAlignment="1">
      <alignment horizontal="left" indent="3"/>
    </xf>
    <xf numFmtId="0" fontId="5" fillId="0" borderId="0" xfId="0" applyNumberFormat="1" applyFont="1" applyAlignment="1">
      <alignment horizontal="left" indent="1"/>
    </xf>
    <xf numFmtId="0" fontId="7" fillId="0" borderId="0" xfId="0" applyNumberFormat="1" applyFont="1" applyAlignment="1">
      <alignment horizontal="left" indent="2"/>
    </xf>
    <xf numFmtId="37" fontId="5" fillId="0" borderId="7" xfId="0" applyFont="1" applyBorder="1" applyAlignment="1">
      <alignment vertical="center" wrapText="1"/>
    </xf>
    <xf numFmtId="37" fontId="6" fillId="0" borderId="0" xfId="0" applyFont="1" applyAlignment="1">
      <alignment horizontal="left" vertical="center"/>
    </xf>
    <xf numFmtId="49" fontId="5" fillId="0" borderId="7" xfId="0" applyNumberFormat="1" applyFont="1" applyBorder="1" applyAlignment="1" applyProtection="1">
      <alignment horizontal="right" vertical="center"/>
    </xf>
    <xf numFmtId="37" fontId="7" fillId="0" borderId="0" xfId="0" applyFont="1" applyAlignment="1" applyProtection="1"/>
    <xf numFmtId="37" fontId="5" fillId="0" borderId="0" xfId="0" applyFont="1" applyAlignment="1" applyProtection="1"/>
    <xf numFmtId="37" fontId="5" fillId="0" borderId="0" xfId="0" applyFont="1" applyAlignment="1">
      <alignment horizontal="center" vertical="center"/>
    </xf>
    <xf numFmtId="172" fontId="5" fillId="0" borderId="0" xfId="0" applyNumberFormat="1" applyFont="1" applyAlignment="1">
      <alignment vertical="center"/>
    </xf>
    <xf numFmtId="37" fontId="5" fillId="0" borderId="0" xfId="0" applyFont="1" applyBorder="1" applyAlignment="1" applyProtection="1">
      <alignment horizontal="right" vertical="center"/>
    </xf>
    <xf numFmtId="37" fontId="5" fillId="0" borderId="2" xfId="0" applyFont="1" applyBorder="1" applyAlignment="1" applyProtection="1">
      <alignment horizontal="left" vertical="center"/>
    </xf>
    <xf numFmtId="37" fontId="5" fillId="0" borderId="0" xfId="0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3" fontId="5" fillId="0" borderId="1" xfId="0" applyNumberFormat="1" applyFont="1" applyBorder="1" applyAlignment="1">
      <alignment vertical="center"/>
    </xf>
    <xf numFmtId="165" fontId="5" fillId="0" borderId="1" xfId="0" applyNumberFormat="1" applyFont="1" applyBorder="1" applyAlignment="1">
      <alignment vertical="center"/>
    </xf>
    <xf numFmtId="165" fontId="5" fillId="0" borderId="1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165" fontId="5" fillId="0" borderId="0" xfId="0" applyNumberFormat="1" applyFont="1" applyBorder="1" applyAlignment="1">
      <alignment vertical="center"/>
    </xf>
    <xf numFmtId="3" fontId="5" fillId="0" borderId="0" xfId="0" applyNumberFormat="1" applyFont="1" applyAlignment="1">
      <alignment vertical="center"/>
    </xf>
    <xf numFmtId="169" fontId="5" fillId="0" borderId="0" xfId="0" quotePrefix="1" applyNumberFormat="1" applyFont="1" applyAlignment="1">
      <alignment horizontal="right" vertical="center"/>
    </xf>
    <xf numFmtId="3" fontId="7" fillId="0" borderId="0" xfId="0" applyNumberFormat="1" applyFont="1" applyAlignment="1">
      <alignment vertical="center"/>
    </xf>
    <xf numFmtId="3" fontId="7" fillId="0" borderId="0" xfId="0" quotePrefix="1" applyNumberFormat="1" applyFont="1" applyAlignment="1">
      <alignment vertical="center"/>
    </xf>
    <xf numFmtId="173" fontId="5" fillId="0" borderId="0" xfId="0" applyNumberFormat="1" applyFont="1" applyAlignment="1" applyProtection="1">
      <alignment horizontal="left" vertical="center"/>
    </xf>
    <xf numFmtId="37" fontId="5" fillId="0" borderId="1" xfId="0" applyFont="1" applyBorder="1" applyAlignment="1" applyProtection="1">
      <alignment horizontal="left" vertical="center"/>
    </xf>
    <xf numFmtId="3" fontId="5" fillId="0" borderId="1" xfId="0" applyNumberFormat="1" applyFont="1" applyBorder="1" applyAlignment="1">
      <alignment horizontal="right" vertical="center"/>
    </xf>
    <xf numFmtId="37" fontId="5" fillId="0" borderId="0" xfId="0" applyFont="1" applyBorder="1" applyAlignment="1" applyProtection="1">
      <alignment horizontal="left" vertical="center"/>
    </xf>
    <xf numFmtId="169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 applyProtection="1">
      <alignment horizontal="center"/>
    </xf>
    <xf numFmtId="164" fontId="5" fillId="0" borderId="0" xfId="0" applyNumberFormat="1" applyFont="1" applyAlignment="1" applyProtection="1">
      <alignment horizontal="fill"/>
    </xf>
    <xf numFmtId="164" fontId="7" fillId="0" borderId="0" xfId="0" applyNumberFormat="1" applyFont="1" applyFill="1" applyAlignment="1" applyProtection="1">
      <alignment horizontal="center"/>
    </xf>
    <xf numFmtId="164" fontId="5" fillId="0" borderId="0" xfId="1" applyNumberFormat="1" applyFont="1" applyAlignment="1">
      <alignment horizontal="right" vertical="justify"/>
    </xf>
    <xf numFmtId="0" fontId="5" fillId="0" borderId="7" xfId="3" applyNumberFormat="1" applyFont="1" applyBorder="1" applyAlignment="1">
      <alignment horizontal="right" vertical="center"/>
    </xf>
    <xf numFmtId="164" fontId="7" fillId="0" borderId="0" xfId="0" applyNumberFormat="1" applyFont="1" applyAlignment="1">
      <alignment horizontal="right" vertical="justify"/>
    </xf>
    <xf numFmtId="37" fontId="7" fillId="0" borderId="0" xfId="0" applyNumberFormat="1" applyFont="1" applyAlignment="1">
      <alignment horizontal="right" vertical="justify"/>
    </xf>
    <xf numFmtId="164" fontId="5" fillId="0" borderId="0" xfId="0" applyNumberFormat="1" applyFont="1" applyAlignment="1" applyProtection="1">
      <alignment horizontal="right" vertical="justify"/>
    </xf>
    <xf numFmtId="37" fontId="6" fillId="0" borderId="0" xfId="3" applyFont="1" applyAlignment="1">
      <alignment vertical="center"/>
    </xf>
    <xf numFmtId="37" fontId="7" fillId="0" borderId="0" xfId="0" applyFont="1" applyAlignment="1" applyProtection="1">
      <alignment horizontal="left" vertical="center"/>
    </xf>
    <xf numFmtId="37" fontId="2" fillId="0" borderId="0" xfId="0" applyFont="1"/>
    <xf numFmtId="37" fontId="2" fillId="0" borderId="0" xfId="0" quotePrefix="1" applyFont="1"/>
    <xf numFmtId="37" fontId="5" fillId="0" borderId="0" xfId="0" applyFont="1" applyAlignment="1" applyProtection="1">
      <alignment horizontal="left" vertical="center"/>
    </xf>
    <xf numFmtId="49" fontId="5" fillId="0" borderId="19" xfId="0" applyNumberFormat="1" applyFont="1" applyBorder="1" applyAlignment="1" applyProtection="1">
      <alignment horizontal="right" vertical="center"/>
    </xf>
    <xf numFmtId="37" fontId="5" fillId="0" borderId="0" xfId="0" applyFont="1" applyBorder="1" applyAlignment="1">
      <alignment vertical="center" wrapText="1"/>
    </xf>
    <xf numFmtId="164" fontId="5" fillId="0" borderId="0" xfId="0" quotePrefix="1" applyNumberFormat="1" applyFont="1" applyAlignment="1">
      <alignment horizontal="right" vertical="justify"/>
    </xf>
    <xf numFmtId="37" fontId="11" fillId="0" borderId="0" xfId="0" applyFont="1" applyAlignment="1" applyProtection="1">
      <alignment horizontal="left" vertical="center"/>
    </xf>
    <xf numFmtId="164" fontId="5" fillId="0" borderId="0" xfId="0" applyNumberFormat="1" applyFont="1" applyBorder="1" applyAlignment="1" applyProtection="1">
      <alignment horizontal="center"/>
    </xf>
    <xf numFmtId="49" fontId="5" fillId="0" borderId="0" xfId="0" applyNumberFormat="1" applyFont="1" applyBorder="1" applyAlignment="1" applyProtection="1">
      <alignment horizontal="right" vertical="justify"/>
    </xf>
    <xf numFmtId="1" fontId="5" fillId="0" borderId="0" xfId="0" applyNumberFormat="1" applyFont="1" applyBorder="1" applyAlignment="1" applyProtection="1">
      <alignment horizontal="right" vertical="justify"/>
    </xf>
    <xf numFmtId="164" fontId="5" fillId="0" borderId="0" xfId="0" applyNumberFormat="1" applyFont="1" applyBorder="1"/>
    <xf numFmtId="164" fontId="5" fillId="0" borderId="0" xfId="0" applyNumberFormat="1" applyFont="1" applyBorder="1" applyAlignment="1" applyProtection="1">
      <alignment horizontal="right" vertical="center"/>
    </xf>
    <xf numFmtId="37" fontId="7" fillId="0" borderId="0" xfId="0" applyFont="1" applyFill="1" applyAlignment="1" applyProtection="1">
      <alignment horizontal="center" vertical="center"/>
    </xf>
    <xf numFmtId="3" fontId="7" fillId="0" borderId="0" xfId="0" quotePrefix="1" applyNumberFormat="1" applyFont="1" applyAlignment="1">
      <alignment horizontal="left" vertical="justify"/>
    </xf>
    <xf numFmtId="3" fontId="5" fillId="0" borderId="0" xfId="0" quotePrefix="1" applyNumberFormat="1" applyFont="1" applyAlignment="1">
      <alignment horizontal="left" vertical="justify"/>
    </xf>
    <xf numFmtId="37" fontId="5" fillId="0" borderId="0" xfId="0" applyFont="1" applyAlignment="1" applyProtection="1">
      <alignment horizontal="left" vertical="justify" indent="1"/>
    </xf>
    <xf numFmtId="37" fontId="5" fillId="0" borderId="0" xfId="0" applyFont="1" applyBorder="1" applyAlignment="1" applyProtection="1">
      <alignment horizontal="left" vertical="justify" indent="1"/>
    </xf>
    <xf numFmtId="37" fontId="5" fillId="0" borderId="0" xfId="0" applyNumberFormat="1" applyFont="1" applyAlignment="1">
      <alignment horizontal="right" vertical="justify"/>
    </xf>
    <xf numFmtId="166" fontId="5" fillId="0" borderId="0" xfId="0" applyNumberFormat="1" applyFont="1" applyAlignment="1">
      <alignment horizontal="right" vertical="justify"/>
    </xf>
    <xf numFmtId="37" fontId="7" fillId="0" borderId="0" xfId="0" applyFont="1" applyAlignment="1">
      <alignment horizontal="right" vertical="justify" shrinkToFit="1"/>
    </xf>
    <xf numFmtId="37" fontId="5" fillId="0" borderId="0" xfId="0" applyFont="1" applyAlignment="1">
      <alignment horizontal="right" vertical="justify" shrinkToFit="1"/>
    </xf>
    <xf numFmtId="164" fontId="5" fillId="0" borderId="0" xfId="0" applyNumberFormat="1" applyFont="1" applyAlignment="1">
      <alignment horizontal="right" vertical="justify" shrinkToFit="1"/>
    </xf>
    <xf numFmtId="165" fontId="5" fillId="0" borderId="0" xfId="0" applyNumberFormat="1" applyFont="1" applyAlignment="1">
      <alignment horizontal="right" vertical="justify"/>
    </xf>
    <xf numFmtId="166" fontId="11" fillId="0" borderId="0" xfId="0" applyNumberFormat="1" applyFont="1" applyAlignment="1">
      <alignment horizontal="right" vertical="justify"/>
    </xf>
    <xf numFmtId="37" fontId="5" fillId="0" borderId="1" xfId="0" applyNumberFormat="1" applyFont="1" applyBorder="1" applyAlignment="1">
      <alignment horizontal="right" vertical="justify"/>
    </xf>
    <xf numFmtId="37" fontId="5" fillId="0" borderId="0" xfId="1" applyNumberFormat="1" applyFont="1" applyAlignment="1">
      <alignment horizontal="right" vertical="justify"/>
    </xf>
    <xf numFmtId="37" fontId="7" fillId="0" borderId="0" xfId="1" applyNumberFormat="1" applyFont="1" applyAlignment="1">
      <alignment horizontal="right" vertical="justify"/>
    </xf>
    <xf numFmtId="37" fontId="5" fillId="0" borderId="7" xfId="0" quotePrefix="1" applyFont="1" applyBorder="1" applyAlignment="1" applyProtection="1">
      <alignment horizontal="right" vertical="center"/>
    </xf>
    <xf numFmtId="169" fontId="5" fillId="0" borderId="0" xfId="0" quotePrefix="1" applyNumberFormat="1" applyFont="1" applyAlignment="1">
      <alignment horizontal="right" vertical="justify"/>
    </xf>
    <xf numFmtId="37" fontId="7" fillId="0" borderId="0" xfId="0" applyFont="1" applyAlignment="1" applyProtection="1">
      <alignment horizontal="right" vertical="justify"/>
    </xf>
    <xf numFmtId="37" fontId="5" fillId="0" borderId="0" xfId="0" applyFont="1" applyAlignment="1" applyProtection="1">
      <alignment horizontal="right" vertical="justify"/>
    </xf>
    <xf numFmtId="164" fontId="7" fillId="0" borderId="0" xfId="0" applyNumberFormat="1" applyFont="1" applyAlignment="1" applyProtection="1">
      <alignment horizontal="right" vertical="justify"/>
    </xf>
    <xf numFmtId="164" fontId="5" fillId="0" borderId="0" xfId="0" applyNumberFormat="1" applyFont="1" applyBorder="1" applyAlignment="1" applyProtection="1">
      <alignment horizontal="right" vertical="justify"/>
    </xf>
    <xf numFmtId="37" fontId="5" fillId="0" borderId="2" xfId="0" applyFont="1" applyBorder="1" applyAlignment="1">
      <alignment horizontal="right" vertical="center"/>
    </xf>
    <xf numFmtId="37" fontId="5" fillId="0" borderId="7" xfId="0" quotePrefix="1" applyFont="1" applyBorder="1" applyAlignment="1">
      <alignment horizontal="right" vertical="center"/>
    </xf>
    <xf numFmtId="37" fontId="5" fillId="0" borderId="0" xfId="0" applyNumberFormat="1" applyFont="1" applyAlignment="1">
      <alignment vertical="center"/>
    </xf>
    <xf numFmtId="37" fontId="5" fillId="0" borderId="0" xfId="4" applyFont="1" applyBorder="1" applyAlignment="1">
      <alignment vertical="center"/>
    </xf>
    <xf numFmtId="3" fontId="7" fillId="0" borderId="0" xfId="0" applyNumberFormat="1" applyFont="1" applyAlignment="1" applyProtection="1">
      <alignment horizontal="right" vertical="justify"/>
    </xf>
    <xf numFmtId="3" fontId="5" fillId="0" borderId="0" xfId="0" applyNumberFormat="1" applyFont="1" applyAlignment="1" applyProtection="1">
      <alignment horizontal="right" vertical="justify"/>
    </xf>
    <xf numFmtId="3" fontId="5" fillId="0" borderId="0" xfId="0" applyNumberFormat="1" applyFont="1" applyAlignment="1">
      <alignment horizontal="right" vertical="justify"/>
    </xf>
    <xf numFmtId="37" fontId="7" fillId="0" borderId="0" xfId="0" applyNumberFormat="1" applyFont="1" applyAlignment="1" applyProtection="1">
      <alignment horizontal="right" vertical="justify"/>
    </xf>
    <xf numFmtId="37" fontId="5" fillId="0" borderId="0" xfId="0" applyNumberFormat="1" applyFont="1" applyAlignment="1" applyProtection="1">
      <alignment horizontal="right" vertical="justify"/>
    </xf>
    <xf numFmtId="37" fontId="5" fillId="0" borderId="0" xfId="0" quotePrefix="1" applyNumberFormat="1" applyFont="1" applyAlignment="1" applyProtection="1">
      <alignment horizontal="right" vertical="justify"/>
    </xf>
    <xf numFmtId="37" fontId="7" fillId="0" borderId="0" xfId="0" quotePrefix="1" applyNumberFormat="1" applyFont="1" applyAlignment="1" applyProtection="1">
      <alignment horizontal="right" vertical="justify"/>
    </xf>
    <xf numFmtId="166" fontId="7" fillId="0" borderId="0" xfId="0" applyNumberFormat="1" applyFont="1" applyAlignment="1">
      <alignment horizontal="right" vertical="justify"/>
    </xf>
    <xf numFmtId="37" fontId="5" fillId="0" borderId="1" xfId="0" applyFont="1" applyBorder="1" applyAlignment="1">
      <alignment horizontal="right" vertical="center"/>
    </xf>
    <xf numFmtId="37" fontId="5" fillId="0" borderId="0" xfId="0" applyFont="1" applyBorder="1" applyAlignment="1">
      <alignment horizontal="right" vertical="center"/>
    </xf>
    <xf numFmtId="37" fontId="13" fillId="0" borderId="0" xfId="4" applyFont="1" applyBorder="1" applyAlignment="1">
      <alignment vertical="center"/>
    </xf>
    <xf numFmtId="37" fontId="6" fillId="0" borderId="0" xfId="3" applyFont="1" applyAlignment="1">
      <alignment horizontal="left" vertical="center"/>
    </xf>
    <xf numFmtId="37" fontId="5" fillId="0" borderId="0" xfId="4" applyFont="1" applyBorder="1" applyAlignment="1">
      <alignment horizontal="left" vertical="center"/>
    </xf>
    <xf numFmtId="3" fontId="7" fillId="0" borderId="0" xfId="0" quotePrefix="1" applyNumberFormat="1" applyFont="1" applyAlignment="1">
      <alignment horizontal="right" vertical="justify"/>
    </xf>
    <xf numFmtId="37" fontId="5" fillId="0" borderId="0" xfId="0" applyFont="1" applyAlignment="1">
      <alignment vertical="justify"/>
    </xf>
    <xf numFmtId="37" fontId="7" fillId="0" borderId="0" xfId="0" applyFont="1" applyAlignment="1">
      <alignment vertical="justify"/>
    </xf>
    <xf numFmtId="37" fontId="5" fillId="0" borderId="0" xfId="0" applyFont="1" applyBorder="1" applyAlignment="1">
      <alignment vertical="justify"/>
    </xf>
    <xf numFmtId="37" fontId="5" fillId="0" borderId="0" xfId="0" applyNumberFormat="1" applyFont="1"/>
    <xf numFmtId="37" fontId="5" fillId="0" borderId="0" xfId="0" applyNumberFormat="1" applyFont="1" applyAlignment="1"/>
    <xf numFmtId="164" fontId="5" fillId="0" borderId="0" xfId="0" quotePrefix="1" applyNumberFormat="1" applyFont="1" applyAlignment="1" applyProtection="1">
      <alignment horizontal="right" vertical="justify"/>
    </xf>
    <xf numFmtId="37" fontId="5" fillId="0" borderId="0" xfId="0" applyFont="1" applyBorder="1" applyAlignment="1">
      <alignment horizontal="right" vertical="center" wrapText="1"/>
    </xf>
    <xf numFmtId="37" fontId="7" fillId="0" borderId="0" xfId="0" applyFont="1" applyAlignment="1">
      <alignment horizontal="center" vertical="center"/>
    </xf>
    <xf numFmtId="37" fontId="7" fillId="0" borderId="0" xfId="0" applyFont="1" applyBorder="1" applyAlignment="1">
      <alignment horizontal="center" vertical="center"/>
    </xf>
    <xf numFmtId="37" fontId="5" fillId="0" borderId="1" xfId="0" applyFont="1" applyBorder="1" applyAlignment="1">
      <alignment horizontal="left" vertical="center"/>
    </xf>
    <xf numFmtId="37" fontId="5" fillId="0" borderId="1" xfId="0" applyFont="1" applyBorder="1" applyAlignment="1" applyProtection="1">
      <alignment horizontal="right" vertical="center"/>
    </xf>
    <xf numFmtId="37" fontId="5" fillId="0" borderId="2" xfId="0" applyFont="1" applyBorder="1" applyAlignment="1" applyProtection="1">
      <alignment horizontal="right" vertical="center"/>
    </xf>
    <xf numFmtId="37" fontId="5" fillId="0" borderId="0" xfId="0" applyFont="1" applyAlignment="1" applyProtection="1">
      <alignment horizontal="left" vertical="center"/>
    </xf>
    <xf numFmtId="37" fontId="5" fillId="0" borderId="0" xfId="0" applyFont="1" applyAlignment="1">
      <alignment horizontal="left" vertical="center"/>
    </xf>
    <xf numFmtId="37" fontId="7" fillId="0" borderId="0" xfId="0" applyFont="1" applyAlignment="1" applyProtection="1">
      <alignment horizontal="left" vertical="center"/>
    </xf>
    <xf numFmtId="37" fontId="5" fillId="0" borderId="7" xfId="0" applyFont="1" applyBorder="1" applyAlignment="1">
      <alignment horizontal="right" vertical="center" wrapText="1"/>
    </xf>
    <xf numFmtId="37" fontId="5" fillId="0" borderId="1" xfId="0" applyFont="1" applyBorder="1" applyAlignment="1">
      <alignment horizontal="right" vertical="center"/>
    </xf>
    <xf numFmtId="37" fontId="5" fillId="0" borderId="2" xfId="0" applyFont="1" applyBorder="1" applyAlignment="1">
      <alignment horizontal="right" vertical="center"/>
    </xf>
    <xf numFmtId="37" fontId="5" fillId="0" borderId="0" xfId="0" applyFont="1" applyBorder="1" applyAlignment="1">
      <alignment horizontal="right" vertical="center"/>
    </xf>
    <xf numFmtId="37" fontId="5" fillId="0" borderId="0" xfId="0" applyFont="1" applyAlignment="1" applyProtection="1">
      <alignment horizontal="left" vertical="center"/>
    </xf>
    <xf numFmtId="37" fontId="7" fillId="0" borderId="0" xfId="0" applyFont="1" applyAlignment="1" applyProtection="1">
      <alignment horizontal="left" vertical="center"/>
    </xf>
    <xf numFmtId="166" fontId="5" fillId="0" borderId="0" xfId="0" applyNumberFormat="1" applyFont="1" applyAlignment="1">
      <alignment horizontal="left" vertical="justify"/>
    </xf>
    <xf numFmtId="164" fontId="5" fillId="0" borderId="0" xfId="0" applyNumberFormat="1" applyFont="1" applyAlignment="1">
      <alignment horizontal="left" vertical="justify"/>
    </xf>
    <xf numFmtId="37" fontId="5" fillId="0" borderId="0" xfId="0" applyFont="1" applyBorder="1" applyAlignment="1">
      <alignment horizontal="right" vertical="center" wrapText="1"/>
    </xf>
    <xf numFmtId="37" fontId="7" fillId="0" borderId="0" xfId="0" applyFont="1" applyAlignment="1">
      <alignment horizontal="center"/>
    </xf>
    <xf numFmtId="37" fontId="7" fillId="0" borderId="0" xfId="0" applyFont="1" applyBorder="1" applyAlignment="1" applyProtection="1">
      <alignment horizontal="center"/>
    </xf>
    <xf numFmtId="37" fontId="7" fillId="0" borderId="0" xfId="0" applyFont="1" applyAlignment="1" applyProtection="1">
      <alignment horizontal="center"/>
    </xf>
    <xf numFmtId="37" fontId="5" fillId="0" borderId="1" xfId="0" applyFont="1" applyBorder="1" applyAlignment="1" applyProtection="1">
      <alignment horizontal="center"/>
    </xf>
    <xf numFmtId="37" fontId="7" fillId="0" borderId="0" xfId="0" applyFont="1" applyAlignment="1" applyProtection="1">
      <alignment horizontal="center" vertical="center"/>
    </xf>
    <xf numFmtId="49" fontId="7" fillId="0" borderId="0" xfId="0" applyNumberFormat="1" applyFont="1" applyBorder="1" applyAlignment="1" applyProtection="1">
      <alignment horizontal="center"/>
    </xf>
    <xf numFmtId="37" fontId="7" fillId="0" borderId="0" xfId="0" applyFont="1" applyAlignment="1" applyProtection="1">
      <alignment horizontal="left" vertical="center"/>
    </xf>
    <xf numFmtId="39" fontId="5" fillId="0" borderId="0" xfId="0" applyNumberFormat="1" applyFont="1"/>
    <xf numFmtId="37" fontId="7" fillId="0" borderId="0" xfId="0" applyFont="1" applyAlignment="1">
      <alignment horizontal="center"/>
    </xf>
    <xf numFmtId="37" fontId="7" fillId="0" borderId="0" xfId="0" applyFont="1" applyBorder="1" applyAlignment="1" applyProtection="1">
      <alignment horizontal="center"/>
    </xf>
    <xf numFmtId="37" fontId="7" fillId="0" borderId="0" xfId="0" applyFont="1" applyAlignment="1" applyProtection="1">
      <alignment horizontal="center"/>
    </xf>
    <xf numFmtId="37" fontId="5" fillId="0" borderId="1" xfId="0" applyFont="1" applyBorder="1" applyAlignment="1" applyProtection="1">
      <alignment horizontal="center"/>
    </xf>
    <xf numFmtId="37" fontId="5" fillId="0" borderId="2" xfId="0" applyFont="1" applyBorder="1" applyAlignment="1" applyProtection="1">
      <alignment horizontal="left" vertical="center" wrapText="1"/>
    </xf>
    <xf numFmtId="37" fontId="5" fillId="0" borderId="0" xfId="0" applyFont="1" applyBorder="1" applyAlignment="1" applyProtection="1">
      <alignment horizontal="left" vertical="center" wrapText="1"/>
    </xf>
    <xf numFmtId="37" fontId="5" fillId="0" borderId="1" xfId="0" applyFont="1" applyBorder="1" applyAlignment="1">
      <alignment horizontal="left" vertical="center" wrapText="1"/>
    </xf>
    <xf numFmtId="37" fontId="5" fillId="0" borderId="7" xfId="0" applyFont="1" applyBorder="1" applyAlignment="1">
      <alignment horizontal="center" vertical="center"/>
    </xf>
    <xf numFmtId="37" fontId="5" fillId="0" borderId="2" xfId="0" applyFont="1" applyBorder="1" applyAlignment="1">
      <alignment horizontal="right" vertical="center" wrapText="1"/>
    </xf>
    <xf numFmtId="37" fontId="5" fillId="0" borderId="0" xfId="0" applyFont="1" applyBorder="1" applyAlignment="1">
      <alignment horizontal="right" vertical="center" wrapText="1"/>
    </xf>
    <xf numFmtId="37" fontId="5" fillId="0" borderId="1" xfId="0" applyFont="1" applyBorder="1" applyAlignment="1">
      <alignment horizontal="right" vertical="center" wrapText="1"/>
    </xf>
    <xf numFmtId="0" fontId="5" fillId="0" borderId="4" xfId="0" applyNumberFormat="1" applyFont="1" applyBorder="1" applyAlignment="1">
      <alignment horizontal="right" vertical="center" wrapText="1"/>
    </xf>
    <xf numFmtId="0" fontId="5" fillId="0" borderId="5" xfId="0" applyNumberFormat="1" applyFont="1" applyBorder="1" applyAlignment="1">
      <alignment horizontal="right" vertical="center" wrapText="1"/>
    </xf>
    <xf numFmtId="0" fontId="5" fillId="0" borderId="6" xfId="0" applyNumberFormat="1" applyFont="1" applyBorder="1" applyAlignment="1">
      <alignment horizontal="right" vertical="center" wrapText="1"/>
    </xf>
    <xf numFmtId="37" fontId="5" fillId="0" borderId="7" xfId="0" applyFont="1" applyBorder="1" applyAlignment="1">
      <alignment horizontal="right" vertical="center" wrapText="1"/>
    </xf>
    <xf numFmtId="37" fontId="5" fillId="0" borderId="7" xfId="0" applyFont="1" applyBorder="1" applyAlignment="1">
      <alignment horizontal="right"/>
    </xf>
    <xf numFmtId="0" fontId="5" fillId="0" borderId="11" xfId="0" applyNumberFormat="1" applyFont="1" applyBorder="1" applyAlignment="1">
      <alignment horizontal="right" vertical="center" wrapText="1"/>
    </xf>
    <xf numFmtId="0" fontId="5" fillId="0" borderId="12" xfId="0" applyNumberFormat="1" applyFont="1" applyBorder="1" applyAlignment="1">
      <alignment horizontal="right" vertical="center" wrapText="1"/>
    </xf>
    <xf numFmtId="0" fontId="5" fillId="0" borderId="13" xfId="0" applyNumberFormat="1" applyFont="1" applyBorder="1" applyAlignment="1">
      <alignment horizontal="right" vertical="center" wrapText="1"/>
    </xf>
    <xf numFmtId="0" fontId="5" fillId="0" borderId="11" xfId="0" applyNumberFormat="1" applyFont="1" applyBorder="1" applyAlignment="1">
      <alignment horizontal="right" vertical="center"/>
    </xf>
    <xf numFmtId="0" fontId="5" fillId="0" borderId="12" xfId="0" applyNumberFormat="1" applyFont="1" applyBorder="1" applyAlignment="1">
      <alignment horizontal="right" vertical="center"/>
    </xf>
    <xf numFmtId="0" fontId="5" fillId="0" borderId="13" xfId="0" applyNumberFormat="1" applyFont="1" applyBorder="1" applyAlignment="1">
      <alignment horizontal="right" vertical="center"/>
    </xf>
    <xf numFmtId="37" fontId="7" fillId="0" borderId="0" xfId="0" applyFont="1" applyAlignment="1">
      <alignment horizontal="center" vertical="center"/>
    </xf>
    <xf numFmtId="37" fontId="7" fillId="0" borderId="0" xfId="0" applyFont="1" applyBorder="1" applyAlignment="1">
      <alignment horizontal="center" vertical="center"/>
    </xf>
    <xf numFmtId="37" fontId="5" fillId="0" borderId="0" xfId="0" applyFont="1" applyBorder="1" applyAlignment="1">
      <alignment horizontal="left" vertical="center" wrapText="1"/>
    </xf>
    <xf numFmtId="37" fontId="5" fillId="0" borderId="2" xfId="0" applyFont="1" applyBorder="1" applyAlignment="1" applyProtection="1">
      <alignment horizontal="right" vertical="center" wrapText="1"/>
    </xf>
    <xf numFmtId="37" fontId="9" fillId="0" borderId="9" xfId="2" applyFont="1" applyBorder="1" applyAlignment="1">
      <alignment horizontal="right" vertical="center" wrapText="1"/>
    </xf>
    <xf numFmtId="37" fontId="9" fillId="0" borderId="0" xfId="2" applyFont="1" applyBorder="1" applyAlignment="1">
      <alignment horizontal="right" vertical="center" wrapText="1"/>
    </xf>
    <xf numFmtId="37" fontId="9" fillId="0" borderId="10" xfId="2" applyFont="1" applyBorder="1" applyAlignment="1">
      <alignment horizontal="right" vertical="center" wrapText="1"/>
    </xf>
    <xf numFmtId="37" fontId="9" fillId="0" borderId="9" xfId="2" applyFont="1" applyBorder="1" applyAlignment="1" applyProtection="1">
      <alignment horizontal="right" vertical="center" wrapText="1"/>
    </xf>
    <xf numFmtId="37" fontId="9" fillId="0" borderId="0" xfId="2" applyFont="1" applyBorder="1" applyAlignment="1" applyProtection="1">
      <alignment horizontal="right" vertical="center" wrapText="1"/>
    </xf>
    <xf numFmtId="37" fontId="9" fillId="0" borderId="10" xfId="2" applyFont="1" applyBorder="1" applyAlignment="1" applyProtection="1">
      <alignment horizontal="right" vertical="center" wrapText="1"/>
    </xf>
    <xf numFmtId="0" fontId="9" fillId="0" borderId="9" xfId="0" applyNumberFormat="1" applyFont="1" applyBorder="1" applyAlignment="1">
      <alignment horizontal="right" vertical="center"/>
    </xf>
    <xf numFmtId="0" fontId="9" fillId="0" borderId="0" xfId="0" applyNumberFormat="1" applyFont="1" applyBorder="1" applyAlignment="1">
      <alignment horizontal="right" vertical="center"/>
    </xf>
    <xf numFmtId="0" fontId="9" fillId="0" borderId="10" xfId="0" applyNumberFormat="1" applyFont="1" applyBorder="1" applyAlignment="1">
      <alignment horizontal="right" vertical="center"/>
    </xf>
    <xf numFmtId="37" fontId="7" fillId="0" borderId="0" xfId="0" applyFont="1" applyBorder="1" applyAlignment="1" applyProtection="1">
      <alignment horizontal="center" vertical="center"/>
    </xf>
    <xf numFmtId="37" fontId="7" fillId="0" borderId="0" xfId="0" applyFont="1" applyAlignment="1" applyProtection="1">
      <alignment horizontal="center" vertical="center"/>
    </xf>
    <xf numFmtId="37" fontId="5" fillId="0" borderId="1" xfId="0" applyFont="1" applyBorder="1" applyAlignment="1" applyProtection="1">
      <alignment horizontal="center" vertical="center"/>
    </xf>
    <xf numFmtId="37" fontId="5" fillId="0" borderId="7" xfId="0" applyFont="1" applyBorder="1" applyAlignment="1">
      <alignment horizontal="right" vertical="center"/>
    </xf>
    <xf numFmtId="37" fontId="5" fillId="0" borderId="2" xfId="0" applyFont="1" applyBorder="1" applyAlignment="1">
      <alignment horizontal="left" vertical="center"/>
    </xf>
    <xf numFmtId="37" fontId="5" fillId="0" borderId="1" xfId="0" applyFont="1" applyBorder="1" applyAlignment="1">
      <alignment horizontal="left" vertical="center"/>
    </xf>
    <xf numFmtId="37" fontId="5" fillId="0" borderId="2" xfId="0" quotePrefix="1" applyFont="1" applyBorder="1" applyAlignment="1">
      <alignment horizontal="right" vertical="center"/>
    </xf>
    <xf numFmtId="37" fontId="5" fillId="0" borderId="1" xfId="0" applyFont="1" applyBorder="1" applyAlignment="1">
      <alignment horizontal="right" vertical="center"/>
    </xf>
    <xf numFmtId="37" fontId="5" fillId="0" borderId="0" xfId="0" applyFont="1" applyBorder="1" applyAlignment="1">
      <alignment horizontal="left" vertical="center"/>
    </xf>
    <xf numFmtId="37" fontId="7" fillId="0" borderId="0" xfId="0" quotePrefix="1" applyFont="1" applyFill="1" applyAlignment="1" applyProtection="1">
      <alignment horizontal="center" vertical="center"/>
    </xf>
    <xf numFmtId="37" fontId="5" fillId="0" borderId="2" xfId="0" quotePrefix="1" applyFont="1" applyBorder="1" applyAlignment="1" applyProtection="1">
      <alignment horizontal="right" vertical="center"/>
    </xf>
    <xf numFmtId="37" fontId="5" fillId="0" borderId="1" xfId="0" applyFont="1" applyBorder="1" applyAlignment="1" applyProtection="1">
      <alignment horizontal="right" vertical="center"/>
    </xf>
    <xf numFmtId="49" fontId="7" fillId="0" borderId="0" xfId="0" applyNumberFormat="1" applyFont="1" applyBorder="1" applyAlignment="1" applyProtection="1">
      <alignment horizontal="center"/>
    </xf>
    <xf numFmtId="37" fontId="5" fillId="0" borderId="2" xfId="0" applyFont="1" applyBorder="1" applyAlignment="1">
      <alignment horizontal="left" vertical="center" wrapText="1"/>
    </xf>
    <xf numFmtId="49" fontId="5" fillId="0" borderId="2" xfId="0" applyNumberFormat="1" applyFont="1" applyBorder="1" applyAlignment="1" applyProtection="1">
      <alignment horizontal="right" vertical="center"/>
    </xf>
    <xf numFmtId="49" fontId="5" fillId="0" borderId="1" xfId="0" applyNumberFormat="1" applyFont="1" applyBorder="1" applyAlignment="1" applyProtection="1">
      <alignment horizontal="right" vertical="center"/>
    </xf>
    <xf numFmtId="37" fontId="5" fillId="0" borderId="2" xfId="0" applyFont="1" applyBorder="1" applyAlignment="1" applyProtection="1">
      <alignment horizontal="right" vertical="center"/>
    </xf>
    <xf numFmtId="37" fontId="7" fillId="0" borderId="0" xfId="0" quotePrefix="1" applyFont="1" applyAlignment="1">
      <alignment horizontal="center"/>
    </xf>
    <xf numFmtId="37" fontId="5" fillId="0" borderId="2" xfId="0" applyFont="1" applyBorder="1" applyAlignment="1">
      <alignment horizontal="right" vertical="center"/>
    </xf>
    <xf numFmtId="37" fontId="5" fillId="0" borderId="0" xfId="0" applyFont="1" applyBorder="1" applyAlignment="1">
      <alignment horizontal="right" vertical="center"/>
    </xf>
    <xf numFmtId="37" fontId="5" fillId="0" borderId="0" xfId="0" applyFont="1" applyAlignment="1" applyProtection="1">
      <alignment horizontal="left" vertical="center"/>
    </xf>
    <xf numFmtId="37" fontId="5" fillId="0" borderId="0" xfId="0" applyFont="1" applyAlignment="1">
      <alignment horizontal="left" vertical="center"/>
    </xf>
    <xf numFmtId="49" fontId="5" fillId="0" borderId="18" xfId="0" applyNumberFormat="1" applyFont="1" applyBorder="1" applyAlignment="1" applyProtection="1">
      <alignment horizontal="center" vertical="center"/>
    </xf>
    <xf numFmtId="49" fontId="5" fillId="0" borderId="0" xfId="0" applyNumberFormat="1" applyFont="1" applyBorder="1" applyAlignment="1" applyProtection="1">
      <alignment horizontal="center" vertical="center"/>
    </xf>
    <xf numFmtId="49" fontId="5" fillId="0" borderId="15" xfId="0" applyNumberFormat="1" applyFont="1" applyBorder="1" applyAlignment="1" applyProtection="1">
      <alignment horizontal="center" vertical="center"/>
    </xf>
    <xf numFmtId="49" fontId="5" fillId="0" borderId="3" xfId="0" applyNumberFormat="1" applyFont="1" applyBorder="1" applyAlignment="1" applyProtection="1">
      <alignment horizontal="center" vertical="center"/>
    </xf>
    <xf numFmtId="49" fontId="5" fillId="0" borderId="1" xfId="0" applyNumberFormat="1" applyFont="1" applyBorder="1" applyAlignment="1" applyProtection="1">
      <alignment horizontal="center" vertical="center"/>
    </xf>
    <xf numFmtId="37" fontId="7" fillId="0" borderId="0" xfId="0" applyFont="1" applyAlignment="1" applyProtection="1">
      <alignment horizontal="left" vertical="center"/>
    </xf>
    <xf numFmtId="49" fontId="5" fillId="0" borderId="14" xfId="0" applyNumberFormat="1" applyFont="1" applyBorder="1" applyAlignment="1" applyProtection="1">
      <alignment horizontal="center" vertical="center"/>
    </xf>
    <xf numFmtId="49" fontId="5" fillId="0" borderId="16" xfId="0" applyNumberFormat="1" applyFont="1" applyBorder="1" applyAlignment="1" applyProtection="1">
      <alignment horizontal="center" vertical="center"/>
    </xf>
    <xf numFmtId="49" fontId="5" fillId="0" borderId="17" xfId="0" applyNumberFormat="1" applyFont="1" applyBorder="1" applyAlignment="1" applyProtection="1">
      <alignment horizontal="center" vertical="center"/>
    </xf>
    <xf numFmtId="37" fontId="5" fillId="0" borderId="16" xfId="0" applyFont="1" applyBorder="1" applyAlignment="1">
      <alignment horizontal="left" vertical="center" wrapText="1"/>
    </xf>
    <xf numFmtId="37" fontId="5" fillId="0" borderId="17" xfId="0" applyFont="1" applyBorder="1" applyAlignment="1">
      <alignment horizontal="left" vertical="center" wrapText="1"/>
    </xf>
    <xf numFmtId="37" fontId="5" fillId="0" borderId="3" xfId="0" applyFont="1" applyBorder="1" applyAlignment="1">
      <alignment horizontal="left" vertical="center" wrapText="1"/>
    </xf>
    <xf numFmtId="49" fontId="5" fillId="0" borderId="2" xfId="0" applyNumberFormat="1" applyFont="1" applyBorder="1" applyAlignment="1" applyProtection="1">
      <alignment horizontal="center" vertical="center"/>
    </xf>
    <xf numFmtId="37" fontId="5" fillId="0" borderId="7" xfId="3" applyFont="1" applyBorder="1" applyAlignment="1">
      <alignment horizontal="right" vertical="center" wrapText="1"/>
    </xf>
    <xf numFmtId="37" fontId="5" fillId="0" borderId="1" xfId="3" applyFont="1" applyBorder="1" applyAlignment="1">
      <alignment horizontal="center"/>
    </xf>
    <xf numFmtId="37" fontId="5" fillId="0" borderId="7" xfId="3" applyFont="1" applyBorder="1" applyAlignment="1">
      <alignment horizontal="right"/>
    </xf>
    <xf numFmtId="37" fontId="5" fillId="0" borderId="2" xfId="3" applyFont="1" applyBorder="1" applyAlignment="1">
      <alignment horizontal="right" vertical="center" wrapText="1"/>
    </xf>
    <xf numFmtId="37" fontId="5" fillId="0" borderId="1" xfId="3" applyFont="1" applyBorder="1" applyAlignment="1">
      <alignment horizontal="right" vertical="center" wrapText="1"/>
    </xf>
    <xf numFmtId="37" fontId="5" fillId="0" borderId="2" xfId="3" applyFont="1" applyBorder="1" applyAlignment="1">
      <alignment horizontal="left" vertical="center" wrapText="1"/>
    </xf>
    <xf numFmtId="37" fontId="5" fillId="0" borderId="0" xfId="0" applyFont="1" applyAlignment="1">
      <alignment horizontal="left" vertical="center" wrapText="1"/>
    </xf>
    <xf numFmtId="0" fontId="5" fillId="0" borderId="2" xfId="3" applyNumberFormat="1" applyFont="1" applyBorder="1" applyAlignment="1">
      <alignment horizontal="right" vertical="center"/>
    </xf>
    <xf numFmtId="0" fontId="5" fillId="0" borderId="1" xfId="3" applyNumberFormat="1" applyFont="1" applyBorder="1" applyAlignment="1">
      <alignment horizontal="right" vertical="center"/>
    </xf>
  </cellXfs>
  <cellStyles count="5">
    <cellStyle name="Comma" xfId="1" builtinId="3"/>
    <cellStyle name="Normal" xfId="0" builtinId="0"/>
    <cellStyle name="Normal 7" xfId="4"/>
    <cellStyle name="Normal_Jan06_tables" xfId="2"/>
    <cellStyle name="Normal_Sheet1" xfId="3"/>
  </cellStyles>
  <dxfs count="0"/>
  <tableStyles count="0" defaultTableStyle="TableStyleMedium9" defaultPivotStyle="PivotStyleLight16"/>
  <colors>
    <mruColors>
      <color rgb="FF333300"/>
      <color rgb="FF003399"/>
      <color rgb="FFFF3399"/>
      <color rgb="FFFAC090"/>
      <color rgb="FF000099"/>
      <color rgb="FF3399FF"/>
      <color rgb="FFFF66CC"/>
      <color rgb="FF00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0</xdr:rowOff>
    </xdr:from>
    <xdr:to>
      <xdr:col>0</xdr:col>
      <xdr:colOff>76200</xdr:colOff>
      <xdr:row>13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76200" y="2543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61</xdr:row>
      <xdr:rowOff>0</xdr:rowOff>
    </xdr:from>
    <xdr:to>
      <xdr:col>0</xdr:col>
      <xdr:colOff>76200</xdr:colOff>
      <xdr:row>61</xdr:row>
      <xdr:rowOff>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76200" y="11496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0</xdr:rowOff>
    </xdr:from>
    <xdr:to>
      <xdr:col>0</xdr:col>
      <xdr:colOff>76200</xdr:colOff>
      <xdr:row>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762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0</xdr:row>
      <xdr:rowOff>0</xdr:rowOff>
    </xdr:from>
    <xdr:to>
      <xdr:col>0</xdr:col>
      <xdr:colOff>76200</xdr:colOff>
      <xdr:row>0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762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13</xdr:row>
      <xdr:rowOff>0</xdr:rowOff>
    </xdr:from>
    <xdr:to>
      <xdr:col>2</xdr:col>
      <xdr:colOff>76200</xdr:colOff>
      <xdr:row>13</xdr:row>
      <xdr:rowOff>0</xdr:rowOff>
    </xdr:to>
    <xdr:sp macro="" textlink="">
      <xdr:nvSpPr>
        <xdr:cNvPr id="21667" name="Line 1"/>
        <xdr:cNvSpPr>
          <a:spLocks noChangeShapeType="1"/>
        </xdr:cNvSpPr>
      </xdr:nvSpPr>
      <xdr:spPr bwMode="auto">
        <a:xfrm>
          <a:off x="2581275" y="6867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13</xdr:row>
      <xdr:rowOff>0</xdr:rowOff>
    </xdr:from>
    <xdr:to>
      <xdr:col>2</xdr:col>
      <xdr:colOff>76200</xdr:colOff>
      <xdr:row>13</xdr:row>
      <xdr:rowOff>0</xdr:rowOff>
    </xdr:to>
    <xdr:sp macro="" textlink="">
      <xdr:nvSpPr>
        <xdr:cNvPr id="21668" name="Line 2"/>
        <xdr:cNvSpPr>
          <a:spLocks noChangeShapeType="1"/>
        </xdr:cNvSpPr>
      </xdr:nvSpPr>
      <xdr:spPr bwMode="auto">
        <a:xfrm>
          <a:off x="2581275" y="6867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7" name="Line 2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6"/>
  <sheetViews>
    <sheetView zoomScale="80" zoomScaleNormal="80" workbookViewId="0">
      <selection activeCell="A13" sqref="A13"/>
    </sheetView>
  </sheetViews>
  <sheetFormatPr defaultRowHeight="15" customHeight="1"/>
  <cols>
    <col min="1" max="1" width="42.375" style="3" customWidth="1"/>
    <col min="2" max="2" width="13" style="3" customWidth="1"/>
    <col min="3" max="4" width="15.625" style="3" customWidth="1"/>
    <col min="5" max="5" width="17.5" style="3" customWidth="1"/>
    <col min="6" max="6" width="9" style="3"/>
    <col min="7" max="7" width="11.875" style="3" customWidth="1"/>
    <col min="8" max="8" width="11.875" style="55" customWidth="1"/>
    <col min="9" max="9" width="10.5" style="3" customWidth="1"/>
    <col min="10" max="10" width="10.5" style="55" customWidth="1"/>
    <col min="11" max="11" width="10.875" style="3" customWidth="1"/>
    <col min="12" max="12" width="10.875" style="55" customWidth="1"/>
    <col min="13" max="13" width="13.25" style="3" customWidth="1"/>
    <col min="14" max="14" width="9" style="55"/>
    <col min="15" max="16384" width="9" style="3"/>
  </cols>
  <sheetData>
    <row r="1" spans="1:22" ht="18" customHeight="1">
      <c r="A1" s="265" t="s">
        <v>180</v>
      </c>
      <c r="B1" s="265"/>
      <c r="C1" s="265"/>
      <c r="D1" s="265"/>
      <c r="E1" s="265"/>
    </row>
    <row r="2" spans="1:22" ht="18" customHeight="1">
      <c r="A2" s="266" t="s">
        <v>181</v>
      </c>
      <c r="B2" s="266"/>
      <c r="C2" s="266"/>
      <c r="D2" s="266"/>
      <c r="E2" s="266"/>
    </row>
    <row r="3" spans="1:22" ht="18" customHeight="1">
      <c r="A3" s="67"/>
      <c r="B3" s="67"/>
      <c r="C3" s="67"/>
      <c r="D3" s="67"/>
      <c r="E3" s="67"/>
    </row>
    <row r="4" spans="1:22" ht="18" customHeight="1">
      <c r="A4" s="267" t="s">
        <v>2</v>
      </c>
      <c r="B4" s="267"/>
      <c r="C4" s="267"/>
      <c r="D4" s="267"/>
      <c r="E4" s="267"/>
    </row>
    <row r="5" spans="1:22" ht="16.5" customHeight="1">
      <c r="A5" s="268"/>
      <c r="B5" s="268"/>
      <c r="E5" s="4"/>
    </row>
    <row r="6" spans="1:22" ht="13.5" customHeight="1">
      <c r="A6" s="269" t="s">
        <v>44</v>
      </c>
      <c r="B6" s="272" t="s">
        <v>51</v>
      </c>
      <c r="C6" s="272"/>
      <c r="D6" s="272"/>
      <c r="E6" s="273" t="s">
        <v>48</v>
      </c>
      <c r="G6" s="280" t="s">
        <v>51</v>
      </c>
      <c r="H6" s="280"/>
      <c r="I6" s="280"/>
      <c r="J6" s="280"/>
      <c r="K6" s="280"/>
      <c r="L6" s="68"/>
      <c r="M6" s="273" t="s">
        <v>48</v>
      </c>
      <c r="P6" s="52"/>
      <c r="Q6" s="281" t="s">
        <v>115</v>
      </c>
      <c r="R6" s="281" t="s">
        <v>46</v>
      </c>
      <c r="S6" s="284" t="s">
        <v>28</v>
      </c>
      <c r="T6" s="284" t="s">
        <v>29</v>
      </c>
      <c r="U6" s="63"/>
      <c r="V6" s="276" t="s">
        <v>27</v>
      </c>
    </row>
    <row r="7" spans="1:22" ht="15.95" customHeight="1">
      <c r="A7" s="270"/>
      <c r="B7" s="273" t="s">
        <v>24</v>
      </c>
      <c r="C7" s="279" t="s">
        <v>25</v>
      </c>
      <c r="D7" s="279" t="s">
        <v>26</v>
      </c>
      <c r="E7" s="274"/>
      <c r="G7" s="273" t="s">
        <v>24</v>
      </c>
      <c r="H7" s="70"/>
      <c r="I7" s="279" t="s">
        <v>25</v>
      </c>
      <c r="J7" s="71"/>
      <c r="K7" s="279" t="s">
        <v>26</v>
      </c>
      <c r="L7" s="72"/>
      <c r="M7" s="274"/>
      <c r="P7" s="52"/>
      <c r="Q7" s="282"/>
      <c r="R7" s="282"/>
      <c r="S7" s="285"/>
      <c r="T7" s="285"/>
      <c r="U7" s="64" t="s">
        <v>141</v>
      </c>
      <c r="V7" s="277"/>
    </row>
    <row r="8" spans="1:22" ht="39.75" customHeight="1">
      <c r="A8" s="271"/>
      <c r="B8" s="275"/>
      <c r="C8" s="279"/>
      <c r="D8" s="279"/>
      <c r="E8" s="275"/>
      <c r="G8" s="275"/>
      <c r="H8" s="73"/>
      <c r="I8" s="279"/>
      <c r="J8" s="71"/>
      <c r="K8" s="279"/>
      <c r="L8" s="73"/>
      <c r="M8" s="275"/>
      <c r="P8" s="52"/>
      <c r="Q8" s="283"/>
      <c r="R8" s="283"/>
      <c r="S8" s="286"/>
      <c r="T8" s="286"/>
      <c r="U8" s="65"/>
      <c r="V8" s="278"/>
    </row>
    <row r="9" spans="1:22" ht="15" customHeight="1">
      <c r="A9" s="74"/>
      <c r="P9" s="66" t="s">
        <v>50</v>
      </c>
      <c r="Q9" s="52"/>
      <c r="R9" s="52"/>
      <c r="S9" s="52"/>
      <c r="T9" s="52"/>
      <c r="U9" s="52"/>
      <c r="V9" s="52"/>
    </row>
    <row r="10" spans="1:22" ht="18" customHeight="1">
      <c r="A10" s="35" t="s">
        <v>50</v>
      </c>
      <c r="B10" s="53">
        <v>38828.201000000001</v>
      </c>
      <c r="C10" s="53">
        <v>35999.601000000002</v>
      </c>
      <c r="D10" s="53">
        <v>2828.6</v>
      </c>
      <c r="E10" s="61">
        <v>7105.8069999999998</v>
      </c>
      <c r="G10" s="53">
        <v>38828.201000000001</v>
      </c>
      <c r="H10" s="80">
        <v>100</v>
      </c>
      <c r="I10" s="53">
        <v>35999.601000000002</v>
      </c>
      <c r="J10" s="80">
        <v>100</v>
      </c>
      <c r="K10" s="53">
        <v>2828.6</v>
      </c>
      <c r="L10" s="80">
        <v>100</v>
      </c>
      <c r="M10" s="61">
        <v>7105.8069999999998</v>
      </c>
      <c r="N10" s="80">
        <v>100</v>
      </c>
      <c r="P10" s="52" t="s">
        <v>16</v>
      </c>
      <c r="Q10" s="53">
        <v>60207.127999999997</v>
      </c>
      <c r="R10" s="53">
        <v>38828.201000000001</v>
      </c>
      <c r="S10" s="53">
        <v>35999.601000000002</v>
      </c>
      <c r="T10" s="53">
        <v>2828.6</v>
      </c>
      <c r="U10" s="61">
        <v>7105.8069999999998</v>
      </c>
      <c r="V10" s="53">
        <v>21378.925999999999</v>
      </c>
    </row>
    <row r="11" spans="1:22" ht="18" customHeight="1">
      <c r="A11" s="59" t="s">
        <v>161</v>
      </c>
      <c r="B11" s="53"/>
      <c r="C11" s="53"/>
      <c r="D11" s="53"/>
      <c r="E11" s="61"/>
      <c r="G11" s="53"/>
      <c r="H11" s="80"/>
      <c r="I11" s="53"/>
      <c r="J11" s="80"/>
      <c r="K11" s="53"/>
      <c r="L11" s="80"/>
      <c r="M11" s="61"/>
      <c r="N11" s="80"/>
      <c r="P11" s="52"/>
      <c r="Q11" s="53"/>
      <c r="R11" s="53"/>
      <c r="S11" s="53"/>
      <c r="T11" s="53"/>
      <c r="U11" s="61"/>
      <c r="V11" s="53"/>
    </row>
    <row r="12" spans="1:22" ht="18" customHeight="1">
      <c r="A12" s="35"/>
      <c r="B12" s="53"/>
      <c r="C12" s="53"/>
      <c r="D12" s="53"/>
      <c r="E12" s="61"/>
      <c r="G12" s="53"/>
      <c r="H12" s="80"/>
      <c r="I12" s="53"/>
      <c r="J12" s="80"/>
      <c r="K12" s="53"/>
      <c r="L12" s="80"/>
      <c r="M12" s="61"/>
      <c r="N12" s="80"/>
      <c r="P12" s="52"/>
      <c r="Q12" s="53"/>
      <c r="R12" s="53"/>
      <c r="S12" s="53"/>
      <c r="T12" s="53"/>
      <c r="U12" s="61"/>
      <c r="V12" s="53"/>
    </row>
    <row r="13" spans="1:22" ht="18" customHeight="1">
      <c r="A13" s="59" t="s">
        <v>1</v>
      </c>
      <c r="B13" s="56">
        <v>100</v>
      </c>
      <c r="C13" s="56">
        <v>100</v>
      </c>
      <c r="D13" s="56">
        <v>100</v>
      </c>
      <c r="E13" s="56">
        <v>100</v>
      </c>
      <c r="P13" s="66" t="s">
        <v>119</v>
      </c>
      <c r="Q13" s="8"/>
      <c r="R13" s="8"/>
      <c r="S13" s="8"/>
      <c r="T13" s="8"/>
      <c r="V13" s="8"/>
    </row>
    <row r="14" spans="1:22" ht="18" customHeight="1">
      <c r="A14" s="75" t="s">
        <v>176</v>
      </c>
      <c r="B14" s="55">
        <v>12.700372082651986</v>
      </c>
      <c r="C14" s="82">
        <v>12.215710390790163</v>
      </c>
      <c r="D14" s="82">
        <v>18.868662942798561</v>
      </c>
      <c r="E14" s="83">
        <v>6.7269347450613273</v>
      </c>
      <c r="G14" s="8">
        <v>4931.326</v>
      </c>
      <c r="H14" s="55">
        <f>G14/$G$10*100</f>
        <v>12.700372082651986</v>
      </c>
      <c r="I14" s="8">
        <v>4397.607</v>
      </c>
      <c r="J14" s="55">
        <f>I14/$I$10*100</f>
        <v>12.215710390790163</v>
      </c>
      <c r="K14" s="8">
        <v>533.71900000000005</v>
      </c>
      <c r="L14" s="55">
        <f>K14/$K$10*100</f>
        <v>18.868662942798561</v>
      </c>
      <c r="M14" s="62">
        <v>478.00299999999999</v>
      </c>
      <c r="N14" s="55">
        <f>M14/$M$10*100</f>
        <v>6.7269347450613273</v>
      </c>
      <c r="P14" s="52" t="s">
        <v>16</v>
      </c>
      <c r="Q14" s="53">
        <v>7853.4260000000004</v>
      </c>
      <c r="R14" s="53">
        <v>4931.326</v>
      </c>
      <c r="S14" s="53">
        <v>4397.607</v>
      </c>
      <c r="T14" s="53">
        <v>533.71900000000005</v>
      </c>
      <c r="U14" s="61">
        <v>478.00299999999999</v>
      </c>
      <c r="V14" s="53">
        <v>2922.1010000000001</v>
      </c>
    </row>
    <row r="15" spans="1:22" ht="18" customHeight="1">
      <c r="A15" s="75" t="s">
        <v>177</v>
      </c>
      <c r="B15" s="55">
        <v>1.9007138651620761</v>
      </c>
      <c r="C15" s="82">
        <v>1.948277148960623</v>
      </c>
      <c r="D15" s="82">
        <v>1.2953758042848051</v>
      </c>
      <c r="E15" s="83">
        <v>1.70702637997345</v>
      </c>
      <c r="G15" s="8">
        <v>738.01299999999992</v>
      </c>
      <c r="H15" s="55">
        <f>G15/$G$10*100</f>
        <v>1.9007138651620761</v>
      </c>
      <c r="I15" s="8">
        <v>701.37199999999996</v>
      </c>
      <c r="J15" s="55">
        <f t="shared" ref="J15:J30" si="0">I15/$I$10*100</f>
        <v>1.948277148960623</v>
      </c>
      <c r="K15" s="8">
        <v>36.640999999999998</v>
      </c>
      <c r="L15" s="55">
        <f t="shared" ref="L15:L30" si="1">K15/$K$10*100</f>
        <v>1.2953758042848051</v>
      </c>
      <c r="M15" s="62">
        <v>121.298</v>
      </c>
      <c r="N15" s="55">
        <f t="shared" ref="N15:N30" si="2">M15/$M$10*100</f>
        <v>1.70702637997345</v>
      </c>
      <c r="P15" s="66" t="s">
        <v>136</v>
      </c>
      <c r="Q15" s="8"/>
      <c r="R15" s="8"/>
      <c r="S15" s="8"/>
      <c r="T15" s="8"/>
      <c r="V15" s="8"/>
    </row>
    <row r="16" spans="1:22" ht="18" customHeight="1">
      <c r="A16" s="75" t="s">
        <v>162</v>
      </c>
      <c r="B16" s="55">
        <v>5.2634758947497984</v>
      </c>
      <c r="C16" s="82">
        <v>5.2285440608077849</v>
      </c>
      <c r="D16" s="82">
        <v>5.7080534540055154</v>
      </c>
      <c r="E16" s="83">
        <v>3.9084089956285046</v>
      </c>
      <c r="G16" s="8">
        <v>2043.7130000000002</v>
      </c>
      <c r="H16" s="55">
        <f t="shared" ref="H16:H30" si="3">G16/$G$10*100</f>
        <v>5.2634758947497984</v>
      </c>
      <c r="I16" s="8">
        <v>1882.2550000000001</v>
      </c>
      <c r="J16" s="55">
        <f t="shared" si="0"/>
        <v>5.2285440608077849</v>
      </c>
      <c r="K16" s="8">
        <v>161.458</v>
      </c>
      <c r="L16" s="55">
        <f t="shared" si="1"/>
        <v>5.7080534540055154</v>
      </c>
      <c r="M16" s="62">
        <v>277.72399999999999</v>
      </c>
      <c r="N16" s="55">
        <f t="shared" si="2"/>
        <v>3.9084089956285046</v>
      </c>
      <c r="P16" s="52" t="s">
        <v>16</v>
      </c>
      <c r="Q16" s="53">
        <v>1085.6469999999999</v>
      </c>
      <c r="R16" s="53">
        <v>738.01299999999992</v>
      </c>
      <c r="S16" s="53">
        <v>701.37199999999996</v>
      </c>
      <c r="T16" s="53">
        <v>36.640999999999998</v>
      </c>
      <c r="U16" s="61">
        <v>121.298</v>
      </c>
      <c r="V16" s="53">
        <v>347.63499999999999</v>
      </c>
    </row>
    <row r="17" spans="1:22" ht="18" customHeight="1">
      <c r="A17" s="75" t="s">
        <v>163</v>
      </c>
      <c r="B17" s="55">
        <v>3.7226602386239835</v>
      </c>
      <c r="C17" s="82">
        <v>3.8938542679959145</v>
      </c>
      <c r="D17" s="82">
        <v>1.5438732942091495</v>
      </c>
      <c r="E17" s="83">
        <v>3.3576481883057054</v>
      </c>
      <c r="G17" s="8">
        <v>1445.442</v>
      </c>
      <c r="H17" s="55">
        <f t="shared" si="3"/>
        <v>3.7226602386239835</v>
      </c>
      <c r="I17" s="8">
        <v>1401.7719999999999</v>
      </c>
      <c r="J17" s="55">
        <f t="shared" si="0"/>
        <v>3.8938542679959145</v>
      </c>
      <c r="K17" s="8">
        <v>43.67</v>
      </c>
      <c r="L17" s="55">
        <f t="shared" si="1"/>
        <v>1.5438732942091495</v>
      </c>
      <c r="M17" s="62">
        <v>238.58799999999999</v>
      </c>
      <c r="N17" s="55">
        <f t="shared" si="2"/>
        <v>3.3576481883057054</v>
      </c>
      <c r="P17" s="52" t="s">
        <v>54</v>
      </c>
      <c r="Q17" s="8"/>
      <c r="R17" s="8"/>
      <c r="S17" s="8"/>
      <c r="T17" s="8"/>
      <c r="V17" s="8"/>
    </row>
    <row r="18" spans="1:22" ht="18" customHeight="1">
      <c r="A18" s="75" t="s">
        <v>164</v>
      </c>
      <c r="B18" s="55">
        <v>10.558470118149433</v>
      </c>
      <c r="C18" s="82">
        <v>10.362037068133059</v>
      </c>
      <c r="D18" s="82">
        <v>13.0584741568267</v>
      </c>
      <c r="E18" s="83">
        <v>4.5794798535901693</v>
      </c>
      <c r="G18" s="8">
        <v>4099.6639999999998</v>
      </c>
      <c r="H18" s="55">
        <f t="shared" si="3"/>
        <v>10.558470118149433</v>
      </c>
      <c r="I18" s="8">
        <v>3730.2919999999999</v>
      </c>
      <c r="J18" s="55">
        <f t="shared" si="0"/>
        <v>10.362037068133059</v>
      </c>
      <c r="K18" s="8">
        <v>369.37200000000001</v>
      </c>
      <c r="L18" s="55">
        <f t="shared" si="1"/>
        <v>13.0584741568267</v>
      </c>
      <c r="M18" s="62">
        <v>325.40899999999999</v>
      </c>
      <c r="N18" s="55">
        <f t="shared" si="2"/>
        <v>4.5794798535901693</v>
      </c>
      <c r="P18" s="52" t="s">
        <v>16</v>
      </c>
      <c r="Q18" s="53">
        <v>3354.5450000000001</v>
      </c>
      <c r="R18" s="53">
        <v>2043.7130000000002</v>
      </c>
      <c r="S18" s="53">
        <v>1882.2550000000001</v>
      </c>
      <c r="T18" s="53">
        <v>161.458</v>
      </c>
      <c r="U18" s="61">
        <v>277.72399999999999</v>
      </c>
      <c r="V18" s="53">
        <v>1310.8309999999999</v>
      </c>
    </row>
    <row r="19" spans="1:22" ht="18" customHeight="1">
      <c r="A19" s="75" t="s">
        <v>165</v>
      </c>
      <c r="B19" s="55">
        <v>12.777614909328403</v>
      </c>
      <c r="C19" s="82">
        <v>12.471768784326247</v>
      </c>
      <c r="D19" s="82">
        <v>16.67011949374249</v>
      </c>
      <c r="E19" s="83">
        <v>10.688398939064909</v>
      </c>
      <c r="G19" s="8">
        <v>4961.3180000000002</v>
      </c>
      <c r="H19" s="55">
        <f t="shared" si="3"/>
        <v>12.777614909328403</v>
      </c>
      <c r="I19" s="8">
        <v>4489.7870000000003</v>
      </c>
      <c r="J19" s="55">
        <f t="shared" si="0"/>
        <v>12.471768784326247</v>
      </c>
      <c r="K19" s="8">
        <v>471.53100000000001</v>
      </c>
      <c r="L19" s="55">
        <f t="shared" si="1"/>
        <v>16.67011949374249</v>
      </c>
      <c r="M19" s="62">
        <v>759.49699999999996</v>
      </c>
      <c r="N19" s="55">
        <f t="shared" si="2"/>
        <v>10.688398939064909</v>
      </c>
      <c r="P19" s="52" t="s">
        <v>55</v>
      </c>
      <c r="Q19" s="8"/>
      <c r="R19" s="8"/>
      <c r="S19" s="8"/>
      <c r="T19" s="8"/>
      <c r="V19" s="8"/>
    </row>
    <row r="20" spans="1:22" ht="18" customHeight="1">
      <c r="A20" s="75" t="s">
        <v>166</v>
      </c>
      <c r="B20" s="55">
        <v>3.1540065428218007</v>
      </c>
      <c r="C20" s="82">
        <v>3.258611116273205</v>
      </c>
      <c r="D20" s="82">
        <v>1.8227038110726155</v>
      </c>
      <c r="E20" s="83">
        <v>3.6942602015506476</v>
      </c>
      <c r="G20" s="8">
        <v>1224.644</v>
      </c>
      <c r="H20" s="55">
        <f t="shared" si="3"/>
        <v>3.1540065428218007</v>
      </c>
      <c r="I20" s="8">
        <v>1173.087</v>
      </c>
      <c r="J20" s="55">
        <f t="shared" si="0"/>
        <v>3.258611116273205</v>
      </c>
      <c r="K20" s="8">
        <v>51.557000000000002</v>
      </c>
      <c r="L20" s="55">
        <f t="shared" si="1"/>
        <v>1.8227038110726155</v>
      </c>
      <c r="M20" s="62">
        <v>262.50700000000001</v>
      </c>
      <c r="N20" s="55">
        <f t="shared" si="2"/>
        <v>3.6942602015506476</v>
      </c>
      <c r="P20" s="52" t="s">
        <v>16</v>
      </c>
      <c r="Q20" s="53">
        <v>2154.1799999999998</v>
      </c>
      <c r="R20" s="53">
        <v>1445.442</v>
      </c>
      <c r="S20" s="53">
        <v>1401.7719999999999</v>
      </c>
      <c r="T20" s="53">
        <v>43.67</v>
      </c>
      <c r="U20" s="61">
        <v>238.58799999999999</v>
      </c>
      <c r="V20" s="53">
        <v>708.73800000000006</v>
      </c>
    </row>
    <row r="21" spans="1:22" ht="18" customHeight="1">
      <c r="A21" s="75" t="s">
        <v>167</v>
      </c>
      <c r="B21" s="55">
        <v>5.6285275745842567</v>
      </c>
      <c r="C21" s="82">
        <v>5.7586721586164247</v>
      </c>
      <c r="D21" s="82">
        <v>3.9721770487166799</v>
      </c>
      <c r="E21" s="83">
        <v>10.746013788440919</v>
      </c>
      <c r="G21" s="8">
        <v>2185.4560000000001</v>
      </c>
      <c r="H21" s="55">
        <f t="shared" si="3"/>
        <v>5.6285275745842567</v>
      </c>
      <c r="I21" s="8">
        <v>2073.0990000000002</v>
      </c>
      <c r="J21" s="55">
        <f t="shared" si="0"/>
        <v>5.7586721586164247</v>
      </c>
      <c r="K21" s="8">
        <v>112.357</v>
      </c>
      <c r="L21" s="55">
        <f t="shared" si="1"/>
        <v>3.9721770487166799</v>
      </c>
      <c r="M21" s="62">
        <v>763.59100000000001</v>
      </c>
      <c r="N21" s="55">
        <f t="shared" si="2"/>
        <v>10.746013788440919</v>
      </c>
      <c r="P21" s="52" t="s">
        <v>56</v>
      </c>
      <c r="Q21" s="8"/>
      <c r="R21" s="8"/>
      <c r="S21" s="8"/>
      <c r="T21" s="8"/>
      <c r="V21" s="8"/>
    </row>
    <row r="22" spans="1:22" ht="18" customHeight="1">
      <c r="A22" s="75" t="s">
        <v>168</v>
      </c>
      <c r="B22" s="55">
        <v>8.2884087264305659</v>
      </c>
      <c r="C22" s="82">
        <v>8.4045403725446839</v>
      </c>
      <c r="D22" s="82">
        <v>6.8104009050413641</v>
      </c>
      <c r="E22" s="83">
        <v>12.181431327926582</v>
      </c>
      <c r="G22" s="8">
        <v>3218.2400000000002</v>
      </c>
      <c r="H22" s="55">
        <f t="shared" si="3"/>
        <v>8.2884087264305659</v>
      </c>
      <c r="I22" s="8">
        <v>3025.6010000000001</v>
      </c>
      <c r="J22" s="55">
        <f t="shared" si="0"/>
        <v>8.4045403725446839</v>
      </c>
      <c r="K22" s="8">
        <v>192.63900000000001</v>
      </c>
      <c r="L22" s="55">
        <f t="shared" si="1"/>
        <v>6.8104009050413641</v>
      </c>
      <c r="M22" s="62">
        <v>865.58900000000006</v>
      </c>
      <c r="N22" s="55">
        <f t="shared" si="2"/>
        <v>12.181431327926582</v>
      </c>
      <c r="P22" s="52" t="s">
        <v>16</v>
      </c>
      <c r="Q22" s="53">
        <v>6689.1689999999999</v>
      </c>
      <c r="R22" s="53">
        <v>4099.6639999999998</v>
      </c>
      <c r="S22" s="53">
        <v>3730.2919999999999</v>
      </c>
      <c r="T22" s="53">
        <v>369.37200000000001</v>
      </c>
      <c r="U22" s="61">
        <v>325.40899999999999</v>
      </c>
      <c r="V22" s="53">
        <v>2589.5050000000001</v>
      </c>
    </row>
    <row r="23" spans="1:22" ht="18" customHeight="1">
      <c r="A23" s="75" t="s">
        <v>169</v>
      </c>
      <c r="B23" s="55">
        <v>7.6453889790052338</v>
      </c>
      <c r="C23" s="82">
        <v>7.576925644259223</v>
      </c>
      <c r="D23" s="82">
        <v>8.5167220533125931</v>
      </c>
      <c r="E23" s="83">
        <v>6.9641773270791063</v>
      </c>
      <c r="G23" s="8">
        <v>2968.567</v>
      </c>
      <c r="H23" s="55">
        <f t="shared" si="3"/>
        <v>7.6453889790052338</v>
      </c>
      <c r="I23" s="8">
        <v>2727.663</v>
      </c>
      <c r="J23" s="55">
        <f t="shared" si="0"/>
        <v>7.576925644259223</v>
      </c>
      <c r="K23" s="8">
        <v>240.904</v>
      </c>
      <c r="L23" s="55">
        <f t="shared" si="1"/>
        <v>8.5167220533125931</v>
      </c>
      <c r="M23" s="62">
        <v>494.86099999999999</v>
      </c>
      <c r="N23" s="55">
        <f t="shared" si="2"/>
        <v>6.9641773270791063</v>
      </c>
      <c r="P23" s="52" t="s">
        <v>133</v>
      </c>
      <c r="Q23" s="8"/>
      <c r="R23" s="8"/>
      <c r="S23" s="8"/>
      <c r="T23" s="8"/>
      <c r="V23" s="8"/>
    </row>
    <row r="24" spans="1:22" ht="18" customHeight="1">
      <c r="A24" s="75" t="s">
        <v>170</v>
      </c>
      <c r="B24" s="55">
        <v>4.5414954970486523</v>
      </c>
      <c r="C24" s="82">
        <v>4.583981361348977</v>
      </c>
      <c r="D24" s="82">
        <v>4.0007777699215161</v>
      </c>
      <c r="E24" s="83">
        <v>5.2995951058057171</v>
      </c>
      <c r="G24" s="8">
        <v>1763.3809999999999</v>
      </c>
      <c r="H24" s="55">
        <f t="shared" si="3"/>
        <v>4.5414954970486523</v>
      </c>
      <c r="I24" s="8">
        <v>1650.2149999999999</v>
      </c>
      <c r="J24" s="55">
        <f t="shared" si="0"/>
        <v>4.583981361348977</v>
      </c>
      <c r="K24" s="8">
        <v>113.166</v>
      </c>
      <c r="L24" s="55">
        <f t="shared" si="1"/>
        <v>4.0007777699215161</v>
      </c>
      <c r="M24" s="62">
        <v>376.57900000000001</v>
      </c>
      <c r="N24" s="55">
        <f t="shared" si="2"/>
        <v>5.2995951058057171</v>
      </c>
      <c r="P24" s="52" t="s">
        <v>16</v>
      </c>
      <c r="Q24" s="53">
        <v>7772.5190000000002</v>
      </c>
      <c r="R24" s="53">
        <v>4961.3180000000002</v>
      </c>
      <c r="S24" s="53">
        <v>4489.7870000000003</v>
      </c>
      <c r="T24" s="53">
        <v>471.53100000000001</v>
      </c>
      <c r="U24" s="61">
        <v>759.49699999999996</v>
      </c>
      <c r="V24" s="53">
        <v>2811.201</v>
      </c>
    </row>
    <row r="25" spans="1:22" ht="18" customHeight="1">
      <c r="A25" s="75" t="s">
        <v>171</v>
      </c>
      <c r="B25" s="55">
        <v>3.7740352688500818</v>
      </c>
      <c r="C25" s="82">
        <v>3.8808846798052015</v>
      </c>
      <c r="D25" s="82">
        <v>2.4141624832072406</v>
      </c>
      <c r="E25" s="83">
        <v>5.1149714592586033</v>
      </c>
      <c r="G25" s="8">
        <v>1465.39</v>
      </c>
      <c r="H25" s="55">
        <f t="shared" si="3"/>
        <v>3.7740352688500818</v>
      </c>
      <c r="I25" s="8">
        <v>1397.1030000000001</v>
      </c>
      <c r="J25" s="55">
        <f t="shared" si="0"/>
        <v>3.8808846798052015</v>
      </c>
      <c r="K25" s="8">
        <v>68.287000000000006</v>
      </c>
      <c r="L25" s="55">
        <f t="shared" si="1"/>
        <v>2.4141624832072406</v>
      </c>
      <c r="M25" s="62">
        <v>363.46</v>
      </c>
      <c r="N25" s="55">
        <f t="shared" si="2"/>
        <v>5.1149714592586033</v>
      </c>
      <c r="P25" s="52" t="s">
        <v>134</v>
      </c>
      <c r="Q25" s="8"/>
      <c r="R25" s="8"/>
      <c r="S25" s="8"/>
      <c r="T25" s="8"/>
      <c r="V25" s="8"/>
    </row>
    <row r="26" spans="1:22" ht="18" customHeight="1">
      <c r="A26" s="75" t="s">
        <v>172</v>
      </c>
      <c r="B26" s="55">
        <v>4.9931028223532685</v>
      </c>
      <c r="C26" s="82">
        <v>5.1035398975671979</v>
      </c>
      <c r="D26" s="82">
        <v>3.5875698225270454</v>
      </c>
      <c r="E26" s="83">
        <v>6.8266137822206545</v>
      </c>
      <c r="G26" s="8">
        <v>1938.732</v>
      </c>
      <c r="H26" s="55">
        <f t="shared" si="3"/>
        <v>4.9931028223532685</v>
      </c>
      <c r="I26" s="8">
        <v>1837.2539999999999</v>
      </c>
      <c r="J26" s="55">
        <f t="shared" si="0"/>
        <v>5.1035398975671979</v>
      </c>
      <c r="K26" s="8">
        <v>101.47799999999999</v>
      </c>
      <c r="L26" s="55">
        <f t="shared" si="1"/>
        <v>3.5875698225270454</v>
      </c>
      <c r="M26" s="62">
        <v>485.08600000000001</v>
      </c>
      <c r="N26" s="55">
        <f t="shared" si="2"/>
        <v>6.8266137822206545</v>
      </c>
      <c r="P26" s="52" t="s">
        <v>16</v>
      </c>
      <c r="Q26" s="53">
        <v>1782.9549999999999</v>
      </c>
      <c r="R26" s="53">
        <v>1224.644</v>
      </c>
      <c r="S26" s="53">
        <v>1173.087</v>
      </c>
      <c r="T26" s="53">
        <v>51.557000000000002</v>
      </c>
      <c r="U26" s="61">
        <v>262.50700000000001</v>
      </c>
      <c r="V26" s="53">
        <v>558.31100000000004</v>
      </c>
    </row>
    <row r="27" spans="1:22" ht="18" customHeight="1">
      <c r="A27" s="75" t="s">
        <v>173</v>
      </c>
      <c r="B27" s="55">
        <v>4.7154644120648292</v>
      </c>
      <c r="C27" s="82">
        <v>4.7818891103820844</v>
      </c>
      <c r="D27" s="82">
        <v>3.8700770699285867</v>
      </c>
      <c r="E27" s="83">
        <v>5.5163192583192879</v>
      </c>
      <c r="G27" s="8">
        <v>1830.93</v>
      </c>
      <c r="H27" s="55">
        <f t="shared" si="3"/>
        <v>4.7154644120648292</v>
      </c>
      <c r="I27" s="8">
        <v>1721.461</v>
      </c>
      <c r="J27" s="55">
        <f t="shared" si="0"/>
        <v>4.7818891103820844</v>
      </c>
      <c r="K27" s="8">
        <v>109.46899999999999</v>
      </c>
      <c r="L27" s="55">
        <f t="shared" si="1"/>
        <v>3.8700770699285867</v>
      </c>
      <c r="M27" s="62">
        <v>391.97899999999998</v>
      </c>
      <c r="N27" s="55">
        <f t="shared" si="2"/>
        <v>5.5163192583192879</v>
      </c>
      <c r="P27" s="52" t="s">
        <v>57</v>
      </c>
      <c r="Q27" s="8"/>
      <c r="R27" s="8"/>
      <c r="S27" s="8"/>
      <c r="T27" s="8"/>
      <c r="U27" s="8"/>
      <c r="V27" s="8"/>
    </row>
    <row r="28" spans="1:22" ht="18" customHeight="1">
      <c r="A28" s="75" t="s">
        <v>174</v>
      </c>
      <c r="B28" s="55">
        <v>4.4162257221239791</v>
      </c>
      <c r="C28" s="82">
        <v>4.5167445050293749</v>
      </c>
      <c r="D28" s="82">
        <v>3.1369228593650567</v>
      </c>
      <c r="E28" s="83">
        <v>6.0979140018860631</v>
      </c>
      <c r="G28" s="8">
        <v>1714.741</v>
      </c>
      <c r="H28" s="55">
        <f t="shared" si="3"/>
        <v>4.4162257221239791</v>
      </c>
      <c r="I28" s="8">
        <v>1626.01</v>
      </c>
      <c r="J28" s="55">
        <f t="shared" si="0"/>
        <v>4.5167445050293749</v>
      </c>
      <c r="K28" s="8">
        <v>88.730999999999995</v>
      </c>
      <c r="L28" s="55">
        <f t="shared" si="1"/>
        <v>3.1369228593650567</v>
      </c>
      <c r="M28" s="62">
        <v>433.30599999999998</v>
      </c>
      <c r="N28" s="55">
        <f t="shared" si="2"/>
        <v>6.0979140018860631</v>
      </c>
      <c r="P28" s="52" t="s">
        <v>16</v>
      </c>
      <c r="Q28" s="53">
        <v>3382.1260000000002</v>
      </c>
      <c r="R28" s="53">
        <v>2185.4560000000001</v>
      </c>
      <c r="S28" s="53">
        <v>2073.0990000000002</v>
      </c>
      <c r="T28" s="53">
        <v>112.357</v>
      </c>
      <c r="U28" s="61">
        <v>763.59100000000001</v>
      </c>
      <c r="V28" s="53">
        <v>1196.67</v>
      </c>
    </row>
    <row r="29" spans="1:22" ht="18" customHeight="1">
      <c r="A29" s="75" t="s">
        <v>179</v>
      </c>
      <c r="B29" s="55">
        <v>2.6832919712144276</v>
      </c>
      <c r="C29" s="82">
        <v>2.6609767147141432</v>
      </c>
      <c r="D29" s="82">
        <v>2.9672983101180801</v>
      </c>
      <c r="E29" s="83">
        <v>3.7786418910617749</v>
      </c>
      <c r="G29" s="8">
        <v>1041.874</v>
      </c>
      <c r="H29" s="55">
        <f t="shared" si="3"/>
        <v>2.6832919712144276</v>
      </c>
      <c r="I29" s="8">
        <v>957.94100000000003</v>
      </c>
      <c r="J29" s="55">
        <f t="shared" si="0"/>
        <v>2.6609767147141432</v>
      </c>
      <c r="K29" s="8">
        <v>83.933000000000007</v>
      </c>
      <c r="L29" s="55">
        <f t="shared" si="1"/>
        <v>2.9672983101180801</v>
      </c>
      <c r="M29" s="62">
        <v>268.50299999999999</v>
      </c>
      <c r="N29" s="55">
        <f t="shared" si="2"/>
        <v>3.7786418910617749</v>
      </c>
      <c r="P29" s="52" t="s">
        <v>58</v>
      </c>
      <c r="Q29" s="8"/>
      <c r="R29" s="8"/>
      <c r="S29" s="8"/>
      <c r="T29" s="8"/>
      <c r="V29" s="8"/>
    </row>
    <row r="30" spans="1:22" ht="20.25" customHeight="1">
      <c r="A30" s="75" t="s">
        <v>178</v>
      </c>
      <c r="B30" s="55">
        <v>3.2367479502848977</v>
      </c>
      <c r="C30" s="82">
        <v>3.35304549625425</v>
      </c>
      <c r="D30" s="82">
        <v>1.7566287209220111</v>
      </c>
      <c r="E30" s="83">
        <v>2.8121506818296638</v>
      </c>
      <c r="G30" s="8">
        <v>1256.7710000000002</v>
      </c>
      <c r="H30" s="55">
        <f t="shared" si="3"/>
        <v>3.2367479502848977</v>
      </c>
      <c r="I30" s="8">
        <v>1207.0830000000001</v>
      </c>
      <c r="J30" s="55">
        <f t="shared" si="0"/>
        <v>3.35304549625425</v>
      </c>
      <c r="K30" s="8">
        <v>49.688000000000002</v>
      </c>
      <c r="L30" s="55">
        <f t="shared" si="1"/>
        <v>1.7566287209220111</v>
      </c>
      <c r="M30" s="62">
        <v>199.82599999999999</v>
      </c>
      <c r="N30" s="55">
        <f t="shared" si="2"/>
        <v>2.8121506818296638</v>
      </c>
      <c r="P30" s="52" t="s">
        <v>16</v>
      </c>
      <c r="Q30" s="53">
        <v>4866.2820000000002</v>
      </c>
      <c r="R30" s="53">
        <v>3218.2400000000002</v>
      </c>
      <c r="S30" s="53">
        <v>3025.6010000000001</v>
      </c>
      <c r="T30" s="53">
        <v>192.63900000000001</v>
      </c>
      <c r="U30" s="61">
        <v>865.58900000000006</v>
      </c>
      <c r="V30" s="53">
        <v>1648.0429999999999</v>
      </c>
    </row>
    <row r="31" spans="1:22" ht="9" customHeight="1">
      <c r="A31" s="76"/>
      <c r="B31" s="77"/>
      <c r="C31" s="78"/>
      <c r="D31" s="78"/>
      <c r="E31" s="78"/>
      <c r="P31" s="52" t="s">
        <v>59</v>
      </c>
      <c r="Q31" s="8"/>
      <c r="R31" s="8"/>
      <c r="S31" s="8"/>
      <c r="T31" s="8"/>
      <c r="V31" s="8"/>
    </row>
    <row r="32" spans="1:22" ht="8.25" customHeight="1">
      <c r="A32" s="79"/>
      <c r="B32" s="60"/>
      <c r="P32" s="52" t="s">
        <v>16</v>
      </c>
      <c r="Q32" s="53">
        <v>4570.5630000000001</v>
      </c>
      <c r="R32" s="53">
        <v>2968.567</v>
      </c>
      <c r="S32" s="53">
        <v>2727.663</v>
      </c>
      <c r="T32" s="53">
        <v>240.904</v>
      </c>
      <c r="U32" s="61">
        <v>494.86099999999999</v>
      </c>
      <c r="V32" s="53">
        <v>1601.9970000000001</v>
      </c>
    </row>
    <row r="33" spans="1:22" ht="18" customHeight="1">
      <c r="A33" s="3" t="s">
        <v>93</v>
      </c>
      <c r="P33" s="52" t="s">
        <v>60</v>
      </c>
      <c r="Q33" s="8"/>
      <c r="R33" s="8"/>
      <c r="S33" s="8"/>
      <c r="T33" s="8"/>
      <c r="V33" s="8"/>
    </row>
    <row r="34" spans="1:22" ht="18" customHeight="1">
      <c r="A34" s="10" t="s">
        <v>187</v>
      </c>
      <c r="P34" s="52" t="s">
        <v>16</v>
      </c>
      <c r="Q34" s="53">
        <v>2721.0970000000002</v>
      </c>
      <c r="R34" s="53">
        <v>1763.3809999999999</v>
      </c>
      <c r="S34" s="53">
        <v>1650.2149999999999</v>
      </c>
      <c r="T34" s="53">
        <v>113.166</v>
      </c>
      <c r="U34" s="61">
        <v>376.57900000000001</v>
      </c>
      <c r="V34" s="53">
        <v>957.71600000000001</v>
      </c>
    </row>
    <row r="35" spans="1:22" ht="8.25" customHeight="1">
      <c r="C35" s="81"/>
      <c r="P35" s="52" t="s">
        <v>114</v>
      </c>
      <c r="Q35" s="8"/>
      <c r="R35" s="8"/>
      <c r="S35" s="8"/>
      <c r="T35" s="8"/>
      <c r="V35" s="8"/>
    </row>
    <row r="36" spans="1:22" ht="15" customHeight="1">
      <c r="P36" s="52" t="s">
        <v>16</v>
      </c>
      <c r="Q36" s="53">
        <v>2146.0450000000001</v>
      </c>
      <c r="R36" s="53">
        <v>1465.39</v>
      </c>
      <c r="S36" s="53">
        <v>1397.1030000000001</v>
      </c>
      <c r="T36" s="53">
        <v>68.287000000000006</v>
      </c>
      <c r="U36" s="61">
        <v>363.46</v>
      </c>
      <c r="V36" s="53">
        <v>680.65499999999997</v>
      </c>
    </row>
    <row r="37" spans="1:22" ht="15" customHeight="1">
      <c r="P37" s="52" t="s">
        <v>61</v>
      </c>
      <c r="Q37" s="8"/>
      <c r="R37" s="8"/>
      <c r="S37" s="8"/>
      <c r="T37" s="8"/>
      <c r="V37" s="8"/>
    </row>
    <row r="38" spans="1:22" ht="15" customHeight="1">
      <c r="P38" s="52" t="s">
        <v>16</v>
      </c>
      <c r="Q38" s="53">
        <v>2759.402</v>
      </c>
      <c r="R38" s="53">
        <v>1938.732</v>
      </c>
      <c r="S38" s="53">
        <v>1837.2539999999999</v>
      </c>
      <c r="T38" s="53">
        <v>101.47799999999999</v>
      </c>
      <c r="U38" s="61">
        <v>485.08600000000001</v>
      </c>
      <c r="V38" s="53">
        <v>820.67</v>
      </c>
    </row>
    <row r="39" spans="1:22" ht="15" customHeight="1">
      <c r="P39" s="52" t="s">
        <v>62</v>
      </c>
      <c r="Q39" s="8"/>
      <c r="R39" s="8"/>
      <c r="S39" s="8"/>
      <c r="T39" s="8"/>
      <c r="U39" s="8"/>
      <c r="V39" s="8"/>
    </row>
    <row r="40" spans="1:22" ht="15" customHeight="1">
      <c r="P40" s="52" t="s">
        <v>16</v>
      </c>
      <c r="Q40" s="53">
        <v>2810.2289999999998</v>
      </c>
      <c r="R40" s="53">
        <v>1830.93</v>
      </c>
      <c r="S40" s="53">
        <v>1721.461</v>
      </c>
      <c r="T40" s="53">
        <v>109.46899999999999</v>
      </c>
      <c r="U40" s="61">
        <v>391.97899999999998</v>
      </c>
      <c r="V40" s="53">
        <v>979.29899999999998</v>
      </c>
    </row>
    <row r="41" spans="1:22" ht="15" customHeight="1">
      <c r="P41" s="52" t="s">
        <v>63</v>
      </c>
      <c r="Q41" s="8"/>
      <c r="R41" s="8"/>
      <c r="S41" s="8"/>
      <c r="T41" s="8"/>
      <c r="V41" s="8"/>
    </row>
    <row r="42" spans="1:22" ht="15" customHeight="1">
      <c r="P42" s="52" t="s">
        <v>16</v>
      </c>
      <c r="Q42" s="53">
        <v>2530.1129999999998</v>
      </c>
      <c r="R42" s="53">
        <v>1714.741</v>
      </c>
      <c r="S42" s="53">
        <v>1626.01</v>
      </c>
      <c r="T42" s="53">
        <v>88.730999999999995</v>
      </c>
      <c r="U42" s="61">
        <v>433.30599999999998</v>
      </c>
      <c r="V42" s="53">
        <v>815.37199999999996</v>
      </c>
    </row>
    <row r="43" spans="1:22" ht="15" customHeight="1">
      <c r="P43" s="52" t="s">
        <v>135</v>
      </c>
      <c r="Q43" s="8"/>
      <c r="R43" s="8"/>
      <c r="S43" s="8"/>
      <c r="T43" s="8"/>
      <c r="V43" s="8"/>
    </row>
    <row r="44" spans="1:22" ht="15" customHeight="1">
      <c r="P44" s="52" t="s">
        <v>16</v>
      </c>
      <c r="Q44" s="53">
        <v>1606.4459999999999</v>
      </c>
      <c r="R44" s="53">
        <v>1041.874</v>
      </c>
      <c r="S44" s="53">
        <v>957.94100000000003</v>
      </c>
      <c r="T44" s="53">
        <v>83.933000000000007</v>
      </c>
      <c r="U44" s="61">
        <v>268.50299999999999</v>
      </c>
      <c r="V44" s="53">
        <v>564.572</v>
      </c>
    </row>
    <row r="45" spans="1:22" ht="15" customHeight="1">
      <c r="P45" s="52" t="s">
        <v>130</v>
      </c>
      <c r="Q45" s="8"/>
      <c r="R45" s="8"/>
      <c r="S45" s="8"/>
      <c r="T45" s="8"/>
      <c r="V45" s="8"/>
    </row>
    <row r="46" spans="1:22" ht="15" customHeight="1">
      <c r="P46" s="52" t="s">
        <v>16</v>
      </c>
      <c r="Q46" s="53">
        <v>2122.3809999999999</v>
      </c>
      <c r="R46" s="53">
        <v>1256.7710000000002</v>
      </c>
      <c r="S46" s="53">
        <v>1207.0830000000001</v>
      </c>
      <c r="T46" s="53">
        <v>49.688000000000002</v>
      </c>
      <c r="U46" s="61">
        <v>199.82599999999999</v>
      </c>
      <c r="V46" s="53">
        <v>865.61</v>
      </c>
    </row>
  </sheetData>
  <mergeCells count="20">
    <mergeCell ref="V6:V8"/>
    <mergeCell ref="B7:B8"/>
    <mergeCell ref="C7:C8"/>
    <mergeCell ref="D7:D8"/>
    <mergeCell ref="G7:G8"/>
    <mergeCell ref="I7:I8"/>
    <mergeCell ref="K7:K8"/>
    <mergeCell ref="G6:K6"/>
    <mergeCell ref="M6:M8"/>
    <mergeCell ref="Q6:Q8"/>
    <mergeCell ref="R6:R8"/>
    <mergeCell ref="S6:S8"/>
    <mergeCell ref="T6:T8"/>
    <mergeCell ref="A1:E1"/>
    <mergeCell ref="A2:E2"/>
    <mergeCell ref="A4:E4"/>
    <mergeCell ref="A5:B5"/>
    <mergeCell ref="A6:A8"/>
    <mergeCell ref="B6:D6"/>
    <mergeCell ref="E6:E8"/>
  </mergeCells>
  <printOptions horizontalCentered="1"/>
  <pageMargins left="0.75" right="0.75" top="1" bottom="0.75" header="0.5" footer="0.5"/>
  <pageSetup scale="7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3:M47"/>
  <sheetViews>
    <sheetView zoomScale="90" zoomScaleNormal="90" zoomScaleSheetLayoutView="80" workbookViewId="0">
      <selection activeCell="A48" sqref="A48"/>
    </sheetView>
  </sheetViews>
  <sheetFormatPr defaultRowHeight="14.25"/>
  <cols>
    <col min="1" max="1" width="24.625" style="3" customWidth="1"/>
    <col min="2" max="2" width="13.875" style="3" customWidth="1"/>
    <col min="3" max="3" width="16.75" style="3" customWidth="1"/>
    <col min="4" max="4" width="15.25" style="3" customWidth="1"/>
    <col min="5" max="5" width="15.75" style="3" customWidth="1"/>
    <col min="6" max="6" width="21.875" style="3" customWidth="1"/>
    <col min="7" max="7" width="3.375" style="3" customWidth="1"/>
    <col min="8" max="8" width="14" style="3" customWidth="1"/>
    <col min="9" max="13" width="11.625" style="3" customWidth="1"/>
    <col min="14" max="16384" width="9" style="3"/>
  </cols>
  <sheetData>
    <row r="3" spans="1:13">
      <c r="A3" s="265" t="s">
        <v>434</v>
      </c>
      <c r="B3" s="265"/>
      <c r="C3" s="265"/>
      <c r="D3" s="265"/>
      <c r="E3" s="265"/>
      <c r="F3" s="265"/>
    </row>
    <row r="4" spans="1:13">
      <c r="H4" s="3">
        <v>1E-3</v>
      </c>
    </row>
    <row r="5" spans="1:13">
      <c r="A5" s="265" t="s">
        <v>218</v>
      </c>
      <c r="B5" s="265"/>
      <c r="C5" s="265"/>
      <c r="D5" s="265"/>
      <c r="E5" s="265"/>
      <c r="F5" s="265"/>
      <c r="H5" s="12" t="s">
        <v>398</v>
      </c>
    </row>
    <row r="6" spans="1:13">
      <c r="H6" s="3" t="s">
        <v>383</v>
      </c>
    </row>
    <row r="7" spans="1:13">
      <c r="A7" s="304" t="s">
        <v>219</v>
      </c>
      <c r="B7" s="318" t="s">
        <v>1</v>
      </c>
      <c r="C7" s="318" t="s">
        <v>74</v>
      </c>
      <c r="D7" s="250" t="s">
        <v>147</v>
      </c>
      <c r="E7" s="250" t="s">
        <v>220</v>
      </c>
      <c r="F7" s="250" t="s">
        <v>221</v>
      </c>
      <c r="H7" s="3" t="s">
        <v>369</v>
      </c>
      <c r="I7" s="3" t="s">
        <v>347</v>
      </c>
    </row>
    <row r="8" spans="1:13">
      <c r="A8" s="308"/>
      <c r="B8" s="319"/>
      <c r="C8" s="319"/>
      <c r="D8" s="251" t="s">
        <v>222</v>
      </c>
      <c r="E8" s="251" t="s">
        <v>223</v>
      </c>
      <c r="F8" s="251" t="s">
        <v>246</v>
      </c>
      <c r="I8" s="3" t="s">
        <v>1</v>
      </c>
      <c r="J8" s="3" t="s">
        <v>145</v>
      </c>
      <c r="K8" s="3" t="s">
        <v>209</v>
      </c>
      <c r="L8" s="3" t="s">
        <v>210</v>
      </c>
      <c r="M8" s="3" t="s">
        <v>309</v>
      </c>
    </row>
    <row r="9" spans="1:13">
      <c r="A9" s="305"/>
      <c r="B9" s="307"/>
      <c r="C9" s="307"/>
      <c r="D9" s="249" t="s">
        <v>225</v>
      </c>
      <c r="E9" s="249" t="s">
        <v>208</v>
      </c>
      <c r="F9" s="249" t="s">
        <v>208</v>
      </c>
      <c r="H9" s="3" t="s">
        <v>1</v>
      </c>
      <c r="I9" s="3">
        <v>37454.762000000002</v>
      </c>
      <c r="J9" s="3">
        <v>21667.255000000001</v>
      </c>
      <c r="K9" s="3">
        <v>10568.974</v>
      </c>
      <c r="L9" s="3">
        <v>1149.3399999999999</v>
      </c>
      <c r="M9" s="3">
        <v>4069.192</v>
      </c>
    </row>
    <row r="10" spans="1:13">
      <c r="H10" s="3" t="s">
        <v>200</v>
      </c>
      <c r="I10" s="3">
        <v>11049.016</v>
      </c>
      <c r="J10" s="3">
        <v>3186.0570000000002</v>
      </c>
      <c r="K10" s="3">
        <v>4537.7809999999999</v>
      </c>
      <c r="L10" s="3">
        <v>654.03100000000006</v>
      </c>
      <c r="M10" s="3">
        <v>2671.1480000000001</v>
      </c>
    </row>
    <row r="11" spans="1:13">
      <c r="A11" s="12" t="s">
        <v>50</v>
      </c>
      <c r="B11" s="116">
        <v>37454.762000000002</v>
      </c>
      <c r="C11" s="116">
        <v>21667.255000000001</v>
      </c>
      <c r="D11" s="116">
        <v>10568.974</v>
      </c>
      <c r="E11" s="116">
        <v>1149.3399999999999</v>
      </c>
      <c r="F11" s="116">
        <v>4069.192</v>
      </c>
      <c r="H11" s="3" t="s">
        <v>202</v>
      </c>
      <c r="I11" s="3">
        <v>5947.4310000000005</v>
      </c>
      <c r="J11" s="3">
        <v>5093.71</v>
      </c>
      <c r="K11" s="3">
        <v>550.74699999999996</v>
      </c>
      <c r="L11" s="3">
        <v>110.676</v>
      </c>
      <c r="M11" s="3">
        <v>192.297</v>
      </c>
    </row>
    <row r="12" spans="1:13">
      <c r="B12" s="46"/>
      <c r="C12" s="46"/>
      <c r="D12" s="46"/>
      <c r="E12" s="46"/>
      <c r="F12" s="46"/>
      <c r="H12" s="3" t="s">
        <v>204</v>
      </c>
      <c r="I12" s="3">
        <v>20458.314999999999</v>
      </c>
      <c r="J12" s="3">
        <v>13387.489</v>
      </c>
      <c r="K12" s="3">
        <v>5480.4459999999999</v>
      </c>
      <c r="L12" s="3">
        <v>384.63299999999998</v>
      </c>
      <c r="M12" s="3">
        <v>1205.7460000000001</v>
      </c>
    </row>
    <row r="13" spans="1:13">
      <c r="A13" s="3" t="s">
        <v>4</v>
      </c>
      <c r="B13" s="8">
        <v>11049.016</v>
      </c>
      <c r="C13" s="8">
        <v>3186.0570000000002</v>
      </c>
      <c r="D13" s="8">
        <v>4537.7809999999999</v>
      </c>
      <c r="E13" s="8">
        <v>654.03100000000006</v>
      </c>
      <c r="F13" s="8">
        <v>2671.1480000000001</v>
      </c>
    </row>
    <row r="14" spans="1:13">
      <c r="B14" s="46"/>
      <c r="C14" s="46"/>
      <c r="D14" s="46"/>
      <c r="E14" s="46"/>
      <c r="F14" s="46"/>
    </row>
    <row r="15" spans="1:13">
      <c r="A15" s="3" t="s">
        <v>52</v>
      </c>
      <c r="B15" s="46">
        <v>5947.4310000000005</v>
      </c>
      <c r="C15" s="46">
        <v>5093.71</v>
      </c>
      <c r="D15" s="46">
        <v>550.74699999999996</v>
      </c>
      <c r="E15" s="46">
        <v>110.676</v>
      </c>
      <c r="F15" s="46">
        <v>192.297</v>
      </c>
    </row>
    <row r="16" spans="1:13">
      <c r="B16" s="46"/>
      <c r="C16" s="46"/>
      <c r="D16" s="46"/>
      <c r="E16" s="46"/>
      <c r="F16" s="46"/>
    </row>
    <row r="17" spans="1:13">
      <c r="A17" s="3" t="s">
        <v>7</v>
      </c>
      <c r="B17" s="46">
        <v>20458.314999999999</v>
      </c>
      <c r="C17" s="46">
        <v>13387.489</v>
      </c>
      <c r="D17" s="46">
        <v>5480.4459999999999</v>
      </c>
      <c r="E17" s="46">
        <v>384.63299999999998</v>
      </c>
      <c r="F17" s="46">
        <v>1205.7460000000001</v>
      </c>
    </row>
    <row r="18" spans="1:13" ht="7.5" customHeight="1">
      <c r="A18" s="4"/>
      <c r="B18" s="4"/>
      <c r="C18" s="4"/>
      <c r="D18" s="4"/>
      <c r="E18" s="4"/>
      <c r="F18" s="4"/>
    </row>
    <row r="19" spans="1:13" ht="7.5" customHeight="1"/>
    <row r="20" spans="1:13">
      <c r="A20" s="231" t="s">
        <v>415</v>
      </c>
    </row>
    <row r="21" spans="1:13">
      <c r="A21" s="218" t="s">
        <v>412</v>
      </c>
      <c r="H21" s="12"/>
    </row>
    <row r="22" spans="1:13">
      <c r="A22" s="218" t="s">
        <v>400</v>
      </c>
      <c r="H22" s="12" t="s">
        <v>399</v>
      </c>
    </row>
    <row r="23" spans="1:13">
      <c r="A23" s="180" t="s">
        <v>416</v>
      </c>
      <c r="H23" s="3" t="s">
        <v>383</v>
      </c>
    </row>
    <row r="24" spans="1:13">
      <c r="A24" s="218"/>
      <c r="H24" s="3" t="s">
        <v>369</v>
      </c>
      <c r="I24" s="3" t="s">
        <v>347</v>
      </c>
    </row>
    <row r="25" spans="1:13">
      <c r="A25" s="180"/>
      <c r="I25" s="3" t="s">
        <v>1</v>
      </c>
      <c r="J25" s="3" t="s">
        <v>145</v>
      </c>
      <c r="K25" s="3" t="s">
        <v>209</v>
      </c>
      <c r="L25" s="3" t="s">
        <v>210</v>
      </c>
      <c r="M25" s="3" t="s">
        <v>309</v>
      </c>
    </row>
    <row r="26" spans="1:13">
      <c r="H26" s="3" t="s">
        <v>1</v>
      </c>
      <c r="I26" s="3">
        <v>38461.491000000002</v>
      </c>
      <c r="J26" s="3">
        <v>22133.84</v>
      </c>
      <c r="K26" s="3">
        <v>10944.487000000001</v>
      </c>
      <c r="L26" s="3">
        <v>1169.655</v>
      </c>
      <c r="M26" s="3">
        <v>4213.509</v>
      </c>
    </row>
    <row r="27" spans="1:13">
      <c r="H27" s="3" t="s">
        <v>200</v>
      </c>
      <c r="I27" s="3">
        <v>11490.28</v>
      </c>
      <c r="J27" s="3">
        <v>3287.9430000000002</v>
      </c>
      <c r="K27" s="3">
        <v>4768.6850000000004</v>
      </c>
      <c r="L27" s="3">
        <v>666.21400000000006</v>
      </c>
      <c r="M27" s="3">
        <v>2767.4380000000001</v>
      </c>
    </row>
    <row r="28" spans="1:13">
      <c r="A28" s="265" t="s">
        <v>374</v>
      </c>
      <c r="B28" s="265"/>
      <c r="C28" s="265"/>
      <c r="D28" s="265"/>
      <c r="E28" s="265"/>
      <c r="F28" s="265"/>
      <c r="H28" s="3" t="s">
        <v>202</v>
      </c>
      <c r="I28" s="3">
        <v>6062.9340000000002</v>
      </c>
      <c r="J28" s="3">
        <v>5181.8289999999997</v>
      </c>
      <c r="K28" s="3">
        <v>569.98300000000006</v>
      </c>
      <c r="L28" s="3">
        <v>112.355</v>
      </c>
      <c r="M28" s="3">
        <v>198.767</v>
      </c>
    </row>
    <row r="29" spans="1:13">
      <c r="A29" s="317" t="s">
        <v>424</v>
      </c>
      <c r="B29" s="265"/>
      <c r="C29" s="265"/>
      <c r="D29" s="265"/>
      <c r="E29" s="265"/>
      <c r="F29" s="265"/>
      <c r="H29" s="3" t="s">
        <v>204</v>
      </c>
      <c r="I29" s="3">
        <v>20908.277000000002</v>
      </c>
      <c r="J29" s="3">
        <v>13664.067000000001</v>
      </c>
      <c r="K29" s="3">
        <v>5605.82</v>
      </c>
      <c r="L29" s="3">
        <v>391.08600000000001</v>
      </c>
      <c r="M29" s="3">
        <v>1247.3040000000001</v>
      </c>
    </row>
    <row r="31" spans="1:13">
      <c r="A31" s="304" t="s">
        <v>219</v>
      </c>
      <c r="B31" s="318" t="s">
        <v>1</v>
      </c>
      <c r="C31" s="318" t="s">
        <v>74</v>
      </c>
      <c r="D31" s="250" t="s">
        <v>147</v>
      </c>
      <c r="E31" s="250" t="s">
        <v>220</v>
      </c>
      <c r="F31" s="250" t="s">
        <v>221</v>
      </c>
    </row>
    <row r="32" spans="1:13">
      <c r="A32" s="308"/>
      <c r="B32" s="319"/>
      <c r="C32" s="319"/>
      <c r="D32" s="251" t="s">
        <v>222</v>
      </c>
      <c r="E32" s="251" t="s">
        <v>223</v>
      </c>
      <c r="F32" s="251" t="s">
        <v>246</v>
      </c>
    </row>
    <row r="33" spans="1:6">
      <c r="A33" s="305"/>
      <c r="B33" s="307"/>
      <c r="C33" s="307"/>
      <c r="D33" s="249" t="s">
        <v>225</v>
      </c>
      <c r="E33" s="249" t="s">
        <v>208</v>
      </c>
      <c r="F33" s="249" t="s">
        <v>208</v>
      </c>
    </row>
    <row r="35" spans="1:6">
      <c r="A35" s="12" t="s">
        <v>50</v>
      </c>
      <c r="B35" s="116">
        <v>37454.762000000002</v>
      </c>
      <c r="C35" s="116">
        <v>21667.255000000001</v>
      </c>
      <c r="D35" s="116">
        <v>10568.974</v>
      </c>
      <c r="E35" s="116">
        <v>1149.3399999999999</v>
      </c>
      <c r="F35" s="116">
        <v>4069.192</v>
      </c>
    </row>
    <row r="36" spans="1:6">
      <c r="B36" s="46"/>
      <c r="C36" s="46"/>
      <c r="D36" s="46"/>
      <c r="E36" s="46"/>
      <c r="F36" s="46"/>
    </row>
    <row r="37" spans="1:6">
      <c r="A37" s="3" t="s">
        <v>4</v>
      </c>
      <c r="B37" s="37">
        <f>B13/$B$11*100</f>
        <v>29.499629446317133</v>
      </c>
      <c r="C37" s="37">
        <f>C13/$C$11*100</f>
        <v>14.704479178373081</v>
      </c>
      <c r="D37" s="37">
        <f>D13/$D$11*100</f>
        <v>42.934924430696867</v>
      </c>
      <c r="E37" s="37">
        <f>E13/$E$11*100</f>
        <v>56.904919345015415</v>
      </c>
      <c r="F37" s="37">
        <f>F13/$F$11*100</f>
        <v>65.643203859636017</v>
      </c>
    </row>
    <row r="38" spans="1:6">
      <c r="B38" s="46"/>
      <c r="C38" s="46"/>
      <c r="D38" s="46"/>
      <c r="E38" s="46"/>
      <c r="F38" s="46"/>
    </row>
    <row r="39" spans="1:6">
      <c r="A39" s="3" t="s">
        <v>52</v>
      </c>
      <c r="B39" s="37">
        <f>B15/$B$11*100</f>
        <v>15.878971544392673</v>
      </c>
      <c r="C39" s="37">
        <f>C15/$C$11*100</f>
        <v>23.508792415098263</v>
      </c>
      <c r="D39" s="37">
        <f>D15/$D$11*100</f>
        <v>5.210978851873417</v>
      </c>
      <c r="E39" s="37">
        <f>E15/$E$11*100</f>
        <v>9.6295265108671071</v>
      </c>
      <c r="F39" s="37">
        <f>F15/$F$11*100</f>
        <v>4.7256801841741556</v>
      </c>
    </row>
    <row r="40" spans="1:6">
      <c r="B40" s="46"/>
      <c r="C40" s="46"/>
      <c r="D40" s="46"/>
      <c r="E40" s="46"/>
      <c r="F40" s="46"/>
    </row>
    <row r="41" spans="1:6">
      <c r="A41" s="3" t="s">
        <v>7</v>
      </c>
      <c r="B41" s="37">
        <f>B17/$B$11*100</f>
        <v>54.621399009290187</v>
      </c>
      <c r="C41" s="37">
        <f>C17/$C$11*100</f>
        <v>61.786733021787946</v>
      </c>
      <c r="D41" s="37">
        <f>D17/$D$11*100</f>
        <v>51.854096717429712</v>
      </c>
      <c r="E41" s="37">
        <f>E17/$E$11*100</f>
        <v>33.46555414411749</v>
      </c>
      <c r="F41" s="37">
        <f>F17/$F$11*100</f>
        <v>29.631091381286506</v>
      </c>
    </row>
    <row r="42" spans="1:6" ht="6.6" customHeight="1">
      <c r="A42" s="4"/>
      <c r="B42" s="4"/>
      <c r="C42" s="4"/>
      <c r="D42" s="4"/>
      <c r="E42" s="4"/>
      <c r="F42" s="4"/>
    </row>
    <row r="43" spans="1:6" ht="6.6" customHeight="1"/>
    <row r="44" spans="1:6">
      <c r="A44" s="231" t="s">
        <v>415</v>
      </c>
    </row>
    <row r="45" spans="1:6">
      <c r="A45" s="218" t="s">
        <v>412</v>
      </c>
    </row>
    <row r="46" spans="1:6">
      <c r="A46" s="218" t="s">
        <v>400</v>
      </c>
    </row>
    <row r="47" spans="1:6">
      <c r="A47" s="180" t="s">
        <v>416</v>
      </c>
    </row>
  </sheetData>
  <mergeCells count="10">
    <mergeCell ref="A29:F29"/>
    <mergeCell ref="A31:A33"/>
    <mergeCell ref="B31:B33"/>
    <mergeCell ref="C31:C33"/>
    <mergeCell ref="A3:F3"/>
    <mergeCell ref="A5:F5"/>
    <mergeCell ref="A7:A9"/>
    <mergeCell ref="B7:B9"/>
    <mergeCell ref="C7:C9"/>
    <mergeCell ref="A28:F28"/>
  </mergeCells>
  <pageMargins left="1.37" right="0.7" top="0.28999999999999998" bottom="0.36" header="0.17" footer="0.3"/>
  <pageSetup scale="81" orientation="landscape" r:id="rId1"/>
  <colBreaks count="1" manualBreakCount="1">
    <brk id="6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2:F20"/>
  <sheetViews>
    <sheetView showGridLines="0" tabSelected="1" zoomScale="90" zoomScaleNormal="90" zoomScaleSheetLayoutView="80" workbookViewId="0">
      <selection activeCell="D24" sqref="D24"/>
    </sheetView>
  </sheetViews>
  <sheetFormatPr defaultRowHeight="14.25"/>
  <cols>
    <col min="1" max="1" width="14.625" style="3" customWidth="1"/>
    <col min="2" max="2" width="14.5" style="3" customWidth="1"/>
    <col min="3" max="3" width="24.125" style="3" customWidth="1"/>
    <col min="4" max="4" width="24.375" style="3" customWidth="1"/>
    <col min="5" max="5" width="20" style="3" customWidth="1"/>
    <col min="6" max="6" width="15.75" style="3" customWidth="1"/>
    <col min="7" max="7" width="17.375" style="3" customWidth="1"/>
    <col min="8" max="8" width="23.75" style="3" customWidth="1"/>
    <col min="9" max="9" width="16.625" style="3" customWidth="1"/>
    <col min="10" max="10" width="11.625" style="3" customWidth="1"/>
    <col min="11" max="11" width="11" style="3" customWidth="1"/>
    <col min="12" max="12" width="10.75" style="3" customWidth="1"/>
    <col min="13" max="13" width="11" style="3" customWidth="1"/>
    <col min="14" max="15" width="9.125" style="3" bestFit="1" customWidth="1"/>
    <col min="16" max="16384" width="9" style="3"/>
  </cols>
  <sheetData>
    <row r="2" spans="1:6" ht="15" customHeight="1">
      <c r="A2" s="265" t="s">
        <v>437</v>
      </c>
      <c r="B2" s="265"/>
      <c r="C2" s="265"/>
      <c r="D2" s="265"/>
      <c r="E2" s="265"/>
      <c r="F2" s="265"/>
    </row>
    <row r="3" spans="1:6" ht="15" customHeight="1">
      <c r="A3" s="265" t="s">
        <v>439</v>
      </c>
      <c r="B3" s="265"/>
      <c r="C3" s="265"/>
      <c r="D3" s="265"/>
      <c r="E3" s="265"/>
      <c r="F3" s="265"/>
    </row>
    <row r="4" spans="1:6" ht="15" customHeight="1"/>
    <row r="5" spans="1:6" ht="15" customHeight="1">
      <c r="A5" s="304" t="s">
        <v>413</v>
      </c>
      <c r="B5" s="318" t="s">
        <v>1</v>
      </c>
      <c r="C5" s="318"/>
      <c r="D5" s="215" t="s">
        <v>338</v>
      </c>
      <c r="E5" s="215" t="s">
        <v>340</v>
      </c>
      <c r="F5" s="273" t="s">
        <v>72</v>
      </c>
    </row>
    <row r="6" spans="1:6" ht="15" customHeight="1">
      <c r="A6" s="308"/>
      <c r="B6" s="228" t="s">
        <v>3</v>
      </c>
      <c r="C6" s="319" t="s">
        <v>378</v>
      </c>
      <c r="D6" s="274" t="s">
        <v>339</v>
      </c>
      <c r="E6" s="274" t="s">
        <v>112</v>
      </c>
      <c r="F6" s="274"/>
    </row>
    <row r="7" spans="1:6" ht="15" customHeight="1">
      <c r="A7" s="305"/>
      <c r="B7" s="227" t="s">
        <v>387</v>
      </c>
      <c r="C7" s="307"/>
      <c r="D7" s="275"/>
      <c r="E7" s="275"/>
      <c r="F7" s="275"/>
    </row>
    <row r="8" spans="1:6" ht="15" customHeight="1"/>
    <row r="9" spans="1:6" ht="15" customHeight="1">
      <c r="A9" s="12" t="s">
        <v>50</v>
      </c>
      <c r="B9" s="116">
        <v>7134.4229999999998</v>
      </c>
      <c r="C9" s="177">
        <v>99.999985983449548</v>
      </c>
      <c r="D9" s="177">
        <v>54.925170542873616</v>
      </c>
      <c r="E9" s="177">
        <v>44.421405907667655</v>
      </c>
      <c r="F9" s="177">
        <v>0.65340953290826742</v>
      </c>
    </row>
    <row r="10" spans="1:6" ht="15" customHeight="1">
      <c r="B10" s="199"/>
      <c r="C10" s="46"/>
      <c r="D10" s="46"/>
      <c r="E10" s="46"/>
      <c r="F10" s="46"/>
    </row>
    <row r="11" spans="1:6" ht="15" customHeight="1">
      <c r="A11" s="3" t="s">
        <v>4</v>
      </c>
      <c r="B11" s="199">
        <v>2817.88</v>
      </c>
      <c r="C11" s="37">
        <v>100</v>
      </c>
      <c r="D11" s="37">
        <v>70.961431998523707</v>
      </c>
      <c r="E11" s="37">
        <v>28.312667679248229</v>
      </c>
      <c r="F11" s="37">
        <v>0.72590032222805789</v>
      </c>
    </row>
    <row r="12" spans="1:6" ht="15" customHeight="1">
      <c r="B12" s="199"/>
      <c r="C12" s="46"/>
      <c r="D12" s="46"/>
      <c r="E12" s="46"/>
      <c r="F12" s="46"/>
    </row>
    <row r="13" spans="1:6" ht="15" customHeight="1">
      <c r="A13" s="3" t="s">
        <v>52</v>
      </c>
      <c r="B13" s="199">
        <v>1319.116</v>
      </c>
      <c r="C13" s="37">
        <v>99.999924191655637</v>
      </c>
      <c r="D13" s="37">
        <v>38.21930747561246</v>
      </c>
      <c r="E13" s="37">
        <v>60.989101792412505</v>
      </c>
      <c r="F13" s="37">
        <v>0.79151492363067399</v>
      </c>
    </row>
    <row r="14" spans="1:6" ht="15" customHeight="1">
      <c r="B14" s="199"/>
      <c r="C14" s="46"/>
      <c r="D14" s="46"/>
      <c r="E14" s="46"/>
      <c r="F14" s="46"/>
    </row>
    <row r="15" spans="1:6" ht="15" customHeight="1">
      <c r="A15" s="3" t="s">
        <v>7</v>
      </c>
      <c r="B15" s="199">
        <v>2997.4270000000001</v>
      </c>
      <c r="C15" s="37">
        <v>99.999966638053237</v>
      </c>
      <c r="D15" s="37">
        <v>47.201416414811767</v>
      </c>
      <c r="E15" s="37">
        <v>52.274067058180229</v>
      </c>
      <c r="F15" s="37">
        <v>0.52448316506123416</v>
      </c>
    </row>
    <row r="16" spans="1:6" ht="7.5" customHeight="1">
      <c r="A16" s="4"/>
      <c r="B16" s="4"/>
      <c r="C16" s="4"/>
      <c r="D16" s="4"/>
      <c r="E16" s="4"/>
      <c r="F16" s="4"/>
    </row>
    <row r="17" spans="1:1" ht="7.5" customHeight="1"/>
    <row r="18" spans="1:1" ht="15" customHeight="1">
      <c r="A18" s="180" t="s">
        <v>438</v>
      </c>
    </row>
    <row r="19" spans="1:1" ht="15" customHeight="1">
      <c r="A19" s="229"/>
    </row>
    <row r="20" spans="1:1" ht="15" customHeight="1">
      <c r="A20" s="180"/>
    </row>
  </sheetData>
  <mergeCells count="8">
    <mergeCell ref="A5:A7"/>
    <mergeCell ref="F5:F7"/>
    <mergeCell ref="B5:C5"/>
    <mergeCell ref="A2:F2"/>
    <mergeCell ref="A3:F3"/>
    <mergeCell ref="C6:C7"/>
    <mergeCell ref="D6:D7"/>
    <mergeCell ref="E6:E7"/>
  </mergeCells>
  <pageMargins left="0.9" right="0.7" top="0.75" bottom="0.75" header="0.3" footer="0.3"/>
  <pageSetup scale="6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75"/>
  <sheetViews>
    <sheetView zoomScale="80" zoomScaleNormal="80" zoomScaleSheetLayoutView="80" workbookViewId="0">
      <selection activeCell="A46" sqref="A46"/>
    </sheetView>
  </sheetViews>
  <sheetFormatPr defaultRowHeight="14.25"/>
  <cols>
    <col min="1" max="1" width="29.875" style="3" customWidth="1"/>
    <col min="2" max="2" width="17.75" style="3" customWidth="1"/>
    <col min="3" max="3" width="18.625" style="3" customWidth="1"/>
    <col min="4" max="4" width="20.75" style="3" customWidth="1"/>
    <col min="5" max="5" width="20.375" style="3" customWidth="1"/>
    <col min="6" max="6" width="15.375" style="3" customWidth="1"/>
    <col min="7" max="7" width="16" style="3" customWidth="1"/>
    <col min="8" max="12" width="11.625" style="3" customWidth="1"/>
    <col min="13" max="16384" width="9" style="3"/>
  </cols>
  <sheetData>
    <row r="1" spans="1:12" ht="15" customHeight="1"/>
    <row r="2" spans="1:12" ht="15" customHeight="1">
      <c r="A2" s="265" t="s">
        <v>336</v>
      </c>
      <c r="B2" s="265"/>
      <c r="C2" s="265"/>
      <c r="D2" s="265"/>
      <c r="E2" s="265"/>
    </row>
    <row r="3" spans="1:12" ht="15" customHeight="1">
      <c r="A3" s="265" t="s">
        <v>435</v>
      </c>
      <c r="B3" s="265"/>
      <c r="C3" s="265"/>
      <c r="D3" s="265"/>
      <c r="E3" s="265"/>
    </row>
    <row r="4" spans="1:12" ht="15" customHeight="1">
      <c r="A4" s="12"/>
      <c r="B4" s="12"/>
      <c r="C4" s="12"/>
      <c r="D4" s="12"/>
      <c r="E4" s="12"/>
      <c r="G4" s="12" t="s">
        <v>398</v>
      </c>
    </row>
    <row r="5" spans="1:12" ht="15" customHeight="1">
      <c r="A5" s="265" t="s">
        <v>337</v>
      </c>
      <c r="B5" s="265"/>
      <c r="C5" s="265"/>
      <c r="D5" s="265"/>
      <c r="E5" s="265"/>
      <c r="H5" s="3">
        <v>1E-3</v>
      </c>
    </row>
    <row r="6" spans="1:12" ht="15" customHeight="1">
      <c r="G6" s="3" t="s">
        <v>384</v>
      </c>
    </row>
    <row r="7" spans="1:12" ht="15" customHeight="1">
      <c r="A7" s="304" t="s">
        <v>219</v>
      </c>
      <c r="B7" s="318" t="s">
        <v>1</v>
      </c>
      <c r="C7" s="250" t="s">
        <v>338</v>
      </c>
      <c r="D7" s="250" t="s">
        <v>340</v>
      </c>
      <c r="E7" s="273" t="s">
        <v>72</v>
      </c>
      <c r="G7" s="3" t="s">
        <v>369</v>
      </c>
      <c r="H7" s="3" t="s">
        <v>348</v>
      </c>
    </row>
    <row r="8" spans="1:12" ht="15" customHeight="1">
      <c r="A8" s="305"/>
      <c r="B8" s="307"/>
      <c r="C8" s="249" t="s">
        <v>339</v>
      </c>
      <c r="D8" s="249" t="s">
        <v>112</v>
      </c>
      <c r="E8" s="275"/>
      <c r="H8" s="3" t="s">
        <v>1</v>
      </c>
      <c r="I8" s="3" t="s">
        <v>149</v>
      </c>
      <c r="J8" s="3" t="s">
        <v>153</v>
      </c>
      <c r="K8" s="3" t="s">
        <v>217</v>
      </c>
      <c r="L8" s="3" t="s">
        <v>23</v>
      </c>
    </row>
    <row r="9" spans="1:12" ht="15" customHeight="1">
      <c r="G9" s="3" t="s">
        <v>1</v>
      </c>
      <c r="H9" s="3">
        <v>6548.0990000000002</v>
      </c>
      <c r="I9" s="3">
        <v>3977.3450000000003</v>
      </c>
      <c r="J9" s="3">
        <v>2446.5720000000001</v>
      </c>
      <c r="K9" s="3">
        <v>124.182</v>
      </c>
      <c r="L9" s="3">
        <v>0</v>
      </c>
    </row>
    <row r="10" spans="1:12" ht="15" customHeight="1">
      <c r="A10" s="12" t="s">
        <v>50</v>
      </c>
      <c r="B10" s="116">
        <v>6548.0990000000002</v>
      </c>
      <c r="C10" s="116">
        <v>3977.3450000000003</v>
      </c>
      <c r="D10" s="116">
        <v>2446.5720000000001</v>
      </c>
      <c r="E10" s="116">
        <v>124.182</v>
      </c>
      <c r="G10" s="3" t="s">
        <v>200</v>
      </c>
      <c r="H10" s="3">
        <v>2767.3940000000002</v>
      </c>
      <c r="I10" s="3">
        <v>2148.4360000000001</v>
      </c>
      <c r="J10" s="3">
        <v>571.34100000000001</v>
      </c>
      <c r="K10" s="3">
        <v>47.616</v>
      </c>
      <c r="L10" s="3">
        <v>0</v>
      </c>
    </row>
    <row r="11" spans="1:12" ht="15" customHeight="1">
      <c r="B11" s="46"/>
      <c r="C11" s="46"/>
      <c r="D11" s="46"/>
      <c r="E11" s="46"/>
      <c r="G11" s="3" t="s">
        <v>202</v>
      </c>
      <c r="H11" s="3">
        <v>1118.376</v>
      </c>
      <c r="I11" s="3">
        <v>471.25400000000002</v>
      </c>
      <c r="J11" s="3">
        <v>610.71199999999999</v>
      </c>
      <c r="K11" s="3">
        <v>36.410000000000004</v>
      </c>
      <c r="L11" s="3">
        <v>0</v>
      </c>
    </row>
    <row r="12" spans="1:12" ht="15" customHeight="1">
      <c r="A12" s="3" t="s">
        <v>4</v>
      </c>
      <c r="B12" s="46">
        <v>2767.3940000000002</v>
      </c>
      <c r="C12" s="46">
        <v>2148.4360000000001</v>
      </c>
      <c r="D12" s="46">
        <v>571.34100000000001</v>
      </c>
      <c r="E12" s="46">
        <v>47.616</v>
      </c>
      <c r="G12" s="3" t="s">
        <v>204</v>
      </c>
      <c r="H12" s="3">
        <v>2662.3290000000002</v>
      </c>
      <c r="I12" s="3">
        <v>1357.655</v>
      </c>
      <c r="J12" s="3">
        <v>1264.519</v>
      </c>
      <c r="K12" s="3">
        <v>40.155000000000001</v>
      </c>
      <c r="L12" s="3">
        <v>0</v>
      </c>
    </row>
    <row r="13" spans="1:12" ht="15" customHeight="1">
      <c r="B13" s="46"/>
      <c r="C13" s="46"/>
      <c r="D13" s="46"/>
      <c r="E13" s="46"/>
    </row>
    <row r="14" spans="1:12" ht="15" customHeight="1">
      <c r="A14" s="3" t="s">
        <v>52</v>
      </c>
      <c r="B14" s="46">
        <v>1118.376</v>
      </c>
      <c r="C14" s="46">
        <v>471.25400000000002</v>
      </c>
      <c r="D14" s="46">
        <v>610.71199999999999</v>
      </c>
      <c r="E14" s="46">
        <v>36.410000000000004</v>
      </c>
    </row>
    <row r="15" spans="1:12" ht="15" customHeight="1">
      <c r="B15" s="46"/>
      <c r="C15" s="46"/>
      <c r="D15" s="46"/>
      <c r="E15" s="46"/>
    </row>
    <row r="16" spans="1:12" ht="15" customHeight="1">
      <c r="A16" s="3" t="s">
        <v>7</v>
      </c>
      <c r="B16" s="46">
        <v>2662.3290000000002</v>
      </c>
      <c r="C16" s="46">
        <v>1357.655</v>
      </c>
      <c r="D16" s="46">
        <v>1264.519</v>
      </c>
      <c r="E16" s="46">
        <v>40.155000000000001</v>
      </c>
    </row>
    <row r="17" spans="1:8" ht="7.5" customHeight="1">
      <c r="A17" s="4"/>
      <c r="B17" s="4"/>
      <c r="C17" s="4"/>
      <c r="D17" s="4"/>
      <c r="E17" s="4"/>
    </row>
    <row r="18" spans="1:8" ht="7.5" customHeight="1"/>
    <row r="19" spans="1:8" ht="15" customHeight="1">
      <c r="A19" s="231" t="s">
        <v>415</v>
      </c>
    </row>
    <row r="20" spans="1:8" ht="15" customHeight="1">
      <c r="A20" s="218" t="s">
        <v>408</v>
      </c>
    </row>
    <row r="21" spans="1:8" ht="15" customHeight="1">
      <c r="A21" s="218" t="s">
        <v>400</v>
      </c>
    </row>
    <row r="22" spans="1:8" ht="15" customHeight="1">
      <c r="A22" s="180" t="s">
        <v>416</v>
      </c>
      <c r="G22" s="12"/>
    </row>
    <row r="23" spans="1:8" ht="15" customHeight="1">
      <c r="A23" s="229"/>
    </row>
    <row r="24" spans="1:8" ht="15" customHeight="1">
      <c r="A24" s="180"/>
    </row>
    <row r="25" spans="1:8" ht="15" customHeight="1"/>
    <row r="26" spans="1:8" ht="15" customHeight="1">
      <c r="A26" s="265" t="s">
        <v>341</v>
      </c>
      <c r="B26" s="265"/>
      <c r="C26" s="265"/>
      <c r="D26" s="265"/>
      <c r="E26" s="265"/>
    </row>
    <row r="27" spans="1:8" ht="15" customHeight="1">
      <c r="A27" s="265" t="s">
        <v>435</v>
      </c>
      <c r="B27" s="265"/>
      <c r="C27" s="265"/>
      <c r="D27" s="265"/>
      <c r="E27" s="265"/>
    </row>
    <row r="28" spans="1:8">
      <c r="A28" s="12"/>
      <c r="B28" s="12"/>
      <c r="C28" s="12"/>
      <c r="D28" s="12"/>
      <c r="E28" s="12"/>
    </row>
    <row r="30" spans="1:8">
      <c r="A30" s="304" t="s">
        <v>219</v>
      </c>
      <c r="B30" s="318" t="s">
        <v>1</v>
      </c>
      <c r="C30" s="250" t="s">
        <v>338</v>
      </c>
      <c r="D30" s="250" t="s">
        <v>340</v>
      </c>
      <c r="E30" s="273" t="s">
        <v>72</v>
      </c>
      <c r="G30" s="3" t="s">
        <v>409</v>
      </c>
      <c r="H30" s="3" t="s">
        <v>411</v>
      </c>
    </row>
    <row r="31" spans="1:8">
      <c r="A31" s="305"/>
      <c r="B31" s="307"/>
      <c r="C31" s="249" t="s">
        <v>339</v>
      </c>
      <c r="D31" s="249" t="s">
        <v>112</v>
      </c>
      <c r="E31" s="275"/>
      <c r="G31" s="3" t="s">
        <v>141</v>
      </c>
      <c r="H31" s="3" t="s">
        <v>410</v>
      </c>
    </row>
    <row r="32" spans="1:8" ht="15" customHeight="1"/>
    <row r="33" spans="1:9" ht="15" customHeight="1">
      <c r="A33" s="12" t="s">
        <v>50</v>
      </c>
      <c r="B33" s="116">
        <v>6548.0990000000002</v>
      </c>
      <c r="C33" s="116">
        <v>3977.3450000000003</v>
      </c>
      <c r="D33" s="116">
        <v>2446.5720000000001</v>
      </c>
      <c r="E33" s="116">
        <v>124.182</v>
      </c>
      <c r="G33" s="54">
        <f>C33/B33*100</f>
        <v>60.740453068898312</v>
      </c>
      <c r="H33" s="54">
        <f>D33/B33*100</f>
        <v>37.363088126798324</v>
      </c>
      <c r="I33" s="54">
        <f>E33/B33*100</f>
        <v>1.8964588043033557</v>
      </c>
    </row>
    <row r="34" spans="1:9" ht="15" customHeight="1">
      <c r="B34" s="46"/>
      <c r="C34" s="46"/>
      <c r="D34" s="46"/>
      <c r="E34" s="46"/>
    </row>
    <row r="35" spans="1:9" ht="15" customHeight="1">
      <c r="A35" s="3" t="s">
        <v>4</v>
      </c>
      <c r="B35" s="37">
        <f>B12/$B$10*100</f>
        <v>42.262555895993628</v>
      </c>
      <c r="C35" s="37">
        <f>C12/$C$10*100</f>
        <v>54.016837865460502</v>
      </c>
      <c r="D35" s="37">
        <f>D12/$D$10*100</f>
        <v>23.352715554661788</v>
      </c>
      <c r="E35" s="37">
        <f>E12/$E$10*100</f>
        <v>38.343721312267476</v>
      </c>
    </row>
    <row r="36" spans="1:9" ht="15" customHeight="1">
      <c r="B36" s="46"/>
      <c r="C36" s="46"/>
      <c r="D36" s="46"/>
      <c r="E36" s="46"/>
    </row>
    <row r="37" spans="1:9" ht="15" customHeight="1">
      <c r="A37" s="3" t="s">
        <v>52</v>
      </c>
      <c r="B37" s="37">
        <f>B14/$B$10*100</f>
        <v>17.079399685313248</v>
      </c>
      <c r="C37" s="37">
        <f>C14/$C$10*100</f>
        <v>11.848456696615456</v>
      </c>
      <c r="D37" s="37">
        <f>D14/$D$10*100</f>
        <v>24.961946756523005</v>
      </c>
      <c r="E37" s="37">
        <f>E14/$E$10*100</f>
        <v>29.319869224203188</v>
      </c>
    </row>
    <row r="38" spans="1:9" ht="15" customHeight="1">
      <c r="B38" s="46"/>
      <c r="C38" s="46"/>
      <c r="D38" s="46"/>
      <c r="E38" s="46"/>
    </row>
    <row r="39" spans="1:9" ht="15" customHeight="1">
      <c r="A39" s="3" t="s">
        <v>7</v>
      </c>
      <c r="B39" s="37">
        <f>B16/$B$10*100</f>
        <v>40.658044418693123</v>
      </c>
      <c r="C39" s="37">
        <f>C16/$C$10*100</f>
        <v>34.13470543792404</v>
      </c>
      <c r="D39" s="37">
        <f>D16/$D$10*100</f>
        <v>51.685337688815203</v>
      </c>
      <c r="E39" s="37">
        <f>E16/$E$10*100</f>
        <v>32.335604193844517</v>
      </c>
    </row>
    <row r="40" spans="1:9" ht="6.6" customHeight="1">
      <c r="A40" s="4"/>
      <c r="B40" s="4"/>
      <c r="C40" s="4"/>
      <c r="D40" s="4"/>
      <c r="E40" s="4"/>
    </row>
    <row r="41" spans="1:9" ht="6.6" customHeight="1"/>
    <row r="42" spans="1:9">
      <c r="A42" s="231" t="s">
        <v>415</v>
      </c>
    </row>
    <row r="43" spans="1:9">
      <c r="A43" s="218" t="s">
        <v>412</v>
      </c>
    </row>
    <row r="44" spans="1:9">
      <c r="A44" s="218" t="s">
        <v>400</v>
      </c>
    </row>
    <row r="45" spans="1:9">
      <c r="A45" s="180" t="s">
        <v>416</v>
      </c>
    </row>
    <row r="46" spans="1:9">
      <c r="A46" s="229"/>
    </row>
    <row r="47" spans="1:9">
      <c r="A47" s="180"/>
    </row>
    <row r="53" spans="1:8" ht="15" customHeight="1">
      <c r="A53" s="265" t="s">
        <v>341</v>
      </c>
      <c r="B53" s="265"/>
      <c r="C53" s="265"/>
      <c r="D53" s="265"/>
      <c r="E53" s="265"/>
      <c r="F53" s="265"/>
    </row>
    <row r="54" spans="1:8" ht="15" customHeight="1">
      <c r="A54" s="265" t="s">
        <v>395</v>
      </c>
      <c r="B54" s="265"/>
      <c r="C54" s="265"/>
      <c r="D54" s="265"/>
      <c r="E54" s="265"/>
      <c r="F54" s="265"/>
    </row>
    <row r="55" spans="1:8" ht="15" customHeight="1">
      <c r="A55" s="12"/>
      <c r="B55" s="12"/>
      <c r="C55" s="12"/>
      <c r="D55" s="12"/>
      <c r="E55" s="12"/>
    </row>
    <row r="56" spans="1:8" ht="15" customHeight="1"/>
    <row r="57" spans="1:8" ht="15" customHeight="1">
      <c r="A57" s="304" t="s">
        <v>219</v>
      </c>
      <c r="B57" s="318" t="s">
        <v>1</v>
      </c>
      <c r="C57" s="318"/>
      <c r="D57" s="250" t="s">
        <v>338</v>
      </c>
      <c r="E57" s="250" t="s">
        <v>340</v>
      </c>
      <c r="F57" s="273" t="s">
        <v>72</v>
      </c>
    </row>
    <row r="58" spans="1:8" ht="15" customHeight="1">
      <c r="A58" s="308"/>
      <c r="B58" s="251" t="s">
        <v>3</v>
      </c>
      <c r="C58" s="319" t="s">
        <v>378</v>
      </c>
      <c r="D58" s="274" t="s">
        <v>339</v>
      </c>
      <c r="E58" s="274" t="s">
        <v>112</v>
      </c>
      <c r="F58" s="274"/>
    </row>
    <row r="59" spans="1:8" ht="15" customHeight="1">
      <c r="A59" s="305"/>
      <c r="B59" s="249" t="s">
        <v>387</v>
      </c>
      <c r="C59" s="307"/>
      <c r="D59" s="275"/>
      <c r="E59" s="275"/>
      <c r="F59" s="275"/>
    </row>
    <row r="60" spans="1:8" ht="15" customHeight="1"/>
    <row r="61" spans="1:8" ht="15" customHeight="1">
      <c r="A61" s="12" t="s">
        <v>50</v>
      </c>
      <c r="B61" s="116">
        <v>6548.0990000000002</v>
      </c>
      <c r="C61" s="177">
        <f>SUM(D61:F61)</f>
        <v>99.999999999999986</v>
      </c>
      <c r="D61" s="177">
        <f>C10/B10*100</f>
        <v>60.740453068898312</v>
      </c>
      <c r="E61" s="177">
        <f>D10/B10*100</f>
        <v>37.363088126798324</v>
      </c>
      <c r="F61" s="177">
        <f>E10/B10*100</f>
        <v>1.8964588043033557</v>
      </c>
    </row>
    <row r="62" spans="1:8" ht="15" customHeight="1">
      <c r="B62" s="199"/>
      <c r="C62" s="46"/>
      <c r="D62" s="46"/>
      <c r="E62" s="46"/>
      <c r="F62" s="46"/>
    </row>
    <row r="63" spans="1:8" ht="15" customHeight="1">
      <c r="A63" s="3" t="s">
        <v>4</v>
      </c>
      <c r="B63" s="199">
        <v>2767.3940000000002</v>
      </c>
      <c r="C63" s="37">
        <f>SUM(D63:F63)</f>
        <v>99.999963864921298</v>
      </c>
      <c r="D63" s="37">
        <f>C12/B12*100</f>
        <v>77.633903954406208</v>
      </c>
      <c r="E63" s="37">
        <f>D12/B12*100</f>
        <v>20.645452002859006</v>
      </c>
      <c r="F63" s="37">
        <f>E12/B12*100</f>
        <v>1.7206079076560836</v>
      </c>
      <c r="H63" s="54">
        <f>B63/B61*100</f>
        <v>42.262555895993628</v>
      </c>
    </row>
    <row r="64" spans="1:8" ht="15" customHeight="1">
      <c r="B64" s="199"/>
      <c r="C64" s="46"/>
      <c r="D64" s="46"/>
      <c r="E64" s="46"/>
      <c r="F64" s="46"/>
    </row>
    <row r="65" spans="1:8" ht="15" customHeight="1">
      <c r="A65" s="3" t="s">
        <v>52</v>
      </c>
      <c r="B65" s="199">
        <v>1118.376</v>
      </c>
      <c r="C65" s="37">
        <f>SUM(D65:F65)</f>
        <v>100.00000000000001</v>
      </c>
      <c r="D65" s="37">
        <f>C14/B14*100</f>
        <v>42.137349156276606</v>
      </c>
      <c r="E65" s="37">
        <f>D14/B14*100</f>
        <v>54.607037347010312</v>
      </c>
      <c r="F65" s="37">
        <f>E14/B14*100</f>
        <v>3.2556134967130919</v>
      </c>
      <c r="H65" s="54">
        <f>B65/B61*100</f>
        <v>17.079399685313248</v>
      </c>
    </row>
    <row r="66" spans="1:8" ht="15" customHeight="1">
      <c r="B66" s="199"/>
      <c r="C66" s="46"/>
      <c r="D66" s="46"/>
      <c r="E66" s="46"/>
      <c r="F66" s="46"/>
    </row>
    <row r="67" spans="1:8" ht="15" customHeight="1">
      <c r="A67" s="3" t="s">
        <v>7</v>
      </c>
      <c r="B67" s="199">
        <v>2662.3290000000002</v>
      </c>
      <c r="C67" s="37">
        <f>SUM(D67:F67)</f>
        <v>99.999999999999986</v>
      </c>
      <c r="D67" s="37">
        <f>C16/B16*100</f>
        <v>50.995012261820385</v>
      </c>
      <c r="E67" s="37">
        <f>D16/B16*100</f>
        <v>47.496721855187687</v>
      </c>
      <c r="F67" s="37">
        <f>E16/B16*100</f>
        <v>1.5082658829919218</v>
      </c>
      <c r="H67" s="54">
        <f>B67/B61*100</f>
        <v>40.658044418693123</v>
      </c>
    </row>
    <row r="68" spans="1:8" ht="7.5" customHeight="1">
      <c r="A68" s="4"/>
      <c r="B68" s="4"/>
      <c r="C68" s="4"/>
      <c r="D68" s="4"/>
      <c r="E68" s="4"/>
      <c r="F68" s="4"/>
    </row>
    <row r="69" spans="1:8" ht="7.5" customHeight="1"/>
    <row r="70" spans="1:8" ht="15" customHeight="1">
      <c r="A70" s="231" t="s">
        <v>397</v>
      </c>
    </row>
    <row r="71" spans="1:8" ht="15" customHeight="1">
      <c r="A71" s="218" t="s">
        <v>412</v>
      </c>
    </row>
    <row r="72" spans="1:8" ht="15" customHeight="1">
      <c r="A72" s="218" t="s">
        <v>400</v>
      </c>
    </row>
    <row r="73" spans="1:8" ht="15" customHeight="1">
      <c r="A73" s="180" t="s">
        <v>388</v>
      </c>
    </row>
    <row r="74" spans="1:8" ht="15" customHeight="1">
      <c r="A74" s="229"/>
    </row>
    <row r="75" spans="1:8" ht="15" customHeight="1">
      <c r="A75" s="180"/>
    </row>
  </sheetData>
  <mergeCells count="19">
    <mergeCell ref="A54:F54"/>
    <mergeCell ref="A57:A59"/>
    <mergeCell ref="B57:C57"/>
    <mergeCell ref="F57:F59"/>
    <mergeCell ref="C58:C59"/>
    <mergeCell ref="D58:D59"/>
    <mergeCell ref="E58:E59"/>
    <mergeCell ref="A53:F53"/>
    <mergeCell ref="A2:E2"/>
    <mergeCell ref="A3:E3"/>
    <mergeCell ref="A5:E5"/>
    <mergeCell ref="A7:A8"/>
    <mergeCell ref="B7:B8"/>
    <mergeCell ref="E7:E8"/>
    <mergeCell ref="A26:E26"/>
    <mergeCell ref="A27:E27"/>
    <mergeCell ref="A30:A31"/>
    <mergeCell ref="B30:B31"/>
    <mergeCell ref="E30:E31"/>
  </mergeCells>
  <pageMargins left="1.1499999999999999" right="0.7" top="0.75" bottom="0.4" header="0.3" footer="0.3"/>
  <pageSetup scale="65" orientation="portrait" r:id="rId1"/>
  <colBreaks count="1" manualBreakCount="1">
    <brk id="6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>
  <dimension ref="A1:L72"/>
  <sheetViews>
    <sheetView zoomScale="80" zoomScaleNormal="80" zoomScaleSheetLayoutView="80" workbookViewId="0">
      <selection activeCell="A4" sqref="A4"/>
    </sheetView>
  </sheetViews>
  <sheetFormatPr defaultRowHeight="14.25"/>
  <cols>
    <col min="1" max="1" width="50.5" style="3" customWidth="1"/>
    <col min="2" max="3" width="25.625" style="3" customWidth="1"/>
    <col min="4" max="4" width="1.875" style="3" customWidth="1"/>
    <col min="5" max="5" width="2.125" style="3" customWidth="1"/>
    <col min="6" max="6" width="1.75" style="3" customWidth="1"/>
    <col min="7" max="7" width="1.625" style="3" customWidth="1"/>
    <col min="8" max="8" width="17" style="3" customWidth="1"/>
    <col min="9" max="9" width="16.375" style="3" customWidth="1"/>
    <col min="10" max="10" width="9" style="3"/>
    <col min="11" max="11" width="19.875" style="3" customWidth="1"/>
    <col min="12" max="12" width="12.5" style="3" customWidth="1"/>
    <col min="13" max="16384" width="9" style="3"/>
  </cols>
  <sheetData>
    <row r="1" spans="1:12" ht="15" customHeight="1"/>
    <row r="2" spans="1:12" ht="15" customHeight="1">
      <c r="A2" s="267" t="s">
        <v>244</v>
      </c>
      <c r="B2" s="267"/>
      <c r="C2" s="267"/>
      <c r="D2" s="149"/>
      <c r="E2" s="149"/>
    </row>
    <row r="3" spans="1:12" ht="15" customHeight="1">
      <c r="A3" s="267" t="s">
        <v>436</v>
      </c>
      <c r="B3" s="267"/>
      <c r="C3" s="267"/>
      <c r="D3" s="149"/>
      <c r="E3" s="149"/>
      <c r="H3" s="3">
        <v>1E-3</v>
      </c>
    </row>
    <row r="4" spans="1:12" ht="15" customHeight="1">
      <c r="A4" s="150"/>
      <c r="B4" s="150"/>
      <c r="C4" s="150"/>
      <c r="D4" s="150"/>
      <c r="E4" s="150"/>
    </row>
    <row r="5" spans="1:12" ht="12" customHeight="1">
      <c r="A5" s="313" t="s">
        <v>189</v>
      </c>
      <c r="B5" s="314" t="s">
        <v>389</v>
      </c>
      <c r="C5" s="314" t="s">
        <v>389</v>
      </c>
      <c r="H5" s="12" t="s">
        <v>398</v>
      </c>
      <c r="K5" s="12" t="s">
        <v>399</v>
      </c>
    </row>
    <row r="6" spans="1:12" ht="12" customHeight="1">
      <c r="A6" s="271"/>
      <c r="B6" s="315"/>
      <c r="C6" s="315"/>
      <c r="H6" s="3" t="s">
        <v>385</v>
      </c>
      <c r="K6" s="3" t="s">
        <v>385</v>
      </c>
    </row>
    <row r="7" spans="1:12" ht="15" customHeight="1">
      <c r="H7" s="3" t="s">
        <v>370</v>
      </c>
      <c r="I7" s="3" t="s">
        <v>1</v>
      </c>
      <c r="K7" s="3" t="s">
        <v>370</v>
      </c>
      <c r="L7" s="3" t="s">
        <v>1</v>
      </c>
    </row>
    <row r="8" spans="1:12" ht="15" customHeight="1">
      <c r="A8" s="11" t="s">
        <v>50</v>
      </c>
      <c r="B8" s="211">
        <v>2635.3690000000001</v>
      </c>
      <c r="C8" s="211">
        <v>2635.3690000000001</v>
      </c>
      <c r="H8" s="3" t="s">
        <v>1</v>
      </c>
      <c r="I8" s="3">
        <v>2635.3690000000001</v>
      </c>
      <c r="K8" s="3" t="s">
        <v>1</v>
      </c>
      <c r="L8" s="3">
        <v>2703.0080000000003</v>
      </c>
    </row>
    <row r="9" spans="1:12" ht="15" customHeight="1">
      <c r="A9" s="5" t="s">
        <v>161</v>
      </c>
      <c r="B9" s="212"/>
      <c r="C9" s="212"/>
      <c r="H9" s="3" t="s">
        <v>315</v>
      </c>
      <c r="I9" s="3">
        <v>11.123000000000001</v>
      </c>
      <c r="K9" s="3" t="s">
        <v>315</v>
      </c>
      <c r="L9" s="3">
        <v>11.123000000000001</v>
      </c>
    </row>
    <row r="10" spans="1:12" ht="15" customHeight="1">
      <c r="A10" s="11"/>
      <c r="B10" s="211"/>
      <c r="C10" s="211"/>
      <c r="H10" s="3" t="s">
        <v>67</v>
      </c>
      <c r="I10" s="3">
        <v>321.62200000000001</v>
      </c>
      <c r="K10" s="3" t="s">
        <v>67</v>
      </c>
      <c r="L10" s="3">
        <v>337.98500000000001</v>
      </c>
    </row>
    <row r="11" spans="1:12" ht="15" customHeight="1">
      <c r="A11" s="11" t="s">
        <v>1</v>
      </c>
      <c r="B11" s="211"/>
      <c r="C11" s="211"/>
      <c r="H11" s="3" t="s">
        <v>350</v>
      </c>
      <c r="I11" s="3">
        <v>143.935</v>
      </c>
      <c r="K11" s="3" t="s">
        <v>350</v>
      </c>
      <c r="L11" s="3">
        <v>151.012</v>
      </c>
    </row>
    <row r="12" spans="1:12" ht="15" customHeight="1">
      <c r="B12" s="46"/>
      <c r="C12" s="46"/>
      <c r="H12" s="3" t="s">
        <v>156</v>
      </c>
      <c r="I12" s="3">
        <v>177.68700000000001</v>
      </c>
      <c r="K12" s="3" t="s">
        <v>156</v>
      </c>
      <c r="L12" s="3">
        <v>186.97300000000001</v>
      </c>
    </row>
    <row r="13" spans="1:12" ht="15" customHeight="1">
      <c r="A13" s="12" t="s">
        <v>66</v>
      </c>
      <c r="B13" s="116">
        <v>11.123000000000001</v>
      </c>
      <c r="C13" s="116">
        <v>11.123000000000001</v>
      </c>
      <c r="H13" s="3" t="s">
        <v>70</v>
      </c>
      <c r="I13" s="3">
        <v>1191.4850000000001</v>
      </c>
      <c r="K13" s="3" t="s">
        <v>70</v>
      </c>
      <c r="L13" s="3">
        <v>1221.5340000000001</v>
      </c>
    </row>
    <row r="14" spans="1:12" ht="15" customHeight="1">
      <c r="A14" s="12"/>
      <c r="B14" s="116"/>
      <c r="C14" s="116"/>
      <c r="H14" s="3" t="s">
        <v>351</v>
      </c>
      <c r="I14" s="3">
        <v>285.37600000000003</v>
      </c>
      <c r="K14" s="3" t="s">
        <v>351</v>
      </c>
      <c r="L14" s="3">
        <v>293.99700000000001</v>
      </c>
    </row>
    <row r="15" spans="1:12" ht="15" customHeight="1">
      <c r="A15" s="12" t="s">
        <v>67</v>
      </c>
      <c r="B15" s="116">
        <v>321.62200000000001</v>
      </c>
      <c r="C15" s="116">
        <v>321.62200000000001</v>
      </c>
      <c r="H15" s="3" t="s">
        <v>352</v>
      </c>
      <c r="I15" s="3">
        <v>906.10900000000004</v>
      </c>
      <c r="K15" s="3" t="s">
        <v>352</v>
      </c>
      <c r="L15" s="3">
        <v>927.53700000000003</v>
      </c>
    </row>
    <row r="16" spans="1:12" ht="15" customHeight="1">
      <c r="A16" s="3" t="s">
        <v>68</v>
      </c>
      <c r="B16" s="46">
        <v>143.935</v>
      </c>
      <c r="C16" s="46">
        <v>143.935</v>
      </c>
      <c r="H16" s="3" t="s">
        <v>316</v>
      </c>
      <c r="I16" s="3">
        <v>230.614</v>
      </c>
      <c r="K16" s="3" t="s">
        <v>316</v>
      </c>
      <c r="L16" s="3">
        <v>233.08500000000001</v>
      </c>
    </row>
    <row r="17" spans="1:12" ht="15" customHeight="1">
      <c r="A17" s="3" t="s">
        <v>69</v>
      </c>
      <c r="B17" s="46">
        <v>177.68700000000001</v>
      </c>
      <c r="C17" s="46">
        <v>177.68700000000001</v>
      </c>
      <c r="H17" s="3" t="s">
        <v>353</v>
      </c>
      <c r="I17" s="3">
        <v>37.707999999999998</v>
      </c>
      <c r="K17" s="3" t="s">
        <v>353</v>
      </c>
      <c r="L17" s="3">
        <v>38.189</v>
      </c>
    </row>
    <row r="18" spans="1:12" ht="15" customHeight="1">
      <c r="B18" s="46"/>
      <c r="C18" s="46"/>
      <c r="H18" s="3" t="s">
        <v>354</v>
      </c>
      <c r="I18" s="3">
        <v>192.90600000000001</v>
      </c>
      <c r="K18" s="3" t="s">
        <v>354</v>
      </c>
      <c r="L18" s="3">
        <v>194.89500000000001</v>
      </c>
    </row>
    <row r="19" spans="1:12" ht="15" customHeight="1">
      <c r="A19" s="12" t="s">
        <v>70</v>
      </c>
      <c r="B19" s="116">
        <v>1191.4850000000001</v>
      </c>
      <c r="C19" s="116">
        <v>1191.4850000000001</v>
      </c>
      <c r="H19" s="3" t="s">
        <v>71</v>
      </c>
      <c r="I19" s="3">
        <v>880.524</v>
      </c>
      <c r="K19" s="3" t="s">
        <v>71</v>
      </c>
      <c r="L19" s="3">
        <v>899.28</v>
      </c>
    </row>
    <row r="20" spans="1:12" ht="15" customHeight="1">
      <c r="A20" s="3" t="s">
        <v>68</v>
      </c>
      <c r="B20" s="46">
        <v>285.37600000000003</v>
      </c>
      <c r="C20" s="46">
        <v>285.37600000000003</v>
      </c>
      <c r="H20" s="3" t="s">
        <v>355</v>
      </c>
      <c r="I20" s="3">
        <v>343.77600000000001</v>
      </c>
      <c r="K20" s="3" t="s">
        <v>355</v>
      </c>
      <c r="L20" s="3">
        <v>347.90800000000002</v>
      </c>
    </row>
    <row r="21" spans="1:12" ht="15" customHeight="1">
      <c r="A21" s="3" t="s">
        <v>69</v>
      </c>
      <c r="B21" s="46">
        <v>906.10900000000004</v>
      </c>
      <c r="C21" s="46">
        <v>906.10900000000004</v>
      </c>
      <c r="H21" s="3" t="s">
        <v>157</v>
      </c>
      <c r="I21" s="3">
        <v>536.74800000000005</v>
      </c>
      <c r="K21" s="3" t="s">
        <v>157</v>
      </c>
      <c r="L21" s="3">
        <v>551.37199999999996</v>
      </c>
    </row>
    <row r="22" spans="1:12" ht="15" customHeight="1">
      <c r="B22" s="46"/>
      <c r="C22" s="46"/>
      <c r="H22" s="3" t="s">
        <v>158</v>
      </c>
      <c r="I22" s="3">
        <v>0</v>
      </c>
      <c r="K22" s="3" t="s">
        <v>158</v>
      </c>
      <c r="L22" s="3">
        <v>0</v>
      </c>
    </row>
    <row r="23" spans="1:12" ht="15" customHeight="1">
      <c r="A23" s="12" t="s">
        <v>316</v>
      </c>
      <c r="B23" s="116">
        <v>230.614</v>
      </c>
      <c r="C23" s="116">
        <v>230.614</v>
      </c>
    </row>
    <row r="24" spans="1:12" ht="15" customHeight="1">
      <c r="A24" s="3" t="s">
        <v>68</v>
      </c>
      <c r="B24" s="46">
        <v>37.707999999999998</v>
      </c>
      <c r="C24" s="46">
        <v>37.707999999999998</v>
      </c>
    </row>
    <row r="25" spans="1:12" ht="15" customHeight="1">
      <c r="A25" s="3" t="s">
        <v>69</v>
      </c>
      <c r="B25" s="46">
        <v>192.90600000000001</v>
      </c>
      <c r="C25" s="46">
        <v>192.90600000000001</v>
      </c>
    </row>
    <row r="26" spans="1:12" ht="15" customHeight="1">
      <c r="B26" s="46"/>
      <c r="C26" s="46"/>
    </row>
    <row r="27" spans="1:12" ht="15" customHeight="1">
      <c r="A27" s="12" t="s">
        <v>71</v>
      </c>
      <c r="B27" s="116">
        <v>880.524</v>
      </c>
      <c r="C27" s="116">
        <v>880.524</v>
      </c>
    </row>
    <row r="28" spans="1:12" ht="15" customHeight="1">
      <c r="A28" s="3" t="s">
        <v>68</v>
      </c>
      <c r="B28" s="46">
        <v>343.77600000000001</v>
      </c>
      <c r="C28" s="46">
        <v>343.77600000000001</v>
      </c>
    </row>
    <row r="29" spans="1:12" ht="15" customHeight="1">
      <c r="A29" s="3" t="s">
        <v>69</v>
      </c>
      <c r="B29" s="46">
        <v>536.74800000000005</v>
      </c>
      <c r="C29" s="46">
        <v>536.74800000000005</v>
      </c>
    </row>
    <row r="30" spans="1:12" ht="7.5" customHeight="1">
      <c r="A30" s="4"/>
      <c r="B30" s="4"/>
      <c r="C30" s="78"/>
    </row>
    <row r="31" spans="1:12" ht="7.5" customHeight="1"/>
    <row r="32" spans="1:12" ht="15" customHeight="1">
      <c r="A32" s="231" t="s">
        <v>403</v>
      </c>
    </row>
    <row r="33" spans="1:3" ht="15" customHeight="1">
      <c r="A33" s="218" t="s">
        <v>412</v>
      </c>
    </row>
    <row r="34" spans="1:3" ht="15" customHeight="1">
      <c r="A34" s="218" t="s">
        <v>400</v>
      </c>
    </row>
    <row r="35" spans="1:3">
      <c r="A35" s="180" t="s">
        <v>390</v>
      </c>
    </row>
    <row r="38" spans="1:3">
      <c r="A38" s="267" t="s">
        <v>244</v>
      </c>
      <c r="B38" s="267"/>
      <c r="C38" s="267"/>
    </row>
    <row r="39" spans="1:3">
      <c r="A39" s="267" t="s">
        <v>396</v>
      </c>
      <c r="B39" s="267"/>
      <c r="C39" s="267"/>
    </row>
    <row r="40" spans="1:3">
      <c r="A40" s="150"/>
      <c r="B40" s="150"/>
      <c r="C40" s="150"/>
    </row>
    <row r="41" spans="1:3">
      <c r="A41" s="313" t="s">
        <v>189</v>
      </c>
      <c r="B41" s="314" t="s">
        <v>424</v>
      </c>
      <c r="C41" s="314" t="s">
        <v>389</v>
      </c>
    </row>
    <row r="42" spans="1:3">
      <c r="A42" s="271"/>
      <c r="B42" s="315"/>
      <c r="C42" s="315"/>
    </row>
    <row r="43" spans="1:3" ht="15" customHeight="1"/>
    <row r="44" spans="1:3" ht="15" customHeight="1">
      <c r="A44" s="11" t="s">
        <v>50</v>
      </c>
      <c r="B44" s="211">
        <v>2635.3690000000001</v>
      </c>
      <c r="C44" s="116">
        <v>2635.3690000000001</v>
      </c>
    </row>
    <row r="45" spans="1:3" ht="15" customHeight="1">
      <c r="A45" s="5" t="s">
        <v>161</v>
      </c>
      <c r="B45" s="212"/>
      <c r="C45" s="46"/>
    </row>
    <row r="46" spans="1:3" ht="15" customHeight="1">
      <c r="A46" s="11"/>
      <c r="B46" s="211"/>
      <c r="C46" s="46"/>
    </row>
    <row r="47" spans="1:3" ht="15" customHeight="1">
      <c r="A47" s="11" t="s">
        <v>1</v>
      </c>
      <c r="B47" s="177">
        <f>B49+B51+B55+B59+B63</f>
        <v>99.999962054649657</v>
      </c>
      <c r="C47" s="177">
        <f>C49+C51+C55+C59+C63</f>
        <v>99.999962054649657</v>
      </c>
    </row>
    <row r="48" spans="1:3" ht="15" customHeight="1">
      <c r="B48" s="37"/>
      <c r="C48" s="37"/>
    </row>
    <row r="49" spans="1:6" ht="15" customHeight="1">
      <c r="A49" s="12" t="s">
        <v>66</v>
      </c>
      <c r="B49" s="177">
        <f>B13/$B$8*100</f>
        <v>0.42206613191549269</v>
      </c>
      <c r="C49" s="177">
        <f>C13/$C$8*100</f>
        <v>0.42206613191549269</v>
      </c>
    </row>
    <row r="50" spans="1:6" ht="15" customHeight="1">
      <c r="A50" s="12"/>
      <c r="B50" s="37"/>
      <c r="C50" s="37"/>
    </row>
    <row r="51" spans="1:6" ht="15" customHeight="1">
      <c r="A51" s="12" t="s">
        <v>67</v>
      </c>
      <c r="B51" s="177">
        <f>B15/$B$8*100</f>
        <v>12.204059469470877</v>
      </c>
      <c r="C51" s="177">
        <f>C15/$C$8*100</f>
        <v>12.204059469470877</v>
      </c>
    </row>
    <row r="52" spans="1:6" ht="15" customHeight="1">
      <c r="A52" s="3" t="s">
        <v>68</v>
      </c>
      <c r="B52" s="37">
        <f>B16/$B$8*100</f>
        <v>5.4616640022706502</v>
      </c>
      <c r="C52" s="37">
        <f>C16/$C$8*100</f>
        <v>5.4616640022706502</v>
      </c>
    </row>
    <row r="53" spans="1:6" ht="15" customHeight="1">
      <c r="A53" s="3" t="s">
        <v>69</v>
      </c>
      <c r="B53" s="37">
        <f>B17/$B$8*100</f>
        <v>6.7423954672002298</v>
      </c>
      <c r="C53" s="37">
        <f>C17/$C$8*100</f>
        <v>6.7423954672002298</v>
      </c>
    </row>
    <row r="54" spans="1:6" ht="15" customHeight="1">
      <c r="B54" s="37"/>
      <c r="C54" s="37"/>
    </row>
    <row r="55" spans="1:6" ht="15" customHeight="1">
      <c r="A55" s="12" t="s">
        <v>70</v>
      </c>
      <c r="B55" s="177">
        <f>B19/$B$8*100</f>
        <v>45.21131575881784</v>
      </c>
      <c r="C55" s="177">
        <f>C19/$C$8*100</f>
        <v>45.21131575881784</v>
      </c>
    </row>
    <row r="56" spans="1:6" ht="15" customHeight="1">
      <c r="A56" s="3" t="s">
        <v>68</v>
      </c>
      <c r="B56" s="37">
        <f>B20/$B$8*100</f>
        <v>10.828692300774581</v>
      </c>
      <c r="C56" s="37">
        <f>C20/$C$8*100</f>
        <v>10.828692300774581</v>
      </c>
      <c r="F56" s="54"/>
    </row>
    <row r="57" spans="1:6" ht="15" customHeight="1">
      <c r="A57" s="3" t="s">
        <v>69</v>
      </c>
      <c r="B57" s="37">
        <f>B21/$B$8*100</f>
        <v>34.382623458043255</v>
      </c>
      <c r="C57" s="37">
        <f>C21/$C$8*100</f>
        <v>34.382623458043255</v>
      </c>
    </row>
    <row r="58" spans="1:6" ht="15" customHeight="1">
      <c r="B58" s="37"/>
      <c r="C58" s="37"/>
      <c r="F58" s="54"/>
    </row>
    <row r="59" spans="1:6" ht="15" customHeight="1">
      <c r="A59" s="12" t="s">
        <v>375</v>
      </c>
      <c r="B59" s="177">
        <f>B23/$B$8*100</f>
        <v>8.7507290250435528</v>
      </c>
      <c r="C59" s="177">
        <f>C23/$C$8*100</f>
        <v>8.7507290250435528</v>
      </c>
    </row>
    <row r="60" spans="1:6" ht="15" customHeight="1">
      <c r="A60" s="3" t="s">
        <v>68</v>
      </c>
      <c r="B60" s="37">
        <f>B24/$B$8*100</f>
        <v>1.4308432709043779</v>
      </c>
      <c r="C60" s="37">
        <f>C24/$C$8*100</f>
        <v>1.4308432709043779</v>
      </c>
    </row>
    <row r="61" spans="1:6" ht="15" customHeight="1">
      <c r="A61" s="3" t="s">
        <v>69</v>
      </c>
      <c r="B61" s="37">
        <f>B25/$B$8*100</f>
        <v>7.3198857541391726</v>
      </c>
      <c r="C61" s="37">
        <f>C25/$C$8*100</f>
        <v>7.3198857541391726</v>
      </c>
    </row>
    <row r="62" spans="1:6" ht="15" customHeight="1">
      <c r="B62" s="37"/>
      <c r="C62" s="37"/>
    </row>
    <row r="63" spans="1:6" ht="15" customHeight="1">
      <c r="A63" s="12" t="s">
        <v>71</v>
      </c>
      <c r="B63" s="177">
        <f>B27/$B$8*100</f>
        <v>33.411791669401893</v>
      </c>
      <c r="C63" s="177">
        <f>C27/$C$8*100</f>
        <v>33.411791669401893</v>
      </c>
    </row>
    <row r="64" spans="1:6" ht="15" customHeight="1">
      <c r="A64" s="3" t="s">
        <v>68</v>
      </c>
      <c r="B64" s="37">
        <f>B28/$B$8*100</f>
        <v>13.04470076106989</v>
      </c>
      <c r="C64" s="37">
        <f>C28/$C$8*100</f>
        <v>13.04470076106989</v>
      </c>
    </row>
    <row r="65" spans="1:3" ht="15" customHeight="1">
      <c r="A65" s="3" t="s">
        <v>69</v>
      </c>
      <c r="B65" s="37">
        <f>B29/$B$8*100</f>
        <v>20.367090908332003</v>
      </c>
      <c r="C65" s="37">
        <f>C29/$C$8*100</f>
        <v>20.367090908332003</v>
      </c>
    </row>
    <row r="66" spans="1:3" ht="7.5" customHeight="1">
      <c r="A66" s="4"/>
      <c r="B66" s="4"/>
      <c r="C66" s="78"/>
    </row>
    <row r="67" spans="1:3" ht="7.5" customHeight="1"/>
    <row r="68" spans="1:3" ht="15" customHeight="1">
      <c r="A68" s="231" t="s">
        <v>422</v>
      </c>
      <c r="B68" s="180"/>
    </row>
    <row r="69" spans="1:3" ht="15" customHeight="1">
      <c r="A69" s="218" t="s">
        <v>412</v>
      </c>
      <c r="B69" s="180"/>
    </row>
    <row r="70" spans="1:3" ht="15" customHeight="1">
      <c r="A70" s="218" t="s">
        <v>400</v>
      </c>
      <c r="B70" s="180"/>
    </row>
    <row r="71" spans="1:3" ht="15" customHeight="1">
      <c r="A71" s="180" t="s">
        <v>427</v>
      </c>
    </row>
    <row r="72" spans="1:3" ht="15" customHeight="1"/>
  </sheetData>
  <mergeCells count="10">
    <mergeCell ref="A39:C39"/>
    <mergeCell ref="A41:A42"/>
    <mergeCell ref="B41:B42"/>
    <mergeCell ref="C41:C42"/>
    <mergeCell ref="A2:C2"/>
    <mergeCell ref="A3:C3"/>
    <mergeCell ref="A5:A6"/>
    <mergeCell ref="B5:B6"/>
    <mergeCell ref="C5:C6"/>
    <mergeCell ref="A38:C38"/>
  </mergeCells>
  <printOptions horizontalCentered="1"/>
  <pageMargins left="1.21" right="0.75" top="0.23" bottom="0.3" header="0.17" footer="0.22"/>
  <pageSetup scale="70" orientation="portrait" r:id="rId1"/>
  <headerFooter alignWithMargins="0"/>
  <rowBreaks count="1" manualBreakCount="1">
    <brk id="70" max="2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dimension ref="B2:AB81"/>
  <sheetViews>
    <sheetView topLeftCell="A16" zoomScale="80" zoomScaleNormal="80" zoomScaleSheetLayoutView="80" workbookViewId="0">
      <selection activeCell="D54" sqref="D54:N60"/>
    </sheetView>
  </sheetViews>
  <sheetFormatPr defaultRowHeight="14.25"/>
  <cols>
    <col min="1" max="1" width="2.125" style="3" customWidth="1"/>
    <col min="2" max="2" width="23.125" style="3" customWidth="1"/>
    <col min="3" max="3" width="1.125" style="3" customWidth="1"/>
    <col min="4" max="4" width="9.75" style="3" customWidth="1"/>
    <col min="5" max="5" width="11.5" style="3" customWidth="1"/>
    <col min="6" max="6" width="12" style="3" customWidth="1"/>
    <col min="7" max="7" width="11.125" style="3" customWidth="1"/>
    <col min="8" max="8" width="12.375" style="3" customWidth="1"/>
    <col min="9" max="9" width="11.25" style="3" customWidth="1"/>
    <col min="10" max="10" width="11.875" style="3" customWidth="1"/>
    <col min="11" max="11" width="11.75" style="3" customWidth="1"/>
    <col min="12" max="12" width="10.5" style="3" customWidth="1"/>
    <col min="13" max="13" width="10.75" style="3" customWidth="1"/>
    <col min="14" max="14" width="6.75" style="3" customWidth="1"/>
    <col min="15" max="15" width="3" style="3" customWidth="1"/>
    <col min="16" max="16" width="4.5" style="3" customWidth="1"/>
    <col min="17" max="17" width="11.625" style="3" customWidth="1"/>
    <col min="18" max="18" width="17.75" style="3" customWidth="1"/>
    <col min="19" max="19" width="13.875" style="3" customWidth="1"/>
    <col min="20" max="20" width="14.375" style="3" customWidth="1"/>
    <col min="21" max="21" width="12" style="3" customWidth="1"/>
    <col min="22" max="22" width="12.625" style="3" customWidth="1"/>
    <col min="23" max="23" width="11" style="3" customWidth="1"/>
    <col min="24" max="24" width="14.125" style="3" customWidth="1"/>
    <col min="25" max="25" width="13.125" style="3" customWidth="1"/>
    <col min="26" max="26" width="9" style="3"/>
    <col min="27" max="27" width="12.75" style="3" customWidth="1"/>
    <col min="28" max="16384" width="9" style="3"/>
  </cols>
  <sheetData>
    <row r="2" spans="2:27">
      <c r="B2" s="301" t="s">
        <v>250</v>
      </c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</row>
    <row r="3" spans="2:27" ht="8.25" customHeight="1">
      <c r="B3" s="137"/>
      <c r="C3" s="136"/>
      <c r="D3" s="136"/>
      <c r="E3" s="136"/>
      <c r="F3" s="138"/>
      <c r="G3" s="138"/>
      <c r="H3" s="138"/>
      <c r="I3" s="137"/>
      <c r="J3" s="137"/>
      <c r="K3" s="137"/>
      <c r="L3" s="139"/>
      <c r="M3" s="139"/>
    </row>
    <row r="4" spans="2:27">
      <c r="B4" s="301" t="s">
        <v>218</v>
      </c>
      <c r="C4" s="301"/>
      <c r="D4" s="301"/>
      <c r="E4" s="301"/>
      <c r="F4" s="301"/>
      <c r="G4" s="301"/>
      <c r="H4" s="301"/>
      <c r="I4" s="301"/>
      <c r="J4" s="301"/>
      <c r="K4" s="301"/>
      <c r="L4" s="301"/>
      <c r="M4" s="301"/>
    </row>
    <row r="5" spans="2:27" ht="9" customHeight="1">
      <c r="B5" s="124"/>
      <c r="C5" s="87"/>
      <c r="D5" s="126"/>
      <c r="E5" s="126"/>
      <c r="F5" s="126"/>
      <c r="G5" s="126"/>
      <c r="H5" s="127"/>
      <c r="I5" s="124"/>
      <c r="J5" s="124"/>
      <c r="K5" s="124"/>
      <c r="L5" s="125"/>
      <c r="M5" s="125"/>
    </row>
    <row r="6" spans="2:27">
      <c r="B6" s="313" t="s">
        <v>219</v>
      </c>
      <c r="C6" s="331"/>
      <c r="D6" s="328" t="s">
        <v>1</v>
      </c>
      <c r="E6" s="329"/>
      <c r="F6" s="328" t="s">
        <v>74</v>
      </c>
      <c r="G6" s="329"/>
      <c r="H6" s="328" t="s">
        <v>147</v>
      </c>
      <c r="I6" s="329"/>
      <c r="J6" s="328" t="s">
        <v>220</v>
      </c>
      <c r="K6" s="329"/>
      <c r="L6" s="328" t="s">
        <v>221</v>
      </c>
      <c r="M6" s="334"/>
    </row>
    <row r="7" spans="2:27">
      <c r="B7" s="289"/>
      <c r="C7" s="332"/>
      <c r="D7" s="322"/>
      <c r="E7" s="330"/>
      <c r="F7" s="322"/>
      <c r="G7" s="330"/>
      <c r="H7" s="322" t="s">
        <v>222</v>
      </c>
      <c r="I7" s="330"/>
      <c r="J7" s="322" t="s">
        <v>223</v>
      </c>
      <c r="K7" s="330"/>
      <c r="L7" s="322" t="s">
        <v>224</v>
      </c>
      <c r="M7" s="323"/>
      <c r="R7" s="3" t="s">
        <v>228</v>
      </c>
    </row>
    <row r="8" spans="2:27">
      <c r="B8" s="289"/>
      <c r="C8" s="332"/>
      <c r="D8" s="324"/>
      <c r="E8" s="325"/>
      <c r="F8" s="324"/>
      <c r="G8" s="325"/>
      <c r="H8" s="324" t="s">
        <v>225</v>
      </c>
      <c r="I8" s="325"/>
      <c r="J8" s="324" t="s">
        <v>208</v>
      </c>
      <c r="K8" s="325"/>
      <c r="L8" s="324" t="s">
        <v>208</v>
      </c>
      <c r="M8" s="326"/>
      <c r="R8" s="3" t="s">
        <v>199</v>
      </c>
      <c r="S8" s="3" t="s">
        <v>226</v>
      </c>
    </row>
    <row r="9" spans="2:27">
      <c r="B9" s="271"/>
      <c r="C9" s="333"/>
      <c r="D9" s="128" t="s">
        <v>251</v>
      </c>
      <c r="E9" s="128" t="s">
        <v>233</v>
      </c>
      <c r="F9" s="128" t="s">
        <v>251</v>
      </c>
      <c r="G9" s="128" t="s">
        <v>233</v>
      </c>
      <c r="H9" s="128" t="s">
        <v>251</v>
      </c>
      <c r="I9" s="128" t="s">
        <v>233</v>
      </c>
      <c r="J9" s="128" t="s">
        <v>251</v>
      </c>
      <c r="K9" s="128" t="s">
        <v>233</v>
      </c>
      <c r="L9" s="128" t="s">
        <v>251</v>
      </c>
      <c r="M9" s="128" t="s">
        <v>233</v>
      </c>
      <c r="S9" s="3" t="s">
        <v>1</v>
      </c>
      <c r="T9" s="3" t="s">
        <v>227</v>
      </c>
      <c r="U9" s="3" t="s">
        <v>213</v>
      </c>
      <c r="V9" s="3" t="s">
        <v>214</v>
      </c>
      <c r="W9" s="3" t="s">
        <v>215</v>
      </c>
      <c r="X9" s="3" t="s">
        <v>147</v>
      </c>
      <c r="Y9" s="3" t="s">
        <v>116</v>
      </c>
      <c r="Z9" s="3" t="s">
        <v>216</v>
      </c>
      <c r="AA9" s="3" t="s">
        <v>117</v>
      </c>
    </row>
    <row r="10" spans="2:27">
      <c r="B10" s="124"/>
      <c r="C10" s="129"/>
      <c r="E10" s="7"/>
      <c r="G10" s="7"/>
      <c r="I10" s="124"/>
      <c r="K10" s="124"/>
      <c r="L10" s="124"/>
      <c r="M10" s="124"/>
      <c r="R10" s="3" t="s">
        <v>1</v>
      </c>
      <c r="S10" s="3">
        <v>36292904</v>
      </c>
      <c r="T10" s="3">
        <v>19848649</v>
      </c>
      <c r="U10" s="3">
        <v>1933243</v>
      </c>
      <c r="V10" s="3">
        <v>14855074</v>
      </c>
      <c r="W10" s="3">
        <v>2947961</v>
      </c>
      <c r="X10" s="3">
        <v>11029828</v>
      </c>
      <c r="Y10" s="3">
        <v>1318499</v>
      </c>
      <c r="Z10" s="3">
        <v>112372</v>
      </c>
      <c r="AA10" s="3">
        <v>4095928</v>
      </c>
    </row>
    <row r="11" spans="2:27">
      <c r="B11" s="327" t="s">
        <v>50</v>
      </c>
      <c r="C11" s="327"/>
      <c r="D11" s="201">
        <v>37333.690999999999</v>
      </c>
      <c r="E11" s="12">
        <v>36292.904000000002</v>
      </c>
      <c r="F11" s="116">
        <v>20589.665000000001</v>
      </c>
      <c r="G11" s="12">
        <v>19848.649000000001</v>
      </c>
      <c r="H11" s="116">
        <v>11093.228000000001</v>
      </c>
      <c r="I11" s="12">
        <v>11029.828</v>
      </c>
      <c r="J11" s="116">
        <v>1315.55</v>
      </c>
      <c r="K11" s="12">
        <v>1318.499</v>
      </c>
      <c r="L11" s="116">
        <v>4335.2489999999998</v>
      </c>
      <c r="M11" s="12">
        <v>4095.9279999999999</v>
      </c>
      <c r="R11" s="3" t="s">
        <v>200</v>
      </c>
      <c r="S11" s="3">
        <v>11952153</v>
      </c>
      <c r="T11" s="3">
        <v>3346328</v>
      </c>
      <c r="U11" s="3">
        <v>0</v>
      </c>
      <c r="V11" s="3">
        <v>3312760</v>
      </c>
      <c r="W11" s="3">
        <v>9380</v>
      </c>
      <c r="X11" s="3">
        <v>4938873</v>
      </c>
      <c r="Y11" s="3">
        <v>790506</v>
      </c>
      <c r="Z11" s="3">
        <v>24189</v>
      </c>
      <c r="AA11" s="3">
        <v>2876446</v>
      </c>
    </row>
    <row r="12" spans="2:27">
      <c r="B12" s="7"/>
      <c r="C12" s="130"/>
      <c r="R12" s="3" t="s">
        <v>201</v>
      </c>
      <c r="S12" s="3">
        <v>10531987</v>
      </c>
      <c r="T12" s="3">
        <v>2965596</v>
      </c>
      <c r="U12" s="3">
        <v>0</v>
      </c>
      <c r="V12" s="3">
        <v>2939233</v>
      </c>
      <c r="W12" s="3">
        <v>8664</v>
      </c>
      <c r="X12" s="3">
        <v>4145721</v>
      </c>
      <c r="Y12" s="3">
        <v>756041</v>
      </c>
      <c r="Z12" s="3">
        <v>17698</v>
      </c>
      <c r="AA12" s="3">
        <v>2664629</v>
      </c>
    </row>
    <row r="13" spans="2:27">
      <c r="B13" s="320" t="s">
        <v>4</v>
      </c>
      <c r="C13" s="321"/>
      <c r="D13" s="46">
        <v>12112.808000000001</v>
      </c>
      <c r="E13" s="3">
        <v>11952.153</v>
      </c>
      <c r="F13" s="46">
        <v>3476.076</v>
      </c>
      <c r="G13" s="3">
        <v>3346.328</v>
      </c>
      <c r="H13" s="46">
        <v>4899.3789999999999</v>
      </c>
      <c r="I13" s="3">
        <v>4938.8730000000005</v>
      </c>
      <c r="J13" s="46">
        <v>733.31799999999998</v>
      </c>
      <c r="K13" s="3">
        <v>790.50599999999997</v>
      </c>
      <c r="L13" s="46">
        <v>3004.0360000000001</v>
      </c>
      <c r="M13" s="3">
        <v>2876.4459999999999</v>
      </c>
      <c r="R13" s="3" t="s">
        <v>94</v>
      </c>
      <c r="S13" s="3">
        <v>1420165</v>
      </c>
      <c r="T13" s="3">
        <v>380732</v>
      </c>
      <c r="U13" s="3">
        <v>0</v>
      </c>
      <c r="V13" s="3">
        <v>373526</v>
      </c>
      <c r="W13" s="3">
        <v>715</v>
      </c>
      <c r="X13" s="3">
        <v>793152</v>
      </c>
      <c r="Y13" s="3">
        <v>34465</v>
      </c>
      <c r="Z13" s="3">
        <v>6490</v>
      </c>
      <c r="AA13" s="3">
        <v>211817</v>
      </c>
    </row>
    <row r="14" spans="2:27">
      <c r="B14" s="7"/>
      <c r="C14" s="130"/>
      <c r="D14" s="203"/>
      <c r="F14" s="46"/>
      <c r="H14" s="46"/>
      <c r="J14" s="46"/>
      <c r="L14" s="46"/>
      <c r="R14" s="3" t="s">
        <v>202</v>
      </c>
      <c r="S14" s="3">
        <v>5264457</v>
      </c>
      <c r="T14" s="3">
        <v>4306010</v>
      </c>
      <c r="U14" s="3">
        <v>0</v>
      </c>
      <c r="V14" s="3">
        <v>4228468</v>
      </c>
      <c r="W14" s="3">
        <v>55701</v>
      </c>
      <c r="X14" s="3">
        <v>679642</v>
      </c>
      <c r="Y14" s="3">
        <v>114372</v>
      </c>
      <c r="Z14" s="3">
        <v>21841</v>
      </c>
      <c r="AA14" s="3">
        <v>164433</v>
      </c>
    </row>
    <row r="15" spans="2:27">
      <c r="B15" s="320" t="s">
        <v>6</v>
      </c>
      <c r="C15" s="321"/>
      <c r="D15" s="46">
        <v>5532.0650000000005</v>
      </c>
      <c r="E15" s="3">
        <v>5264.4570000000003</v>
      </c>
      <c r="F15" s="46">
        <v>4521.1859999999997</v>
      </c>
      <c r="G15" s="3">
        <v>4306.01</v>
      </c>
      <c r="H15" s="46">
        <v>701.85</v>
      </c>
      <c r="I15" s="3">
        <v>679.64200000000005</v>
      </c>
      <c r="J15" s="46">
        <v>122.03</v>
      </c>
      <c r="K15" s="3">
        <v>114.372</v>
      </c>
      <c r="L15" s="46">
        <v>187</v>
      </c>
      <c r="M15" s="3">
        <v>164.43299999999999</v>
      </c>
      <c r="R15" s="3" t="s">
        <v>95</v>
      </c>
      <c r="S15" s="3">
        <v>184052</v>
      </c>
      <c r="T15" s="3">
        <v>123778</v>
      </c>
      <c r="U15" s="3">
        <v>0</v>
      </c>
      <c r="V15" s="3">
        <v>123778</v>
      </c>
      <c r="W15" s="3">
        <v>0</v>
      </c>
      <c r="X15" s="3">
        <v>56240</v>
      </c>
      <c r="Y15" s="3">
        <v>1755</v>
      </c>
      <c r="Z15" s="3">
        <v>0</v>
      </c>
      <c r="AA15" s="3">
        <v>2279</v>
      </c>
    </row>
    <row r="16" spans="2:27">
      <c r="B16" s="7"/>
      <c r="C16" s="130"/>
      <c r="D16" s="203"/>
      <c r="F16" s="46"/>
      <c r="H16" s="46"/>
      <c r="J16" s="46"/>
      <c r="L16" s="46"/>
      <c r="R16" s="3" t="s">
        <v>96</v>
      </c>
      <c r="S16" s="3">
        <v>2951539</v>
      </c>
      <c r="T16" s="3">
        <v>2174855</v>
      </c>
      <c r="U16" s="3">
        <v>0</v>
      </c>
      <c r="V16" s="3">
        <v>2146420</v>
      </c>
      <c r="W16" s="3">
        <v>7684</v>
      </c>
      <c r="X16" s="3">
        <v>525771</v>
      </c>
      <c r="Y16" s="3">
        <v>91477</v>
      </c>
      <c r="Z16" s="3">
        <v>20752</v>
      </c>
      <c r="AA16" s="3">
        <v>159436</v>
      </c>
    </row>
    <row r="17" spans="2:28">
      <c r="B17" s="320" t="s">
        <v>7</v>
      </c>
      <c r="C17" s="321"/>
      <c r="D17" s="46">
        <v>19688.816999999999</v>
      </c>
      <c r="E17" s="3">
        <v>19076.295000000002</v>
      </c>
      <c r="F17" s="46">
        <v>12592.403</v>
      </c>
      <c r="G17" s="3">
        <v>12196.311</v>
      </c>
      <c r="H17" s="46">
        <v>5491.9989999999998</v>
      </c>
      <c r="I17" s="3">
        <v>5411.3119999999999</v>
      </c>
      <c r="J17" s="46">
        <v>460.202</v>
      </c>
      <c r="K17" s="3">
        <v>413.62099999999998</v>
      </c>
      <c r="L17" s="46">
        <v>1144.213</v>
      </c>
      <c r="M17" s="3">
        <v>1055.05</v>
      </c>
      <c r="R17" s="3" t="s">
        <v>203</v>
      </c>
      <c r="S17" s="3">
        <v>130400</v>
      </c>
      <c r="T17" s="3">
        <v>126639</v>
      </c>
      <c r="U17" s="3">
        <v>0</v>
      </c>
      <c r="V17" s="3">
        <v>104198</v>
      </c>
      <c r="W17" s="3">
        <v>22441</v>
      </c>
      <c r="X17" s="3">
        <v>1367</v>
      </c>
      <c r="Y17" s="3">
        <v>1960</v>
      </c>
      <c r="Z17" s="3">
        <v>0</v>
      </c>
      <c r="AA17" s="3">
        <v>435</v>
      </c>
    </row>
    <row r="18" spans="2:28">
      <c r="B18" s="126"/>
      <c r="C18" s="131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R18" s="3" t="s">
        <v>108</v>
      </c>
      <c r="S18" s="3">
        <v>1998466</v>
      </c>
      <c r="T18" s="3">
        <v>1880738</v>
      </c>
      <c r="U18" s="3">
        <v>0</v>
      </c>
      <c r="V18" s="3">
        <v>1854072</v>
      </c>
      <c r="W18" s="3">
        <v>25577</v>
      </c>
      <c r="X18" s="3">
        <v>96265</v>
      </c>
      <c r="Y18" s="3">
        <v>19180</v>
      </c>
      <c r="Z18" s="3">
        <v>1089</v>
      </c>
      <c r="AA18" s="3">
        <v>2283</v>
      </c>
    </row>
    <row r="19" spans="2:28" ht="4.5" customHeight="1">
      <c r="B19" s="7"/>
      <c r="C19" s="132"/>
      <c r="D19" s="7"/>
      <c r="E19" s="7"/>
      <c r="F19" s="7"/>
      <c r="G19" s="7"/>
      <c r="H19" s="7"/>
      <c r="I19" s="7"/>
      <c r="J19" s="7"/>
      <c r="K19" s="7"/>
      <c r="L19" s="125"/>
      <c r="M19" s="125"/>
      <c r="R19" s="3" t="s">
        <v>204</v>
      </c>
      <c r="S19" s="3">
        <v>19076295</v>
      </c>
      <c r="T19" s="3">
        <v>12196311</v>
      </c>
      <c r="U19" s="3">
        <v>1933243</v>
      </c>
      <c r="V19" s="3">
        <v>7313846</v>
      </c>
      <c r="W19" s="3">
        <v>2882880</v>
      </c>
      <c r="X19" s="3">
        <v>5411312</v>
      </c>
      <c r="Y19" s="3">
        <v>413621</v>
      </c>
      <c r="Z19" s="3">
        <v>66343</v>
      </c>
      <c r="AA19" s="3">
        <v>1055050</v>
      </c>
    </row>
    <row r="20" spans="2:28" ht="4.5" customHeight="1">
      <c r="B20" s="127"/>
      <c r="C20" s="7"/>
      <c r="D20" s="7"/>
      <c r="E20" s="7"/>
      <c r="F20" s="7"/>
      <c r="G20" s="7"/>
      <c r="H20" s="7"/>
      <c r="I20" s="7"/>
      <c r="J20" s="7"/>
      <c r="K20" s="7"/>
      <c r="L20" s="125"/>
      <c r="M20" s="125"/>
      <c r="R20" s="3" t="s">
        <v>97</v>
      </c>
      <c r="S20" s="3">
        <v>7274828</v>
      </c>
      <c r="T20" s="3">
        <v>2529700</v>
      </c>
      <c r="U20" s="3">
        <v>0</v>
      </c>
      <c r="V20" s="3">
        <v>2478755</v>
      </c>
      <c r="W20" s="3">
        <v>9427</v>
      </c>
      <c r="X20" s="3">
        <v>3559274</v>
      </c>
      <c r="Y20" s="3">
        <v>262399</v>
      </c>
      <c r="Z20" s="3">
        <v>41518</v>
      </c>
      <c r="AA20" s="3">
        <v>923456</v>
      </c>
    </row>
    <row r="21" spans="2:28" ht="15">
      <c r="B21" s="10" t="s">
        <v>260</v>
      </c>
      <c r="C21" s="124"/>
      <c r="D21" s="133"/>
      <c r="E21" s="133"/>
      <c r="F21" s="124"/>
      <c r="G21" s="124"/>
      <c r="H21" s="124"/>
      <c r="I21" s="124"/>
      <c r="J21" s="124"/>
      <c r="K21" s="124"/>
      <c r="L21" s="125"/>
      <c r="M21" s="125"/>
      <c r="R21" s="3" t="s">
        <v>98</v>
      </c>
      <c r="S21" s="3">
        <v>1064467</v>
      </c>
      <c r="T21" s="3">
        <v>797404</v>
      </c>
      <c r="U21" s="3">
        <v>0</v>
      </c>
      <c r="V21" s="3">
        <v>783005</v>
      </c>
      <c r="W21" s="3">
        <v>6746</v>
      </c>
      <c r="X21" s="3">
        <v>136598</v>
      </c>
      <c r="Y21" s="3">
        <v>46380</v>
      </c>
      <c r="Z21" s="3">
        <v>7653</v>
      </c>
      <c r="AA21" s="3">
        <v>84085</v>
      </c>
    </row>
    <row r="22" spans="2:28" ht="15">
      <c r="B22" s="10"/>
      <c r="C22" s="124"/>
      <c r="D22" s="133"/>
      <c r="E22" s="133"/>
      <c r="F22" s="124"/>
      <c r="G22" s="124"/>
      <c r="H22" s="124"/>
      <c r="I22" s="124"/>
      <c r="J22" s="124"/>
      <c r="K22" s="124"/>
      <c r="L22" s="125"/>
      <c r="M22" s="125"/>
      <c r="R22" s="3" t="s">
        <v>99</v>
      </c>
      <c r="S22" s="3">
        <v>2802233</v>
      </c>
      <c r="T22" s="3">
        <v>1545052</v>
      </c>
      <c r="U22" s="3">
        <v>0</v>
      </c>
      <c r="V22" s="3">
        <v>1510938</v>
      </c>
      <c r="W22" s="3">
        <v>26822</v>
      </c>
      <c r="X22" s="3">
        <v>1199306</v>
      </c>
      <c r="Y22" s="3">
        <v>43670</v>
      </c>
      <c r="Z22" s="3">
        <v>7292</v>
      </c>
      <c r="AA22" s="3">
        <v>14205</v>
      </c>
    </row>
    <row r="23" spans="2:28" ht="15">
      <c r="B23" s="10"/>
      <c r="C23" s="124"/>
      <c r="D23" s="133"/>
      <c r="E23" s="133"/>
      <c r="F23" s="124"/>
      <c r="G23" s="124"/>
      <c r="H23" s="124"/>
      <c r="I23" s="124"/>
      <c r="J23" s="124"/>
      <c r="K23" s="124"/>
      <c r="L23" s="125"/>
      <c r="M23" s="125"/>
      <c r="R23" s="3" t="s">
        <v>100</v>
      </c>
      <c r="S23" s="3">
        <v>447498</v>
      </c>
      <c r="T23" s="3">
        <v>423123</v>
      </c>
      <c r="U23" s="3">
        <v>0</v>
      </c>
      <c r="V23" s="3">
        <v>409175</v>
      </c>
      <c r="W23" s="3">
        <v>13461</v>
      </c>
      <c r="X23" s="3">
        <v>19066</v>
      </c>
      <c r="Y23" s="3">
        <v>3609</v>
      </c>
      <c r="Z23" s="3">
        <v>487</v>
      </c>
      <c r="AA23" s="3">
        <v>1699</v>
      </c>
    </row>
    <row r="24" spans="2:28">
      <c r="R24" s="3" t="s">
        <v>101</v>
      </c>
      <c r="S24" s="3">
        <v>1195352</v>
      </c>
      <c r="T24" s="3">
        <v>969608</v>
      </c>
      <c r="U24" s="3">
        <v>0</v>
      </c>
      <c r="V24" s="3">
        <v>947625</v>
      </c>
      <c r="W24" s="3">
        <v>15804</v>
      </c>
      <c r="X24" s="3">
        <v>175376</v>
      </c>
      <c r="Y24" s="3">
        <v>30565</v>
      </c>
      <c r="Z24" s="3">
        <v>6180</v>
      </c>
      <c r="AA24" s="3">
        <v>19804</v>
      </c>
    </row>
    <row r="25" spans="2:28">
      <c r="B25" s="301" t="s">
        <v>248</v>
      </c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R25" s="3" t="s">
        <v>102</v>
      </c>
      <c r="S25" s="3">
        <v>1806490</v>
      </c>
      <c r="T25" s="3">
        <v>1806490</v>
      </c>
      <c r="U25" s="3">
        <v>0</v>
      </c>
      <c r="V25" s="3">
        <v>0</v>
      </c>
      <c r="W25" s="3">
        <v>1806490</v>
      </c>
      <c r="X25" s="3">
        <v>0</v>
      </c>
      <c r="Y25" s="3">
        <v>0</v>
      </c>
      <c r="Z25" s="3">
        <v>0</v>
      </c>
      <c r="AA25" s="3">
        <v>0</v>
      </c>
    </row>
    <row r="26" spans="2:28">
      <c r="B26" s="301" t="s">
        <v>252</v>
      </c>
      <c r="C26" s="301"/>
      <c r="D26" s="301"/>
      <c r="E26" s="301"/>
      <c r="F26" s="301"/>
      <c r="G26" s="301"/>
      <c r="H26" s="301"/>
      <c r="I26" s="301"/>
      <c r="J26" s="301"/>
      <c r="K26" s="301"/>
      <c r="L26" s="301"/>
      <c r="M26" s="301"/>
    </row>
    <row r="27" spans="2:28">
      <c r="B27" s="137"/>
      <c r="C27" s="136"/>
      <c r="D27" s="136"/>
      <c r="E27" s="136"/>
      <c r="F27" s="138"/>
      <c r="G27" s="138"/>
      <c r="H27" s="138"/>
      <c r="I27" s="137"/>
      <c r="J27" s="137"/>
      <c r="K27" s="137"/>
      <c r="L27" s="139"/>
      <c r="M27" s="139"/>
      <c r="R27" s="3" t="s">
        <v>103</v>
      </c>
      <c r="S27" s="3">
        <v>1212204</v>
      </c>
      <c r="T27" s="3">
        <v>1200917</v>
      </c>
      <c r="U27" s="3">
        <v>0</v>
      </c>
      <c r="V27" s="3">
        <v>381849</v>
      </c>
      <c r="W27" s="3">
        <v>816996</v>
      </c>
      <c r="X27" s="3">
        <v>9523</v>
      </c>
      <c r="Y27" s="3">
        <v>1242</v>
      </c>
      <c r="Z27" s="3">
        <v>2072</v>
      </c>
      <c r="AA27" s="3">
        <v>522</v>
      </c>
    </row>
    <row r="28" spans="2:28">
      <c r="B28" s="301"/>
      <c r="C28" s="301"/>
      <c r="D28" s="301"/>
      <c r="E28" s="301"/>
      <c r="F28" s="301"/>
      <c r="G28" s="301"/>
      <c r="H28" s="301"/>
      <c r="I28" s="301"/>
      <c r="J28" s="301"/>
      <c r="K28" s="301"/>
      <c r="L28" s="301"/>
      <c r="M28" s="301"/>
      <c r="R28" s="3" t="s">
        <v>104</v>
      </c>
      <c r="S28" s="3">
        <v>430482</v>
      </c>
      <c r="T28" s="3">
        <v>386390</v>
      </c>
      <c r="U28" s="3">
        <v>0</v>
      </c>
      <c r="V28" s="3">
        <v>210395</v>
      </c>
      <c r="W28" s="3">
        <v>175995</v>
      </c>
      <c r="X28" s="3">
        <v>33050</v>
      </c>
      <c r="Y28" s="3">
        <v>10049</v>
      </c>
      <c r="Z28" s="3">
        <v>0</v>
      </c>
      <c r="AA28" s="3">
        <v>993</v>
      </c>
    </row>
    <row r="29" spans="2:28">
      <c r="B29" s="124"/>
      <c r="C29" s="87"/>
      <c r="D29" s="126"/>
      <c r="E29" s="126"/>
      <c r="F29" s="126"/>
      <c r="G29" s="126"/>
      <c r="H29" s="127"/>
      <c r="I29" s="124"/>
      <c r="J29" s="124"/>
      <c r="K29" s="124"/>
      <c r="L29" s="125"/>
      <c r="M29" s="125"/>
      <c r="R29" s="3" t="s">
        <v>105</v>
      </c>
      <c r="S29" s="3">
        <v>905967</v>
      </c>
      <c r="T29" s="3">
        <v>601527</v>
      </c>
      <c r="U29" s="3">
        <v>0</v>
      </c>
      <c r="V29" s="3">
        <v>590286</v>
      </c>
      <c r="W29" s="3">
        <v>10101</v>
      </c>
      <c r="X29" s="3">
        <v>278445</v>
      </c>
      <c r="Y29" s="3">
        <v>15709</v>
      </c>
      <c r="Z29" s="3">
        <v>1140</v>
      </c>
      <c r="AA29" s="3">
        <v>10286</v>
      </c>
    </row>
    <row r="30" spans="2:28">
      <c r="B30" s="313" t="s">
        <v>219</v>
      </c>
      <c r="C30" s="331"/>
      <c r="D30" s="328" t="s">
        <v>1</v>
      </c>
      <c r="E30" s="329"/>
      <c r="F30" s="328" t="s">
        <v>74</v>
      </c>
      <c r="G30" s="329"/>
      <c r="H30" s="328" t="s">
        <v>147</v>
      </c>
      <c r="I30" s="329"/>
      <c r="J30" s="328" t="s">
        <v>220</v>
      </c>
      <c r="K30" s="329"/>
      <c r="L30" s="328" t="s">
        <v>221</v>
      </c>
      <c r="M30" s="334"/>
      <c r="R30" s="3" t="s">
        <v>106</v>
      </c>
      <c r="S30" s="3">
        <v>1933917</v>
      </c>
      <c r="T30" s="3">
        <v>1933243</v>
      </c>
      <c r="U30" s="3">
        <v>1933243</v>
      </c>
      <c r="V30" s="3">
        <v>0</v>
      </c>
      <c r="W30" s="3">
        <v>0</v>
      </c>
      <c r="X30" s="3">
        <v>674</v>
      </c>
      <c r="Y30" s="3">
        <v>0</v>
      </c>
      <c r="Z30" s="3">
        <v>0</v>
      </c>
      <c r="AA30" s="3">
        <v>0</v>
      </c>
    </row>
    <row r="31" spans="2:28">
      <c r="B31" s="289"/>
      <c r="C31" s="332"/>
      <c r="D31" s="322"/>
      <c r="E31" s="330"/>
      <c r="F31" s="322"/>
      <c r="G31" s="330"/>
      <c r="H31" s="322" t="s">
        <v>222</v>
      </c>
      <c r="I31" s="330"/>
      <c r="J31" s="322" t="s">
        <v>223</v>
      </c>
      <c r="K31" s="330"/>
      <c r="L31" s="322" t="s">
        <v>246</v>
      </c>
      <c r="M31" s="323"/>
      <c r="R31" s="3" t="s">
        <v>107</v>
      </c>
      <c r="S31" s="3">
        <v>2858</v>
      </c>
      <c r="T31" s="3">
        <v>2858</v>
      </c>
      <c r="U31" s="3">
        <v>0</v>
      </c>
      <c r="V31" s="3">
        <v>1819</v>
      </c>
      <c r="W31" s="3">
        <v>1039</v>
      </c>
      <c r="X31" s="3">
        <v>0</v>
      </c>
      <c r="Y31" s="3">
        <v>0</v>
      </c>
      <c r="Z31" s="3">
        <v>0</v>
      </c>
      <c r="AA31" s="3">
        <v>0</v>
      </c>
    </row>
    <row r="32" spans="2:28">
      <c r="B32" s="289"/>
      <c r="C32" s="332"/>
      <c r="D32" s="324"/>
      <c r="E32" s="325"/>
      <c r="F32" s="324"/>
      <c r="G32" s="325"/>
      <c r="H32" s="324" t="s">
        <v>225</v>
      </c>
      <c r="I32" s="325"/>
      <c r="J32" s="324" t="s">
        <v>208</v>
      </c>
      <c r="K32" s="325"/>
      <c r="L32" s="324" t="s">
        <v>208</v>
      </c>
      <c r="M32" s="326"/>
      <c r="AB32" s="101">
        <v>1E-3</v>
      </c>
    </row>
    <row r="33" spans="2:27">
      <c r="B33" s="271"/>
      <c r="C33" s="333"/>
      <c r="D33" s="128" t="s">
        <v>251</v>
      </c>
      <c r="E33" s="128" t="s">
        <v>233</v>
      </c>
      <c r="F33" s="128" t="s">
        <v>251</v>
      </c>
      <c r="G33" s="128" t="s">
        <v>233</v>
      </c>
      <c r="H33" s="128" t="s">
        <v>251</v>
      </c>
      <c r="I33" s="128" t="s">
        <v>233</v>
      </c>
      <c r="J33" s="128" t="s">
        <v>251</v>
      </c>
      <c r="K33" s="128" t="s">
        <v>233</v>
      </c>
      <c r="L33" s="128" t="s">
        <v>251</v>
      </c>
      <c r="M33" s="185" t="s">
        <v>233</v>
      </c>
      <c r="R33" s="3" t="s">
        <v>228</v>
      </c>
    </row>
    <row r="34" spans="2:27">
      <c r="B34" s="124"/>
      <c r="C34" s="129"/>
      <c r="E34" s="7"/>
      <c r="G34" s="7"/>
      <c r="I34" s="124"/>
      <c r="K34" s="124"/>
      <c r="L34" s="124"/>
      <c r="M34" s="124"/>
      <c r="R34" s="3" t="s">
        <v>199</v>
      </c>
      <c r="S34" s="3" t="s">
        <v>226</v>
      </c>
    </row>
    <row r="35" spans="2:27">
      <c r="B35" s="327" t="s">
        <v>50</v>
      </c>
      <c r="C35" s="327"/>
      <c r="D35" s="201">
        <v>37333.690999999999</v>
      </c>
      <c r="E35" s="116">
        <v>36292.904000000002</v>
      </c>
      <c r="F35" s="116">
        <v>20589.665000000001</v>
      </c>
      <c r="G35" s="201">
        <v>19848.649000000001</v>
      </c>
      <c r="H35" s="116">
        <v>11093.228000000001</v>
      </c>
      <c r="I35" s="201">
        <v>11029.828</v>
      </c>
      <c r="J35" s="116">
        <v>1315.55</v>
      </c>
      <c r="K35" s="201">
        <v>1318.499</v>
      </c>
      <c r="L35" s="116">
        <v>4335.2489999999998</v>
      </c>
      <c r="M35" s="201">
        <v>4095.9279999999999</v>
      </c>
      <c r="S35" s="3" t="s">
        <v>1</v>
      </c>
      <c r="T35" s="3" t="s">
        <v>227</v>
      </c>
      <c r="U35" s="3" t="s">
        <v>213</v>
      </c>
      <c r="V35" s="3" t="s">
        <v>214</v>
      </c>
      <c r="W35" s="3" t="s">
        <v>215</v>
      </c>
      <c r="X35" s="3" t="s">
        <v>147</v>
      </c>
      <c r="Y35" s="3" t="s">
        <v>116</v>
      </c>
      <c r="Z35" s="3" t="s">
        <v>216</v>
      </c>
      <c r="AA35" s="3" t="s">
        <v>117</v>
      </c>
    </row>
    <row r="36" spans="2:27">
      <c r="B36" s="184" t="s">
        <v>237</v>
      </c>
      <c r="C36" s="181"/>
      <c r="D36" s="201"/>
      <c r="E36" s="116"/>
      <c r="F36" s="46"/>
      <c r="G36" s="201"/>
      <c r="H36" s="46"/>
      <c r="I36" s="201"/>
      <c r="J36" s="46"/>
      <c r="K36" s="201"/>
      <c r="L36" s="46"/>
      <c r="M36" s="201"/>
    </row>
    <row r="37" spans="2:27">
      <c r="B37" s="7"/>
      <c r="C37" s="130"/>
      <c r="D37" s="202"/>
      <c r="E37" s="46"/>
      <c r="F37" s="46"/>
      <c r="G37" s="202"/>
      <c r="H37" s="46"/>
      <c r="I37" s="202"/>
      <c r="J37" s="46"/>
      <c r="K37" s="202"/>
      <c r="L37" s="46"/>
      <c r="M37" s="202"/>
      <c r="R37" s="3" t="s">
        <v>1</v>
      </c>
      <c r="S37" s="3">
        <v>36292.904000000002</v>
      </c>
      <c r="T37" s="3">
        <v>19848.649000000001</v>
      </c>
      <c r="U37" s="3">
        <v>1933.2429999999999</v>
      </c>
      <c r="V37" s="3">
        <v>14855.074000000001</v>
      </c>
      <c r="W37" s="3">
        <v>2947.9610000000002</v>
      </c>
      <c r="X37" s="3">
        <v>11029.828</v>
      </c>
      <c r="Y37" s="3">
        <v>1318.499</v>
      </c>
      <c r="Z37" s="3">
        <v>112.372</v>
      </c>
      <c r="AA37" s="3">
        <v>4095.9279999999999</v>
      </c>
    </row>
    <row r="38" spans="2:27">
      <c r="B38" s="320" t="s">
        <v>4</v>
      </c>
      <c r="C38" s="321"/>
      <c r="D38" s="37">
        <f>D13/$D$11*100</f>
        <v>32.44471059665652</v>
      </c>
      <c r="E38" s="37">
        <v>32.932479032264816</v>
      </c>
      <c r="F38" s="37">
        <f>F13/$F$11*100</f>
        <v>16.882625336546273</v>
      </c>
      <c r="G38" s="203">
        <f>G13/$G$11*100</f>
        <v>16.859223013112882</v>
      </c>
      <c r="H38" s="37">
        <f>H13/$H$11*100</f>
        <v>44.165494480055756</v>
      </c>
      <c r="I38" s="203">
        <f>I13/$I$11*100</f>
        <v>44.777425359670161</v>
      </c>
      <c r="J38" s="37">
        <f>J13/$J$11*100</f>
        <v>55.742313100984376</v>
      </c>
      <c r="K38" s="203">
        <f>K13/$K$11*100</f>
        <v>59.954994277583829</v>
      </c>
      <c r="L38" s="37">
        <f>L13/$L$11*100</f>
        <v>69.293274734623083</v>
      </c>
      <c r="M38" s="203">
        <f>M13/$M$11*100</f>
        <v>70.226966880277203</v>
      </c>
      <c r="R38" s="3" t="s">
        <v>200</v>
      </c>
      <c r="S38" s="3">
        <v>11952.153</v>
      </c>
      <c r="T38" s="3">
        <v>3346.328</v>
      </c>
      <c r="U38" s="3">
        <v>0</v>
      </c>
      <c r="V38" s="3">
        <v>3312.76</v>
      </c>
      <c r="W38" s="3">
        <v>9.3800000000000008</v>
      </c>
      <c r="X38" s="3">
        <v>4938.8730000000005</v>
      </c>
      <c r="Y38" s="3">
        <v>790.50599999999997</v>
      </c>
      <c r="Z38" s="3">
        <v>24.189</v>
      </c>
      <c r="AA38" s="3">
        <v>2876.4459999999999</v>
      </c>
    </row>
    <row r="39" spans="2:27">
      <c r="B39" s="7"/>
      <c r="C39" s="130"/>
      <c r="D39" s="203"/>
      <c r="E39" s="175"/>
      <c r="F39" s="46"/>
      <c r="G39" s="203"/>
      <c r="H39" s="46"/>
      <c r="I39" s="203"/>
      <c r="J39" s="46"/>
      <c r="K39" s="203"/>
      <c r="L39" s="46"/>
      <c r="M39" s="203"/>
      <c r="R39" s="3" t="s">
        <v>201</v>
      </c>
      <c r="S39" s="3">
        <v>10531.987000000001</v>
      </c>
      <c r="T39" s="3">
        <v>2965.596</v>
      </c>
      <c r="U39" s="3">
        <v>0</v>
      </c>
      <c r="V39" s="3">
        <v>2939.2330000000002</v>
      </c>
      <c r="W39" s="3">
        <v>8.6639999999999997</v>
      </c>
      <c r="X39" s="3">
        <v>4145.7210000000005</v>
      </c>
      <c r="Y39" s="3">
        <v>756.04100000000005</v>
      </c>
      <c r="Z39" s="3">
        <v>17.698</v>
      </c>
      <c r="AA39" s="3">
        <v>2664.6289999999999</v>
      </c>
    </row>
    <row r="40" spans="2:27">
      <c r="B40" s="320" t="s">
        <v>6</v>
      </c>
      <c r="C40" s="321"/>
      <c r="D40" s="37">
        <f>D15/$D$11*100</f>
        <v>14.817889289328507</v>
      </c>
      <c r="E40" s="37">
        <v>14.505471923657584</v>
      </c>
      <c r="F40" s="37">
        <f>F15/$F$11*100</f>
        <v>21.958521423248019</v>
      </c>
      <c r="G40" s="203">
        <f>G15/$G$11*100</f>
        <v>21.694222110532561</v>
      </c>
      <c r="H40" s="37">
        <f>H15/$H$11*100</f>
        <v>6.3268329110336499</v>
      </c>
      <c r="I40" s="203">
        <f>I15/$I$11*100</f>
        <v>6.1618549264775488</v>
      </c>
      <c r="J40" s="37">
        <f>J15/$J$11*100</f>
        <v>9.2759682262171719</v>
      </c>
      <c r="K40" s="203">
        <f>K15/$K$11*100</f>
        <v>8.6744093093737646</v>
      </c>
      <c r="L40" s="37">
        <f>L15/$L$11*100</f>
        <v>4.3134777264235575</v>
      </c>
      <c r="M40" s="203">
        <f>M15/$M$11*100</f>
        <v>4.0145481072909481</v>
      </c>
      <c r="R40" s="3" t="s">
        <v>94</v>
      </c>
      <c r="S40" s="3">
        <v>1420.165</v>
      </c>
      <c r="T40" s="3">
        <v>380.73200000000003</v>
      </c>
      <c r="U40" s="3">
        <v>0</v>
      </c>
      <c r="V40" s="3">
        <v>373.52600000000001</v>
      </c>
      <c r="W40" s="3">
        <v>0.71499999999999997</v>
      </c>
      <c r="X40" s="3">
        <v>793.15200000000004</v>
      </c>
      <c r="Y40" s="3">
        <v>34.465000000000003</v>
      </c>
      <c r="Z40" s="3">
        <v>6.49</v>
      </c>
      <c r="AA40" s="3">
        <v>211.81700000000001</v>
      </c>
    </row>
    <row r="41" spans="2:27">
      <c r="B41" s="7"/>
      <c r="C41" s="130"/>
      <c r="D41" s="203"/>
      <c r="E41" s="175"/>
      <c r="F41" s="46"/>
      <c r="G41" s="203"/>
      <c r="H41" s="46"/>
      <c r="I41" s="203"/>
      <c r="J41" s="46"/>
      <c r="K41" s="203"/>
      <c r="L41" s="46"/>
      <c r="M41" s="203"/>
      <c r="R41" s="3" t="s">
        <v>202</v>
      </c>
      <c r="S41" s="3">
        <v>5264.4570000000003</v>
      </c>
      <c r="T41" s="3">
        <v>4306.01</v>
      </c>
      <c r="U41" s="3">
        <v>0</v>
      </c>
      <c r="V41" s="3">
        <v>4228.4679999999998</v>
      </c>
      <c r="W41" s="3">
        <v>55.701000000000001</v>
      </c>
      <c r="X41" s="3">
        <v>679.64200000000005</v>
      </c>
      <c r="Y41" s="3">
        <v>114.372</v>
      </c>
      <c r="Z41" s="3">
        <v>21.841000000000001</v>
      </c>
      <c r="AA41" s="3">
        <v>164.43299999999999</v>
      </c>
    </row>
    <row r="42" spans="2:27">
      <c r="B42" s="320" t="s">
        <v>7</v>
      </c>
      <c r="C42" s="321"/>
      <c r="D42" s="37">
        <f>D17/$D$11*100</f>
        <v>52.737397435469212</v>
      </c>
      <c r="E42" s="37">
        <v>52.562051799437157</v>
      </c>
      <c r="F42" s="37">
        <f>F17/$F$11*100</f>
        <v>61.158853240205701</v>
      </c>
      <c r="G42" s="203">
        <f>G17/$G$11*100</f>
        <v>61.446554876354554</v>
      </c>
      <c r="H42" s="37">
        <f>H17/$H$11*100</f>
        <v>49.507672608910589</v>
      </c>
      <c r="I42" s="203">
        <f>I17/$I$11*100</f>
        <v>49.060710647527777</v>
      </c>
      <c r="J42" s="37">
        <f>J17/$J$11*100</f>
        <v>34.981718672798451</v>
      </c>
      <c r="K42" s="203">
        <f>K17/$K$11*100</f>
        <v>31.370596413042406</v>
      </c>
      <c r="L42" s="37">
        <f>L17/$L$11*100</f>
        <v>26.393247538953357</v>
      </c>
      <c r="M42" s="203">
        <f>M17/$M$11*100</f>
        <v>25.758509426923521</v>
      </c>
      <c r="R42" s="3" t="s">
        <v>95</v>
      </c>
      <c r="S42" s="3">
        <v>184.05199999999999</v>
      </c>
      <c r="T42" s="3">
        <v>123.77800000000001</v>
      </c>
      <c r="U42" s="3">
        <v>0</v>
      </c>
      <c r="V42" s="3">
        <v>123.77800000000001</v>
      </c>
      <c r="W42" s="3">
        <v>0</v>
      </c>
      <c r="X42" s="3">
        <v>56.24</v>
      </c>
      <c r="Y42" s="3">
        <v>1.7550000000000001</v>
      </c>
      <c r="Z42" s="3">
        <v>0</v>
      </c>
      <c r="AA42" s="3">
        <v>2.2789999999999999</v>
      </c>
    </row>
    <row r="43" spans="2:27">
      <c r="B43" s="126"/>
      <c r="C43" s="131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R43" s="3" t="s">
        <v>96</v>
      </c>
      <c r="S43" s="3">
        <v>2951.5390000000002</v>
      </c>
      <c r="T43" s="3">
        <v>2174.855</v>
      </c>
      <c r="U43" s="3">
        <v>0</v>
      </c>
      <c r="V43" s="3">
        <v>2146.42</v>
      </c>
      <c r="W43" s="3">
        <v>7.6840000000000002</v>
      </c>
      <c r="X43" s="3">
        <v>525.77099999999996</v>
      </c>
      <c r="Y43" s="3">
        <v>91.477000000000004</v>
      </c>
      <c r="Z43" s="3">
        <v>20.751999999999999</v>
      </c>
      <c r="AA43" s="3">
        <v>159.43600000000001</v>
      </c>
    </row>
    <row r="44" spans="2:27">
      <c r="B44" s="7"/>
      <c r="C44" s="132"/>
      <c r="D44" s="7"/>
      <c r="E44" s="7"/>
      <c r="F44" s="7"/>
      <c r="G44" s="7"/>
      <c r="H44" s="7"/>
      <c r="I44" s="7"/>
      <c r="J44" s="7"/>
      <c r="K44" s="7"/>
      <c r="L44" s="125"/>
      <c r="M44" s="125"/>
      <c r="R44" s="3" t="s">
        <v>203</v>
      </c>
      <c r="S44" s="3">
        <v>130.4</v>
      </c>
      <c r="T44" s="3">
        <v>126.639</v>
      </c>
      <c r="U44" s="3">
        <v>0</v>
      </c>
      <c r="V44" s="3">
        <v>104.19800000000001</v>
      </c>
      <c r="W44" s="3">
        <v>22.440999999999999</v>
      </c>
      <c r="X44" s="3">
        <v>1.367</v>
      </c>
      <c r="Y44" s="3">
        <v>1.96</v>
      </c>
      <c r="Z44" s="3">
        <v>0</v>
      </c>
      <c r="AA44" s="3">
        <v>0.435</v>
      </c>
    </row>
    <row r="45" spans="2:27" ht="15">
      <c r="B45" s="10" t="s">
        <v>253</v>
      </c>
      <c r="C45" s="124"/>
      <c r="D45" s="133"/>
      <c r="E45" s="133"/>
      <c r="F45" s="124"/>
      <c r="G45" s="124"/>
      <c r="H45" s="124"/>
      <c r="I45" s="124"/>
      <c r="J45" s="124"/>
      <c r="K45" s="124"/>
      <c r="L45" s="125"/>
      <c r="M45" s="125"/>
      <c r="R45" s="3" t="s">
        <v>204</v>
      </c>
      <c r="S45" s="3">
        <v>19076.295000000002</v>
      </c>
      <c r="T45" s="3">
        <v>12196.311</v>
      </c>
      <c r="U45" s="3">
        <v>1933.2429999999999</v>
      </c>
      <c r="V45" s="3">
        <v>7313.8460000000005</v>
      </c>
      <c r="W45" s="3">
        <v>2882.88</v>
      </c>
      <c r="X45" s="3">
        <v>5411.3119999999999</v>
      </c>
      <c r="Y45" s="3">
        <v>413.62099999999998</v>
      </c>
      <c r="Z45" s="3">
        <v>66.343000000000004</v>
      </c>
      <c r="AA45" s="3">
        <v>1055.05</v>
      </c>
    </row>
    <row r="46" spans="2:27">
      <c r="R46" s="3" t="s">
        <v>97</v>
      </c>
      <c r="S46" s="3">
        <v>7274.8280000000004</v>
      </c>
      <c r="T46" s="3">
        <v>2529.7000000000003</v>
      </c>
      <c r="U46" s="3">
        <v>0</v>
      </c>
      <c r="V46" s="3">
        <v>2478.7550000000001</v>
      </c>
      <c r="W46" s="3">
        <v>9.4269999999999996</v>
      </c>
      <c r="X46" s="3">
        <v>3559.2739999999999</v>
      </c>
      <c r="Y46" s="3">
        <v>262.399</v>
      </c>
      <c r="Z46" s="3">
        <v>41.518000000000001</v>
      </c>
      <c r="AA46" s="3">
        <v>923.45600000000002</v>
      </c>
    </row>
    <row r="48" spans="2:27">
      <c r="D48" s="95">
        <v>2011</v>
      </c>
      <c r="E48" s="3" t="s">
        <v>1</v>
      </c>
      <c r="F48" s="3" t="s">
        <v>227</v>
      </c>
      <c r="G48" s="3" t="s">
        <v>147</v>
      </c>
      <c r="H48" s="3" t="s">
        <v>116</v>
      </c>
      <c r="I48" s="3" t="s">
        <v>117</v>
      </c>
    </row>
    <row r="49" spans="4:27">
      <c r="D49" s="3" t="s">
        <v>1</v>
      </c>
      <c r="E49" s="3">
        <v>36292.904000000002</v>
      </c>
      <c r="F49" s="3">
        <v>19848.649000000001</v>
      </c>
      <c r="G49" s="3">
        <v>11029.828</v>
      </c>
      <c r="H49" s="3">
        <v>1318.499</v>
      </c>
      <c r="I49" s="3">
        <v>4095.9279999999999</v>
      </c>
    </row>
    <row r="50" spans="4:27">
      <c r="D50" s="3" t="s">
        <v>200</v>
      </c>
      <c r="E50" s="3">
        <v>11952.153</v>
      </c>
      <c r="F50" s="3">
        <v>3346.328</v>
      </c>
      <c r="G50" s="3">
        <v>4938.8730000000005</v>
      </c>
      <c r="H50" s="3">
        <v>790.50599999999997</v>
      </c>
      <c r="I50" s="3">
        <v>2876.4459999999999</v>
      </c>
      <c r="J50" s="54">
        <f>E50/$E$49*100</f>
        <v>32.932479032264816</v>
      </c>
      <c r="K50" s="54">
        <f>F50/$F$49*100</f>
        <v>16.859223013112882</v>
      </c>
      <c r="L50" s="54">
        <f>G50/$G$49*100</f>
        <v>44.777425359670161</v>
      </c>
      <c r="M50" s="54">
        <f>H50/$H$49*100</f>
        <v>59.954994277583829</v>
      </c>
      <c r="N50" s="54">
        <f>I50/$I$49*100</f>
        <v>70.226966880277203</v>
      </c>
      <c r="O50" s="54"/>
    </row>
    <row r="51" spans="4:27">
      <c r="D51" s="3" t="s">
        <v>202</v>
      </c>
      <c r="E51" s="3">
        <v>5264.4570000000003</v>
      </c>
      <c r="F51" s="3">
        <v>4306.01</v>
      </c>
      <c r="G51" s="3">
        <v>679.64200000000005</v>
      </c>
      <c r="H51" s="3">
        <v>114.372</v>
      </c>
      <c r="I51" s="3">
        <v>164.43299999999999</v>
      </c>
      <c r="J51" s="54">
        <f t="shared" ref="J51:J52" si="0">E51/$E$49*100</f>
        <v>14.505471923657584</v>
      </c>
      <c r="K51" s="54">
        <f t="shared" ref="K51:K52" si="1">F51/$F$49*100</f>
        <v>21.694222110532561</v>
      </c>
      <c r="L51" s="54">
        <f t="shared" ref="L51:L52" si="2">G51/$G$49*100</f>
        <v>6.1618549264775488</v>
      </c>
      <c r="M51" s="54">
        <f t="shared" ref="M51:M52" si="3">H51/$H$49*100</f>
        <v>8.6744093093737646</v>
      </c>
      <c r="N51" s="54">
        <f t="shared" ref="N51:N52" si="4">I51/$I$49*100</f>
        <v>4.0145481072909481</v>
      </c>
      <c r="R51" s="3" t="s">
        <v>98</v>
      </c>
      <c r="S51" s="3">
        <v>1064.4670000000001</v>
      </c>
      <c r="T51" s="3">
        <v>797.404</v>
      </c>
      <c r="U51" s="3">
        <v>0</v>
      </c>
      <c r="V51" s="3">
        <v>783.005</v>
      </c>
      <c r="W51" s="3">
        <v>6.7460000000000004</v>
      </c>
      <c r="X51" s="3">
        <v>136.59800000000001</v>
      </c>
      <c r="Y51" s="3">
        <v>46.38</v>
      </c>
      <c r="Z51" s="3">
        <v>7.6530000000000005</v>
      </c>
      <c r="AA51" s="3">
        <v>84.085000000000008</v>
      </c>
    </row>
    <row r="52" spans="4:27">
      <c r="D52" s="3" t="s">
        <v>204</v>
      </c>
      <c r="E52" s="3">
        <v>19076.295000000002</v>
      </c>
      <c r="F52" s="3">
        <v>12196.311</v>
      </c>
      <c r="G52" s="3">
        <v>5411.3119999999999</v>
      </c>
      <c r="H52" s="3">
        <v>413.62099999999998</v>
      </c>
      <c r="I52" s="3">
        <v>1055.05</v>
      </c>
      <c r="J52" s="54">
        <f t="shared" si="0"/>
        <v>52.562051799437157</v>
      </c>
      <c r="K52" s="54">
        <f t="shared" si="1"/>
        <v>61.446554876354554</v>
      </c>
      <c r="L52" s="54">
        <f t="shared" si="2"/>
        <v>49.060710647527777</v>
      </c>
      <c r="M52" s="54">
        <f t="shared" si="3"/>
        <v>31.370596413042406</v>
      </c>
      <c r="N52" s="54">
        <f t="shared" si="4"/>
        <v>25.758509426923521</v>
      </c>
      <c r="R52" s="3" t="s">
        <v>99</v>
      </c>
      <c r="S52" s="3">
        <v>2802.2330000000002</v>
      </c>
      <c r="T52" s="3">
        <v>1545.0520000000001</v>
      </c>
      <c r="U52" s="3">
        <v>0</v>
      </c>
      <c r="V52" s="3">
        <v>1510.9380000000001</v>
      </c>
      <c r="W52" s="3">
        <v>26.821999999999999</v>
      </c>
      <c r="X52" s="3">
        <v>1199.306</v>
      </c>
      <c r="Y52" s="3">
        <v>43.67</v>
      </c>
      <c r="Z52" s="3">
        <v>7.2919999999999998</v>
      </c>
      <c r="AA52" s="3">
        <v>14.205</v>
      </c>
    </row>
    <row r="53" spans="4:27">
      <c r="R53" s="3" t="s">
        <v>100</v>
      </c>
      <c r="S53" s="3">
        <v>447.49799999999999</v>
      </c>
      <c r="T53" s="3">
        <v>423.12299999999999</v>
      </c>
      <c r="U53" s="3">
        <v>0</v>
      </c>
      <c r="V53" s="3">
        <v>409.17500000000001</v>
      </c>
      <c r="W53" s="3">
        <v>13.461</v>
      </c>
      <c r="X53" s="3">
        <v>19.065999999999999</v>
      </c>
      <c r="Y53" s="3">
        <v>3.609</v>
      </c>
      <c r="Z53" s="3">
        <v>0.48699999999999999</v>
      </c>
      <c r="AA53" s="3">
        <v>1.6990000000000001</v>
      </c>
    </row>
    <row r="54" spans="4:27">
      <c r="D54" s="3" t="s">
        <v>310</v>
      </c>
      <c r="R54" s="3" t="s">
        <v>101</v>
      </c>
      <c r="S54" s="3">
        <v>1195.3520000000001</v>
      </c>
      <c r="T54" s="3">
        <v>969.60800000000006</v>
      </c>
      <c r="U54" s="3">
        <v>0</v>
      </c>
      <c r="V54" s="3">
        <v>947.625</v>
      </c>
      <c r="W54" s="3">
        <v>15.804</v>
      </c>
      <c r="X54" s="3">
        <v>175.376</v>
      </c>
      <c r="Y54" s="3">
        <v>30.565000000000001</v>
      </c>
      <c r="Z54" s="3">
        <v>6.18</v>
      </c>
      <c r="AA54" s="3">
        <v>19.804000000000002</v>
      </c>
    </row>
    <row r="55" spans="4:27">
      <c r="D55" s="3" t="s">
        <v>311</v>
      </c>
      <c r="E55" s="3" t="s">
        <v>305</v>
      </c>
      <c r="R55" s="3" t="s">
        <v>102</v>
      </c>
      <c r="S55" s="3">
        <v>1806.49</v>
      </c>
      <c r="T55" s="3">
        <v>1806.49</v>
      </c>
      <c r="U55" s="3">
        <v>0</v>
      </c>
      <c r="V55" s="3">
        <v>0</v>
      </c>
      <c r="W55" s="3">
        <v>1806.49</v>
      </c>
      <c r="X55" s="3">
        <v>0</v>
      </c>
      <c r="Y55" s="3">
        <v>0</v>
      </c>
      <c r="Z55" s="3">
        <v>0</v>
      </c>
      <c r="AA55" s="3">
        <v>0</v>
      </c>
    </row>
    <row r="56" spans="4:27">
      <c r="E56" s="3" t="s">
        <v>1</v>
      </c>
      <c r="F56" s="3" t="s">
        <v>145</v>
      </c>
      <c r="G56" s="3" t="s">
        <v>209</v>
      </c>
      <c r="H56" s="3" t="s">
        <v>210</v>
      </c>
      <c r="I56" s="3" t="s">
        <v>309</v>
      </c>
      <c r="R56" s="3" t="s">
        <v>103</v>
      </c>
      <c r="S56" s="3">
        <v>1212.204</v>
      </c>
      <c r="T56" s="3">
        <v>1200.9169999999999</v>
      </c>
      <c r="U56" s="3">
        <v>0</v>
      </c>
      <c r="V56" s="3">
        <v>381.84899999999999</v>
      </c>
      <c r="W56" s="3">
        <v>816.99599999999998</v>
      </c>
      <c r="X56" s="3">
        <v>9.5229999999999997</v>
      </c>
      <c r="Y56" s="3">
        <v>1.242</v>
      </c>
      <c r="Z56" s="3">
        <v>2.0720000000000001</v>
      </c>
      <c r="AA56" s="3">
        <v>0.52200000000000002</v>
      </c>
    </row>
    <row r="57" spans="4:27">
      <c r="D57" s="3" t="s">
        <v>1</v>
      </c>
      <c r="E57" s="3">
        <v>37393.981</v>
      </c>
      <c r="F57" s="3">
        <v>20614.987000000001</v>
      </c>
      <c r="G57" s="3">
        <v>11138.932000000001</v>
      </c>
      <c r="H57" s="3">
        <v>1332.3220000000001</v>
      </c>
      <c r="I57" s="3">
        <v>4307.74</v>
      </c>
      <c r="R57" s="3" t="s">
        <v>104</v>
      </c>
      <c r="S57" s="3">
        <v>430.48200000000003</v>
      </c>
      <c r="T57" s="3">
        <v>386.39</v>
      </c>
      <c r="U57" s="3">
        <v>0</v>
      </c>
      <c r="V57" s="3">
        <v>210.39500000000001</v>
      </c>
      <c r="W57" s="3">
        <v>175.995</v>
      </c>
      <c r="X57" s="3">
        <v>33.049999999999997</v>
      </c>
      <c r="Y57" s="3">
        <v>10.048999999999999</v>
      </c>
      <c r="Z57" s="3">
        <v>0</v>
      </c>
      <c r="AA57" s="3">
        <v>0.99299999999999999</v>
      </c>
    </row>
    <row r="58" spans="4:27">
      <c r="D58" s="3" t="s">
        <v>4</v>
      </c>
      <c r="E58" s="3">
        <v>12195.521000000001</v>
      </c>
      <c r="F58" s="3">
        <v>3475.8429999999998</v>
      </c>
      <c r="G58" s="3">
        <v>4967.8370000000004</v>
      </c>
      <c r="H58" s="3">
        <v>758.71699999999998</v>
      </c>
      <c r="I58" s="3">
        <v>2993.1240000000003</v>
      </c>
      <c r="J58" s="54">
        <f>E58/$E$57*100</f>
        <v>32.61359361550727</v>
      </c>
      <c r="K58" s="54">
        <f>F58/$F$57*100</f>
        <v>16.860757661404296</v>
      </c>
      <c r="L58" s="54">
        <f>G58/$G$57*100</f>
        <v>44.598862799413808</v>
      </c>
      <c r="M58" s="54">
        <f>H58/$H$57*100</f>
        <v>56.946969276195993</v>
      </c>
      <c r="N58" s="54">
        <f>I58/$I$57*100</f>
        <v>69.482466444121513</v>
      </c>
      <c r="R58" s="3" t="s">
        <v>105</v>
      </c>
      <c r="S58" s="3">
        <v>905.96699999999998</v>
      </c>
      <c r="T58" s="3">
        <v>601.52700000000004</v>
      </c>
      <c r="U58" s="3">
        <v>0</v>
      </c>
      <c r="V58" s="3">
        <v>590.28600000000006</v>
      </c>
      <c r="W58" s="3">
        <v>10.101000000000001</v>
      </c>
      <c r="X58" s="3">
        <v>278.44499999999999</v>
      </c>
      <c r="Y58" s="3">
        <v>15.709</v>
      </c>
      <c r="Z58" s="3">
        <v>1.1400000000000001</v>
      </c>
      <c r="AA58" s="3">
        <v>10.286</v>
      </c>
    </row>
    <row r="59" spans="4:27">
      <c r="D59" s="3" t="s">
        <v>52</v>
      </c>
      <c r="E59" s="3">
        <v>5527.58</v>
      </c>
      <c r="F59" s="3">
        <v>4520.7240000000002</v>
      </c>
      <c r="G59" s="3">
        <v>701.88</v>
      </c>
      <c r="H59" s="3">
        <v>120.67</v>
      </c>
      <c r="I59" s="3">
        <v>184.30600000000001</v>
      </c>
      <c r="J59" s="54">
        <f t="shared" ref="J59:J60" si="5">E59/$E$57*100</f>
        <v>14.782004622615602</v>
      </c>
      <c r="K59" s="54">
        <f t="shared" ref="K59:K60" si="6">F59/$F$57*100</f>
        <v>21.929308032064245</v>
      </c>
      <c r="L59" s="54">
        <f t="shared" ref="L59:L60" si="7">G59/$G$57*100</f>
        <v>6.3011426948292701</v>
      </c>
      <c r="M59" s="54">
        <f t="shared" ref="M59:M60" si="8">H59/$H$57*100</f>
        <v>9.0571198253875558</v>
      </c>
      <c r="N59" s="54">
        <f t="shared" ref="N59:N60" si="9">I59/$I$57*100</f>
        <v>4.2784847739185752</v>
      </c>
      <c r="R59" s="3" t="s">
        <v>106</v>
      </c>
      <c r="S59" s="3">
        <v>1933.9170000000001</v>
      </c>
      <c r="T59" s="3">
        <v>1933.2429999999999</v>
      </c>
      <c r="U59" s="3">
        <v>1933.2429999999999</v>
      </c>
      <c r="V59" s="3">
        <v>0</v>
      </c>
      <c r="W59" s="3">
        <v>0</v>
      </c>
      <c r="X59" s="3">
        <v>0.67400000000000004</v>
      </c>
      <c r="Y59" s="3">
        <v>0</v>
      </c>
      <c r="Z59" s="3">
        <v>0</v>
      </c>
      <c r="AA59" s="3">
        <v>0</v>
      </c>
    </row>
    <row r="60" spans="4:27">
      <c r="D60" s="3" t="s">
        <v>7</v>
      </c>
      <c r="E60" s="3">
        <v>19670.88</v>
      </c>
      <c r="F60" s="3">
        <v>12618.42</v>
      </c>
      <c r="G60" s="3">
        <v>5469.2150000000001</v>
      </c>
      <c r="H60" s="3">
        <v>452.935</v>
      </c>
      <c r="I60" s="3">
        <v>1130.3109999999999</v>
      </c>
      <c r="J60" s="54">
        <f t="shared" si="5"/>
        <v>52.604401761877142</v>
      </c>
      <c r="K60" s="54">
        <f t="shared" si="6"/>
        <v>61.209934306531451</v>
      </c>
      <c r="L60" s="54">
        <f t="shared" si="7"/>
        <v>49.099994505756925</v>
      </c>
      <c r="M60" s="54">
        <f t="shared" si="8"/>
        <v>33.995910898416447</v>
      </c>
      <c r="N60" s="54">
        <f t="shared" si="9"/>
        <v>26.239071995988617</v>
      </c>
      <c r="R60" s="3" t="s">
        <v>107</v>
      </c>
      <c r="S60" s="3">
        <v>2.8580000000000001</v>
      </c>
      <c r="T60" s="3">
        <v>2.8580000000000001</v>
      </c>
      <c r="U60" s="3">
        <v>0</v>
      </c>
      <c r="V60" s="3">
        <v>1.819</v>
      </c>
      <c r="W60" s="3">
        <v>1.0389999999999999</v>
      </c>
      <c r="X60" s="3">
        <v>0</v>
      </c>
      <c r="Y60" s="3">
        <v>0</v>
      </c>
      <c r="Z60" s="3">
        <v>0</v>
      </c>
      <c r="AA60" s="3">
        <v>0</v>
      </c>
    </row>
    <row r="62" spans="4:27">
      <c r="D62" s="3" t="s">
        <v>333</v>
      </c>
    </row>
    <row r="63" spans="4:27">
      <c r="D63" s="3" t="s">
        <v>334</v>
      </c>
      <c r="E63" s="3" t="s">
        <v>226</v>
      </c>
    </row>
    <row r="64" spans="4:27">
      <c r="E64" s="3" t="s">
        <v>1</v>
      </c>
      <c r="F64" s="3" t="s">
        <v>227</v>
      </c>
      <c r="G64" s="3" t="s">
        <v>326</v>
      </c>
      <c r="H64" s="3" t="s">
        <v>327</v>
      </c>
      <c r="I64" s="3" t="s">
        <v>328</v>
      </c>
      <c r="J64" s="3" t="s">
        <v>329</v>
      </c>
      <c r="K64" s="3" t="s">
        <v>330</v>
      </c>
      <c r="L64" s="3" t="s">
        <v>331</v>
      </c>
      <c r="M64" s="3" t="s">
        <v>332</v>
      </c>
      <c r="N64" s="3" t="s">
        <v>23</v>
      </c>
      <c r="O64" s="3" t="s">
        <v>268</v>
      </c>
    </row>
    <row r="65" spans="4:15">
      <c r="D65" s="3" t="s">
        <v>1</v>
      </c>
      <c r="E65" s="3">
        <v>36292904</v>
      </c>
      <c r="F65" s="3">
        <v>19848649</v>
      </c>
      <c r="G65" s="3">
        <v>1933243</v>
      </c>
      <c r="H65" s="3">
        <v>14855074</v>
      </c>
      <c r="I65" s="3">
        <v>2947961</v>
      </c>
      <c r="J65" s="3">
        <v>11029828</v>
      </c>
      <c r="K65" s="3">
        <v>1318499</v>
      </c>
      <c r="L65" s="3">
        <v>112372</v>
      </c>
      <c r="M65" s="3">
        <v>4095928</v>
      </c>
      <c r="N65" s="3">
        <v>0</v>
      </c>
      <c r="O65" s="3">
        <v>0</v>
      </c>
    </row>
    <row r="66" spans="4:15">
      <c r="D66" s="3" t="s">
        <v>4</v>
      </c>
      <c r="E66" s="3">
        <v>11952153</v>
      </c>
      <c r="F66" s="3">
        <v>3346328</v>
      </c>
      <c r="G66" s="3">
        <v>0</v>
      </c>
      <c r="H66" s="3">
        <v>3312760</v>
      </c>
      <c r="I66" s="3">
        <v>9380</v>
      </c>
      <c r="J66" s="3">
        <v>4938873</v>
      </c>
      <c r="K66" s="3">
        <v>790506</v>
      </c>
      <c r="L66" s="3">
        <v>24189</v>
      </c>
      <c r="M66" s="3">
        <v>2876446</v>
      </c>
      <c r="N66" s="3">
        <v>0</v>
      </c>
      <c r="O66" s="3">
        <v>0</v>
      </c>
    </row>
    <row r="67" spans="4:15">
      <c r="D67" s="3" t="s">
        <v>52</v>
      </c>
      <c r="E67" s="3">
        <v>5264457</v>
      </c>
      <c r="F67" s="3">
        <v>4306010</v>
      </c>
      <c r="G67" s="3">
        <v>0</v>
      </c>
      <c r="H67" s="3">
        <v>4228468</v>
      </c>
      <c r="I67" s="3">
        <v>55701</v>
      </c>
      <c r="J67" s="3">
        <v>679642</v>
      </c>
      <c r="K67" s="3">
        <v>114372</v>
      </c>
      <c r="L67" s="3">
        <v>21841</v>
      </c>
      <c r="M67" s="3">
        <v>164433</v>
      </c>
      <c r="N67" s="3">
        <v>0</v>
      </c>
      <c r="O67" s="3">
        <v>0</v>
      </c>
    </row>
    <row r="68" spans="4:15">
      <c r="D68" s="3" t="s">
        <v>7</v>
      </c>
      <c r="E68" s="3">
        <v>19076295</v>
      </c>
      <c r="F68" s="3">
        <v>12196311</v>
      </c>
      <c r="G68" s="3">
        <v>1933243</v>
      </c>
      <c r="H68" s="3">
        <v>7313846</v>
      </c>
      <c r="I68" s="3">
        <v>2882880</v>
      </c>
      <c r="J68" s="3">
        <v>5411312</v>
      </c>
      <c r="K68" s="3">
        <v>413621</v>
      </c>
      <c r="L68" s="3">
        <v>66343</v>
      </c>
      <c r="M68" s="3">
        <v>1055050</v>
      </c>
      <c r="N68" s="3">
        <v>0</v>
      </c>
      <c r="O68" s="3">
        <v>0</v>
      </c>
    </row>
    <row r="71" spans="4:15">
      <c r="D71" s="3" t="s">
        <v>310</v>
      </c>
    </row>
    <row r="72" spans="4:15">
      <c r="D72" s="3" t="s">
        <v>311</v>
      </c>
      <c r="E72" s="3" t="s">
        <v>305</v>
      </c>
    </row>
    <row r="73" spans="4:15">
      <c r="E73" s="3" t="s">
        <v>1</v>
      </c>
      <c r="F73" s="3" t="s">
        <v>145</v>
      </c>
      <c r="G73" s="3" t="s">
        <v>205</v>
      </c>
      <c r="H73" s="3" t="s">
        <v>306</v>
      </c>
      <c r="I73" s="3" t="s">
        <v>307</v>
      </c>
      <c r="J73" s="3" t="s">
        <v>308</v>
      </c>
      <c r="K73" s="3" t="s">
        <v>209</v>
      </c>
      <c r="L73" s="3" t="s">
        <v>210</v>
      </c>
      <c r="M73" s="3" t="s">
        <v>309</v>
      </c>
      <c r="N73" s="3" t="s">
        <v>23</v>
      </c>
      <c r="O73" s="3" t="s">
        <v>268</v>
      </c>
    </row>
    <row r="74" spans="4:15">
      <c r="D74" s="3" t="s">
        <v>1</v>
      </c>
      <c r="E74" s="3">
        <v>37393981</v>
      </c>
      <c r="F74" s="3">
        <v>20614987</v>
      </c>
      <c r="G74" s="3">
        <v>1837571</v>
      </c>
      <c r="H74" s="3">
        <v>15598794</v>
      </c>
      <c r="I74" s="3">
        <v>3064946</v>
      </c>
      <c r="J74" s="3">
        <v>113676</v>
      </c>
      <c r="K74" s="3">
        <v>11138932</v>
      </c>
      <c r="L74" s="3">
        <v>1332322</v>
      </c>
      <c r="M74" s="3">
        <v>4307740</v>
      </c>
      <c r="N74" s="3">
        <v>0</v>
      </c>
      <c r="O74" s="3">
        <v>0</v>
      </c>
    </row>
    <row r="75" spans="4:15">
      <c r="D75" s="3" t="s">
        <v>4</v>
      </c>
      <c r="E75" s="3">
        <v>12195521</v>
      </c>
      <c r="F75" s="3">
        <v>3475843</v>
      </c>
      <c r="G75" s="3">
        <v>0</v>
      </c>
      <c r="H75" s="3">
        <v>3446950</v>
      </c>
      <c r="I75" s="3">
        <v>10412</v>
      </c>
      <c r="J75" s="3">
        <v>18481</v>
      </c>
      <c r="K75" s="3">
        <v>4967837</v>
      </c>
      <c r="L75" s="3">
        <v>758717</v>
      </c>
      <c r="M75" s="3">
        <v>2993124</v>
      </c>
      <c r="N75" s="3">
        <v>0</v>
      </c>
      <c r="O75" s="3">
        <v>0</v>
      </c>
    </row>
    <row r="76" spans="4:15">
      <c r="D76" s="3" t="s">
        <v>52</v>
      </c>
      <c r="E76" s="3">
        <v>5527580</v>
      </c>
      <c r="F76" s="3">
        <v>4520724</v>
      </c>
      <c r="G76" s="3">
        <v>0</v>
      </c>
      <c r="H76" s="3">
        <v>4442621</v>
      </c>
      <c r="I76" s="3">
        <v>53500</v>
      </c>
      <c r="J76" s="3">
        <v>24602</v>
      </c>
      <c r="K76" s="3">
        <v>701880</v>
      </c>
      <c r="L76" s="3">
        <v>120670</v>
      </c>
      <c r="M76" s="3">
        <v>184306</v>
      </c>
      <c r="N76" s="3">
        <v>0</v>
      </c>
      <c r="O76" s="3">
        <v>0</v>
      </c>
    </row>
    <row r="77" spans="4:15">
      <c r="D77" s="3" t="s">
        <v>7</v>
      </c>
      <c r="E77" s="3">
        <v>19670880</v>
      </c>
      <c r="F77" s="3">
        <v>12618420</v>
      </c>
      <c r="G77" s="3">
        <v>1837571</v>
      </c>
      <c r="H77" s="3">
        <v>7709222</v>
      </c>
      <c r="I77" s="3">
        <v>3001034</v>
      </c>
      <c r="J77" s="3">
        <v>70594</v>
      </c>
      <c r="K77" s="3">
        <v>5469215</v>
      </c>
      <c r="L77" s="3">
        <v>452935</v>
      </c>
      <c r="M77" s="3">
        <v>1130311</v>
      </c>
      <c r="N77" s="3">
        <v>0</v>
      </c>
      <c r="O77" s="3">
        <v>0</v>
      </c>
    </row>
    <row r="81" spans="9:9">
      <c r="I81" s="101">
        <v>1E-3</v>
      </c>
    </row>
  </sheetData>
  <mergeCells count="37">
    <mergeCell ref="B2:M2"/>
    <mergeCell ref="H8:I8"/>
    <mergeCell ref="J8:K8"/>
    <mergeCell ref="L8:M8"/>
    <mergeCell ref="B17:C17"/>
    <mergeCell ref="H6:I6"/>
    <mergeCell ref="J6:K6"/>
    <mergeCell ref="L6:M6"/>
    <mergeCell ref="H7:I7"/>
    <mergeCell ref="J7:K7"/>
    <mergeCell ref="L7:M7"/>
    <mergeCell ref="B4:M4"/>
    <mergeCell ref="B6:C9"/>
    <mergeCell ref="D6:E8"/>
    <mergeCell ref="B13:C13"/>
    <mergeCell ref="B15:C15"/>
    <mergeCell ref="F6:G8"/>
    <mergeCell ref="B11:C11"/>
    <mergeCell ref="B25:M25"/>
    <mergeCell ref="B28:M28"/>
    <mergeCell ref="B30:C33"/>
    <mergeCell ref="D30:E32"/>
    <mergeCell ref="F30:G32"/>
    <mergeCell ref="H30:I30"/>
    <mergeCell ref="J30:K30"/>
    <mergeCell ref="L30:M30"/>
    <mergeCell ref="H31:I31"/>
    <mergeCell ref="J31:K31"/>
    <mergeCell ref="B26:M26"/>
    <mergeCell ref="B40:C40"/>
    <mergeCell ref="B42:C42"/>
    <mergeCell ref="L31:M31"/>
    <mergeCell ref="H32:I32"/>
    <mergeCell ref="J32:K32"/>
    <mergeCell ref="L32:M32"/>
    <mergeCell ref="B35:C35"/>
    <mergeCell ref="B38:C38"/>
  </mergeCells>
  <phoneticPr fontId="0" type="noConversion"/>
  <pageMargins left="0.75" right="0.55000000000000004" top="1" bottom="1" header="0.5" footer="0.5"/>
  <pageSetup scale="70" orientation="landscape" r:id="rId1"/>
  <headerFooter alignWithMargins="0"/>
  <colBreaks count="1" manualBreakCount="1">
    <brk id="13" max="4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3:V77"/>
  <sheetViews>
    <sheetView topLeftCell="A55" zoomScale="80" zoomScaleNormal="80" zoomScaleSheetLayoutView="80" workbookViewId="0">
      <selection activeCell="B71" sqref="B71:G77"/>
    </sheetView>
  </sheetViews>
  <sheetFormatPr defaultRowHeight="14.25"/>
  <cols>
    <col min="1" max="1" width="24.75" style="3" customWidth="1"/>
    <col min="2" max="2" width="8.75" style="3" customWidth="1"/>
    <col min="3" max="3" width="11" style="3" customWidth="1"/>
    <col min="4" max="4" width="10.875" style="3" customWidth="1"/>
    <col min="5" max="5" width="12.875" style="3" customWidth="1"/>
    <col min="6" max="6" width="11.125" style="3" customWidth="1"/>
    <col min="7" max="7" width="10.5" style="3" customWidth="1"/>
    <col min="8" max="8" width="11.75" style="3" customWidth="1"/>
    <col min="9" max="9" width="10.625" style="3" customWidth="1"/>
    <col min="10" max="10" width="11.375" style="3" bestFit="1" customWidth="1"/>
    <col min="11" max="12" width="9" style="3"/>
    <col min="13" max="13" width="10.625" style="3" customWidth="1"/>
    <col min="14" max="14" width="18.875" style="3" customWidth="1"/>
    <col min="15" max="15" width="14.5" style="3" customWidth="1"/>
    <col min="16" max="16" width="12.25" style="3" customWidth="1"/>
    <col min="17" max="17" width="13.5" style="3" customWidth="1"/>
    <col min="18" max="18" width="12.5" style="3" customWidth="1"/>
    <col min="19" max="16384" width="9" style="3"/>
  </cols>
  <sheetData>
    <row r="3" spans="1:19">
      <c r="A3" s="265" t="s">
        <v>73</v>
      </c>
      <c r="B3" s="265"/>
      <c r="C3" s="265"/>
      <c r="D3" s="265"/>
      <c r="E3" s="265"/>
      <c r="F3" s="265"/>
      <c r="G3" s="265"/>
      <c r="H3" s="265"/>
      <c r="I3" s="265"/>
      <c r="J3" s="265"/>
    </row>
    <row r="4" spans="1:19">
      <c r="A4" s="265" t="s">
        <v>254</v>
      </c>
      <c r="B4" s="265"/>
      <c r="C4" s="265"/>
      <c r="D4" s="265"/>
      <c r="E4" s="265"/>
      <c r="F4" s="265"/>
      <c r="G4" s="265"/>
      <c r="H4" s="265"/>
      <c r="I4" s="265"/>
      <c r="J4" s="265"/>
    </row>
    <row r="5" spans="1:19" ht="9" customHeight="1">
      <c r="A5" s="2"/>
      <c r="B5" s="2"/>
      <c r="C5" s="2"/>
      <c r="D5" s="2"/>
      <c r="E5" s="2"/>
      <c r="F5" s="2"/>
      <c r="G5" s="2"/>
      <c r="H5" s="2"/>
      <c r="I5" s="2"/>
      <c r="J5" s="2"/>
    </row>
    <row r="6" spans="1:19">
      <c r="A6" s="265" t="s">
        <v>65</v>
      </c>
      <c r="B6" s="265"/>
      <c r="C6" s="265"/>
      <c r="D6" s="265"/>
      <c r="E6" s="265"/>
      <c r="F6" s="265"/>
      <c r="G6" s="265"/>
      <c r="H6" s="265"/>
      <c r="I6" s="265"/>
      <c r="J6" s="265"/>
      <c r="N6" s="3" t="s">
        <v>229</v>
      </c>
    </row>
    <row r="7" spans="1:19" ht="9" customHeight="1">
      <c r="A7" s="336"/>
      <c r="B7" s="336"/>
      <c r="C7" s="336"/>
      <c r="D7" s="336"/>
      <c r="E7" s="336"/>
      <c r="F7" s="336"/>
      <c r="G7" s="336"/>
      <c r="H7" s="336"/>
      <c r="I7" s="336"/>
      <c r="J7" s="336"/>
      <c r="N7" s="3" t="s">
        <v>199</v>
      </c>
      <c r="O7" s="3" t="s">
        <v>230</v>
      </c>
    </row>
    <row r="8" spans="1:19">
      <c r="A8" s="340" t="s">
        <v>238</v>
      </c>
      <c r="B8" s="335" t="s">
        <v>1</v>
      </c>
      <c r="C8" s="335"/>
      <c r="D8" s="337" t="s">
        <v>110</v>
      </c>
      <c r="E8" s="337"/>
      <c r="F8" s="337" t="s">
        <v>113</v>
      </c>
      <c r="G8" s="337"/>
      <c r="H8" s="338" t="s">
        <v>72</v>
      </c>
      <c r="I8" s="338"/>
      <c r="J8" s="338"/>
      <c r="O8" s="3" t="s">
        <v>1</v>
      </c>
      <c r="P8" s="3" t="s">
        <v>149</v>
      </c>
      <c r="Q8" s="3" t="s">
        <v>231</v>
      </c>
      <c r="R8" s="3" t="s">
        <v>217</v>
      </c>
      <c r="S8" s="3" t="s">
        <v>158</v>
      </c>
    </row>
    <row r="9" spans="1:19">
      <c r="A9" s="341"/>
      <c r="B9" s="342">
        <v>2012</v>
      </c>
      <c r="C9" s="342">
        <v>2011</v>
      </c>
      <c r="D9" s="335" t="s">
        <v>111</v>
      </c>
      <c r="E9" s="335"/>
      <c r="F9" s="335" t="s">
        <v>112</v>
      </c>
      <c r="G9" s="335"/>
      <c r="H9" s="339"/>
      <c r="I9" s="339"/>
      <c r="J9" s="339"/>
      <c r="N9" s="3" t="s">
        <v>1</v>
      </c>
      <c r="O9" s="3">
        <v>7049824</v>
      </c>
      <c r="P9" s="3">
        <v>4267502</v>
      </c>
      <c r="Q9" s="3">
        <v>2606768</v>
      </c>
      <c r="R9" s="3">
        <v>175554</v>
      </c>
      <c r="S9" s="3">
        <v>0</v>
      </c>
    </row>
    <row r="10" spans="1:19" ht="14.25" customHeight="1">
      <c r="A10" s="271"/>
      <c r="B10" s="343"/>
      <c r="C10" s="343"/>
      <c r="D10" s="113">
        <v>2012</v>
      </c>
      <c r="E10" s="176">
        <v>2011</v>
      </c>
      <c r="F10" s="113">
        <v>2012</v>
      </c>
      <c r="G10" s="113">
        <v>2011</v>
      </c>
      <c r="H10" s="113">
        <v>2012</v>
      </c>
      <c r="I10" s="113">
        <v>2011</v>
      </c>
      <c r="J10" s="112" t="s">
        <v>118</v>
      </c>
      <c r="N10" s="3" t="s">
        <v>200</v>
      </c>
      <c r="O10" s="3">
        <v>3158459</v>
      </c>
      <c r="P10" s="3">
        <v>2448360</v>
      </c>
      <c r="Q10" s="3">
        <v>612889</v>
      </c>
      <c r="R10" s="3">
        <v>97210</v>
      </c>
      <c r="S10" s="3">
        <v>0</v>
      </c>
    </row>
    <row r="11" spans="1:19">
      <c r="A11" s="114"/>
      <c r="B11" s="115"/>
      <c r="C11" s="115"/>
      <c r="E11" s="26"/>
      <c r="G11" s="19"/>
      <c r="H11" s="19"/>
      <c r="I11" s="19"/>
      <c r="J11" s="19"/>
      <c r="N11" s="3" t="s">
        <v>201</v>
      </c>
      <c r="O11" s="3">
        <v>2773989</v>
      </c>
      <c r="P11" s="3">
        <v>2165756</v>
      </c>
      <c r="Q11" s="3">
        <v>542419</v>
      </c>
      <c r="R11" s="3">
        <v>65813</v>
      </c>
      <c r="S11" s="3">
        <v>0</v>
      </c>
    </row>
    <row r="12" spans="1:19">
      <c r="A12" s="110" t="s">
        <v>50</v>
      </c>
      <c r="B12" s="116">
        <v>7018.1329999999998</v>
      </c>
      <c r="C12" s="116">
        <v>7049.8240000000005</v>
      </c>
      <c r="D12" s="116">
        <v>4141.424</v>
      </c>
      <c r="E12" s="116">
        <v>4267.5020000000004</v>
      </c>
      <c r="F12" s="116">
        <v>2726.7710000000002</v>
      </c>
      <c r="G12" s="116">
        <v>2606.768</v>
      </c>
      <c r="H12" s="116">
        <v>149.93800000000002</v>
      </c>
      <c r="I12" s="116">
        <v>175.554</v>
      </c>
      <c r="J12" s="38" t="e">
        <f>I12-#REF!</f>
        <v>#REF!</v>
      </c>
      <c r="N12" s="3" t="s">
        <v>94</v>
      </c>
      <c r="O12" s="3">
        <v>384470</v>
      </c>
      <c r="P12" s="3">
        <v>282603</v>
      </c>
      <c r="Q12" s="3">
        <v>70470</v>
      </c>
      <c r="R12" s="3">
        <v>31397</v>
      </c>
      <c r="S12" s="3">
        <v>0</v>
      </c>
    </row>
    <row r="13" spans="1:19">
      <c r="A13" s="111"/>
      <c r="B13" s="46"/>
      <c r="C13" s="46"/>
      <c r="D13" s="46"/>
      <c r="E13" s="46"/>
      <c r="F13" s="46"/>
      <c r="G13" s="46"/>
      <c r="H13" s="46"/>
      <c r="I13" s="46"/>
      <c r="J13" s="39"/>
      <c r="N13" s="3" t="s">
        <v>202</v>
      </c>
      <c r="O13" s="3">
        <v>1041458</v>
      </c>
      <c r="P13" s="3">
        <v>433381</v>
      </c>
      <c r="Q13" s="3">
        <v>578359</v>
      </c>
      <c r="R13" s="3">
        <v>29718</v>
      </c>
      <c r="S13" s="3">
        <v>0</v>
      </c>
    </row>
    <row r="14" spans="1:19">
      <c r="A14" s="111" t="s">
        <v>4</v>
      </c>
      <c r="B14" s="46">
        <v>3060.6170000000002</v>
      </c>
      <c r="C14" s="46">
        <v>3158.4590000000003</v>
      </c>
      <c r="D14" s="46">
        <v>2350.9369999999999</v>
      </c>
      <c r="E14" s="46">
        <v>2448.36</v>
      </c>
      <c r="F14" s="46">
        <v>632.029</v>
      </c>
      <c r="G14" s="46">
        <v>612.88900000000001</v>
      </c>
      <c r="H14" s="46">
        <v>77.650999999999996</v>
      </c>
      <c r="I14" s="46">
        <v>97.210000000000008</v>
      </c>
      <c r="J14" s="39" t="e">
        <f>I16-#REF!</f>
        <v>#REF!</v>
      </c>
      <c r="N14" s="3" t="s">
        <v>95</v>
      </c>
      <c r="O14" s="3">
        <v>34017</v>
      </c>
      <c r="P14" s="3">
        <v>13195</v>
      </c>
      <c r="Q14" s="3">
        <v>17507</v>
      </c>
      <c r="R14" s="3">
        <v>3316</v>
      </c>
      <c r="S14" s="3">
        <v>0</v>
      </c>
    </row>
    <row r="15" spans="1:19">
      <c r="A15" s="111"/>
      <c r="B15" s="46"/>
      <c r="C15" s="46"/>
      <c r="D15" s="46"/>
      <c r="E15" s="46"/>
      <c r="F15" s="46"/>
      <c r="G15" s="46"/>
      <c r="H15" s="46"/>
      <c r="I15" s="46"/>
      <c r="J15" s="39"/>
      <c r="N15" s="3" t="s">
        <v>96</v>
      </c>
      <c r="O15" s="3">
        <v>560581</v>
      </c>
      <c r="P15" s="3">
        <v>231206</v>
      </c>
      <c r="Q15" s="3">
        <v>317619</v>
      </c>
      <c r="R15" s="3">
        <v>11756</v>
      </c>
      <c r="S15" s="3">
        <v>0</v>
      </c>
    </row>
    <row r="16" spans="1:19">
      <c r="A16" s="111" t="s">
        <v>52</v>
      </c>
      <c r="B16" s="46">
        <v>1110.22</v>
      </c>
      <c r="C16" s="46">
        <v>1041.4580000000001</v>
      </c>
      <c r="D16" s="46">
        <v>439.57800000000003</v>
      </c>
      <c r="E16" s="46">
        <v>433.38100000000003</v>
      </c>
      <c r="F16" s="46">
        <v>638.31700000000001</v>
      </c>
      <c r="G16" s="46">
        <v>578.35900000000004</v>
      </c>
      <c r="H16" s="46">
        <v>32.325000000000003</v>
      </c>
      <c r="I16" s="46">
        <v>29.718</v>
      </c>
      <c r="J16" s="39" t="e">
        <f>#REF!-#REF!</f>
        <v>#REF!</v>
      </c>
      <c r="N16" s="3" t="s">
        <v>203</v>
      </c>
      <c r="O16" s="3">
        <v>16749</v>
      </c>
      <c r="P16" s="3">
        <v>3838</v>
      </c>
      <c r="Q16" s="3">
        <v>12910</v>
      </c>
      <c r="R16" s="3">
        <v>0</v>
      </c>
      <c r="S16" s="3">
        <v>0</v>
      </c>
    </row>
    <row r="17" spans="1:19">
      <c r="A17" s="111"/>
      <c r="B17" s="46"/>
      <c r="C17" s="46"/>
      <c r="D17" s="46"/>
      <c r="E17" s="46"/>
      <c r="F17" s="46"/>
      <c r="G17" s="46"/>
      <c r="H17" s="46"/>
      <c r="I17" s="46"/>
      <c r="J17" s="39"/>
      <c r="N17" s="3" t="s">
        <v>108</v>
      </c>
      <c r="O17" s="3">
        <v>430111</v>
      </c>
      <c r="P17" s="3">
        <v>185142</v>
      </c>
      <c r="Q17" s="3">
        <v>230323</v>
      </c>
      <c r="R17" s="3">
        <v>14646</v>
      </c>
      <c r="S17" s="3">
        <v>0</v>
      </c>
    </row>
    <row r="18" spans="1:19">
      <c r="A18" s="111" t="s">
        <v>7</v>
      </c>
      <c r="B18" s="46">
        <v>2847.2960000000003</v>
      </c>
      <c r="C18" s="46">
        <v>2849.9070000000002</v>
      </c>
      <c r="D18" s="46">
        <v>1350.9090000000001</v>
      </c>
      <c r="E18" s="46">
        <v>1385.761</v>
      </c>
      <c r="F18" s="46">
        <v>1456.425</v>
      </c>
      <c r="G18" s="46">
        <v>1415.52</v>
      </c>
      <c r="H18" s="46">
        <v>39.963000000000001</v>
      </c>
      <c r="I18" s="46">
        <v>48.625999999999998</v>
      </c>
      <c r="J18" s="39" t="e">
        <f>#REF!-#REF!</f>
        <v>#REF!</v>
      </c>
      <c r="N18" s="3" t="s">
        <v>204</v>
      </c>
      <c r="O18" s="3">
        <v>2849907</v>
      </c>
      <c r="P18" s="3">
        <v>1385761</v>
      </c>
      <c r="Q18" s="3">
        <v>1415520</v>
      </c>
      <c r="R18" s="3">
        <v>48626</v>
      </c>
      <c r="S18" s="3">
        <v>0</v>
      </c>
    </row>
    <row r="19" spans="1:19">
      <c r="A19" s="4"/>
      <c r="B19" s="20"/>
      <c r="C19" s="21"/>
      <c r="D19" s="22"/>
      <c r="E19" s="22"/>
      <c r="F19" s="22"/>
      <c r="G19" s="22"/>
      <c r="H19" s="22"/>
      <c r="I19" s="23"/>
      <c r="J19" s="24"/>
      <c r="N19" s="3" t="s">
        <v>97</v>
      </c>
      <c r="O19" s="3">
        <v>1078942</v>
      </c>
      <c r="P19" s="3">
        <v>522298</v>
      </c>
      <c r="Q19" s="3">
        <v>534881</v>
      </c>
      <c r="R19" s="3">
        <v>21763</v>
      </c>
      <c r="S19" s="3">
        <v>0</v>
      </c>
    </row>
    <row r="20" spans="1:19" ht="4.5" customHeight="1">
      <c r="A20" s="6"/>
      <c r="B20" s="17"/>
      <c r="C20" s="25"/>
      <c r="D20" s="26"/>
      <c r="E20" s="26"/>
      <c r="F20" s="26"/>
      <c r="G20" s="26"/>
      <c r="H20" s="26"/>
      <c r="I20" s="27"/>
      <c r="J20" s="28"/>
      <c r="N20" s="3" t="s">
        <v>98</v>
      </c>
      <c r="O20" s="3">
        <v>143116</v>
      </c>
      <c r="P20" s="3">
        <v>54627</v>
      </c>
      <c r="Q20" s="3">
        <v>86460</v>
      </c>
      <c r="R20" s="3">
        <v>2028</v>
      </c>
      <c r="S20" s="3">
        <v>0</v>
      </c>
    </row>
    <row r="21" spans="1:19" ht="4.5" customHeight="1">
      <c r="A21" s="7"/>
      <c r="B21" s="7"/>
      <c r="C21" s="7"/>
      <c r="D21" s="7"/>
      <c r="E21" s="7"/>
      <c r="F21" s="29"/>
      <c r="G21" s="29"/>
      <c r="H21" s="29"/>
      <c r="I21" s="30"/>
      <c r="J21" s="31"/>
      <c r="N21" s="3" t="s">
        <v>99</v>
      </c>
      <c r="O21" s="3">
        <v>472482</v>
      </c>
      <c r="P21" s="3">
        <v>201984</v>
      </c>
      <c r="Q21" s="3">
        <v>258174</v>
      </c>
      <c r="R21" s="3">
        <v>12325</v>
      </c>
      <c r="S21" s="3">
        <v>0</v>
      </c>
    </row>
    <row r="22" spans="1:19">
      <c r="A22" s="18" t="s">
        <v>261</v>
      </c>
      <c r="B22" s="18"/>
      <c r="C22" s="18"/>
      <c r="D22" s="18"/>
      <c r="N22" s="3" t="s">
        <v>100</v>
      </c>
      <c r="O22" s="3">
        <v>46385</v>
      </c>
      <c r="P22" s="3">
        <v>10452</v>
      </c>
      <c r="Q22" s="3">
        <v>35355</v>
      </c>
      <c r="R22" s="3">
        <v>579</v>
      </c>
      <c r="S22" s="3">
        <v>0</v>
      </c>
    </row>
    <row r="23" spans="1:19">
      <c r="N23" s="3" t="s">
        <v>101</v>
      </c>
      <c r="O23" s="3">
        <v>163578</v>
      </c>
      <c r="P23" s="3">
        <v>41668</v>
      </c>
      <c r="Q23" s="3">
        <v>117231</v>
      </c>
      <c r="R23" s="3">
        <v>4679</v>
      </c>
      <c r="S23" s="3">
        <v>0</v>
      </c>
    </row>
    <row r="24" spans="1:19">
      <c r="N24" s="3" t="s">
        <v>102</v>
      </c>
      <c r="O24" s="3">
        <v>272352</v>
      </c>
      <c r="P24" s="3">
        <v>125825</v>
      </c>
      <c r="Q24" s="3">
        <v>144771</v>
      </c>
      <c r="R24" s="3">
        <v>1757</v>
      </c>
      <c r="S24" s="3">
        <v>0</v>
      </c>
    </row>
    <row r="25" spans="1:19">
      <c r="A25" s="265" t="s">
        <v>243</v>
      </c>
      <c r="B25" s="265"/>
      <c r="C25" s="265"/>
      <c r="D25" s="265"/>
      <c r="E25" s="265"/>
      <c r="F25" s="265"/>
      <c r="G25" s="265"/>
      <c r="H25" s="265"/>
      <c r="I25" s="265"/>
      <c r="J25" s="265"/>
      <c r="N25" s="3" t="s">
        <v>103</v>
      </c>
      <c r="O25" s="3">
        <v>121488</v>
      </c>
      <c r="P25" s="3">
        <v>27084</v>
      </c>
      <c r="Q25" s="3">
        <v>94404</v>
      </c>
      <c r="R25" s="3">
        <v>0</v>
      </c>
      <c r="S25" s="3">
        <v>0</v>
      </c>
    </row>
    <row r="26" spans="1:19">
      <c r="A26" s="265" t="s">
        <v>255</v>
      </c>
      <c r="B26" s="265"/>
      <c r="C26" s="265"/>
      <c r="D26" s="265"/>
      <c r="E26" s="265"/>
      <c r="F26" s="265"/>
      <c r="G26" s="265"/>
      <c r="H26" s="265"/>
      <c r="I26" s="265"/>
      <c r="J26" s="265"/>
      <c r="N26" s="3" t="s">
        <v>104</v>
      </c>
      <c r="O26" s="3">
        <v>51429</v>
      </c>
      <c r="P26" s="3">
        <v>22838</v>
      </c>
      <c r="Q26" s="3">
        <v>28006</v>
      </c>
      <c r="R26" s="3">
        <v>586</v>
      </c>
      <c r="S26" s="3">
        <v>0</v>
      </c>
    </row>
    <row r="27" spans="1:19">
      <c r="A27" s="2"/>
      <c r="B27" s="2"/>
      <c r="C27" s="2"/>
      <c r="D27" s="2"/>
      <c r="E27" s="2"/>
      <c r="F27" s="2"/>
      <c r="G27" s="2"/>
      <c r="H27" s="2"/>
      <c r="I27" s="2"/>
      <c r="J27" s="2"/>
      <c r="N27" s="3" t="s">
        <v>105</v>
      </c>
      <c r="O27" s="3">
        <v>243882</v>
      </c>
      <c r="P27" s="3">
        <v>182181</v>
      </c>
      <c r="Q27" s="3">
        <v>58641</v>
      </c>
      <c r="R27" s="3">
        <v>3060</v>
      </c>
      <c r="S27" s="3">
        <v>0</v>
      </c>
    </row>
    <row r="28" spans="1:19">
      <c r="A28" s="265"/>
      <c r="B28" s="265"/>
      <c r="C28" s="265"/>
      <c r="D28" s="265"/>
      <c r="E28" s="265"/>
      <c r="F28" s="265"/>
      <c r="G28" s="265"/>
      <c r="H28" s="265"/>
      <c r="I28" s="265"/>
      <c r="J28" s="265"/>
      <c r="N28" s="3" t="s">
        <v>106</v>
      </c>
      <c r="O28" s="3">
        <v>255805</v>
      </c>
      <c r="P28" s="3">
        <v>196806</v>
      </c>
      <c r="Q28" s="3">
        <v>57149</v>
      </c>
      <c r="R28" s="3">
        <v>1850</v>
      </c>
      <c r="S28" s="3">
        <v>0</v>
      </c>
    </row>
    <row r="29" spans="1:19">
      <c r="A29" s="336"/>
      <c r="B29" s="336"/>
      <c r="C29" s="336"/>
      <c r="D29" s="336"/>
      <c r="E29" s="336"/>
      <c r="F29" s="336"/>
      <c r="G29" s="336"/>
      <c r="H29" s="336"/>
      <c r="I29" s="336"/>
      <c r="J29" s="336"/>
      <c r="N29" s="3" t="s">
        <v>107</v>
      </c>
      <c r="O29" s="3">
        <v>447</v>
      </c>
      <c r="P29" s="3">
        <v>0</v>
      </c>
      <c r="Q29" s="3">
        <v>447</v>
      </c>
      <c r="R29" s="3">
        <v>0</v>
      </c>
      <c r="S29" s="3">
        <v>0</v>
      </c>
    </row>
    <row r="30" spans="1:19">
      <c r="A30" s="340" t="s">
        <v>238</v>
      </c>
      <c r="B30" s="335" t="s">
        <v>1</v>
      </c>
      <c r="C30" s="335"/>
      <c r="D30" s="337" t="s">
        <v>110</v>
      </c>
      <c r="E30" s="337"/>
      <c r="F30" s="337" t="s">
        <v>113</v>
      </c>
      <c r="G30" s="337"/>
      <c r="H30" s="338" t="s">
        <v>72</v>
      </c>
      <c r="I30" s="338"/>
      <c r="J30" s="338"/>
    </row>
    <row r="31" spans="1:19">
      <c r="A31" s="341"/>
      <c r="B31" s="342">
        <v>2012</v>
      </c>
      <c r="C31" s="342">
        <v>2011</v>
      </c>
      <c r="D31" s="335" t="s">
        <v>111</v>
      </c>
      <c r="E31" s="335"/>
      <c r="F31" s="335" t="s">
        <v>112</v>
      </c>
      <c r="G31" s="335"/>
      <c r="H31" s="339"/>
      <c r="I31" s="339"/>
      <c r="J31" s="339"/>
      <c r="M31" s="97"/>
      <c r="N31" s="3" t="s">
        <v>229</v>
      </c>
    </row>
    <row r="32" spans="1:19">
      <c r="A32" s="271"/>
      <c r="B32" s="343"/>
      <c r="C32" s="343"/>
      <c r="D32" s="113">
        <v>2012</v>
      </c>
      <c r="E32" s="176">
        <v>2011</v>
      </c>
      <c r="F32" s="113">
        <v>2012</v>
      </c>
      <c r="G32" s="113">
        <v>2011</v>
      </c>
      <c r="H32" s="113">
        <v>2012</v>
      </c>
      <c r="I32" s="113">
        <v>2011</v>
      </c>
      <c r="J32" s="112" t="s">
        <v>118</v>
      </c>
      <c r="M32" s="97"/>
      <c r="N32" s="3" t="s">
        <v>199</v>
      </c>
      <c r="O32" s="3" t="s">
        <v>230</v>
      </c>
    </row>
    <row r="33" spans="1:21">
      <c r="A33" s="114"/>
      <c r="B33" s="115"/>
      <c r="C33" s="115"/>
      <c r="E33" s="26"/>
      <c r="G33" s="19"/>
      <c r="H33" s="19"/>
      <c r="I33" s="19"/>
      <c r="J33" s="19"/>
      <c r="M33" s="2"/>
      <c r="O33" s="3" t="s">
        <v>1</v>
      </c>
      <c r="P33" s="3" t="s">
        <v>149</v>
      </c>
      <c r="Q33" s="3" t="s">
        <v>231</v>
      </c>
      <c r="R33" s="3" t="s">
        <v>217</v>
      </c>
      <c r="S33" s="3" t="s">
        <v>158</v>
      </c>
    </row>
    <row r="34" spans="1:21">
      <c r="A34" s="110" t="s">
        <v>50</v>
      </c>
      <c r="B34" s="116">
        <v>7018.1329999999998</v>
      </c>
      <c r="C34" s="116">
        <v>7049.8240000000005</v>
      </c>
      <c r="D34" s="116">
        <v>4141.424</v>
      </c>
      <c r="E34" s="116">
        <v>4267.5020000000004</v>
      </c>
      <c r="F34" s="116">
        <v>2726.7710000000002</v>
      </c>
      <c r="G34" s="116">
        <v>2606.768</v>
      </c>
      <c r="H34" s="116">
        <v>149.93800000000002</v>
      </c>
      <c r="I34" s="116">
        <v>175.554</v>
      </c>
      <c r="J34" s="38" t="e">
        <f>I34-#REF!</f>
        <v>#REF!</v>
      </c>
      <c r="M34" s="97"/>
      <c r="N34" s="3" t="s">
        <v>1</v>
      </c>
      <c r="O34" s="3">
        <v>7049.8240000000005</v>
      </c>
      <c r="P34" s="3">
        <v>4267.5020000000004</v>
      </c>
      <c r="Q34" s="3">
        <v>2606.768</v>
      </c>
      <c r="R34" s="3">
        <v>175.554</v>
      </c>
      <c r="S34" s="3">
        <v>0</v>
      </c>
      <c r="U34" s="101">
        <v>1E-3</v>
      </c>
    </row>
    <row r="35" spans="1:21">
      <c r="A35" s="184" t="s">
        <v>237</v>
      </c>
      <c r="B35" s="46"/>
      <c r="C35" s="116"/>
      <c r="D35" s="46"/>
      <c r="E35" s="116"/>
      <c r="F35" s="46"/>
      <c r="G35" s="116"/>
      <c r="H35" s="46"/>
      <c r="I35" s="116"/>
      <c r="J35" s="38"/>
      <c r="M35" s="97"/>
      <c r="U35" s="101"/>
    </row>
    <row r="36" spans="1:21">
      <c r="A36" s="111"/>
      <c r="B36" s="46"/>
      <c r="C36" s="46"/>
      <c r="D36" s="46"/>
      <c r="E36" s="46"/>
      <c r="F36" s="46"/>
      <c r="G36" s="46"/>
      <c r="H36" s="46"/>
      <c r="I36" s="46"/>
      <c r="J36" s="39"/>
      <c r="M36" s="134"/>
      <c r="N36" s="3" t="s">
        <v>200</v>
      </c>
      <c r="O36" s="3">
        <v>3158.4590000000003</v>
      </c>
      <c r="P36" s="3">
        <v>2448.36</v>
      </c>
      <c r="Q36" s="3">
        <v>612.88900000000001</v>
      </c>
      <c r="R36" s="3">
        <v>97.210000000000008</v>
      </c>
      <c r="S36" s="3">
        <v>0</v>
      </c>
    </row>
    <row r="37" spans="1:21">
      <c r="A37" s="111" t="s">
        <v>4</v>
      </c>
      <c r="B37" s="37">
        <f>B14/$B$12*100</f>
        <v>43.610131070471311</v>
      </c>
      <c r="C37" s="37">
        <f>C14/$C$12*100</f>
        <v>44.801955339594294</v>
      </c>
      <c r="D37" s="37">
        <f>D14/$D$12*100</f>
        <v>56.766392429270709</v>
      </c>
      <c r="E37" s="37">
        <f>E14/$E$12*100</f>
        <v>57.372205097970664</v>
      </c>
      <c r="F37" s="37">
        <f>F14/$F$12*100</f>
        <v>23.178660767625882</v>
      </c>
      <c r="G37" s="37">
        <f>G14/$G$12*100</f>
        <v>23.511451728730751</v>
      </c>
      <c r="H37" s="37">
        <f>H14/$H$12*100</f>
        <v>51.78873934559617</v>
      </c>
      <c r="I37" s="37">
        <f>I14/$I$12*100</f>
        <v>55.373275459402805</v>
      </c>
      <c r="J37" s="39" t="e">
        <f>I37-#REF!</f>
        <v>#REF!</v>
      </c>
      <c r="M37" s="6"/>
      <c r="N37" s="3" t="s">
        <v>201</v>
      </c>
      <c r="O37" s="3">
        <v>2773.989</v>
      </c>
      <c r="P37" s="3">
        <v>2165.7559999999999</v>
      </c>
      <c r="Q37" s="3">
        <v>542.41899999999998</v>
      </c>
      <c r="R37" s="3">
        <v>65.813000000000002</v>
      </c>
      <c r="S37" s="3">
        <v>0</v>
      </c>
    </row>
    <row r="38" spans="1:21">
      <c r="A38" s="111"/>
      <c r="B38" s="46"/>
      <c r="C38" s="37"/>
      <c r="D38" s="46"/>
      <c r="E38" s="37"/>
      <c r="F38" s="46"/>
      <c r="G38" s="37"/>
      <c r="H38" s="46"/>
      <c r="I38" s="37"/>
      <c r="J38" s="39"/>
      <c r="N38" s="3" t="s">
        <v>94</v>
      </c>
      <c r="O38" s="3">
        <v>384.47</v>
      </c>
      <c r="P38" s="3">
        <v>282.60300000000001</v>
      </c>
      <c r="Q38" s="3">
        <v>70.47</v>
      </c>
      <c r="R38" s="3">
        <v>31.397000000000002</v>
      </c>
      <c r="S38" s="3">
        <v>0</v>
      </c>
    </row>
    <row r="39" spans="1:21">
      <c r="A39" s="111" t="s">
        <v>52</v>
      </c>
      <c r="B39" s="37">
        <f>B16/$B$12*100</f>
        <v>15.81930692963499</v>
      </c>
      <c r="C39" s="37">
        <f>C16/$C$12*100</f>
        <v>14.772822697417695</v>
      </c>
      <c r="D39" s="37">
        <f>D16/$D$12*100</f>
        <v>10.614175220890207</v>
      </c>
      <c r="E39" s="37">
        <f>E16/$E$12*100</f>
        <v>10.155378954714022</v>
      </c>
      <c r="F39" s="37">
        <f>F16/$F$12*100</f>
        <v>23.409263190784994</v>
      </c>
      <c r="G39" s="37">
        <f>G16/$G$12*100</f>
        <v>22.186822916346987</v>
      </c>
      <c r="H39" s="37">
        <f>H16/$H$12*100</f>
        <v>21.558911016553509</v>
      </c>
      <c r="I39" s="37">
        <f>I16/$I$12*100</f>
        <v>16.928124679585768</v>
      </c>
      <c r="J39" s="39" t="e">
        <f>I39-#REF!</f>
        <v>#REF!</v>
      </c>
      <c r="N39" s="3" t="s">
        <v>202</v>
      </c>
      <c r="O39" s="3">
        <v>1041.4580000000001</v>
      </c>
      <c r="P39" s="3">
        <v>433.38100000000003</v>
      </c>
      <c r="Q39" s="3">
        <v>578.35900000000004</v>
      </c>
      <c r="R39" s="3">
        <v>29.718</v>
      </c>
      <c r="S39" s="3">
        <v>0</v>
      </c>
    </row>
    <row r="40" spans="1:21">
      <c r="A40" s="111"/>
      <c r="B40" s="46"/>
      <c r="C40" s="37"/>
      <c r="D40" s="46"/>
      <c r="E40" s="37"/>
      <c r="F40" s="46"/>
      <c r="G40" s="37"/>
      <c r="H40" s="46"/>
      <c r="I40" s="37"/>
      <c r="J40" s="39"/>
      <c r="N40" s="3" t="s">
        <v>95</v>
      </c>
      <c r="O40" s="3">
        <v>34.017000000000003</v>
      </c>
      <c r="P40" s="3">
        <v>13.195</v>
      </c>
      <c r="Q40" s="3">
        <v>17.507000000000001</v>
      </c>
      <c r="R40" s="3">
        <v>3.3160000000000003</v>
      </c>
      <c r="S40" s="3">
        <v>0</v>
      </c>
    </row>
    <row r="41" spans="1:21">
      <c r="A41" s="111" t="s">
        <v>7</v>
      </c>
      <c r="B41" s="37">
        <f>B18/$B$12*100</f>
        <v>40.570561999893712</v>
      </c>
      <c r="C41" s="37">
        <f>C18/$C$12*100</f>
        <v>40.425221962988012</v>
      </c>
      <c r="D41" s="37">
        <f>D18/$D$12*100</f>
        <v>32.619432349839087</v>
      </c>
      <c r="E41" s="37">
        <f>E18/$E$12*100</f>
        <v>32.472415947315305</v>
      </c>
      <c r="F41" s="37">
        <f>F18/$F$12*100</f>
        <v>53.41207604158911</v>
      </c>
      <c r="G41" s="37">
        <f>G18/$G$12*100</f>
        <v>54.301725354922262</v>
      </c>
      <c r="H41" s="37">
        <f>H18/$H$12*100</f>
        <v>26.653016580186474</v>
      </c>
      <c r="I41" s="37">
        <f>I18/$I$12*100</f>
        <v>27.698599861011424</v>
      </c>
      <c r="J41" s="39" t="e">
        <f>I41-#REF!</f>
        <v>#REF!</v>
      </c>
      <c r="N41" s="3" t="s">
        <v>96</v>
      </c>
      <c r="O41" s="3">
        <v>560.58100000000002</v>
      </c>
      <c r="P41" s="3">
        <v>231.20600000000002</v>
      </c>
      <c r="Q41" s="3">
        <v>317.61900000000003</v>
      </c>
      <c r="R41" s="3">
        <v>11.756</v>
      </c>
      <c r="S41" s="3">
        <v>0</v>
      </c>
    </row>
    <row r="42" spans="1:21">
      <c r="A42" s="4"/>
      <c r="B42" s="20"/>
      <c r="C42" s="21"/>
      <c r="D42" s="22"/>
      <c r="E42" s="22"/>
      <c r="F42" s="22"/>
      <c r="G42" s="22"/>
      <c r="H42" s="22"/>
      <c r="I42" s="23"/>
      <c r="J42" s="24"/>
      <c r="N42" s="3" t="s">
        <v>203</v>
      </c>
      <c r="O42" s="3">
        <v>16.748999999999999</v>
      </c>
      <c r="P42" s="3">
        <v>3.8380000000000001</v>
      </c>
      <c r="Q42" s="3">
        <v>12.91</v>
      </c>
      <c r="R42" s="3">
        <v>0</v>
      </c>
      <c r="S42" s="3">
        <v>0</v>
      </c>
    </row>
    <row r="43" spans="1:21">
      <c r="A43" s="6"/>
      <c r="B43" s="17"/>
      <c r="C43" s="25"/>
      <c r="D43" s="26"/>
      <c r="E43" s="26"/>
      <c r="F43" s="26"/>
      <c r="G43" s="26"/>
      <c r="H43" s="26"/>
      <c r="I43" s="27"/>
      <c r="J43" s="28"/>
      <c r="N43" s="3" t="s">
        <v>108</v>
      </c>
      <c r="O43" s="3">
        <v>430.11099999999999</v>
      </c>
      <c r="P43" s="3">
        <v>185.142</v>
      </c>
      <c r="Q43" s="3">
        <v>230.32300000000001</v>
      </c>
      <c r="R43" s="3">
        <v>14.646000000000001</v>
      </c>
      <c r="S43" s="3">
        <v>0</v>
      </c>
    </row>
    <row r="44" spans="1:21">
      <c r="A44" s="180" t="s">
        <v>249</v>
      </c>
      <c r="B44" s="18"/>
      <c r="C44" s="18"/>
      <c r="D44" s="18"/>
      <c r="N44" s="3" t="s">
        <v>97</v>
      </c>
      <c r="O44" s="3">
        <v>1078.942</v>
      </c>
      <c r="P44" s="3">
        <v>522.298</v>
      </c>
      <c r="Q44" s="3">
        <v>534.88099999999997</v>
      </c>
      <c r="R44" s="3">
        <v>21.763000000000002</v>
      </c>
      <c r="S44" s="3">
        <v>0</v>
      </c>
    </row>
    <row r="45" spans="1:21">
      <c r="A45" s="180"/>
      <c r="B45" s="18"/>
      <c r="C45" s="18"/>
      <c r="D45" s="18"/>
      <c r="N45" s="3" t="s">
        <v>98</v>
      </c>
      <c r="O45" s="3">
        <v>143.11600000000001</v>
      </c>
      <c r="P45" s="3">
        <v>54.627000000000002</v>
      </c>
      <c r="Q45" s="3">
        <v>86.460000000000008</v>
      </c>
      <c r="R45" s="3">
        <v>2.028</v>
      </c>
      <c r="S45" s="3">
        <v>0</v>
      </c>
    </row>
    <row r="46" spans="1:21">
      <c r="A46" s="6"/>
      <c r="B46" s="18" t="s">
        <v>335</v>
      </c>
      <c r="C46" s="18"/>
      <c r="D46" s="18"/>
      <c r="N46" s="3" t="s">
        <v>99</v>
      </c>
      <c r="O46" s="3">
        <v>472.48200000000003</v>
      </c>
      <c r="P46" s="3">
        <v>201.98400000000001</v>
      </c>
      <c r="Q46" s="3">
        <v>258.17399999999998</v>
      </c>
      <c r="R46" s="3">
        <v>12.325000000000001</v>
      </c>
      <c r="S46" s="3">
        <v>0</v>
      </c>
    </row>
    <row r="47" spans="1:21">
      <c r="A47" s="6"/>
      <c r="B47" s="18" t="s">
        <v>334</v>
      </c>
      <c r="C47" s="18" t="s">
        <v>148</v>
      </c>
      <c r="D47" s="18"/>
      <c r="N47" s="3" t="s">
        <v>100</v>
      </c>
      <c r="O47" s="3">
        <v>46.384999999999998</v>
      </c>
      <c r="P47" s="3">
        <v>10.452</v>
      </c>
      <c r="Q47" s="3">
        <v>35.355000000000004</v>
      </c>
      <c r="R47" s="3">
        <v>0.57899999999999996</v>
      </c>
      <c r="S47" s="3">
        <v>0</v>
      </c>
    </row>
    <row r="48" spans="1:21">
      <c r="B48" s="18"/>
      <c r="C48" s="18" t="s">
        <v>1</v>
      </c>
      <c r="D48" s="18" t="s">
        <v>149</v>
      </c>
      <c r="E48" s="3" t="s">
        <v>150</v>
      </c>
      <c r="F48" s="3" t="s">
        <v>151</v>
      </c>
      <c r="G48" s="3" t="s">
        <v>152</v>
      </c>
      <c r="H48" s="3" t="s">
        <v>153</v>
      </c>
      <c r="I48" s="3" t="s">
        <v>154</v>
      </c>
      <c r="J48" s="3" t="s">
        <v>155</v>
      </c>
      <c r="K48" s="3" t="s">
        <v>217</v>
      </c>
      <c r="L48" s="3" t="s">
        <v>23</v>
      </c>
      <c r="M48" s="26"/>
      <c r="N48" s="3" t="s">
        <v>101</v>
      </c>
      <c r="O48" s="3">
        <v>163.578</v>
      </c>
      <c r="P48" s="3">
        <v>41.667999999999999</v>
      </c>
      <c r="Q48" s="3">
        <v>117.23100000000001</v>
      </c>
      <c r="R48" s="3">
        <v>4.6790000000000003</v>
      </c>
      <c r="S48" s="3">
        <v>0</v>
      </c>
    </row>
    <row r="49" spans="2:19">
      <c r="B49" s="18" t="s">
        <v>1</v>
      </c>
      <c r="C49" s="18">
        <v>7049824</v>
      </c>
      <c r="D49" s="18">
        <v>4267502</v>
      </c>
      <c r="E49" s="3">
        <v>1762857</v>
      </c>
      <c r="F49" s="3">
        <v>1396067</v>
      </c>
      <c r="G49" s="3">
        <v>1108577</v>
      </c>
      <c r="H49" s="3">
        <v>2606768</v>
      </c>
      <c r="I49" s="3">
        <v>1906491</v>
      </c>
      <c r="J49" s="3">
        <v>700277</v>
      </c>
      <c r="K49" s="3">
        <v>175554</v>
      </c>
      <c r="L49" s="3">
        <v>0</v>
      </c>
      <c r="M49" s="29"/>
      <c r="N49" s="3" t="s">
        <v>102</v>
      </c>
      <c r="O49" s="3">
        <v>272.35200000000003</v>
      </c>
      <c r="P49" s="3">
        <v>125.825</v>
      </c>
      <c r="Q49" s="3">
        <v>144.77100000000002</v>
      </c>
      <c r="R49" s="3">
        <v>1.7570000000000001</v>
      </c>
      <c r="S49" s="3">
        <v>0</v>
      </c>
    </row>
    <row r="50" spans="2:19">
      <c r="B50" s="6" t="s">
        <v>4</v>
      </c>
      <c r="C50" s="6">
        <v>3158459</v>
      </c>
      <c r="D50" s="6">
        <v>2448360</v>
      </c>
      <c r="E50" s="6">
        <v>959568</v>
      </c>
      <c r="F50" s="6">
        <v>820350</v>
      </c>
      <c r="G50" s="6">
        <v>668442</v>
      </c>
      <c r="H50" s="3">
        <v>612889</v>
      </c>
      <c r="I50" s="3">
        <v>517451</v>
      </c>
      <c r="J50" s="3">
        <v>95437</v>
      </c>
      <c r="K50" s="3">
        <v>97210</v>
      </c>
      <c r="L50" s="3">
        <v>0</v>
      </c>
      <c r="N50" s="3" t="s">
        <v>103</v>
      </c>
      <c r="O50" s="3">
        <v>121.488</v>
      </c>
      <c r="P50" s="3">
        <v>27.084</v>
      </c>
      <c r="Q50" s="3">
        <v>94.403999999999996</v>
      </c>
      <c r="R50" s="3">
        <v>0</v>
      </c>
      <c r="S50" s="3">
        <v>0</v>
      </c>
    </row>
    <row r="51" spans="2:19">
      <c r="B51" s="6" t="s">
        <v>52</v>
      </c>
      <c r="C51" s="6">
        <v>1041458</v>
      </c>
      <c r="D51" s="6">
        <v>433381</v>
      </c>
      <c r="E51" s="6">
        <v>154483</v>
      </c>
      <c r="F51" s="6">
        <v>148647</v>
      </c>
      <c r="G51" s="6">
        <v>130251</v>
      </c>
      <c r="H51" s="3">
        <v>578359</v>
      </c>
      <c r="I51" s="3">
        <v>503838</v>
      </c>
      <c r="J51" s="3">
        <v>74521</v>
      </c>
      <c r="K51" s="3">
        <v>29718</v>
      </c>
      <c r="L51" s="3">
        <v>0</v>
      </c>
      <c r="N51" s="3" t="s">
        <v>104</v>
      </c>
      <c r="O51" s="3">
        <v>51.429000000000002</v>
      </c>
      <c r="P51" s="3">
        <v>22.838000000000001</v>
      </c>
      <c r="Q51" s="3">
        <v>28.006</v>
      </c>
      <c r="R51" s="3">
        <v>0.58599999999999997</v>
      </c>
      <c r="S51" s="3">
        <v>0</v>
      </c>
    </row>
    <row r="52" spans="2:19">
      <c r="B52" s="3" t="s">
        <v>7</v>
      </c>
      <c r="C52" s="3">
        <v>2849907</v>
      </c>
      <c r="D52" s="3">
        <v>1385761</v>
      </c>
      <c r="E52" s="3">
        <v>648806</v>
      </c>
      <c r="F52" s="3">
        <v>427071</v>
      </c>
      <c r="G52" s="3">
        <v>309884</v>
      </c>
      <c r="H52" s="3">
        <v>1415520</v>
      </c>
      <c r="I52" s="3">
        <v>885201</v>
      </c>
      <c r="J52" s="3">
        <v>530320</v>
      </c>
      <c r="K52" s="3">
        <v>48626</v>
      </c>
      <c r="L52" s="3">
        <v>0</v>
      </c>
      <c r="N52" s="3" t="s">
        <v>105</v>
      </c>
      <c r="O52" s="3">
        <v>243.88200000000001</v>
      </c>
      <c r="P52" s="3">
        <v>182.18100000000001</v>
      </c>
      <c r="Q52" s="3">
        <v>58.640999999999998</v>
      </c>
      <c r="R52" s="3">
        <v>3.06</v>
      </c>
      <c r="S52" s="3">
        <v>0</v>
      </c>
    </row>
    <row r="53" spans="2:19">
      <c r="N53" s="3" t="s">
        <v>106</v>
      </c>
      <c r="O53" s="3">
        <v>255.80500000000001</v>
      </c>
      <c r="P53" s="3">
        <v>196.80600000000001</v>
      </c>
      <c r="Q53" s="3">
        <v>57.149000000000001</v>
      </c>
      <c r="R53" s="3">
        <v>1.85</v>
      </c>
      <c r="S53" s="3">
        <v>0</v>
      </c>
    </row>
    <row r="54" spans="2:19">
      <c r="B54" s="95">
        <v>2011</v>
      </c>
      <c r="C54" s="3" t="s">
        <v>1</v>
      </c>
      <c r="D54" s="3" t="s">
        <v>149</v>
      </c>
      <c r="E54" s="3" t="s">
        <v>231</v>
      </c>
      <c r="F54" s="3" t="s">
        <v>217</v>
      </c>
      <c r="N54" s="3" t="s">
        <v>107</v>
      </c>
      <c r="O54" s="3">
        <v>0.44700000000000001</v>
      </c>
      <c r="P54" s="3">
        <v>0</v>
      </c>
      <c r="Q54" s="3">
        <v>0.44700000000000001</v>
      </c>
      <c r="R54" s="3">
        <v>0</v>
      </c>
      <c r="S54" s="3">
        <v>0</v>
      </c>
    </row>
    <row r="55" spans="2:19">
      <c r="B55" s="3" t="s">
        <v>1</v>
      </c>
      <c r="C55" s="3">
        <v>7049.8240000000005</v>
      </c>
      <c r="D55" s="3">
        <v>4267.5020000000004</v>
      </c>
      <c r="E55" s="3">
        <v>2606.768</v>
      </c>
      <c r="F55" s="3">
        <v>175.554</v>
      </c>
    </row>
    <row r="56" spans="2:19">
      <c r="B56" s="3" t="s">
        <v>200</v>
      </c>
      <c r="C56" s="3">
        <v>3158.4590000000003</v>
      </c>
      <c r="D56" s="3">
        <v>2448.36</v>
      </c>
      <c r="E56" s="3">
        <v>612.88900000000001</v>
      </c>
      <c r="F56" s="3">
        <v>97.210000000000008</v>
      </c>
      <c r="G56" s="54"/>
      <c r="H56" s="54"/>
      <c r="I56" s="54"/>
      <c r="J56" s="54"/>
      <c r="K56" s="54"/>
      <c r="L56" s="54"/>
    </row>
    <row r="57" spans="2:19">
      <c r="B57" s="3" t="s">
        <v>202</v>
      </c>
      <c r="C57" s="3">
        <v>1041.4580000000001</v>
      </c>
      <c r="D57" s="3">
        <v>433.38100000000003</v>
      </c>
      <c r="E57" s="3">
        <v>578.35900000000004</v>
      </c>
      <c r="F57" s="3">
        <v>29.718</v>
      </c>
      <c r="H57" s="54"/>
      <c r="I57" s="54"/>
      <c r="J57" s="54"/>
      <c r="K57" s="54"/>
    </row>
    <row r="58" spans="2:19">
      <c r="B58" s="3" t="s">
        <v>204</v>
      </c>
      <c r="C58" s="3">
        <v>2849.9070000000002</v>
      </c>
      <c r="D58" s="3">
        <v>1385.761</v>
      </c>
      <c r="E58" s="3">
        <v>1415.52</v>
      </c>
      <c r="F58" s="3">
        <v>48.625999999999998</v>
      </c>
      <c r="H58" s="54"/>
      <c r="I58" s="54"/>
      <c r="J58" s="54"/>
      <c r="K58" s="54"/>
    </row>
    <row r="61" spans="2:19">
      <c r="B61" s="3" t="s">
        <v>312</v>
      </c>
    </row>
    <row r="62" spans="2:19">
      <c r="B62" s="3" t="s">
        <v>311</v>
      </c>
      <c r="C62" s="3" t="s">
        <v>313</v>
      </c>
    </row>
    <row r="63" spans="2:19">
      <c r="C63" s="3" t="s">
        <v>1</v>
      </c>
      <c r="D63" s="3" t="s">
        <v>149</v>
      </c>
      <c r="E63" s="3" t="s">
        <v>231</v>
      </c>
      <c r="F63" s="3" t="s">
        <v>314</v>
      </c>
    </row>
    <row r="64" spans="2:19">
      <c r="B64" s="3" t="s">
        <v>1</v>
      </c>
      <c r="C64" s="3">
        <v>7029.0129999999999</v>
      </c>
      <c r="D64" s="3">
        <v>4149.6329999999998</v>
      </c>
      <c r="E64" s="3">
        <v>2729.8620000000001</v>
      </c>
      <c r="F64" s="3">
        <v>149.518</v>
      </c>
      <c r="I64" s="101">
        <v>1E-3</v>
      </c>
    </row>
    <row r="65" spans="2:22">
      <c r="B65" s="3" t="s">
        <v>4</v>
      </c>
      <c r="C65" s="3">
        <v>3078.5010000000002</v>
      </c>
      <c r="D65" s="3">
        <v>2368.4259999999999</v>
      </c>
      <c r="E65" s="3">
        <v>632.47299999999996</v>
      </c>
      <c r="F65" s="3">
        <v>77.602000000000004</v>
      </c>
      <c r="H65" s="54"/>
      <c r="I65" s="54"/>
      <c r="J65" s="54"/>
      <c r="K65" s="54"/>
    </row>
    <row r="66" spans="2:22">
      <c r="B66" s="3" t="s">
        <v>52</v>
      </c>
      <c r="C66" s="3">
        <v>1108.1990000000001</v>
      </c>
      <c r="D66" s="3">
        <v>438.10500000000002</v>
      </c>
      <c r="E66" s="3">
        <v>638.08199999999999</v>
      </c>
      <c r="F66" s="3">
        <v>32.012</v>
      </c>
      <c r="H66" s="54"/>
      <c r="I66" s="54"/>
      <c r="J66" s="54"/>
      <c r="K66" s="54"/>
    </row>
    <row r="67" spans="2:22">
      <c r="B67" s="3" t="s">
        <v>7</v>
      </c>
      <c r="C67" s="3">
        <v>2842.3130000000001</v>
      </c>
      <c r="D67" s="3">
        <v>1343.1010000000001</v>
      </c>
      <c r="E67" s="3">
        <v>1459.307</v>
      </c>
      <c r="F67" s="3">
        <v>39.905000000000001</v>
      </c>
      <c r="H67" s="54"/>
      <c r="I67" s="54"/>
      <c r="J67" s="54"/>
      <c r="K67" s="54"/>
    </row>
    <row r="71" spans="2:22">
      <c r="B71" s="3" t="s">
        <v>312</v>
      </c>
    </row>
    <row r="72" spans="2:22">
      <c r="B72" s="3" t="s">
        <v>311</v>
      </c>
      <c r="C72" s="3" t="s">
        <v>313</v>
      </c>
    </row>
    <row r="73" spans="2:22">
      <c r="C73" s="3" t="s">
        <v>1</v>
      </c>
      <c r="D73" s="3" t="s">
        <v>149</v>
      </c>
      <c r="E73" s="3" t="s">
        <v>231</v>
      </c>
      <c r="F73" s="3" t="s">
        <v>314</v>
      </c>
      <c r="G73" s="3" t="s">
        <v>158</v>
      </c>
    </row>
    <row r="74" spans="2:22">
      <c r="B74" s="3" t="s">
        <v>1</v>
      </c>
      <c r="C74" s="3">
        <v>7029013</v>
      </c>
      <c r="D74" s="3">
        <v>4149633</v>
      </c>
      <c r="E74" s="3">
        <v>2729862</v>
      </c>
      <c r="F74" s="3">
        <v>149518</v>
      </c>
      <c r="G74" s="3">
        <v>0</v>
      </c>
    </row>
    <row r="75" spans="2:22">
      <c r="B75" s="3" t="s">
        <v>4</v>
      </c>
      <c r="C75" s="3">
        <v>3078501</v>
      </c>
      <c r="D75" s="3">
        <v>2368426</v>
      </c>
      <c r="E75" s="3">
        <v>632473</v>
      </c>
      <c r="F75" s="3">
        <v>77602</v>
      </c>
      <c r="G75" s="3">
        <v>0</v>
      </c>
    </row>
    <row r="76" spans="2:22">
      <c r="B76" s="3" t="s">
        <v>52</v>
      </c>
      <c r="C76" s="3">
        <v>1108199</v>
      </c>
      <c r="D76" s="3">
        <v>438105</v>
      </c>
      <c r="E76" s="3">
        <v>638082</v>
      </c>
      <c r="F76" s="3">
        <v>32012</v>
      </c>
      <c r="G76" s="3">
        <v>0</v>
      </c>
      <c r="T76" s="101"/>
    </row>
    <row r="77" spans="2:22">
      <c r="B77" s="3" t="s">
        <v>7</v>
      </c>
      <c r="C77" s="3">
        <v>2842313</v>
      </c>
      <c r="D77" s="3">
        <v>1343101</v>
      </c>
      <c r="E77" s="3">
        <v>1459307</v>
      </c>
      <c r="F77" s="3">
        <v>39905</v>
      </c>
      <c r="G77" s="3">
        <v>0</v>
      </c>
      <c r="V77" s="101">
        <v>1E-3</v>
      </c>
    </row>
  </sheetData>
  <mergeCells count="26">
    <mergeCell ref="A3:J3"/>
    <mergeCell ref="B9:B10"/>
    <mergeCell ref="C9:C10"/>
    <mergeCell ref="D8:E8"/>
    <mergeCell ref="B8:C8"/>
    <mergeCell ref="A6:J6"/>
    <mergeCell ref="A4:J4"/>
    <mergeCell ref="A8:A10"/>
    <mergeCell ref="A7:J7"/>
    <mergeCell ref="F8:G8"/>
    <mergeCell ref="H8:J9"/>
    <mergeCell ref="D9:E9"/>
    <mergeCell ref="F9:G9"/>
    <mergeCell ref="F31:G31"/>
    <mergeCell ref="A25:J25"/>
    <mergeCell ref="A26:J26"/>
    <mergeCell ref="A28:J28"/>
    <mergeCell ref="A29:J29"/>
    <mergeCell ref="B30:C30"/>
    <mergeCell ref="D30:E30"/>
    <mergeCell ref="F30:G30"/>
    <mergeCell ref="H30:J31"/>
    <mergeCell ref="D31:E31"/>
    <mergeCell ref="A30:A32"/>
    <mergeCell ref="B31:B32"/>
    <mergeCell ref="C31:C32"/>
  </mergeCells>
  <phoneticPr fontId="0" type="noConversion"/>
  <printOptions horizontalCentered="1"/>
  <pageMargins left="0.5" right="0.5" top="1" bottom="1" header="0.5" footer="0.5"/>
  <pageSetup scale="7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60"/>
  <sheetViews>
    <sheetView workbookViewId="0">
      <selection activeCell="B45" sqref="B45"/>
    </sheetView>
  </sheetViews>
  <sheetFormatPr defaultRowHeight="12"/>
  <cols>
    <col min="1" max="1" width="32.5" customWidth="1"/>
  </cols>
  <sheetData>
    <row r="1" spans="1:2">
      <c r="A1" s="182" t="s">
        <v>234</v>
      </c>
    </row>
    <row r="2" spans="1:2">
      <c r="A2" s="183" t="s">
        <v>235</v>
      </c>
    </row>
    <row r="3" spans="1:2">
      <c r="A3" s="182" t="s">
        <v>236</v>
      </c>
    </row>
    <row r="7" spans="1:2" ht="15">
      <c r="A7" s="188" t="s">
        <v>61</v>
      </c>
      <c r="B7" s="205">
        <v>68.39631275034975</v>
      </c>
    </row>
    <row r="8" spans="1:2" ht="15">
      <c r="A8" s="188" t="s">
        <v>257</v>
      </c>
      <c r="B8" s="205">
        <v>67.719902678206594</v>
      </c>
    </row>
    <row r="9" spans="1:2" ht="15">
      <c r="A9" s="188" t="s">
        <v>137</v>
      </c>
      <c r="B9" s="205">
        <v>66.863817444786136</v>
      </c>
    </row>
    <row r="10" spans="1:2" ht="15">
      <c r="A10" s="188" t="s">
        <v>63</v>
      </c>
      <c r="B10" s="205">
        <v>65.991133652503947</v>
      </c>
    </row>
    <row r="11" spans="1:2" ht="15">
      <c r="A11" s="188" t="s">
        <v>114</v>
      </c>
      <c r="B11" s="205">
        <v>65.495872744664567</v>
      </c>
    </row>
    <row r="12" spans="1:2" ht="15">
      <c r="A12" s="188" t="s">
        <v>55</v>
      </c>
      <c r="B12" s="205">
        <v>64.886250581817293</v>
      </c>
    </row>
    <row r="13" spans="1:2" ht="15">
      <c r="A13" s="188" t="s">
        <v>58</v>
      </c>
      <c r="B13" s="205">
        <v>64.791721237848108</v>
      </c>
    </row>
    <row r="14" spans="1:2" ht="15">
      <c r="A14" s="188" t="s">
        <v>59</v>
      </c>
      <c r="B14" s="205">
        <v>64.767391540771399</v>
      </c>
    </row>
    <row r="15" spans="1:2" ht="15">
      <c r="A15" s="188" t="s">
        <v>60</v>
      </c>
      <c r="B15" s="205">
        <v>64.482021578335875</v>
      </c>
    </row>
    <row r="16" spans="1:2" ht="15">
      <c r="A16" s="188" t="s">
        <v>135</v>
      </c>
      <c r="B16" s="205">
        <v>64.447730322977975</v>
      </c>
    </row>
    <row r="17" spans="1:2" ht="15">
      <c r="A17" s="188" t="s">
        <v>62</v>
      </c>
      <c r="B17" s="205">
        <v>64.388610903100684</v>
      </c>
    </row>
    <row r="18" spans="1:2" ht="15">
      <c r="A18" s="188" t="s">
        <v>256</v>
      </c>
      <c r="B18" s="205">
        <v>63.973549846415153</v>
      </c>
    </row>
    <row r="19" spans="1:2" ht="15">
      <c r="A19" s="188" t="s">
        <v>119</v>
      </c>
      <c r="B19" s="205">
        <v>63.75032103998192</v>
      </c>
    </row>
    <row r="20" spans="1:2" ht="15">
      <c r="A20" s="188" t="s">
        <v>57</v>
      </c>
      <c r="B20" s="205">
        <v>62.821857107581138</v>
      </c>
    </row>
    <row r="21" spans="1:2" ht="15">
      <c r="A21" s="188" t="s">
        <v>56</v>
      </c>
      <c r="B21" s="205">
        <v>62.130881992717526</v>
      </c>
    </row>
    <row r="22" spans="1:2" ht="15">
      <c r="A22" s="188" t="s">
        <v>54</v>
      </c>
      <c r="B22" s="205">
        <v>62.079159610803373</v>
      </c>
    </row>
    <row r="23" spans="1:2" ht="15">
      <c r="A23" s="188" t="s">
        <v>175</v>
      </c>
      <c r="B23" s="205">
        <v>57.968464244974214</v>
      </c>
    </row>
    <row r="26" spans="1:2" ht="15">
      <c r="A26" s="188" t="s">
        <v>55</v>
      </c>
      <c r="B26" s="205">
        <v>96.654280401029439</v>
      </c>
    </row>
    <row r="27" spans="1:2" ht="15">
      <c r="A27" s="188" t="s">
        <v>114</v>
      </c>
      <c r="B27" s="205">
        <v>96.640005772518364</v>
      </c>
    </row>
    <row r="28" spans="1:2" ht="15">
      <c r="A28" s="188" t="s">
        <v>257</v>
      </c>
      <c r="B28" s="205">
        <v>95.903393434367672</v>
      </c>
    </row>
    <row r="29" spans="1:2" ht="15">
      <c r="A29" s="188" t="s">
        <v>63</v>
      </c>
      <c r="B29" s="205">
        <v>95.171119878034361</v>
      </c>
    </row>
    <row r="30" spans="1:2" ht="15">
      <c r="A30" s="188" t="s">
        <v>137</v>
      </c>
      <c r="B30" s="205">
        <v>94.630691840334478</v>
      </c>
    </row>
    <row r="31" spans="1:2" ht="15">
      <c r="A31" s="188" t="s">
        <v>61</v>
      </c>
      <c r="B31" s="205">
        <v>94.352593427527708</v>
      </c>
    </row>
    <row r="32" spans="1:2" ht="15">
      <c r="A32" s="188" t="s">
        <v>57</v>
      </c>
      <c r="B32" s="205">
        <v>94.239145900939562</v>
      </c>
    </row>
    <row r="33" spans="1:2" ht="15">
      <c r="A33" s="188" t="s">
        <v>58</v>
      </c>
      <c r="B33" s="205">
        <v>94.024118380700472</v>
      </c>
    </row>
    <row r="34" spans="1:2" ht="15">
      <c r="A34" s="188" t="s">
        <v>60</v>
      </c>
      <c r="B34" s="205">
        <v>93.852678357604418</v>
      </c>
    </row>
    <row r="35" spans="1:2" ht="15">
      <c r="A35" s="188" t="s">
        <v>62</v>
      </c>
      <c r="B35" s="205">
        <v>93.704003649647944</v>
      </c>
    </row>
    <row r="36" spans="1:2" ht="15">
      <c r="A36" s="188" t="s">
        <v>175</v>
      </c>
      <c r="B36" s="205">
        <v>92.996526466812668</v>
      </c>
    </row>
    <row r="37" spans="1:2" ht="15">
      <c r="A37" s="188" t="s">
        <v>59</v>
      </c>
      <c r="B37" s="205">
        <v>92.639541585987843</v>
      </c>
    </row>
    <row r="38" spans="1:2" ht="15">
      <c r="A38" s="188" t="s">
        <v>54</v>
      </c>
      <c r="B38" s="205">
        <v>92.442012244129771</v>
      </c>
    </row>
    <row r="39" spans="1:2" ht="15">
      <c r="A39" s="188" t="s">
        <v>135</v>
      </c>
      <c r="B39" s="205">
        <v>91.714889723282738</v>
      </c>
    </row>
    <row r="40" spans="1:2" ht="15">
      <c r="A40" s="188" t="s">
        <v>256</v>
      </c>
      <c r="B40" s="205">
        <v>91.129557865657205</v>
      </c>
    </row>
    <row r="41" spans="1:2" ht="15">
      <c r="A41" s="188" t="s">
        <v>56</v>
      </c>
      <c r="B41" s="205">
        <v>90.900762327939745</v>
      </c>
    </row>
    <row r="42" spans="1:2" ht="15">
      <c r="A42" s="188" t="s">
        <v>119</v>
      </c>
      <c r="B42" s="205">
        <v>90.54962844979579</v>
      </c>
    </row>
    <row r="44" spans="1:2" ht="15">
      <c r="A44" s="188" t="s">
        <v>119</v>
      </c>
      <c r="B44" s="205">
        <v>9.4503910408512262</v>
      </c>
    </row>
    <row r="45" spans="1:2" ht="15">
      <c r="A45" s="188" t="s">
        <v>56</v>
      </c>
      <c r="B45" s="205">
        <v>9.0992376720602444</v>
      </c>
    </row>
    <row r="46" spans="1:2" ht="15">
      <c r="A46" s="188" t="s">
        <v>256</v>
      </c>
      <c r="B46" s="205">
        <v>8.8704421343427917</v>
      </c>
    </row>
    <row r="47" spans="1:2" ht="15">
      <c r="A47" s="188" t="s">
        <v>135</v>
      </c>
      <c r="B47" s="205">
        <v>8.2851102767172549</v>
      </c>
    </row>
    <row r="48" spans="1:2" ht="15">
      <c r="A48" s="188" t="s">
        <v>54</v>
      </c>
      <c r="B48" s="205">
        <v>7.5579877558702284</v>
      </c>
    </row>
    <row r="49" spans="1:2" ht="15">
      <c r="A49" s="188" t="s">
        <v>59</v>
      </c>
      <c r="B49" s="205">
        <v>7.3604584140121654</v>
      </c>
    </row>
    <row r="50" spans="1:2" ht="15">
      <c r="A50" s="188" t="s">
        <v>175</v>
      </c>
      <c r="B50" s="205">
        <v>7.0034735331873446</v>
      </c>
    </row>
    <row r="51" spans="1:2" ht="15">
      <c r="A51" s="188" t="s">
        <v>62</v>
      </c>
      <c r="B51" s="205">
        <v>6.2959963503520564</v>
      </c>
    </row>
    <row r="52" spans="1:2" ht="15">
      <c r="A52" s="188" t="s">
        <v>60</v>
      </c>
      <c r="B52" s="205">
        <v>6.1473216423955801</v>
      </c>
    </row>
    <row r="53" spans="1:2" ht="15">
      <c r="A53" s="188" t="s">
        <v>58</v>
      </c>
      <c r="B53" s="205">
        <v>5.9758816192995248</v>
      </c>
    </row>
    <row r="54" spans="1:2" ht="15">
      <c r="A54" s="188" t="s">
        <v>57</v>
      </c>
      <c r="B54" s="205">
        <v>5.7608540990604356</v>
      </c>
    </row>
    <row r="55" spans="1:2" ht="15">
      <c r="A55" s="188" t="s">
        <v>61</v>
      </c>
      <c r="B55" s="205">
        <v>5.6474065724722866</v>
      </c>
    </row>
    <row r="56" spans="1:2" ht="15">
      <c r="A56" s="188" t="s">
        <v>137</v>
      </c>
      <c r="B56" s="205">
        <v>5.3693081596655121</v>
      </c>
    </row>
    <row r="57" spans="1:2" ht="15">
      <c r="A57" s="188" t="s">
        <v>63</v>
      </c>
      <c r="B57" s="205">
        <v>4.8288801219656268</v>
      </c>
    </row>
    <row r="58" spans="1:2" ht="15">
      <c r="A58" s="188" t="s">
        <v>257</v>
      </c>
      <c r="B58" s="205">
        <v>4.0965303822956018</v>
      </c>
    </row>
    <row r="59" spans="1:2" ht="15">
      <c r="A59" s="188" t="s">
        <v>114</v>
      </c>
      <c r="B59" s="205">
        <v>3.3599942274816281</v>
      </c>
    </row>
    <row r="60" spans="1:2" ht="15">
      <c r="A60" s="188" t="s">
        <v>55</v>
      </c>
      <c r="B60" s="205">
        <v>3.3457195989705695</v>
      </c>
    </row>
  </sheetData>
  <sortState ref="A44:B60">
    <sortCondition descending="1" ref="B44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12"/>
  <sheetViews>
    <sheetView zoomScale="80" zoomScaleNormal="80" workbookViewId="0">
      <selection activeCell="A72" sqref="A72"/>
    </sheetView>
  </sheetViews>
  <sheetFormatPr defaultRowHeight="15" customHeight="1"/>
  <cols>
    <col min="1" max="1" width="40.875" style="7" customWidth="1"/>
    <col min="2" max="2" width="19.5" style="7" customWidth="1"/>
    <col min="3" max="3" width="18.375" style="7" customWidth="1"/>
    <col min="4" max="4" width="19.25" style="7" customWidth="1"/>
    <col min="5" max="5" width="19.875" style="7" customWidth="1"/>
    <col min="6" max="6" width="18.625" style="7" customWidth="1"/>
    <col min="7" max="7" width="4.5" style="7" customWidth="1"/>
    <col min="8" max="8" width="3.625" style="7" customWidth="1"/>
    <col min="9" max="9" width="7.75" style="7" customWidth="1"/>
    <col min="10" max="10" width="27.375" style="7" customWidth="1"/>
    <col min="11" max="19" width="12.625" style="7" customWidth="1"/>
    <col min="20" max="16384" width="9" style="7"/>
  </cols>
  <sheetData>
    <row r="1" spans="1:17" ht="15" customHeight="1">
      <c r="A1" s="287" t="s">
        <v>414</v>
      </c>
      <c r="B1" s="287"/>
      <c r="C1" s="287"/>
      <c r="D1" s="287"/>
      <c r="E1" s="287"/>
      <c r="F1" s="287"/>
      <c r="G1" s="240"/>
      <c r="J1" s="138" t="s">
        <v>398</v>
      </c>
    </row>
    <row r="2" spans="1:17" ht="15" customHeight="1">
      <c r="A2" s="151"/>
      <c r="B2" s="151"/>
      <c r="C2" s="151"/>
      <c r="D2" s="151"/>
      <c r="E2" s="151"/>
      <c r="J2" s="7" t="s">
        <v>356</v>
      </c>
    </row>
    <row r="3" spans="1:17" ht="15" customHeight="1">
      <c r="A3" s="288" t="s">
        <v>0</v>
      </c>
      <c r="B3" s="288"/>
      <c r="C3" s="288"/>
      <c r="D3" s="288"/>
      <c r="E3" s="288"/>
      <c r="F3" s="288"/>
      <c r="G3" s="241"/>
      <c r="J3" s="7" t="s">
        <v>44</v>
      </c>
      <c r="K3" s="7" t="s">
        <v>262</v>
      </c>
      <c r="P3" s="7" t="s">
        <v>376</v>
      </c>
    </row>
    <row r="4" spans="1:17" ht="15" customHeight="1">
      <c r="A4" s="243"/>
      <c r="B4" s="126"/>
      <c r="K4" s="7" t="s">
        <v>1</v>
      </c>
      <c r="L4" s="7" t="s">
        <v>263</v>
      </c>
      <c r="M4" s="7" t="s">
        <v>264</v>
      </c>
      <c r="N4" s="7" t="s">
        <v>265</v>
      </c>
      <c r="O4" s="7" t="s">
        <v>266</v>
      </c>
      <c r="P4" s="7" t="s">
        <v>1</v>
      </c>
      <c r="Q4" s="7" t="s">
        <v>377</v>
      </c>
    </row>
    <row r="5" spans="1:17" ht="15" customHeight="1">
      <c r="A5" s="269" t="s">
        <v>44</v>
      </c>
      <c r="B5" s="244" t="s">
        <v>36</v>
      </c>
      <c r="C5" s="290" t="s">
        <v>45</v>
      </c>
      <c r="D5" s="290" t="s">
        <v>39</v>
      </c>
      <c r="E5" s="290" t="s">
        <v>40</v>
      </c>
      <c r="F5" s="290" t="s">
        <v>47</v>
      </c>
      <c r="G5" s="57"/>
      <c r="J5" s="7" t="s">
        <v>1</v>
      </c>
      <c r="K5" s="217">
        <v>62870.194000000003</v>
      </c>
      <c r="L5" s="217">
        <v>40090.131000000001</v>
      </c>
      <c r="M5" s="217">
        <v>37454.762000000002</v>
      </c>
      <c r="N5" s="217">
        <v>2635.3690000000001</v>
      </c>
      <c r="O5" s="217">
        <v>22780.064000000002</v>
      </c>
      <c r="P5" s="7">
        <v>6548.0990000000002</v>
      </c>
      <c r="Q5" s="7">
        <v>6548.0990000000002</v>
      </c>
    </row>
    <row r="6" spans="1:17" ht="15" customHeight="1">
      <c r="A6" s="289"/>
      <c r="B6" s="153" t="s">
        <v>37</v>
      </c>
      <c r="C6" s="274"/>
      <c r="D6" s="274"/>
      <c r="E6" s="274"/>
      <c r="F6" s="274"/>
      <c r="G6" s="239"/>
      <c r="J6" s="7" t="s">
        <v>119</v>
      </c>
      <c r="K6" s="217">
        <v>8211.0519999999997</v>
      </c>
      <c r="L6" s="217">
        <v>5151.0169999999998</v>
      </c>
      <c r="M6" s="217">
        <v>4673.1239999999998</v>
      </c>
      <c r="N6" s="217">
        <v>477.89300000000003</v>
      </c>
      <c r="O6" s="217">
        <v>3060.0349999999999</v>
      </c>
      <c r="P6" s="7">
        <v>389.56700000000001</v>
      </c>
      <c r="Q6" s="7">
        <v>389.56700000000001</v>
      </c>
    </row>
    <row r="7" spans="1:17" ht="15" customHeight="1">
      <c r="A7" s="289"/>
      <c r="B7" s="153" t="s">
        <v>38</v>
      </c>
      <c r="C7" s="274"/>
      <c r="D7" s="274"/>
      <c r="E7" s="274"/>
      <c r="F7" s="274"/>
      <c r="G7" s="239"/>
      <c r="J7" s="7" t="s">
        <v>137</v>
      </c>
      <c r="K7" s="217">
        <v>1182.4939999999999</v>
      </c>
      <c r="L7" s="217">
        <v>790.60199999999998</v>
      </c>
      <c r="M7" s="217">
        <v>748.95900000000006</v>
      </c>
      <c r="N7" s="217">
        <v>41.643000000000001</v>
      </c>
      <c r="O7" s="217">
        <v>391.892</v>
      </c>
      <c r="P7" s="7">
        <v>116.236</v>
      </c>
      <c r="Q7" s="7">
        <v>116.236</v>
      </c>
    </row>
    <row r="8" spans="1:17" ht="15" customHeight="1">
      <c r="A8" s="271"/>
      <c r="B8" s="243" t="s">
        <v>31</v>
      </c>
      <c r="C8" s="275"/>
      <c r="D8" s="275"/>
      <c r="E8" s="275"/>
      <c r="F8" s="275"/>
      <c r="G8" s="239"/>
      <c r="J8" s="7" t="s">
        <v>138</v>
      </c>
      <c r="K8" s="217">
        <v>3582.5650000000001</v>
      </c>
      <c r="L8" s="217">
        <v>2187.4090000000001</v>
      </c>
      <c r="M8" s="217">
        <v>2000.6090000000002</v>
      </c>
      <c r="N8" s="217">
        <v>186.8</v>
      </c>
      <c r="O8" s="217">
        <v>1395.1559999999999</v>
      </c>
      <c r="P8" s="7">
        <v>311.48900000000003</v>
      </c>
      <c r="Q8" s="7">
        <v>311.48900000000003</v>
      </c>
    </row>
    <row r="9" spans="1:17" ht="15" customHeight="1">
      <c r="A9" s="154"/>
      <c r="B9" s="155"/>
      <c r="C9" s="155"/>
      <c r="D9" s="155"/>
      <c r="E9" s="155"/>
      <c r="F9" s="155"/>
      <c r="G9" s="155"/>
      <c r="I9" s="152">
        <v>1E-3</v>
      </c>
      <c r="J9" s="7" t="s">
        <v>139</v>
      </c>
      <c r="K9" s="217">
        <v>2332.1590000000001</v>
      </c>
      <c r="L9" s="217">
        <v>1549.9850000000001</v>
      </c>
      <c r="M9" s="217">
        <v>1509.049</v>
      </c>
      <c r="N9" s="217">
        <v>40.936</v>
      </c>
      <c r="O9" s="217">
        <v>782.17399999999998</v>
      </c>
      <c r="P9" s="7">
        <v>195.374</v>
      </c>
      <c r="Q9" s="7">
        <v>195.374</v>
      </c>
    </row>
    <row r="10" spans="1:17" ht="15" customHeight="1">
      <c r="A10" s="247" t="s">
        <v>50</v>
      </c>
      <c r="B10" s="178">
        <v>62870.194000000003</v>
      </c>
      <c r="C10" s="178">
        <v>40090.131000000001</v>
      </c>
      <c r="D10" s="178">
        <v>37454.762000000002</v>
      </c>
      <c r="E10" s="178">
        <v>2635.3690000000001</v>
      </c>
      <c r="F10" s="178">
        <v>6548.0990000000002</v>
      </c>
      <c r="G10" s="156"/>
      <c r="J10" s="7" t="s">
        <v>140</v>
      </c>
      <c r="K10" s="217">
        <v>7244.4549999999999</v>
      </c>
      <c r="L10" s="217">
        <v>4396.0370000000003</v>
      </c>
      <c r="M10" s="217">
        <v>4023.5370000000003</v>
      </c>
      <c r="N10" s="217">
        <v>372.5</v>
      </c>
      <c r="O10" s="217">
        <v>2848.4180000000001</v>
      </c>
      <c r="P10" s="7">
        <v>380.91</v>
      </c>
      <c r="Q10" s="7">
        <v>380.91</v>
      </c>
    </row>
    <row r="11" spans="1:17" ht="15" customHeight="1">
      <c r="A11" s="246"/>
      <c r="G11" s="155"/>
      <c r="J11" s="7" t="s">
        <v>120</v>
      </c>
      <c r="K11" s="217">
        <v>8509.1200000000008</v>
      </c>
      <c r="L11" s="217">
        <v>5483.3190000000004</v>
      </c>
      <c r="M11" s="217">
        <v>5013.6480000000001</v>
      </c>
      <c r="N11" s="217">
        <v>469.67099999999999</v>
      </c>
      <c r="O11" s="217">
        <v>3025.8009999999999</v>
      </c>
      <c r="P11" s="7">
        <v>921.05600000000004</v>
      </c>
      <c r="Q11" s="7">
        <v>921.05600000000004</v>
      </c>
    </row>
    <row r="12" spans="1:17" ht="15" customHeight="1">
      <c r="A12" s="245" t="s">
        <v>119</v>
      </c>
      <c r="B12" s="46">
        <v>8211.0519999999997</v>
      </c>
      <c r="C12" s="46">
        <v>5151.0169999999998</v>
      </c>
      <c r="D12" s="46">
        <v>4673.1239999999998</v>
      </c>
      <c r="E12" s="46">
        <v>477.89300000000003</v>
      </c>
      <c r="F12" s="46">
        <v>389.56700000000001</v>
      </c>
      <c r="G12" s="157"/>
      <c r="J12" s="7" t="s">
        <v>121</v>
      </c>
      <c r="K12" s="217">
        <v>2025.1770000000001</v>
      </c>
      <c r="L12" s="217">
        <v>1339.69</v>
      </c>
      <c r="M12" s="217">
        <v>1295.847</v>
      </c>
      <c r="N12" s="217">
        <v>43.843000000000004</v>
      </c>
      <c r="O12" s="217">
        <v>685.48699999999997</v>
      </c>
      <c r="P12" s="7">
        <v>287.791</v>
      </c>
      <c r="Q12" s="7">
        <v>287.791</v>
      </c>
    </row>
    <row r="13" spans="1:17" ht="15" customHeight="1">
      <c r="A13" s="245" t="s">
        <v>137</v>
      </c>
      <c r="B13" s="46">
        <v>1182.4939999999999</v>
      </c>
      <c r="C13" s="46">
        <v>790.60199999999998</v>
      </c>
      <c r="D13" s="46">
        <v>748.95900000000006</v>
      </c>
      <c r="E13" s="46">
        <v>41.643000000000001</v>
      </c>
      <c r="F13" s="46">
        <v>116.236</v>
      </c>
      <c r="G13" s="157"/>
      <c r="J13" s="7" t="s">
        <v>122</v>
      </c>
      <c r="K13" s="217">
        <v>3937.154</v>
      </c>
      <c r="L13" s="217">
        <v>2443.9389999999999</v>
      </c>
      <c r="M13" s="217">
        <v>2290.8989999999999</v>
      </c>
      <c r="N13" s="217">
        <v>153.04</v>
      </c>
      <c r="O13" s="217">
        <v>1493.2149999999999</v>
      </c>
      <c r="P13" s="7">
        <v>637.37800000000004</v>
      </c>
      <c r="Q13" s="7">
        <v>637.37800000000004</v>
      </c>
    </row>
    <row r="14" spans="1:17" ht="15" customHeight="1">
      <c r="A14" s="245" t="s">
        <v>54</v>
      </c>
      <c r="B14" s="46">
        <v>3582.5650000000001</v>
      </c>
      <c r="C14" s="46">
        <v>2187.4090000000001</v>
      </c>
      <c r="D14" s="46">
        <v>2000.6090000000002</v>
      </c>
      <c r="E14" s="46">
        <v>186.8</v>
      </c>
      <c r="F14" s="46">
        <v>311.48900000000003</v>
      </c>
      <c r="G14" s="157"/>
      <c r="J14" s="7" t="s">
        <v>123</v>
      </c>
      <c r="K14" s="217">
        <v>5316.9710000000005</v>
      </c>
      <c r="L14" s="217">
        <v>3336.491</v>
      </c>
      <c r="M14" s="217">
        <v>3135.7069999999999</v>
      </c>
      <c r="N14" s="217">
        <v>200.78399999999999</v>
      </c>
      <c r="O14" s="217">
        <v>1980.48</v>
      </c>
      <c r="P14" s="7">
        <v>669.76700000000005</v>
      </c>
      <c r="Q14" s="7">
        <v>669.76700000000005</v>
      </c>
    </row>
    <row r="15" spans="1:17" ht="15" customHeight="1">
      <c r="A15" s="245" t="s">
        <v>55</v>
      </c>
      <c r="B15" s="46">
        <v>2332.1590000000001</v>
      </c>
      <c r="C15" s="46">
        <v>1549.9850000000001</v>
      </c>
      <c r="D15" s="46">
        <v>1509.049</v>
      </c>
      <c r="E15" s="46">
        <v>40.936</v>
      </c>
      <c r="F15" s="46">
        <v>195.374</v>
      </c>
      <c r="G15" s="157"/>
      <c r="J15" s="7" t="s">
        <v>124</v>
      </c>
      <c r="K15" s="217">
        <v>5057.8159999999998</v>
      </c>
      <c r="L15" s="217">
        <v>3442.1840000000002</v>
      </c>
      <c r="M15" s="217">
        <v>3220.8119999999999</v>
      </c>
      <c r="N15" s="217">
        <v>221.37200000000001</v>
      </c>
      <c r="O15" s="217">
        <v>1615.6320000000001</v>
      </c>
      <c r="P15" s="7">
        <v>609.51</v>
      </c>
      <c r="Q15" s="7">
        <v>609.51</v>
      </c>
    </row>
    <row r="16" spans="1:17" ht="15" customHeight="1">
      <c r="A16" s="245" t="s">
        <v>56</v>
      </c>
      <c r="B16" s="46">
        <v>7244.4549999999999</v>
      </c>
      <c r="C16" s="46">
        <v>4396.0370000000003</v>
      </c>
      <c r="D16" s="46">
        <v>4023.5370000000003</v>
      </c>
      <c r="E16" s="46">
        <v>372.5</v>
      </c>
      <c r="F16" s="46">
        <v>380.91</v>
      </c>
      <c r="G16" s="157"/>
      <c r="J16" s="7" t="s">
        <v>125</v>
      </c>
      <c r="K16" s="217">
        <v>0</v>
      </c>
      <c r="L16" s="217">
        <v>0</v>
      </c>
      <c r="M16" s="217">
        <v>0</v>
      </c>
      <c r="N16" s="217">
        <v>0</v>
      </c>
      <c r="O16" s="217">
        <v>0</v>
      </c>
      <c r="P16" s="7">
        <v>0</v>
      </c>
      <c r="Q16" s="7">
        <v>0</v>
      </c>
    </row>
    <row r="17" spans="1:17" ht="15" customHeight="1">
      <c r="A17" s="245" t="s">
        <v>256</v>
      </c>
      <c r="B17" s="46">
        <v>8509.1200000000008</v>
      </c>
      <c r="C17" s="46">
        <v>5483.3190000000004</v>
      </c>
      <c r="D17" s="46">
        <v>5013.6480000000001</v>
      </c>
      <c r="E17" s="46">
        <v>469.67099999999999</v>
      </c>
      <c r="F17" s="46">
        <v>921.05600000000004</v>
      </c>
      <c r="G17" s="157"/>
      <c r="J17" s="7" t="s">
        <v>126</v>
      </c>
      <c r="K17" s="217">
        <v>2278.4650000000001</v>
      </c>
      <c r="L17" s="217">
        <v>1436.2809999999999</v>
      </c>
      <c r="M17" s="217">
        <v>1399.761</v>
      </c>
      <c r="N17" s="217">
        <v>36.520000000000003</v>
      </c>
      <c r="O17" s="217">
        <v>842.18299999999999</v>
      </c>
      <c r="P17" s="7">
        <v>233.988</v>
      </c>
      <c r="Q17" s="7">
        <v>233.988</v>
      </c>
    </row>
    <row r="18" spans="1:17" ht="15" customHeight="1">
      <c r="A18" s="245" t="s">
        <v>257</v>
      </c>
      <c r="B18" s="46">
        <v>2025.1770000000001</v>
      </c>
      <c r="C18" s="46">
        <v>1339.69</v>
      </c>
      <c r="D18" s="46">
        <v>1295.847</v>
      </c>
      <c r="E18" s="46">
        <v>43.843000000000004</v>
      </c>
      <c r="F18" s="46">
        <v>287.791</v>
      </c>
      <c r="G18" s="157"/>
      <c r="J18" s="7" t="s">
        <v>127</v>
      </c>
      <c r="K18" s="217">
        <v>3084.8220000000001</v>
      </c>
      <c r="L18" s="217">
        <v>2151.41</v>
      </c>
      <c r="M18" s="217">
        <v>2038.816</v>
      </c>
      <c r="N18" s="217">
        <v>112.59400000000001</v>
      </c>
      <c r="O18" s="217">
        <v>933.41200000000003</v>
      </c>
      <c r="P18" s="7">
        <v>573.41700000000003</v>
      </c>
      <c r="Q18" s="7">
        <v>573.41700000000003</v>
      </c>
    </row>
    <row r="19" spans="1:17" ht="15" customHeight="1">
      <c r="A19" s="245" t="s">
        <v>57</v>
      </c>
      <c r="B19" s="46">
        <v>3937.154</v>
      </c>
      <c r="C19" s="46">
        <v>2443.9389999999999</v>
      </c>
      <c r="D19" s="46">
        <v>2290.8989999999999</v>
      </c>
      <c r="E19" s="46">
        <v>153.04</v>
      </c>
      <c r="F19" s="46">
        <v>637.37800000000004</v>
      </c>
      <c r="G19" s="157"/>
      <c r="J19" s="7" t="s">
        <v>128</v>
      </c>
      <c r="K19" s="217">
        <v>3168.2980000000002</v>
      </c>
      <c r="L19" s="217">
        <v>2066.2179999999998</v>
      </c>
      <c r="M19" s="217">
        <v>1941.336</v>
      </c>
      <c r="N19" s="217">
        <v>124.88200000000001</v>
      </c>
      <c r="O19" s="217">
        <v>1102.079</v>
      </c>
      <c r="P19" s="7">
        <v>374.07499999999999</v>
      </c>
      <c r="Q19" s="7">
        <v>374.07499999999999</v>
      </c>
    </row>
    <row r="20" spans="1:17" ht="15" customHeight="1">
      <c r="A20" s="245" t="s">
        <v>58</v>
      </c>
      <c r="B20" s="46">
        <v>5316.9710000000005</v>
      </c>
      <c r="C20" s="46">
        <v>3336.491</v>
      </c>
      <c r="D20" s="46">
        <v>3135.7069999999999</v>
      </c>
      <c r="E20" s="46">
        <v>200.78399999999999</v>
      </c>
      <c r="F20" s="46">
        <v>669.76700000000005</v>
      </c>
      <c r="G20" s="157"/>
      <c r="J20" s="7" t="s">
        <v>129</v>
      </c>
      <c r="K20" s="217">
        <v>2781.8319999999999</v>
      </c>
      <c r="L20" s="217">
        <v>1822.9670000000001</v>
      </c>
      <c r="M20" s="217">
        <v>1781.8790000000001</v>
      </c>
      <c r="N20" s="217">
        <v>41.088000000000001</v>
      </c>
      <c r="O20" s="217">
        <v>958.86500000000001</v>
      </c>
      <c r="P20" s="7">
        <v>445.94299999999998</v>
      </c>
      <c r="Q20" s="7">
        <v>445.94299999999998</v>
      </c>
    </row>
    <row r="21" spans="1:17" ht="15" customHeight="1">
      <c r="A21" s="245" t="s">
        <v>59</v>
      </c>
      <c r="B21" s="46">
        <v>5057.8159999999998</v>
      </c>
      <c r="C21" s="46">
        <v>3442.1840000000002</v>
      </c>
      <c r="D21" s="46">
        <v>3220.8119999999999</v>
      </c>
      <c r="E21" s="46">
        <v>221.37200000000001</v>
      </c>
      <c r="F21" s="46">
        <v>609.51</v>
      </c>
      <c r="G21" s="157"/>
      <c r="J21" s="7" t="s">
        <v>267</v>
      </c>
      <c r="K21" s="217">
        <v>1777.48</v>
      </c>
      <c r="L21" s="217">
        <v>1164.097</v>
      </c>
      <c r="M21" s="217">
        <v>1088.3050000000001</v>
      </c>
      <c r="N21" s="217">
        <v>75.790999999999997</v>
      </c>
      <c r="O21" s="217">
        <v>613.38300000000004</v>
      </c>
      <c r="P21" s="7">
        <v>259.97500000000002</v>
      </c>
      <c r="Q21" s="7">
        <v>259.97500000000002</v>
      </c>
    </row>
    <row r="22" spans="1:17" ht="15" customHeight="1">
      <c r="A22" s="245" t="s">
        <v>60</v>
      </c>
      <c r="B22" s="46">
        <v>0</v>
      </c>
      <c r="C22" s="46">
        <v>0</v>
      </c>
      <c r="D22" s="46">
        <v>0</v>
      </c>
      <c r="E22" s="46">
        <v>0</v>
      </c>
      <c r="F22" s="46">
        <v>0</v>
      </c>
      <c r="G22" s="157"/>
      <c r="J22" s="7" t="s">
        <v>130</v>
      </c>
      <c r="K22" s="217">
        <v>2380.335</v>
      </c>
      <c r="L22" s="217">
        <v>1328.4850000000001</v>
      </c>
      <c r="M22" s="217">
        <v>1292.472</v>
      </c>
      <c r="N22" s="217">
        <v>36.012999999999998</v>
      </c>
      <c r="O22" s="217">
        <v>1051.8499999999999</v>
      </c>
      <c r="P22" s="7">
        <v>141.62299999999999</v>
      </c>
      <c r="Q22" s="7">
        <v>141.62299999999999</v>
      </c>
    </row>
    <row r="23" spans="1:17" ht="15" customHeight="1">
      <c r="A23" s="245" t="s">
        <v>114</v>
      </c>
      <c r="B23" s="46">
        <v>2278.4650000000001</v>
      </c>
      <c r="C23" s="46">
        <v>1436.2809999999999</v>
      </c>
      <c r="D23" s="46">
        <v>1399.761</v>
      </c>
      <c r="E23" s="46">
        <v>36.520000000000003</v>
      </c>
      <c r="F23" s="46">
        <v>233.988</v>
      </c>
      <c r="G23" s="157"/>
    </row>
    <row r="24" spans="1:17" ht="15" customHeight="1">
      <c r="A24" s="245" t="s">
        <v>61</v>
      </c>
      <c r="B24" s="46">
        <v>3084.8220000000001</v>
      </c>
      <c r="C24" s="46">
        <v>2151.41</v>
      </c>
      <c r="D24" s="46">
        <v>2038.816</v>
      </c>
      <c r="E24" s="46">
        <v>112.59400000000001</v>
      </c>
      <c r="F24" s="46">
        <v>573.41700000000003</v>
      </c>
      <c r="G24" s="157"/>
    </row>
    <row r="25" spans="1:17" ht="15" customHeight="1">
      <c r="A25" s="245" t="s">
        <v>62</v>
      </c>
      <c r="B25" s="46">
        <v>3168.2980000000002</v>
      </c>
      <c r="C25" s="46">
        <v>2066.2179999999998</v>
      </c>
      <c r="D25" s="46">
        <v>1941.336</v>
      </c>
      <c r="E25" s="46">
        <v>124.88200000000001</v>
      </c>
      <c r="F25" s="46">
        <v>374.07499999999999</v>
      </c>
      <c r="G25" s="157"/>
    </row>
    <row r="26" spans="1:17" ht="15" customHeight="1">
      <c r="A26" s="245" t="s">
        <v>63</v>
      </c>
      <c r="B26" s="46">
        <v>2781.8319999999999</v>
      </c>
      <c r="C26" s="46">
        <v>1822.9670000000001</v>
      </c>
      <c r="D26" s="46">
        <v>1781.8790000000001</v>
      </c>
      <c r="E26" s="46">
        <v>41.088000000000001</v>
      </c>
      <c r="F26" s="46">
        <v>445.94299999999998</v>
      </c>
      <c r="G26" s="157"/>
    </row>
    <row r="27" spans="1:17" ht="15" customHeight="1">
      <c r="A27" s="245" t="s">
        <v>135</v>
      </c>
      <c r="B27" s="46">
        <v>1777.48</v>
      </c>
      <c r="C27" s="46">
        <v>1164.097</v>
      </c>
      <c r="D27" s="46">
        <v>1088.3050000000001</v>
      </c>
      <c r="E27" s="46">
        <v>75.790999999999997</v>
      </c>
      <c r="F27" s="46">
        <v>259.97500000000002</v>
      </c>
      <c r="G27" s="157"/>
    </row>
    <row r="28" spans="1:17" ht="15" customHeight="1">
      <c r="A28" s="245" t="s">
        <v>175</v>
      </c>
      <c r="B28" s="46">
        <v>2380.335</v>
      </c>
      <c r="C28" s="46">
        <v>1328.4850000000001</v>
      </c>
      <c r="D28" s="46">
        <v>1292.472</v>
      </c>
      <c r="E28" s="46">
        <v>36.012999999999998</v>
      </c>
      <c r="F28" s="46">
        <v>141.62299999999999</v>
      </c>
      <c r="G28" s="157"/>
    </row>
    <row r="29" spans="1:17" ht="7.5" customHeight="1">
      <c r="A29" s="242"/>
      <c r="B29" s="158"/>
      <c r="C29" s="159"/>
      <c r="D29" s="160"/>
      <c r="E29" s="159"/>
      <c r="F29" s="126"/>
      <c r="G29" s="127"/>
    </row>
    <row r="30" spans="1:17" ht="7.5" customHeight="1">
      <c r="A30" s="127"/>
      <c r="B30" s="161"/>
      <c r="C30" s="162"/>
      <c r="D30" s="162"/>
      <c r="E30" s="162"/>
      <c r="F30" s="127"/>
      <c r="G30" s="127"/>
    </row>
    <row r="31" spans="1:17" ht="15" customHeight="1">
      <c r="A31" s="231" t="s">
        <v>415</v>
      </c>
      <c r="B31" s="163"/>
    </row>
    <row r="32" spans="1:17" ht="15" customHeight="1">
      <c r="A32" s="218" t="s">
        <v>417</v>
      </c>
      <c r="B32" s="163"/>
    </row>
    <row r="33" spans="1:10" ht="15" customHeight="1">
      <c r="A33" s="218" t="s">
        <v>418</v>
      </c>
      <c r="B33" s="163"/>
    </row>
    <row r="34" spans="1:10" ht="15" customHeight="1">
      <c r="A34" s="230" t="s">
        <v>416</v>
      </c>
      <c r="B34" s="163"/>
    </row>
    <row r="35" spans="1:10" ht="14.25" customHeight="1">
      <c r="B35" s="163"/>
    </row>
    <row r="36" spans="1:10" ht="15" customHeight="1">
      <c r="A36" s="147"/>
      <c r="B36" s="163"/>
    </row>
    <row r="38" spans="1:10" ht="15" customHeight="1">
      <c r="A38" s="287" t="s">
        <v>414</v>
      </c>
      <c r="B38" s="287"/>
      <c r="C38" s="287"/>
      <c r="D38" s="287"/>
      <c r="E38" s="287"/>
      <c r="F38" s="287"/>
    </row>
    <row r="39" spans="1:10" ht="7.5" customHeight="1">
      <c r="A39" s="151"/>
      <c r="B39" s="151"/>
      <c r="C39" s="151"/>
      <c r="D39" s="151"/>
      <c r="E39" s="151"/>
    </row>
    <row r="40" spans="1:10" ht="15" customHeight="1">
      <c r="A40" s="288" t="s">
        <v>0</v>
      </c>
      <c r="B40" s="288"/>
      <c r="C40" s="288"/>
      <c r="D40" s="288"/>
      <c r="E40" s="288"/>
      <c r="F40" s="288"/>
    </row>
    <row r="41" spans="1:10" ht="7.5" customHeight="1">
      <c r="A41" s="243"/>
      <c r="B41" s="126"/>
    </row>
    <row r="42" spans="1:10" ht="15" customHeight="1">
      <c r="A42" s="269" t="s">
        <v>44</v>
      </c>
      <c r="B42" s="244" t="s">
        <v>36</v>
      </c>
      <c r="C42" s="290" t="s">
        <v>45</v>
      </c>
      <c r="D42" s="290" t="s">
        <v>39</v>
      </c>
      <c r="E42" s="290" t="s">
        <v>40</v>
      </c>
      <c r="F42" s="290" t="s">
        <v>47</v>
      </c>
      <c r="J42" s="138"/>
    </row>
    <row r="43" spans="1:10" ht="15" customHeight="1">
      <c r="A43" s="289"/>
      <c r="B43" s="153" t="s">
        <v>37</v>
      </c>
      <c r="C43" s="274"/>
      <c r="D43" s="274"/>
      <c r="E43" s="274"/>
      <c r="F43" s="274"/>
    </row>
    <row r="44" spans="1:10" ht="15" customHeight="1">
      <c r="A44" s="289"/>
      <c r="B44" s="153" t="s">
        <v>38</v>
      </c>
      <c r="C44" s="274"/>
      <c r="D44" s="274"/>
      <c r="E44" s="274"/>
      <c r="F44" s="274"/>
    </row>
    <row r="45" spans="1:10" ht="15" customHeight="1">
      <c r="A45" s="271"/>
      <c r="B45" s="243" t="s">
        <v>31</v>
      </c>
      <c r="C45" s="275"/>
      <c r="D45" s="275"/>
      <c r="E45" s="275"/>
      <c r="F45" s="275"/>
    </row>
    <row r="46" spans="1:10" ht="15" customHeight="1">
      <c r="A46" s="154"/>
      <c r="B46" s="155"/>
      <c r="C46" s="155"/>
      <c r="D46" s="155"/>
      <c r="E46" s="155"/>
      <c r="F46" s="155"/>
    </row>
    <row r="47" spans="1:10" ht="15" customHeight="1">
      <c r="A47" s="247" t="s">
        <v>50</v>
      </c>
      <c r="B47" s="178">
        <v>62870.194000000003</v>
      </c>
      <c r="C47" s="226">
        <f t="shared" ref="C47:D62" si="0">C10/B10*100</f>
        <v>63.766513906414858</v>
      </c>
      <c r="D47" s="226">
        <f t="shared" si="0"/>
        <v>93.426389651857207</v>
      </c>
      <c r="E47" s="226">
        <f t="shared" ref="E47:F47" si="1">E10/C10*100</f>
        <v>6.5736103481427888</v>
      </c>
      <c r="F47" s="226">
        <f t="shared" si="1"/>
        <v>17.482687515141599</v>
      </c>
    </row>
    <row r="48" spans="1:10" ht="15" customHeight="1">
      <c r="A48" s="246"/>
      <c r="C48" s="204"/>
      <c r="D48" s="226"/>
      <c r="E48" s="204"/>
      <c r="F48" s="204"/>
    </row>
    <row r="49" spans="1:6" ht="15" customHeight="1">
      <c r="A49" s="245" t="s">
        <v>119</v>
      </c>
      <c r="B49" s="46">
        <v>8211.0519999999997</v>
      </c>
      <c r="C49" s="200">
        <f t="shared" si="0"/>
        <v>62.732729009632379</v>
      </c>
      <c r="D49" s="200">
        <f t="shared" si="0"/>
        <v>90.722356381273826</v>
      </c>
      <c r="E49" s="200">
        <f t="shared" ref="E49:F64" si="2">E12/C12*100</f>
        <v>9.2776436187261666</v>
      </c>
      <c r="F49" s="200">
        <f t="shared" si="2"/>
        <v>8.336329187926534</v>
      </c>
    </row>
    <row r="50" spans="1:6" ht="15" customHeight="1">
      <c r="A50" s="245" t="s">
        <v>137</v>
      </c>
      <c r="B50" s="46">
        <v>1182.4939999999999</v>
      </c>
      <c r="C50" s="200">
        <f t="shared" si="0"/>
        <v>66.858859326136127</v>
      </c>
      <c r="D50" s="200">
        <f t="shared" si="0"/>
        <v>94.732747956620415</v>
      </c>
      <c r="E50" s="200">
        <f t="shared" si="2"/>
        <v>5.2672520433796022</v>
      </c>
      <c r="F50" s="200">
        <f t="shared" si="2"/>
        <v>15.519674641736062</v>
      </c>
    </row>
    <row r="51" spans="1:6" ht="15" customHeight="1">
      <c r="A51" s="245" t="s">
        <v>54</v>
      </c>
      <c r="B51" s="46">
        <v>3582.5650000000001</v>
      </c>
      <c r="C51" s="200">
        <f t="shared" si="0"/>
        <v>61.057063863460961</v>
      </c>
      <c r="D51" s="200">
        <f t="shared" si="0"/>
        <v>91.460216173564248</v>
      </c>
      <c r="E51" s="200">
        <f t="shared" si="2"/>
        <v>8.5397838264357517</v>
      </c>
      <c r="F51" s="200">
        <f t="shared" si="2"/>
        <v>15.569709023602313</v>
      </c>
    </row>
    <row r="52" spans="1:6" ht="15" customHeight="1">
      <c r="A52" s="245" t="s">
        <v>55</v>
      </c>
      <c r="B52" s="46">
        <v>2332.1590000000001</v>
      </c>
      <c r="C52" s="200">
        <f t="shared" si="0"/>
        <v>66.46137763334319</v>
      </c>
      <c r="D52" s="200">
        <f t="shared" si="0"/>
        <v>97.358942183311441</v>
      </c>
      <c r="E52" s="200">
        <f t="shared" si="2"/>
        <v>2.6410578166885483</v>
      </c>
      <c r="F52" s="200">
        <f t="shared" si="2"/>
        <v>12.946829427009989</v>
      </c>
    </row>
    <row r="53" spans="1:6" ht="15" customHeight="1">
      <c r="A53" s="245" t="s">
        <v>56</v>
      </c>
      <c r="B53" s="46">
        <v>7244.4549999999999</v>
      </c>
      <c r="C53" s="200">
        <f t="shared" si="0"/>
        <v>60.681403915132336</v>
      </c>
      <c r="D53" s="200">
        <f t="shared" si="0"/>
        <v>91.526458944726812</v>
      </c>
      <c r="E53" s="200">
        <f t="shared" si="2"/>
        <v>8.4735410552731931</v>
      </c>
      <c r="F53" s="200">
        <f t="shared" si="2"/>
        <v>9.4670435489968163</v>
      </c>
    </row>
    <row r="54" spans="1:6" ht="15" customHeight="1">
      <c r="A54" s="245" t="s">
        <v>256</v>
      </c>
      <c r="B54" s="46">
        <v>8509.1200000000008</v>
      </c>
      <c r="C54" s="200">
        <f t="shared" si="0"/>
        <v>64.440494434207068</v>
      </c>
      <c r="D54" s="200">
        <f t="shared" si="0"/>
        <v>91.434549038638821</v>
      </c>
      <c r="E54" s="200">
        <f t="shared" si="2"/>
        <v>8.565450961361174</v>
      </c>
      <c r="F54" s="200">
        <f t="shared" si="2"/>
        <v>18.370974587765236</v>
      </c>
    </row>
    <row r="55" spans="1:6" ht="15" customHeight="1">
      <c r="A55" s="245" t="s">
        <v>257</v>
      </c>
      <c r="B55" s="46">
        <v>2025.1770000000001</v>
      </c>
      <c r="C55" s="200">
        <f t="shared" si="0"/>
        <v>66.151748711347196</v>
      </c>
      <c r="D55" s="200">
        <f t="shared" si="0"/>
        <v>96.727377229060451</v>
      </c>
      <c r="E55" s="200">
        <f t="shared" si="2"/>
        <v>3.2726227709395457</v>
      </c>
      <c r="F55" s="200">
        <f t="shared" si="2"/>
        <v>22.208717541499883</v>
      </c>
    </row>
    <row r="56" spans="1:6" ht="15" customHeight="1">
      <c r="A56" s="245" t="s">
        <v>57</v>
      </c>
      <c r="B56" s="46">
        <v>3937.154</v>
      </c>
      <c r="C56" s="200">
        <f t="shared" si="0"/>
        <v>62.073746670818565</v>
      </c>
      <c r="D56" s="200">
        <f t="shared" si="0"/>
        <v>93.737977911887327</v>
      </c>
      <c r="E56" s="200">
        <f t="shared" si="2"/>
        <v>6.2620220881126745</v>
      </c>
      <c r="F56" s="200">
        <f t="shared" si="2"/>
        <v>27.822178105625785</v>
      </c>
    </row>
    <row r="57" spans="1:6" ht="15" customHeight="1">
      <c r="A57" s="245" t="s">
        <v>58</v>
      </c>
      <c r="B57" s="46">
        <v>5316.9710000000005</v>
      </c>
      <c r="C57" s="200">
        <f t="shared" si="0"/>
        <v>62.751724619148753</v>
      </c>
      <c r="D57" s="200">
        <f t="shared" si="0"/>
        <v>93.982180680241598</v>
      </c>
      <c r="E57" s="200">
        <f t="shared" si="2"/>
        <v>6.0178193197583925</v>
      </c>
      <c r="F57" s="200">
        <f t="shared" si="2"/>
        <v>21.35936170056705</v>
      </c>
    </row>
    <row r="58" spans="1:6" ht="15" customHeight="1">
      <c r="A58" s="245" t="s">
        <v>59</v>
      </c>
      <c r="B58" s="46">
        <v>5057.8159999999998</v>
      </c>
      <c r="C58" s="200">
        <f t="shared" si="0"/>
        <v>68.056726460590895</v>
      </c>
      <c r="D58" s="200">
        <f t="shared" si="0"/>
        <v>93.56885047400138</v>
      </c>
      <c r="E58" s="200">
        <f t="shared" si="2"/>
        <v>6.4311495259986096</v>
      </c>
      <c r="F58" s="200">
        <f t="shared" si="2"/>
        <v>18.924109820753277</v>
      </c>
    </row>
    <row r="59" spans="1:6" ht="15" customHeight="1">
      <c r="A59" s="245" t="s">
        <v>60</v>
      </c>
      <c r="B59" s="36" t="s">
        <v>160</v>
      </c>
      <c r="C59" s="36" t="s">
        <v>160</v>
      </c>
      <c r="D59" s="36" t="s">
        <v>160</v>
      </c>
      <c r="E59" s="36" t="s">
        <v>160</v>
      </c>
      <c r="F59" s="36" t="s">
        <v>160</v>
      </c>
    </row>
    <row r="60" spans="1:6" ht="15" customHeight="1">
      <c r="A60" s="245" t="s">
        <v>114</v>
      </c>
      <c r="B60" s="46">
        <v>2278.4650000000001</v>
      </c>
      <c r="C60" s="200">
        <f t="shared" si="0"/>
        <v>63.037220233797754</v>
      </c>
      <c r="D60" s="200">
        <f t="shared" si="0"/>
        <v>97.457322069984912</v>
      </c>
      <c r="E60" s="200">
        <f t="shared" si="2"/>
        <v>2.5426779300150879</v>
      </c>
      <c r="F60" s="200">
        <f t="shared" si="2"/>
        <v>16.716282279617737</v>
      </c>
    </row>
    <row r="61" spans="1:6" ht="15" customHeight="1">
      <c r="A61" s="245" t="s">
        <v>61</v>
      </c>
      <c r="B61" s="46">
        <v>3084.8220000000001</v>
      </c>
      <c r="C61" s="200">
        <f t="shared" si="0"/>
        <v>69.741787370551677</v>
      </c>
      <c r="D61" s="200">
        <f t="shared" si="0"/>
        <v>94.76650196847649</v>
      </c>
      <c r="E61" s="200">
        <f t="shared" si="2"/>
        <v>5.2334980315235136</v>
      </c>
      <c r="F61" s="200">
        <f t="shared" si="2"/>
        <v>28.125</v>
      </c>
    </row>
    <row r="62" spans="1:6" ht="15" customHeight="1">
      <c r="A62" s="245" t="s">
        <v>62</v>
      </c>
      <c r="B62" s="46">
        <v>3168.2980000000002</v>
      </c>
      <c r="C62" s="200">
        <f t="shared" si="0"/>
        <v>65.215393248993621</v>
      </c>
      <c r="D62" s="200">
        <f t="shared" si="0"/>
        <v>93.956010450010609</v>
      </c>
      <c r="E62" s="200">
        <f t="shared" si="2"/>
        <v>6.0439895499894014</v>
      </c>
      <c r="F62" s="200">
        <f t="shared" si="2"/>
        <v>19.26894674595227</v>
      </c>
    </row>
    <row r="63" spans="1:6" ht="15" customHeight="1">
      <c r="A63" s="245" t="s">
        <v>63</v>
      </c>
      <c r="B63" s="46">
        <v>2781.8319999999999</v>
      </c>
      <c r="C63" s="200">
        <f t="shared" ref="C63:D65" si="3">C26/B26*100</f>
        <v>65.531167949753979</v>
      </c>
      <c r="D63" s="200">
        <f t="shared" si="3"/>
        <v>97.746091947906905</v>
      </c>
      <c r="E63" s="200">
        <f t="shared" si="2"/>
        <v>2.2539080520930987</v>
      </c>
      <c r="F63" s="200">
        <f t="shared" si="2"/>
        <v>25.026559042449009</v>
      </c>
    </row>
    <row r="64" spans="1:6" ht="15" customHeight="1">
      <c r="A64" s="245" t="s">
        <v>135</v>
      </c>
      <c r="B64" s="46">
        <v>1777.48</v>
      </c>
      <c r="C64" s="200">
        <f t="shared" si="3"/>
        <v>65.491426063865703</v>
      </c>
      <c r="D64" s="200">
        <f t="shared" si="3"/>
        <v>93.489202360284423</v>
      </c>
      <c r="E64" s="200">
        <f t="shared" si="2"/>
        <v>6.5107117362212943</v>
      </c>
      <c r="F64" s="200">
        <f t="shared" si="2"/>
        <v>23.888064467221966</v>
      </c>
    </row>
    <row r="65" spans="1:6" ht="15" customHeight="1">
      <c r="A65" s="245" t="s">
        <v>175</v>
      </c>
      <c r="B65" s="46">
        <v>2380.335</v>
      </c>
      <c r="C65" s="200">
        <f t="shared" si="3"/>
        <v>55.810841751266103</v>
      </c>
      <c r="D65" s="200">
        <f t="shared" si="3"/>
        <v>97.289167736180687</v>
      </c>
      <c r="E65" s="200">
        <f t="shared" ref="E65:F65" si="4">E28/C28*100</f>
        <v>2.710832263819313</v>
      </c>
      <c r="F65" s="200">
        <f t="shared" si="4"/>
        <v>10.957529447446444</v>
      </c>
    </row>
    <row r="66" spans="1:6" ht="7.5" customHeight="1">
      <c r="A66" s="242"/>
      <c r="B66" s="158"/>
      <c r="C66" s="159"/>
      <c r="D66" s="160"/>
      <c r="E66" s="159"/>
      <c r="F66" s="126"/>
    </row>
    <row r="67" spans="1:6" ht="7.5" customHeight="1">
      <c r="A67" s="127"/>
      <c r="B67" s="161"/>
      <c r="C67" s="162"/>
      <c r="D67" s="162"/>
      <c r="E67" s="162"/>
      <c r="F67" s="127"/>
    </row>
    <row r="68" spans="1:6" ht="15" customHeight="1">
      <c r="A68" s="231" t="s">
        <v>415</v>
      </c>
      <c r="B68" s="163"/>
    </row>
    <row r="69" spans="1:6" ht="15" customHeight="1">
      <c r="A69" s="218" t="s">
        <v>417</v>
      </c>
      <c r="B69" s="163"/>
    </row>
    <row r="70" spans="1:6" ht="15" customHeight="1">
      <c r="A70" s="218" t="s">
        <v>400</v>
      </c>
      <c r="B70" s="163"/>
    </row>
    <row r="71" spans="1:6" ht="15" customHeight="1">
      <c r="A71" s="180" t="s">
        <v>416</v>
      </c>
    </row>
    <row r="73" spans="1:6" ht="15" customHeight="1">
      <c r="A73" s="218"/>
    </row>
    <row r="74" spans="1:6" ht="15" customHeight="1">
      <c r="A74" s="218"/>
    </row>
    <row r="76" spans="1:6" ht="15" customHeight="1">
      <c r="B76" s="138" t="s">
        <v>404</v>
      </c>
      <c r="D76" s="138" t="s">
        <v>405</v>
      </c>
      <c r="F76" s="138" t="s">
        <v>406</v>
      </c>
    </row>
    <row r="77" spans="1:6" ht="15" customHeight="1">
      <c r="A77" s="252" t="s">
        <v>61</v>
      </c>
      <c r="B77" s="254">
        <v>69.741787370551677</v>
      </c>
      <c r="C77" s="252" t="s">
        <v>63</v>
      </c>
      <c r="D77" s="254">
        <v>97.746091947906905</v>
      </c>
      <c r="E77" s="252" t="s">
        <v>119</v>
      </c>
      <c r="F77" s="254">
        <v>9.2776436187261666</v>
      </c>
    </row>
    <row r="78" spans="1:6" ht="15" customHeight="1">
      <c r="A78" s="252" t="s">
        <v>59</v>
      </c>
      <c r="B78" s="254">
        <v>68.056726460590895</v>
      </c>
      <c r="C78" s="252" t="s">
        <v>114</v>
      </c>
      <c r="D78" s="254">
        <v>97.457322069984912</v>
      </c>
      <c r="E78" s="252" t="s">
        <v>256</v>
      </c>
      <c r="F78" s="254">
        <v>8.565450961361174</v>
      </c>
    </row>
    <row r="79" spans="1:6" ht="15" customHeight="1">
      <c r="A79" s="252" t="s">
        <v>137</v>
      </c>
      <c r="B79" s="254">
        <v>66.858859326136127</v>
      </c>
      <c r="C79" s="252" t="s">
        <v>55</v>
      </c>
      <c r="D79" s="254">
        <v>97.358942183311441</v>
      </c>
      <c r="E79" s="252" t="s">
        <v>54</v>
      </c>
      <c r="F79" s="254">
        <v>8.5397838264357517</v>
      </c>
    </row>
    <row r="80" spans="1:6" ht="15" customHeight="1">
      <c r="A80" s="252" t="s">
        <v>55</v>
      </c>
      <c r="B80" s="254">
        <v>66.46137763334319</v>
      </c>
      <c r="C80" s="252" t="s">
        <v>175</v>
      </c>
      <c r="D80" s="254">
        <v>97.289167736180687</v>
      </c>
      <c r="E80" s="252" t="s">
        <v>56</v>
      </c>
      <c r="F80" s="254">
        <v>8.4735410552731931</v>
      </c>
    </row>
    <row r="81" spans="1:6" ht="15" customHeight="1">
      <c r="A81" s="252" t="s">
        <v>257</v>
      </c>
      <c r="B81" s="254">
        <v>66.151748711347196</v>
      </c>
      <c r="C81" s="252" t="s">
        <v>257</v>
      </c>
      <c r="D81" s="254">
        <v>96.727377229060451</v>
      </c>
      <c r="E81" s="252" t="s">
        <v>135</v>
      </c>
      <c r="F81" s="254">
        <v>6.5107117362212943</v>
      </c>
    </row>
    <row r="82" spans="1:6" ht="15" customHeight="1">
      <c r="A82" s="252" t="s">
        <v>63</v>
      </c>
      <c r="B82" s="254">
        <v>65.531167949753979</v>
      </c>
      <c r="C82" s="252" t="s">
        <v>61</v>
      </c>
      <c r="D82" s="254">
        <v>94.76650196847649</v>
      </c>
      <c r="E82" s="252" t="s">
        <v>59</v>
      </c>
      <c r="F82" s="254">
        <v>6.4311495259986096</v>
      </c>
    </row>
    <row r="83" spans="1:6" ht="15" customHeight="1">
      <c r="A83" s="252" t="s">
        <v>135</v>
      </c>
      <c r="B83" s="254">
        <v>65.491426063865703</v>
      </c>
      <c r="C83" s="252" t="s">
        <v>137</v>
      </c>
      <c r="D83" s="254">
        <v>94.732747956620415</v>
      </c>
      <c r="E83" s="252" t="s">
        <v>57</v>
      </c>
      <c r="F83" s="254">
        <v>6.2620220881126745</v>
      </c>
    </row>
    <row r="84" spans="1:6" ht="15" customHeight="1">
      <c r="A84" s="252" t="s">
        <v>62</v>
      </c>
      <c r="B84" s="254">
        <v>65.215393248993621</v>
      </c>
      <c r="C84" s="252" t="s">
        <v>58</v>
      </c>
      <c r="D84" s="254">
        <v>93.982180680241598</v>
      </c>
      <c r="E84" s="252" t="s">
        <v>62</v>
      </c>
      <c r="F84" s="254">
        <v>6.0439895499894014</v>
      </c>
    </row>
    <row r="85" spans="1:6" ht="15" customHeight="1">
      <c r="A85" s="252" t="s">
        <v>256</v>
      </c>
      <c r="B85" s="254">
        <v>64.440494434207068</v>
      </c>
      <c r="C85" s="252" t="s">
        <v>62</v>
      </c>
      <c r="D85" s="254">
        <v>93.956010450010609</v>
      </c>
      <c r="E85" s="252" t="s">
        <v>58</v>
      </c>
      <c r="F85" s="254">
        <v>6.0178193197583925</v>
      </c>
    </row>
    <row r="86" spans="1:6" ht="15" customHeight="1">
      <c r="A86" s="252" t="s">
        <v>114</v>
      </c>
      <c r="B86" s="254">
        <v>63.037220233797754</v>
      </c>
      <c r="C86" s="252" t="s">
        <v>57</v>
      </c>
      <c r="D86" s="254">
        <v>93.737977911887327</v>
      </c>
      <c r="E86" s="252" t="s">
        <v>137</v>
      </c>
      <c r="F86" s="254">
        <v>5.2672520433796022</v>
      </c>
    </row>
    <row r="87" spans="1:6" ht="15" customHeight="1">
      <c r="A87" s="252" t="s">
        <v>58</v>
      </c>
      <c r="B87" s="254">
        <v>62.751724619148753</v>
      </c>
      <c r="C87" s="252" t="s">
        <v>59</v>
      </c>
      <c r="D87" s="254">
        <v>93.56885047400138</v>
      </c>
      <c r="E87" s="252" t="s">
        <v>61</v>
      </c>
      <c r="F87" s="254">
        <v>5.2334980315235136</v>
      </c>
    </row>
    <row r="88" spans="1:6" ht="15" customHeight="1">
      <c r="A88" s="252" t="s">
        <v>119</v>
      </c>
      <c r="B88" s="254">
        <v>62.732729009632379</v>
      </c>
      <c r="C88" s="252" t="s">
        <v>135</v>
      </c>
      <c r="D88" s="254">
        <v>93.489202360284423</v>
      </c>
      <c r="E88" s="252" t="s">
        <v>257</v>
      </c>
      <c r="F88" s="254">
        <v>3.2726227709395457</v>
      </c>
    </row>
    <row r="89" spans="1:6" ht="15" customHeight="1">
      <c r="A89" s="252" t="s">
        <v>57</v>
      </c>
      <c r="B89" s="254">
        <v>62.073746670818565</v>
      </c>
      <c r="C89" s="252" t="s">
        <v>56</v>
      </c>
      <c r="D89" s="254">
        <v>91.526458944726812</v>
      </c>
      <c r="E89" s="252" t="s">
        <v>175</v>
      </c>
      <c r="F89" s="254">
        <v>2.710832263819313</v>
      </c>
    </row>
    <row r="90" spans="1:6" ht="15" customHeight="1">
      <c r="A90" s="252" t="s">
        <v>54</v>
      </c>
      <c r="B90" s="254">
        <v>61.057063863460961</v>
      </c>
      <c r="C90" s="252" t="s">
        <v>54</v>
      </c>
      <c r="D90" s="254">
        <v>91.460216173564248</v>
      </c>
      <c r="E90" s="252" t="s">
        <v>55</v>
      </c>
      <c r="F90" s="254">
        <v>2.6410578166885483</v>
      </c>
    </row>
    <row r="91" spans="1:6" ht="15" customHeight="1">
      <c r="A91" s="252" t="s">
        <v>56</v>
      </c>
      <c r="B91" s="254">
        <v>60.681403915132336</v>
      </c>
      <c r="C91" s="252" t="s">
        <v>256</v>
      </c>
      <c r="D91" s="254">
        <v>91.434549038638821</v>
      </c>
      <c r="E91" s="252" t="s">
        <v>114</v>
      </c>
      <c r="F91" s="254">
        <v>2.5426779300150879</v>
      </c>
    </row>
    <row r="92" spans="1:6" ht="15" customHeight="1">
      <c r="A92" s="252" t="s">
        <v>175</v>
      </c>
      <c r="B92" s="254">
        <v>55.810841751266103</v>
      </c>
      <c r="C92" s="252" t="s">
        <v>119</v>
      </c>
      <c r="D92" s="254">
        <v>90.722356381273826</v>
      </c>
      <c r="E92" s="252" t="s">
        <v>63</v>
      </c>
      <c r="F92" s="254">
        <v>2.2539080520930987</v>
      </c>
    </row>
    <row r="93" spans="1:6" ht="15" customHeight="1">
      <c r="A93" s="252" t="s">
        <v>60</v>
      </c>
      <c r="B93" s="255">
        <v>0</v>
      </c>
      <c r="C93" s="252" t="s">
        <v>60</v>
      </c>
      <c r="D93" s="255">
        <v>0</v>
      </c>
      <c r="E93" s="252" t="s">
        <v>60</v>
      </c>
      <c r="F93" s="255">
        <v>0</v>
      </c>
    </row>
    <row r="94" spans="1:6" ht="15" customHeight="1">
      <c r="A94" s="245"/>
      <c r="B94" s="200"/>
      <c r="C94" s="245"/>
      <c r="D94" s="200"/>
      <c r="E94" s="245"/>
      <c r="F94" s="200"/>
    </row>
    <row r="95" spans="1:6" ht="15" customHeight="1">
      <c r="A95" s="245"/>
      <c r="B95" s="226" t="s">
        <v>407</v>
      </c>
      <c r="C95" s="245"/>
      <c r="D95" s="200"/>
      <c r="E95" s="245"/>
      <c r="F95" s="200"/>
    </row>
    <row r="96" spans="1:6" ht="15" customHeight="1">
      <c r="A96" s="252" t="s">
        <v>61</v>
      </c>
      <c r="B96" s="200">
        <v>28.125</v>
      </c>
      <c r="C96" s="245"/>
      <c r="D96" s="200"/>
      <c r="E96" s="245"/>
      <c r="F96" s="200"/>
    </row>
    <row r="97" spans="1:6" ht="15" customHeight="1">
      <c r="A97" s="252" t="s">
        <v>57</v>
      </c>
      <c r="B97" s="200">
        <v>27.822178105625785</v>
      </c>
      <c r="C97" s="245"/>
      <c r="D97" s="200"/>
      <c r="E97" s="245"/>
      <c r="F97" s="200"/>
    </row>
    <row r="98" spans="1:6" ht="15" customHeight="1">
      <c r="A98" s="252" t="s">
        <v>63</v>
      </c>
      <c r="B98" s="200">
        <v>25.026559042449009</v>
      </c>
      <c r="C98" s="245"/>
      <c r="D98" s="200"/>
      <c r="E98" s="245"/>
      <c r="F98" s="200"/>
    </row>
    <row r="99" spans="1:6" ht="15" customHeight="1">
      <c r="A99" s="252" t="s">
        <v>135</v>
      </c>
      <c r="B99" s="200">
        <v>23.888064467221966</v>
      </c>
      <c r="C99" s="245"/>
      <c r="D99" s="200"/>
      <c r="E99" s="245"/>
      <c r="F99" s="200"/>
    </row>
    <row r="100" spans="1:6" ht="15" customHeight="1">
      <c r="A100" s="252" t="s">
        <v>257</v>
      </c>
      <c r="B100" s="200">
        <v>22.208717541499883</v>
      </c>
      <c r="C100" s="245"/>
      <c r="D100" s="200"/>
      <c r="E100" s="245"/>
      <c r="F100" s="200"/>
    </row>
    <row r="101" spans="1:6" ht="15" customHeight="1">
      <c r="A101" s="252" t="s">
        <v>58</v>
      </c>
      <c r="B101" s="200">
        <v>21.35936170056705</v>
      </c>
      <c r="C101" s="245"/>
      <c r="D101" s="200"/>
      <c r="E101" s="245"/>
      <c r="F101" s="200"/>
    </row>
    <row r="102" spans="1:6" ht="15" customHeight="1">
      <c r="A102" s="252" t="s">
        <v>62</v>
      </c>
      <c r="B102" s="200">
        <v>19.26894674595227</v>
      </c>
    </row>
    <row r="103" spans="1:6" ht="15" customHeight="1">
      <c r="A103" s="252" t="s">
        <v>59</v>
      </c>
      <c r="B103" s="200">
        <v>18.924109820753277</v>
      </c>
    </row>
    <row r="104" spans="1:6" ht="15" customHeight="1">
      <c r="A104" s="252" t="s">
        <v>256</v>
      </c>
      <c r="B104" s="200">
        <v>18.370974587765236</v>
      </c>
    </row>
    <row r="105" spans="1:6" ht="15" customHeight="1">
      <c r="A105" s="252" t="s">
        <v>114</v>
      </c>
      <c r="B105" s="200">
        <v>16.716282279617737</v>
      </c>
    </row>
    <row r="106" spans="1:6" ht="15" customHeight="1">
      <c r="A106" s="252" t="s">
        <v>54</v>
      </c>
      <c r="B106" s="200">
        <v>15.569709023602313</v>
      </c>
    </row>
    <row r="107" spans="1:6" ht="15" customHeight="1">
      <c r="A107" s="252" t="s">
        <v>137</v>
      </c>
      <c r="B107" s="200">
        <v>15.519674641736062</v>
      </c>
    </row>
    <row r="108" spans="1:6" ht="15" customHeight="1">
      <c r="A108" s="252" t="s">
        <v>55</v>
      </c>
      <c r="B108" s="200">
        <v>12.946829427009989</v>
      </c>
    </row>
    <row r="109" spans="1:6" ht="15" customHeight="1">
      <c r="A109" s="252" t="s">
        <v>175</v>
      </c>
      <c r="B109" s="200">
        <v>10.957529447446444</v>
      </c>
    </row>
    <row r="110" spans="1:6" ht="15" customHeight="1">
      <c r="A110" s="252" t="s">
        <v>56</v>
      </c>
      <c r="B110" s="200">
        <v>9.4670435489968163</v>
      </c>
    </row>
    <row r="111" spans="1:6" ht="15" customHeight="1">
      <c r="A111" s="252" t="s">
        <v>119</v>
      </c>
      <c r="B111" s="200">
        <v>8.336329187926534</v>
      </c>
    </row>
    <row r="112" spans="1:6" ht="15" customHeight="1">
      <c r="A112" s="252" t="s">
        <v>60</v>
      </c>
      <c r="B112" s="37">
        <v>0</v>
      </c>
    </row>
  </sheetData>
  <sortState ref="A96:B112">
    <sortCondition descending="1" ref="B96:B112"/>
  </sortState>
  <mergeCells count="14">
    <mergeCell ref="A1:F1"/>
    <mergeCell ref="A3:F3"/>
    <mergeCell ref="A5:A8"/>
    <mergeCell ref="C5:C8"/>
    <mergeCell ref="D5:D8"/>
    <mergeCell ref="E5:E8"/>
    <mergeCell ref="F5:F8"/>
    <mergeCell ref="A38:F38"/>
    <mergeCell ref="A40:F40"/>
    <mergeCell ref="A42:A45"/>
    <mergeCell ref="C42:C45"/>
    <mergeCell ref="D42:D45"/>
    <mergeCell ref="E42:E45"/>
    <mergeCell ref="F42:F45"/>
  </mergeCells>
  <printOptions horizontalCentered="1"/>
  <pageMargins left="0.36" right="0.24" top="0.45" bottom="0.38" header="0.26" footer="0.22"/>
  <pageSetup scale="69" orientation="portrait" r:id="rId1"/>
  <headerFooter alignWithMargins="0"/>
  <colBreaks count="1" manualBreakCount="1">
    <brk id="6" max="72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O83"/>
  <sheetViews>
    <sheetView topLeftCell="E43" zoomScale="90" zoomScaleNormal="90" workbookViewId="0">
      <selection activeCell="O87" sqref="O87"/>
    </sheetView>
  </sheetViews>
  <sheetFormatPr defaultRowHeight="12.75"/>
  <cols>
    <col min="1" max="1" width="19" style="1" customWidth="1"/>
    <col min="2" max="2" width="13.875" style="1" customWidth="1"/>
    <col min="3" max="6" width="12.75" style="1" customWidth="1"/>
    <col min="7" max="8" width="9" style="1"/>
    <col min="9" max="10" width="9.125" style="1" bestFit="1" customWidth="1"/>
    <col min="11" max="11" width="12.25" style="1" customWidth="1"/>
    <col min="12" max="12" width="13.125" style="1" bestFit="1" customWidth="1"/>
    <col min="13" max="13" width="12.125" style="1" bestFit="1" customWidth="1"/>
    <col min="14" max="15" width="13.125" style="1" bestFit="1" customWidth="1"/>
    <col min="16" max="16384" width="9" style="1"/>
  </cols>
  <sheetData>
    <row r="1" spans="1:15" ht="18" customHeight="1">
      <c r="A1" s="265" t="s">
        <v>131</v>
      </c>
      <c r="B1" s="265"/>
      <c r="C1" s="265"/>
      <c r="D1" s="265"/>
      <c r="E1" s="265"/>
      <c r="F1" s="265"/>
    </row>
    <row r="2" spans="1:15" ht="18" customHeight="1">
      <c r="A2" s="265" t="s">
        <v>144</v>
      </c>
      <c r="B2" s="265"/>
      <c r="C2" s="265"/>
      <c r="D2" s="265"/>
      <c r="E2" s="265"/>
      <c r="F2" s="265"/>
    </row>
    <row r="3" spans="1:15" ht="18" customHeight="1">
      <c r="A3" s="3"/>
      <c r="B3" s="3"/>
      <c r="C3" s="3"/>
      <c r="D3" s="3"/>
      <c r="E3" s="3"/>
      <c r="F3" s="3"/>
    </row>
    <row r="4" spans="1:15" ht="18" customHeight="1">
      <c r="A4" s="265" t="s">
        <v>64</v>
      </c>
      <c r="B4" s="265"/>
      <c r="C4" s="265"/>
      <c r="D4" s="265"/>
      <c r="E4" s="265"/>
      <c r="F4" s="265"/>
      <c r="I4" s="294" t="s">
        <v>142</v>
      </c>
      <c r="J4" s="291" t="s">
        <v>46</v>
      </c>
      <c r="K4" s="297" t="s">
        <v>28</v>
      </c>
      <c r="L4" s="297" t="s">
        <v>29</v>
      </c>
      <c r="M4" s="291" t="s">
        <v>143</v>
      </c>
    </row>
    <row r="5" spans="1:15" ht="18" customHeight="1">
      <c r="A5" s="3"/>
      <c r="B5" s="3"/>
      <c r="C5" s="3"/>
      <c r="D5" s="3"/>
      <c r="E5" s="3"/>
      <c r="F5" s="3"/>
      <c r="I5" s="295"/>
      <c r="J5" s="292"/>
      <c r="K5" s="298"/>
      <c r="L5" s="298"/>
      <c r="M5" s="292"/>
    </row>
    <row r="6" spans="1:15" ht="18" customHeight="1">
      <c r="A6" s="6"/>
      <c r="B6" s="4"/>
      <c r="C6" s="6"/>
      <c r="D6" s="3"/>
      <c r="E6" s="3"/>
      <c r="F6" s="3"/>
      <c r="I6" s="296"/>
      <c r="J6" s="293"/>
      <c r="K6" s="299"/>
      <c r="L6" s="299"/>
      <c r="M6" s="293"/>
    </row>
    <row r="7" spans="1:15" ht="60" customHeight="1">
      <c r="A7" s="84" t="s">
        <v>132</v>
      </c>
      <c r="B7" s="85" t="s">
        <v>115</v>
      </c>
      <c r="C7" s="69" t="s">
        <v>46</v>
      </c>
      <c r="D7" s="69" t="s">
        <v>28</v>
      </c>
      <c r="E7" s="69" t="s">
        <v>29</v>
      </c>
      <c r="F7" s="69" t="s">
        <v>27</v>
      </c>
      <c r="I7" s="119"/>
      <c r="J7" s="119"/>
      <c r="K7" s="119"/>
      <c r="L7" s="119"/>
      <c r="M7" s="119"/>
      <c r="O7" s="1" t="s">
        <v>159</v>
      </c>
    </row>
    <row r="8" spans="1:15" ht="18" customHeight="1">
      <c r="A8" s="86"/>
      <c r="B8" s="87"/>
      <c r="C8" s="87"/>
      <c r="D8" s="87"/>
      <c r="E8" s="87"/>
      <c r="F8" s="87"/>
      <c r="I8" s="41">
        <v>60207.127999999997</v>
      </c>
      <c r="J8" s="41">
        <v>38828.201000000001</v>
      </c>
      <c r="K8" s="41">
        <v>35999.601000000002</v>
      </c>
      <c r="L8" s="41">
        <v>2828.6</v>
      </c>
      <c r="M8" s="41">
        <v>21378.925999999999</v>
      </c>
      <c r="O8" s="41">
        <v>100</v>
      </c>
    </row>
    <row r="9" spans="1:15" ht="18" customHeight="1">
      <c r="A9" s="11" t="s">
        <v>50</v>
      </c>
      <c r="B9" s="87"/>
      <c r="C9" s="3"/>
      <c r="D9" s="3"/>
      <c r="E9" s="3"/>
      <c r="F9" s="3"/>
      <c r="I9" s="119"/>
      <c r="J9" s="119"/>
      <c r="K9" s="119"/>
      <c r="L9" s="119"/>
      <c r="M9" s="119"/>
    </row>
    <row r="10" spans="1:15" ht="18" customHeight="1">
      <c r="A10" s="3"/>
      <c r="B10" s="67"/>
      <c r="C10" s="3"/>
      <c r="D10" s="3"/>
      <c r="E10" s="3"/>
      <c r="F10" s="3"/>
      <c r="I10" s="119"/>
      <c r="J10" s="119"/>
      <c r="K10" s="119"/>
      <c r="L10" s="119"/>
      <c r="M10" s="119"/>
    </row>
    <row r="11" spans="1:15" ht="18" customHeight="1">
      <c r="A11" s="88" t="s">
        <v>16</v>
      </c>
      <c r="B11" s="41">
        <v>60207.127999999997</v>
      </c>
      <c r="C11" s="41">
        <v>38828.201000000001</v>
      </c>
      <c r="D11" s="41">
        <v>35999.601000000002</v>
      </c>
      <c r="E11" s="41">
        <v>2828.6</v>
      </c>
      <c r="F11" s="41">
        <v>21378.925999999999</v>
      </c>
      <c r="I11" s="40">
        <v>18119.642</v>
      </c>
      <c r="J11" s="40">
        <v>8176.8919999999998</v>
      </c>
      <c r="K11" s="40">
        <v>6720.0339999999997</v>
      </c>
      <c r="L11" s="40">
        <v>1456.8579999999999</v>
      </c>
      <c r="M11" s="40">
        <v>9942.7510000000002</v>
      </c>
      <c r="O11" s="121">
        <f>K11/K8*100</f>
        <v>18.666968003339811</v>
      </c>
    </row>
    <row r="12" spans="1:15" ht="18" customHeight="1">
      <c r="A12" s="3"/>
      <c r="B12" s="43"/>
      <c r="C12" s="14"/>
      <c r="D12" s="43"/>
      <c r="E12" s="43"/>
      <c r="F12" s="43"/>
      <c r="I12" s="40">
        <v>13843.700999999999</v>
      </c>
      <c r="J12" s="40">
        <v>10307.455</v>
      </c>
      <c r="K12" s="40">
        <v>9484.2160000000003</v>
      </c>
      <c r="L12" s="40">
        <v>823.23900000000003</v>
      </c>
      <c r="M12" s="40">
        <v>3536.2469999999998</v>
      </c>
      <c r="O12" s="121">
        <f>K12/K8*100</f>
        <v>26.345336438589971</v>
      </c>
    </row>
    <row r="13" spans="1:15" ht="18" customHeight="1">
      <c r="A13" s="58" t="s">
        <v>18</v>
      </c>
      <c r="B13" s="40">
        <v>18119.642</v>
      </c>
      <c r="C13" s="40">
        <v>8176.8919999999998</v>
      </c>
      <c r="D13" s="40">
        <v>6720.0339999999997</v>
      </c>
      <c r="E13" s="40">
        <v>1456.8579999999999</v>
      </c>
      <c r="F13" s="40">
        <v>9942.7510000000002</v>
      </c>
      <c r="I13" s="40">
        <v>10832.117</v>
      </c>
      <c r="J13" s="40">
        <v>8632.2669999999998</v>
      </c>
      <c r="K13" s="40">
        <v>8382.3469999999998</v>
      </c>
      <c r="L13" s="40">
        <v>249.92</v>
      </c>
      <c r="M13" s="40">
        <v>2199.85</v>
      </c>
      <c r="O13" s="121">
        <f>K13/K8*100</f>
        <v>23.284555292710046</v>
      </c>
    </row>
    <row r="14" spans="1:15" ht="18" customHeight="1">
      <c r="A14" s="58" t="s">
        <v>19</v>
      </c>
      <c r="B14" s="40">
        <v>13843.700999999999</v>
      </c>
      <c r="C14" s="40">
        <v>10307.455</v>
      </c>
      <c r="D14" s="40">
        <v>9484.2160000000003</v>
      </c>
      <c r="E14" s="40">
        <v>823.23900000000003</v>
      </c>
      <c r="F14" s="40">
        <v>3536.2469999999998</v>
      </c>
      <c r="I14" s="40">
        <v>8243.4179999999997</v>
      </c>
      <c r="J14" s="40">
        <v>6605.2179999999998</v>
      </c>
      <c r="K14" s="40">
        <v>6423.0190000000002</v>
      </c>
      <c r="L14" s="40">
        <v>182.19900000000001</v>
      </c>
      <c r="M14" s="40">
        <v>1638.2</v>
      </c>
      <c r="O14" s="121">
        <f>K14/K8*100</f>
        <v>17.841917192359993</v>
      </c>
    </row>
    <row r="15" spans="1:15" ht="18" customHeight="1">
      <c r="A15" s="58" t="s">
        <v>20</v>
      </c>
      <c r="B15" s="40">
        <v>10832.117</v>
      </c>
      <c r="C15" s="40">
        <v>8632.2669999999998</v>
      </c>
      <c r="D15" s="40">
        <v>8382.3469999999998</v>
      </c>
      <c r="E15" s="40">
        <v>249.92</v>
      </c>
      <c r="F15" s="40">
        <v>2199.85</v>
      </c>
      <c r="I15" s="40">
        <v>5169.3959999999997</v>
      </c>
      <c r="J15" s="40">
        <v>3556.038</v>
      </c>
      <c r="K15" s="40">
        <v>3463.431</v>
      </c>
      <c r="L15" s="40">
        <v>92.606999999999999</v>
      </c>
      <c r="M15" s="40">
        <v>1613.357</v>
      </c>
      <c r="O15" s="121">
        <f>K15/K8*100</f>
        <v>9.6207482966269531</v>
      </c>
    </row>
    <row r="16" spans="1:15" ht="18" customHeight="1">
      <c r="A16" s="58" t="s">
        <v>21</v>
      </c>
      <c r="B16" s="40">
        <v>8243.4179999999997</v>
      </c>
      <c r="C16" s="40">
        <v>6605.2179999999998</v>
      </c>
      <c r="D16" s="40">
        <v>6423.0190000000002</v>
      </c>
      <c r="E16" s="40">
        <v>182.19900000000001</v>
      </c>
      <c r="F16" s="40">
        <v>1638.2</v>
      </c>
      <c r="I16" s="40">
        <v>3997.1350000000002</v>
      </c>
      <c r="J16" s="40">
        <v>1550.3320000000001</v>
      </c>
      <c r="K16" s="40">
        <v>1526.5550000000001</v>
      </c>
      <c r="L16" s="40">
        <v>23.777000000000001</v>
      </c>
      <c r="M16" s="40">
        <v>2446.8040000000001</v>
      </c>
      <c r="O16" s="121">
        <f>K16/K8*100</f>
        <v>4.2404775541817807</v>
      </c>
    </row>
    <row r="17" spans="1:15" ht="18" customHeight="1">
      <c r="A17" s="58" t="s">
        <v>22</v>
      </c>
      <c r="B17" s="40">
        <v>5169.3959999999997</v>
      </c>
      <c r="C17" s="40">
        <v>3556.038</v>
      </c>
      <c r="D17" s="40">
        <v>3463.431</v>
      </c>
      <c r="E17" s="40">
        <v>92.606999999999999</v>
      </c>
      <c r="F17" s="40">
        <v>1613.357</v>
      </c>
      <c r="I17" s="40">
        <v>1.718</v>
      </c>
      <c r="J17" s="42">
        <v>0</v>
      </c>
      <c r="K17" s="42">
        <v>0</v>
      </c>
      <c r="L17" s="42">
        <v>0</v>
      </c>
      <c r="M17" s="40">
        <v>1.718</v>
      </c>
    </row>
    <row r="18" spans="1:15" ht="18" customHeight="1">
      <c r="A18" s="58" t="s">
        <v>30</v>
      </c>
      <c r="B18" s="40">
        <v>3997.1350000000002</v>
      </c>
      <c r="C18" s="40">
        <v>1550.3320000000001</v>
      </c>
      <c r="D18" s="40">
        <v>1526.5550000000001</v>
      </c>
      <c r="E18" s="40">
        <v>23.777000000000001</v>
      </c>
      <c r="F18" s="40">
        <v>2446.8040000000001</v>
      </c>
      <c r="I18" s="119"/>
      <c r="J18" s="119"/>
      <c r="K18" s="119"/>
      <c r="L18" s="119"/>
      <c r="M18" s="119"/>
    </row>
    <row r="19" spans="1:15" ht="18" customHeight="1">
      <c r="A19" s="58" t="s">
        <v>23</v>
      </c>
      <c r="B19" s="40">
        <v>1.718</v>
      </c>
      <c r="C19" s="42" t="s">
        <v>160</v>
      </c>
      <c r="D19" s="42" t="s">
        <v>160</v>
      </c>
      <c r="E19" s="42" t="s">
        <v>160</v>
      </c>
      <c r="F19" s="40">
        <v>1.718</v>
      </c>
      <c r="I19" s="41">
        <v>29990.723000000002</v>
      </c>
      <c r="J19" s="41">
        <v>23513.195</v>
      </c>
      <c r="K19" s="41">
        <v>21684.964</v>
      </c>
      <c r="L19" s="41">
        <v>1828.231</v>
      </c>
      <c r="M19" s="41">
        <v>6477.5280000000002</v>
      </c>
      <c r="O19" s="121">
        <f>K19/K8*100</f>
        <v>60.236678734300412</v>
      </c>
    </row>
    <row r="20" spans="1:15" ht="18" customHeight="1">
      <c r="A20" s="58"/>
      <c r="B20" s="44"/>
      <c r="C20" s="3"/>
      <c r="D20" s="45"/>
      <c r="E20" s="44"/>
      <c r="F20" s="44"/>
      <c r="I20" s="119"/>
      <c r="J20" s="119"/>
      <c r="K20" s="119"/>
      <c r="L20" s="119"/>
      <c r="M20" s="119"/>
      <c r="O20" s="121"/>
    </row>
    <row r="21" spans="1:15" ht="18" customHeight="1">
      <c r="A21" s="88" t="s">
        <v>17</v>
      </c>
      <c r="B21" s="41">
        <v>29990.723000000002</v>
      </c>
      <c r="C21" s="41">
        <v>23513.195</v>
      </c>
      <c r="D21" s="41">
        <v>21684.964</v>
      </c>
      <c r="E21" s="41">
        <v>1828.231</v>
      </c>
      <c r="F21" s="41">
        <v>6477.5280000000002</v>
      </c>
      <c r="I21" s="119"/>
      <c r="J21" s="119"/>
      <c r="K21" s="119"/>
      <c r="L21" s="119"/>
      <c r="M21" s="119"/>
      <c r="O21" s="121"/>
    </row>
    <row r="22" spans="1:15" ht="18" customHeight="1">
      <c r="A22" s="58"/>
      <c r="B22" s="36"/>
      <c r="C22" s="46"/>
      <c r="D22" s="36"/>
      <c r="E22" s="36"/>
      <c r="F22" s="36"/>
      <c r="I22" s="40">
        <v>9227.3189999999995</v>
      </c>
      <c r="J22" s="40">
        <v>5088.9319999999998</v>
      </c>
      <c r="K22" s="40">
        <v>4214.893</v>
      </c>
      <c r="L22" s="40">
        <v>874.03899999999999</v>
      </c>
      <c r="M22" s="40">
        <v>4138.3869999999997</v>
      </c>
      <c r="O22" s="121">
        <f>K22/$K$8*100</f>
        <v>11.708165876616244</v>
      </c>
    </row>
    <row r="23" spans="1:15" ht="18" customHeight="1">
      <c r="A23" s="58" t="s">
        <v>18</v>
      </c>
      <c r="B23" s="40">
        <v>9227.3189999999995</v>
      </c>
      <c r="C23" s="40">
        <v>5088.9319999999998</v>
      </c>
      <c r="D23" s="40">
        <v>4214.893</v>
      </c>
      <c r="E23" s="40">
        <v>874.03899999999999</v>
      </c>
      <c r="F23" s="40">
        <v>4138.3869999999997</v>
      </c>
      <c r="I23" s="40">
        <v>6933.7070000000003</v>
      </c>
      <c r="J23" s="40">
        <v>6482.8289999999997</v>
      </c>
      <c r="K23" s="40">
        <v>5938.5720000000001</v>
      </c>
      <c r="L23" s="40">
        <v>544.25699999999995</v>
      </c>
      <c r="M23" s="40">
        <v>450.87900000000002</v>
      </c>
      <c r="O23" s="121">
        <f t="shared" ref="O23:O39" si="0">K23/$K$8*100</f>
        <v>16.496216166395843</v>
      </c>
    </row>
    <row r="24" spans="1:15" ht="18" customHeight="1">
      <c r="A24" s="58" t="s">
        <v>19</v>
      </c>
      <c r="B24" s="40">
        <v>6933.7070000000003</v>
      </c>
      <c r="C24" s="40">
        <v>6482.8289999999997</v>
      </c>
      <c r="D24" s="40">
        <v>5938.5720000000001</v>
      </c>
      <c r="E24" s="40">
        <v>544.25699999999995</v>
      </c>
      <c r="F24" s="40">
        <v>450.87900000000002</v>
      </c>
      <c r="I24" s="40">
        <v>5405.1930000000002</v>
      </c>
      <c r="J24" s="40">
        <v>5173.3159999999998</v>
      </c>
      <c r="K24" s="40">
        <v>4992.8090000000002</v>
      </c>
      <c r="L24" s="40">
        <v>180.50700000000001</v>
      </c>
      <c r="M24" s="40">
        <v>231.876</v>
      </c>
      <c r="O24" s="121">
        <f t="shared" si="0"/>
        <v>13.869067604388171</v>
      </c>
    </row>
    <row r="25" spans="1:15" ht="18" customHeight="1">
      <c r="A25" s="58" t="s">
        <v>20</v>
      </c>
      <c r="B25" s="40">
        <v>5405.1930000000002</v>
      </c>
      <c r="C25" s="40">
        <v>5173.3159999999998</v>
      </c>
      <c r="D25" s="40">
        <v>4992.8090000000002</v>
      </c>
      <c r="E25" s="40">
        <v>180.50700000000001</v>
      </c>
      <c r="F25" s="40">
        <v>231.876</v>
      </c>
      <c r="I25" s="40">
        <v>4109.8819999999996</v>
      </c>
      <c r="J25" s="40">
        <v>3831.4680000000003</v>
      </c>
      <c r="K25" s="40">
        <v>3692.3870000000002</v>
      </c>
      <c r="L25" s="40">
        <v>139.08099999999999</v>
      </c>
      <c r="M25" s="40">
        <v>278.41399999999999</v>
      </c>
      <c r="O25" s="121">
        <f t="shared" si="0"/>
        <v>10.256744234470821</v>
      </c>
    </row>
    <row r="26" spans="1:15" ht="18" customHeight="1">
      <c r="A26" s="58" t="s">
        <v>21</v>
      </c>
      <c r="B26" s="40">
        <v>4109.8819999999996</v>
      </c>
      <c r="C26" s="40">
        <v>3831.4680000000003</v>
      </c>
      <c r="D26" s="40">
        <v>3692.3870000000002</v>
      </c>
      <c r="E26" s="40">
        <v>139.08099999999999</v>
      </c>
      <c r="F26" s="40">
        <v>278.41399999999999</v>
      </c>
      <c r="I26" s="40">
        <v>2535.6950000000002</v>
      </c>
      <c r="J26" s="40">
        <v>2048.9949999999999</v>
      </c>
      <c r="K26" s="40">
        <v>1974.059</v>
      </c>
      <c r="L26" s="40">
        <v>74.936000000000007</v>
      </c>
      <c r="M26" s="40">
        <v>486.70100000000002</v>
      </c>
      <c r="O26" s="121">
        <f t="shared" si="0"/>
        <v>5.48355799832337</v>
      </c>
    </row>
    <row r="27" spans="1:15" ht="18" customHeight="1">
      <c r="A27" s="58" t="s">
        <v>22</v>
      </c>
      <c r="B27" s="40">
        <v>2535.6950000000002</v>
      </c>
      <c r="C27" s="40">
        <v>2048.9949999999999</v>
      </c>
      <c r="D27" s="40">
        <v>1974.059</v>
      </c>
      <c r="E27" s="40">
        <v>74.936000000000007</v>
      </c>
      <c r="F27" s="40">
        <v>486.70100000000002</v>
      </c>
      <c r="I27" s="40">
        <v>1778.422</v>
      </c>
      <c r="J27" s="40">
        <v>887.65499999999997</v>
      </c>
      <c r="K27" s="40">
        <v>872.24400000000003</v>
      </c>
      <c r="L27" s="40">
        <v>15.411</v>
      </c>
      <c r="M27" s="40">
        <v>890.76700000000005</v>
      </c>
      <c r="O27" s="121">
        <f t="shared" si="0"/>
        <v>2.4229268541059663</v>
      </c>
    </row>
    <row r="28" spans="1:15" ht="18" customHeight="1">
      <c r="A28" s="58" t="s">
        <v>30</v>
      </c>
      <c r="B28" s="40">
        <v>1778.422</v>
      </c>
      <c r="C28" s="40">
        <v>887.65499999999997</v>
      </c>
      <c r="D28" s="40">
        <v>872.24400000000003</v>
      </c>
      <c r="E28" s="40">
        <v>15.411</v>
      </c>
      <c r="F28" s="40">
        <v>890.76700000000005</v>
      </c>
      <c r="I28" s="42">
        <v>0.504</v>
      </c>
      <c r="J28" s="42">
        <v>0</v>
      </c>
      <c r="K28" s="42">
        <v>0</v>
      </c>
      <c r="L28" s="42">
        <v>0</v>
      </c>
      <c r="M28" s="42">
        <v>0.504</v>
      </c>
      <c r="O28" s="121">
        <f t="shared" si="0"/>
        <v>0</v>
      </c>
    </row>
    <row r="29" spans="1:15" ht="18" customHeight="1">
      <c r="A29" s="58" t="s">
        <v>23</v>
      </c>
      <c r="B29" s="42">
        <v>0.504</v>
      </c>
      <c r="C29" s="42" t="s">
        <v>160</v>
      </c>
      <c r="D29" s="42" t="s">
        <v>160</v>
      </c>
      <c r="E29" s="42" t="s">
        <v>160</v>
      </c>
      <c r="F29" s="42">
        <v>0.504</v>
      </c>
      <c r="I29" s="119"/>
      <c r="J29" s="119"/>
      <c r="K29" s="119"/>
      <c r="L29" s="119"/>
      <c r="M29" s="119"/>
      <c r="O29" s="121"/>
    </row>
    <row r="30" spans="1:15" ht="18" customHeight="1">
      <c r="A30" s="58"/>
      <c r="B30" s="14"/>
      <c r="C30" s="46"/>
      <c r="D30" s="14"/>
      <c r="E30" s="14"/>
      <c r="F30" s="14"/>
      <c r="I30" s="41">
        <v>30216.404999999999</v>
      </c>
      <c r="J30" s="41">
        <v>15315.006000000001</v>
      </c>
      <c r="K30" s="41">
        <v>14314.637000000001</v>
      </c>
      <c r="L30" s="41">
        <v>1000.369</v>
      </c>
      <c r="M30" s="41">
        <v>14901.397999999999</v>
      </c>
      <c r="O30" s="121">
        <f t="shared" si="0"/>
        <v>39.763321265699581</v>
      </c>
    </row>
    <row r="31" spans="1:15" ht="18" customHeight="1">
      <c r="A31" s="88" t="s">
        <v>49</v>
      </c>
      <c r="B31" s="41">
        <v>30216.404999999999</v>
      </c>
      <c r="C31" s="41">
        <v>15315.006000000001</v>
      </c>
      <c r="D31" s="41">
        <v>14314.637000000001</v>
      </c>
      <c r="E31" s="41">
        <v>1000.369</v>
      </c>
      <c r="F31" s="41">
        <v>14901.397999999999</v>
      </c>
      <c r="I31" s="119"/>
      <c r="J31" s="119"/>
      <c r="K31" s="119"/>
      <c r="L31" s="119"/>
      <c r="M31" s="119"/>
      <c r="O31" s="121"/>
    </row>
    <row r="32" spans="1:15" ht="18" customHeight="1">
      <c r="A32" s="58"/>
      <c r="B32" s="36"/>
      <c r="C32" s="46"/>
      <c r="D32" s="36"/>
      <c r="E32" s="36"/>
      <c r="F32" s="36"/>
      <c r="I32" s="119"/>
      <c r="J32" s="119"/>
      <c r="K32" s="119"/>
      <c r="L32" s="119"/>
      <c r="M32" s="119"/>
      <c r="O32" s="121"/>
    </row>
    <row r="33" spans="1:15" ht="18" customHeight="1">
      <c r="A33" s="58" t="s">
        <v>18</v>
      </c>
      <c r="B33" s="40">
        <v>8892.3240000000005</v>
      </c>
      <c r="C33" s="40">
        <v>3087.96</v>
      </c>
      <c r="D33" s="40">
        <v>2505.1410000000001</v>
      </c>
      <c r="E33" s="40">
        <v>582.81899999999996</v>
      </c>
      <c r="F33" s="40">
        <v>5804.3639999999996</v>
      </c>
      <c r="I33" s="40">
        <v>8892.3240000000005</v>
      </c>
      <c r="J33" s="40">
        <v>3087.96</v>
      </c>
      <c r="K33" s="40">
        <v>2505.1410000000001</v>
      </c>
      <c r="L33" s="40">
        <v>582.81899999999996</v>
      </c>
      <c r="M33" s="40">
        <v>5804.3639999999996</v>
      </c>
      <c r="O33" s="121">
        <f t="shared" si="0"/>
        <v>6.9588021267235707</v>
      </c>
    </row>
    <row r="34" spans="1:15" ht="18" customHeight="1">
      <c r="A34" s="58" t="s">
        <v>19</v>
      </c>
      <c r="B34" s="40">
        <v>6909.9939999999997</v>
      </c>
      <c r="C34" s="40" t="s">
        <v>198</v>
      </c>
      <c r="D34" s="40">
        <v>3545.6439999999998</v>
      </c>
      <c r="E34" s="40">
        <v>278.98200000000003</v>
      </c>
      <c r="F34" s="40">
        <v>3085.3679999999999</v>
      </c>
      <c r="I34" s="40">
        <v>6909.9939999999997</v>
      </c>
      <c r="J34" s="40">
        <v>3824.6259999999997</v>
      </c>
      <c r="K34" s="40">
        <v>3545.6439999999998</v>
      </c>
      <c r="L34" s="40">
        <v>278.98200000000003</v>
      </c>
      <c r="M34" s="40">
        <v>3085.3679999999999</v>
      </c>
      <c r="O34" s="121">
        <f t="shared" si="0"/>
        <v>9.8491202721941278</v>
      </c>
    </row>
    <row r="35" spans="1:15" ht="18" customHeight="1">
      <c r="A35" s="58" t="s">
        <v>20</v>
      </c>
      <c r="B35" s="40">
        <v>5426.924</v>
      </c>
      <c r="C35" s="40">
        <v>3458.95</v>
      </c>
      <c r="D35" s="40">
        <v>3389.538</v>
      </c>
      <c r="E35" s="40">
        <v>69.412000000000006</v>
      </c>
      <c r="F35" s="40">
        <v>1967.973</v>
      </c>
      <c r="I35" s="40">
        <v>5426.924</v>
      </c>
      <c r="J35" s="40">
        <v>3458.95</v>
      </c>
      <c r="K35" s="40">
        <v>3389.538</v>
      </c>
      <c r="L35" s="40">
        <v>69.412000000000006</v>
      </c>
      <c r="M35" s="40">
        <v>1967.973</v>
      </c>
      <c r="O35" s="121">
        <f t="shared" si="0"/>
        <v>9.4154876883218783</v>
      </c>
    </row>
    <row r="36" spans="1:15" ht="18" customHeight="1">
      <c r="A36" s="58" t="s">
        <v>21</v>
      </c>
      <c r="B36" s="40">
        <v>4133.5360000000001</v>
      </c>
      <c r="C36" s="40">
        <v>2773.75</v>
      </c>
      <c r="D36" s="40">
        <v>2730.6320000000001</v>
      </c>
      <c r="E36" s="40">
        <v>43.118000000000002</v>
      </c>
      <c r="F36" s="40">
        <v>1359.7860000000001</v>
      </c>
      <c r="I36" s="40">
        <v>4133.5360000000001</v>
      </c>
      <c r="J36" s="40">
        <v>2773.75</v>
      </c>
      <c r="K36" s="40">
        <v>2730.6320000000001</v>
      </c>
      <c r="L36" s="40">
        <v>43.118000000000002</v>
      </c>
      <c r="M36" s="40">
        <v>1359.7860000000001</v>
      </c>
      <c r="O36" s="121">
        <f t="shared" si="0"/>
        <v>7.5851729578891716</v>
      </c>
    </row>
    <row r="37" spans="1:15" ht="18" customHeight="1">
      <c r="A37" s="58" t="s">
        <v>22</v>
      </c>
      <c r="B37" s="40">
        <v>2633.7</v>
      </c>
      <c r="C37" s="40">
        <v>1507.0430000000001</v>
      </c>
      <c r="D37" s="40">
        <v>1489.3720000000001</v>
      </c>
      <c r="E37" s="40">
        <v>17.670999999999999</v>
      </c>
      <c r="F37" s="40">
        <v>1126.6569999999999</v>
      </c>
      <c r="I37" s="40">
        <v>2633.7</v>
      </c>
      <c r="J37" s="40">
        <v>1507.0430000000001</v>
      </c>
      <c r="K37" s="40">
        <v>1489.3720000000001</v>
      </c>
      <c r="L37" s="40">
        <v>17.670999999999999</v>
      </c>
      <c r="M37" s="40">
        <v>1126.6569999999999</v>
      </c>
      <c r="O37" s="121">
        <f t="shared" si="0"/>
        <v>4.137190298303584</v>
      </c>
    </row>
    <row r="38" spans="1:15" ht="18" customHeight="1">
      <c r="A38" s="58" t="s">
        <v>30</v>
      </c>
      <c r="B38" s="40">
        <v>2218.7139999999999</v>
      </c>
      <c r="C38" s="40">
        <v>662.67700000000002</v>
      </c>
      <c r="D38" s="40">
        <v>654.31100000000004</v>
      </c>
      <c r="E38" s="40">
        <v>8.3659999999999997</v>
      </c>
      <c r="F38" s="40">
        <v>1556.037</v>
      </c>
      <c r="I38" s="40">
        <v>2218.7139999999999</v>
      </c>
      <c r="J38" s="40">
        <v>662.67700000000002</v>
      </c>
      <c r="K38" s="40">
        <v>654.31100000000004</v>
      </c>
      <c r="L38" s="40">
        <v>8.3659999999999997</v>
      </c>
      <c r="M38" s="40">
        <v>1556.037</v>
      </c>
      <c r="O38" s="121">
        <f t="shared" si="0"/>
        <v>1.8175507000758147</v>
      </c>
    </row>
    <row r="39" spans="1:15" ht="18" customHeight="1">
      <c r="A39" s="58" t="s">
        <v>23</v>
      </c>
      <c r="B39" s="40">
        <v>1.214</v>
      </c>
      <c r="C39" s="42" t="s">
        <v>160</v>
      </c>
      <c r="D39" s="42" t="s">
        <v>160</v>
      </c>
      <c r="E39" s="42" t="s">
        <v>160</v>
      </c>
      <c r="F39" s="40">
        <v>1.214</v>
      </c>
      <c r="I39" s="40">
        <v>1.214</v>
      </c>
      <c r="J39" s="42">
        <v>0</v>
      </c>
      <c r="K39" s="42">
        <v>0</v>
      </c>
      <c r="L39" s="42">
        <v>0</v>
      </c>
      <c r="M39" s="40">
        <v>1.214</v>
      </c>
      <c r="O39" s="121">
        <f t="shared" si="0"/>
        <v>0</v>
      </c>
    </row>
    <row r="40" spans="1:15" ht="18" customHeight="1">
      <c r="A40" s="4"/>
      <c r="B40" s="89"/>
      <c r="C40" s="4"/>
      <c r="D40" s="4"/>
      <c r="E40" s="4"/>
      <c r="F40" s="4"/>
      <c r="O40" s="121"/>
    </row>
    <row r="41" spans="1:15" ht="9" customHeight="1">
      <c r="A41" s="6"/>
      <c r="B41" s="6"/>
      <c r="C41" s="6"/>
      <c r="D41" s="6"/>
      <c r="E41" s="6"/>
      <c r="F41" s="6"/>
    </row>
    <row r="42" spans="1:15" ht="18" customHeight="1">
      <c r="A42" s="3" t="s">
        <v>93</v>
      </c>
      <c r="B42" s="3"/>
      <c r="C42" s="3"/>
      <c r="D42" s="3"/>
      <c r="E42" s="3"/>
      <c r="F42" s="3"/>
    </row>
    <row r="43" spans="1:15" ht="18" customHeight="1">
      <c r="A43" s="10" t="s">
        <v>187</v>
      </c>
      <c r="B43" s="3"/>
      <c r="C43" s="3"/>
      <c r="D43" s="3"/>
      <c r="E43" s="3"/>
      <c r="F43" s="3"/>
      <c r="J43" s="1">
        <f>5889/35478*100</f>
        <v>16.599019110434636</v>
      </c>
    </row>
    <row r="44" spans="1:15" ht="6.75" customHeight="1">
      <c r="A44" s="3"/>
    </row>
    <row r="47" spans="1:15">
      <c r="L47" s="122">
        <v>1E-3</v>
      </c>
    </row>
    <row r="50" spans="10:15">
      <c r="J50" s="1" t="s">
        <v>193</v>
      </c>
    </row>
    <row r="51" spans="10:15">
      <c r="K51" s="1" t="s">
        <v>194</v>
      </c>
    </row>
    <row r="52" spans="10:15">
      <c r="K52" s="1" t="s">
        <v>1</v>
      </c>
      <c r="L52" s="1" t="s">
        <v>28</v>
      </c>
      <c r="M52" s="1" t="s">
        <v>29</v>
      </c>
      <c r="N52" s="1" t="s">
        <v>46</v>
      </c>
      <c r="O52" s="1" t="s">
        <v>190</v>
      </c>
    </row>
    <row r="53" spans="10:15">
      <c r="J53" s="1" t="s">
        <v>192</v>
      </c>
    </row>
    <row r="54" spans="10:15">
      <c r="J54" s="1" t="s">
        <v>195</v>
      </c>
    </row>
    <row r="55" spans="10:15">
      <c r="J55" s="1" t="s">
        <v>191</v>
      </c>
    </row>
    <row r="56" spans="10:15">
      <c r="J56" s="1" t="s">
        <v>1</v>
      </c>
      <c r="K56" s="1">
        <v>60207.929000000004</v>
      </c>
      <c r="L56" s="1">
        <v>36000.93</v>
      </c>
      <c r="M56" s="1">
        <v>2827.3510000000001</v>
      </c>
      <c r="N56" s="1">
        <v>38828.281000000003</v>
      </c>
      <c r="O56" s="1">
        <v>21379.648000000001</v>
      </c>
    </row>
    <row r="57" spans="10:15">
      <c r="J57" s="1" t="s">
        <v>18</v>
      </c>
      <c r="K57" s="1">
        <v>18119.109</v>
      </c>
      <c r="L57" s="1">
        <v>6720.0770000000002</v>
      </c>
      <c r="M57" s="1">
        <v>1455.9770000000001</v>
      </c>
      <c r="N57" s="1">
        <v>8176.0529999999999</v>
      </c>
      <c r="O57" s="1">
        <v>9943.0550000000003</v>
      </c>
    </row>
    <row r="58" spans="10:15">
      <c r="J58" s="1" t="s">
        <v>19</v>
      </c>
      <c r="K58" s="1">
        <v>13844.496000000001</v>
      </c>
      <c r="L58" s="1">
        <v>9484.259</v>
      </c>
      <c r="M58" s="1">
        <v>822.56399999999996</v>
      </c>
      <c r="N58" s="1">
        <v>10306.823</v>
      </c>
      <c r="O58" s="1">
        <v>3537.6730000000002</v>
      </c>
    </row>
    <row r="59" spans="10:15">
      <c r="J59" s="1" t="s">
        <v>20</v>
      </c>
      <c r="K59" s="1">
        <v>10832.125</v>
      </c>
      <c r="L59" s="1">
        <v>8382.469000000001</v>
      </c>
      <c r="M59" s="1">
        <v>249.94800000000001</v>
      </c>
      <c r="N59" s="1">
        <v>8632.4160000000011</v>
      </c>
      <c r="O59" s="1">
        <v>2199.7080000000001</v>
      </c>
    </row>
    <row r="60" spans="10:15">
      <c r="J60" s="1" t="s">
        <v>21</v>
      </c>
      <c r="K60" s="1">
        <v>8243.5570000000007</v>
      </c>
      <c r="L60" s="1">
        <v>6423.8370000000004</v>
      </c>
      <c r="M60" s="1">
        <v>182.35</v>
      </c>
      <c r="N60" s="1">
        <v>6606.1869999999999</v>
      </c>
      <c r="O60" s="1">
        <v>1637.3700000000001</v>
      </c>
    </row>
    <row r="61" spans="10:15">
      <c r="J61" s="1" t="s">
        <v>22</v>
      </c>
      <c r="K61" s="1">
        <v>5169.7920000000004</v>
      </c>
      <c r="L61" s="1">
        <v>3463.6120000000001</v>
      </c>
      <c r="M61" s="1">
        <v>92.710999999999999</v>
      </c>
      <c r="N61" s="1">
        <v>3556.3229999999999</v>
      </c>
      <c r="O61" s="1">
        <v>1613.4690000000001</v>
      </c>
    </row>
    <row r="62" spans="10:15">
      <c r="J62" s="1" t="s">
        <v>30</v>
      </c>
      <c r="K62" s="1">
        <v>3997.1330000000003</v>
      </c>
      <c r="L62" s="1">
        <v>1526.6759999999999</v>
      </c>
      <c r="M62" s="1">
        <v>23.802</v>
      </c>
      <c r="N62" s="1">
        <v>1550.4780000000001</v>
      </c>
      <c r="O62" s="1">
        <v>2446.6550000000002</v>
      </c>
    </row>
    <row r="63" spans="10:15">
      <c r="J63" s="1" t="s">
        <v>158</v>
      </c>
      <c r="K63" s="1">
        <v>1.718</v>
      </c>
      <c r="L63" s="1">
        <v>0</v>
      </c>
      <c r="M63" s="1">
        <v>0</v>
      </c>
      <c r="N63" s="1">
        <v>0</v>
      </c>
      <c r="O63" s="1">
        <v>1.718</v>
      </c>
    </row>
    <row r="64" spans="10:15">
      <c r="J64" s="1" t="s">
        <v>196</v>
      </c>
    </row>
    <row r="65" spans="10:15">
      <c r="J65" s="1" t="s">
        <v>191</v>
      </c>
    </row>
    <row r="66" spans="10:15">
      <c r="J66" s="1" t="s">
        <v>1</v>
      </c>
      <c r="K66" s="1">
        <v>29990.297000000002</v>
      </c>
      <c r="L66" s="1">
        <v>21686.615000000002</v>
      </c>
      <c r="M66" s="1">
        <v>1827.982</v>
      </c>
      <c r="N66" s="1">
        <v>23514.597000000002</v>
      </c>
      <c r="O66" s="1">
        <v>6475.7</v>
      </c>
    </row>
    <row r="67" spans="10:15">
      <c r="J67" s="1" t="s">
        <v>18</v>
      </c>
      <c r="K67" s="1">
        <v>9226.7469999999994</v>
      </c>
      <c r="L67" s="1">
        <v>4215.5540000000001</v>
      </c>
      <c r="M67" s="1">
        <v>873.48099999999999</v>
      </c>
      <c r="N67" s="1">
        <v>5089.0340000000006</v>
      </c>
      <c r="O67" s="1">
        <v>4137.7129999999997</v>
      </c>
    </row>
    <row r="68" spans="10:15">
      <c r="J68" s="1" t="s">
        <v>19</v>
      </c>
      <c r="K68" s="1">
        <v>6933.63</v>
      </c>
      <c r="L68" s="1">
        <v>5938.66</v>
      </c>
      <c r="M68" s="1">
        <v>544.21</v>
      </c>
      <c r="N68" s="1">
        <v>6482.8710000000001</v>
      </c>
      <c r="O68" s="1">
        <v>450.75900000000001</v>
      </c>
    </row>
    <row r="69" spans="10:15">
      <c r="J69" s="1" t="s">
        <v>20</v>
      </c>
      <c r="K69" s="1">
        <v>5404.9890000000005</v>
      </c>
      <c r="L69" s="1">
        <v>4993.0839999999998</v>
      </c>
      <c r="M69" s="1">
        <v>180.58799999999999</v>
      </c>
      <c r="N69" s="1">
        <v>5173.6720000000005</v>
      </c>
      <c r="O69" s="1">
        <v>231.31700000000001</v>
      </c>
    </row>
    <row r="70" spans="10:15">
      <c r="J70" s="1" t="s">
        <v>21</v>
      </c>
      <c r="K70" s="1">
        <v>4109.9780000000001</v>
      </c>
      <c r="L70" s="1">
        <v>3692.61</v>
      </c>
      <c r="M70" s="1">
        <v>139.214</v>
      </c>
      <c r="N70" s="1">
        <v>3831.8240000000001</v>
      </c>
      <c r="O70" s="1">
        <v>278.154</v>
      </c>
    </row>
    <row r="71" spans="10:15">
      <c r="J71" s="1" t="s">
        <v>22</v>
      </c>
      <c r="K71" s="1">
        <v>2536.029</v>
      </c>
      <c r="L71" s="1">
        <v>1974.1949999999999</v>
      </c>
      <c r="M71" s="1">
        <v>75.055000000000007</v>
      </c>
      <c r="N71" s="1">
        <v>2049.2510000000002</v>
      </c>
      <c r="O71" s="1">
        <v>486.77800000000002</v>
      </c>
    </row>
    <row r="72" spans="10:15">
      <c r="J72" s="1" t="s">
        <v>30</v>
      </c>
      <c r="K72" s="1">
        <v>1778.4190000000001</v>
      </c>
      <c r="L72" s="1">
        <v>872.51200000000006</v>
      </c>
      <c r="M72" s="1">
        <v>15.433</v>
      </c>
      <c r="N72" s="1">
        <v>887.94600000000003</v>
      </c>
      <c r="O72" s="1">
        <v>890.47400000000005</v>
      </c>
    </row>
    <row r="73" spans="10:15">
      <c r="J73" s="1" t="s">
        <v>158</v>
      </c>
      <c r="K73" s="1">
        <v>0.504</v>
      </c>
      <c r="L73" s="1">
        <v>0</v>
      </c>
      <c r="M73" s="1">
        <v>0</v>
      </c>
      <c r="N73" s="1">
        <v>0</v>
      </c>
      <c r="O73" s="1">
        <v>0.504</v>
      </c>
    </row>
    <row r="74" spans="10:15">
      <c r="J74" s="1" t="s">
        <v>197</v>
      </c>
    </row>
    <row r="75" spans="10:15">
      <c r="J75" s="1" t="s">
        <v>191</v>
      </c>
    </row>
    <row r="76" spans="10:15">
      <c r="J76" s="1" t="s">
        <v>1</v>
      </c>
      <c r="K76" s="1">
        <v>30217.633000000002</v>
      </c>
      <c r="L76" s="1">
        <v>14314.315000000001</v>
      </c>
      <c r="M76" s="1">
        <v>999.36900000000003</v>
      </c>
      <c r="N76" s="1">
        <v>15313.684000000001</v>
      </c>
      <c r="O76" s="1">
        <v>14903.949000000001</v>
      </c>
    </row>
    <row r="77" spans="10:15">
      <c r="J77" s="1" t="s">
        <v>18</v>
      </c>
      <c r="K77" s="1">
        <v>8892.3610000000008</v>
      </c>
      <c r="L77" s="1">
        <v>2504.5230000000001</v>
      </c>
      <c r="M77" s="1">
        <v>582.49599999999998</v>
      </c>
      <c r="N77" s="1">
        <v>3087.0190000000002</v>
      </c>
      <c r="O77" s="1">
        <v>5805.3420000000006</v>
      </c>
    </row>
    <row r="78" spans="10:15">
      <c r="J78" s="1" t="s">
        <v>19</v>
      </c>
      <c r="K78" s="1">
        <v>6910.866</v>
      </c>
      <c r="L78" s="1">
        <v>3545.5990000000002</v>
      </c>
      <c r="M78" s="1">
        <v>278.35399999999998</v>
      </c>
      <c r="N78" s="1">
        <v>3823.953</v>
      </c>
      <c r="O78" s="1">
        <v>3086.913</v>
      </c>
    </row>
    <row r="79" spans="10:15">
      <c r="J79" s="1" t="s">
        <v>20</v>
      </c>
      <c r="K79" s="1">
        <v>5427.1350000000002</v>
      </c>
      <c r="L79" s="1">
        <v>3389.3850000000002</v>
      </c>
      <c r="M79" s="1">
        <v>69.36</v>
      </c>
      <c r="N79" s="1">
        <v>3458.7440000000001</v>
      </c>
      <c r="O79" s="1">
        <v>1968.3910000000001</v>
      </c>
    </row>
    <row r="80" spans="10:15">
      <c r="J80" s="1" t="s">
        <v>21</v>
      </c>
      <c r="K80" s="1">
        <v>4133.58</v>
      </c>
      <c r="L80" s="1">
        <v>2731.2280000000001</v>
      </c>
      <c r="M80" s="1">
        <v>43.136000000000003</v>
      </c>
      <c r="N80" s="1">
        <v>2774.3630000000003</v>
      </c>
      <c r="O80" s="1">
        <v>1359.2170000000001</v>
      </c>
    </row>
    <row r="81" spans="10:15">
      <c r="J81" s="1" t="s">
        <v>22</v>
      </c>
      <c r="K81" s="1">
        <v>2633.7629999999999</v>
      </c>
      <c r="L81" s="1">
        <v>1489.4170000000001</v>
      </c>
      <c r="M81" s="1">
        <v>17.655999999999999</v>
      </c>
      <c r="N81" s="1">
        <v>1507.0720000000001</v>
      </c>
      <c r="O81" s="1">
        <v>1126.69</v>
      </c>
    </row>
    <row r="82" spans="10:15">
      <c r="J82" s="1" t="s">
        <v>30</v>
      </c>
      <c r="K82" s="1">
        <v>2218.7139999999999</v>
      </c>
      <c r="L82" s="1">
        <v>654.16399999999999</v>
      </c>
      <c r="M82" s="1">
        <v>8.3680000000000003</v>
      </c>
      <c r="N82" s="1">
        <v>662.53200000000004</v>
      </c>
      <c r="O82" s="1">
        <v>1556.182</v>
      </c>
    </row>
    <row r="83" spans="10:15">
      <c r="J83" s="1" t="s">
        <v>158</v>
      </c>
      <c r="K83" s="1">
        <v>1.214</v>
      </c>
      <c r="L83" s="1">
        <v>0</v>
      </c>
      <c r="M83" s="1">
        <v>0</v>
      </c>
      <c r="N83" s="1">
        <v>0</v>
      </c>
      <c r="O83" s="1">
        <v>1.214</v>
      </c>
    </row>
  </sheetData>
  <mergeCells count="8">
    <mergeCell ref="M4:M6"/>
    <mergeCell ref="A4:F4"/>
    <mergeCell ref="A1:F1"/>
    <mergeCell ref="A2:F2"/>
    <mergeCell ref="I4:I6"/>
    <mergeCell ref="J4:J6"/>
    <mergeCell ref="K4:K6"/>
    <mergeCell ref="L4:L6"/>
  </mergeCells>
  <phoneticPr fontId="0" type="noConversion"/>
  <printOptions horizontalCentered="1"/>
  <pageMargins left="0.75" right="0.41" top="1" bottom="0.75" header="0.5" footer="0.5"/>
  <pageSetup scale="7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3"/>
  <sheetViews>
    <sheetView topLeftCell="A31" zoomScale="80" zoomScaleNormal="80" workbookViewId="0">
      <selection activeCell="A74" sqref="A74"/>
    </sheetView>
  </sheetViews>
  <sheetFormatPr defaultRowHeight="15" customHeight="1"/>
  <cols>
    <col min="1" max="1" width="43.75" style="7" customWidth="1"/>
    <col min="2" max="2" width="18.25" style="7" customWidth="1"/>
    <col min="3" max="3" width="18.625" style="7" customWidth="1"/>
    <col min="4" max="4" width="18.125" style="7" customWidth="1"/>
    <col min="5" max="5" width="18.75" style="7" customWidth="1"/>
    <col min="6" max="6" width="2.25" style="7" customWidth="1"/>
    <col min="7" max="7" width="4.875" style="7" customWidth="1"/>
    <col min="8" max="8" width="1.5" style="7" customWidth="1"/>
    <col min="9" max="9" width="22.625" style="7" customWidth="1"/>
    <col min="10" max="10" width="16.75" style="7" customWidth="1"/>
    <col min="11" max="11" width="17.25" style="7" customWidth="1"/>
    <col min="12" max="12" width="14.625" style="7" customWidth="1"/>
    <col min="13" max="13" width="16.375" style="7" customWidth="1"/>
    <col min="14" max="14" width="18.125" style="7" customWidth="1"/>
    <col min="15" max="16384" width="9" style="7"/>
  </cols>
  <sheetData>
    <row r="1" spans="1:14" ht="18" customHeight="1">
      <c r="A1" s="287" t="s">
        <v>109</v>
      </c>
      <c r="B1" s="287"/>
      <c r="C1" s="287"/>
      <c r="D1" s="287"/>
      <c r="E1" s="287"/>
    </row>
    <row r="2" spans="1:14" ht="18" customHeight="1">
      <c r="A2" s="300" t="s">
        <v>419</v>
      </c>
      <c r="B2" s="300"/>
      <c r="C2" s="300"/>
      <c r="D2" s="300"/>
      <c r="E2" s="300"/>
    </row>
    <row r="3" spans="1:14" ht="11.25" customHeight="1">
      <c r="A3" s="87"/>
      <c r="B3" s="87"/>
      <c r="C3" s="87"/>
      <c r="D3" s="87"/>
      <c r="E3" s="87"/>
    </row>
    <row r="4" spans="1:14" ht="18" customHeight="1">
      <c r="A4" s="301" t="s">
        <v>53</v>
      </c>
      <c r="B4" s="301"/>
      <c r="C4" s="301"/>
      <c r="D4" s="301"/>
      <c r="E4" s="301"/>
    </row>
    <row r="5" spans="1:14" ht="12" customHeight="1">
      <c r="A5" s="302"/>
      <c r="B5" s="302"/>
      <c r="E5" s="126"/>
    </row>
    <row r="6" spans="1:14" ht="15.75" customHeight="1">
      <c r="A6" s="269" t="s">
        <v>44</v>
      </c>
      <c r="B6" s="303" t="s">
        <v>51</v>
      </c>
      <c r="C6" s="303"/>
      <c r="D6" s="303"/>
      <c r="E6" s="273" t="s">
        <v>48</v>
      </c>
      <c r="G6" s="7">
        <v>1E-3</v>
      </c>
    </row>
    <row r="7" spans="1:14" ht="15.95" customHeight="1">
      <c r="A7" s="270"/>
      <c r="B7" s="273" t="s">
        <v>24</v>
      </c>
      <c r="C7" s="279" t="s">
        <v>25</v>
      </c>
      <c r="D7" s="279" t="s">
        <v>26</v>
      </c>
      <c r="E7" s="274"/>
    </row>
    <row r="8" spans="1:14" ht="42.75" customHeight="1">
      <c r="A8" s="271"/>
      <c r="B8" s="275"/>
      <c r="C8" s="279"/>
      <c r="D8" s="279"/>
      <c r="E8" s="275"/>
      <c r="I8" s="138" t="s">
        <v>398</v>
      </c>
    </row>
    <row r="9" spans="1:14" ht="7.5" customHeight="1">
      <c r="A9" s="74"/>
      <c r="I9" s="7" t="s">
        <v>379</v>
      </c>
    </row>
    <row r="10" spans="1:14" ht="15" customHeight="1">
      <c r="A10" s="253" t="s">
        <v>50</v>
      </c>
      <c r="B10" s="116">
        <v>40090.131000000001</v>
      </c>
      <c r="C10" s="116">
        <v>37454.762000000002</v>
      </c>
      <c r="D10" s="116">
        <v>2635.3690000000001</v>
      </c>
      <c r="E10" s="116">
        <v>6548.0990000000002</v>
      </c>
      <c r="I10" s="7" t="s">
        <v>44</v>
      </c>
      <c r="J10" s="7" t="s">
        <v>262</v>
      </c>
    </row>
    <row r="11" spans="1:14" ht="15" customHeight="1">
      <c r="A11" s="252" t="s">
        <v>161</v>
      </c>
      <c r="B11" s="123"/>
      <c r="C11" s="123"/>
      <c r="D11" s="123"/>
      <c r="E11" s="232"/>
      <c r="J11" s="7" t="s">
        <v>1</v>
      </c>
      <c r="K11" s="7" t="s">
        <v>263</v>
      </c>
      <c r="L11" s="7" t="s">
        <v>264</v>
      </c>
      <c r="M11" s="7" t="s">
        <v>265</v>
      </c>
      <c r="N11" s="7" t="s">
        <v>269</v>
      </c>
    </row>
    <row r="12" spans="1:14" ht="15" customHeight="1">
      <c r="A12" s="253"/>
      <c r="B12" s="46"/>
      <c r="C12" s="46"/>
      <c r="D12" s="46"/>
      <c r="E12" s="46"/>
      <c r="I12" s="7" t="s">
        <v>1</v>
      </c>
      <c r="J12" s="7">
        <v>62870.194000000003</v>
      </c>
      <c r="K12" s="7">
        <v>40090.131000000001</v>
      </c>
      <c r="L12" s="7">
        <v>37454.762000000002</v>
      </c>
      <c r="M12" s="7">
        <v>2635.3690000000001</v>
      </c>
      <c r="N12" s="7">
        <v>6548.0990000000002</v>
      </c>
    </row>
    <row r="13" spans="1:14" ht="15" customHeight="1">
      <c r="A13" s="252" t="s">
        <v>1</v>
      </c>
      <c r="B13" s="204"/>
      <c r="C13" s="204"/>
      <c r="D13" s="204"/>
      <c r="E13" s="204"/>
      <c r="I13" s="7" t="s">
        <v>119</v>
      </c>
      <c r="J13" s="7">
        <v>8211.0519999999997</v>
      </c>
      <c r="K13" s="7">
        <v>5151.0169999999998</v>
      </c>
      <c r="L13" s="7">
        <v>4673.1239999999998</v>
      </c>
      <c r="M13" s="7">
        <v>477.89300000000003</v>
      </c>
      <c r="N13" s="7">
        <v>389.56700000000001</v>
      </c>
    </row>
    <row r="14" spans="1:14" ht="15" customHeight="1">
      <c r="A14" s="167" t="s">
        <v>176</v>
      </c>
      <c r="B14" s="46">
        <v>5151.0169999999998</v>
      </c>
      <c r="C14" s="46">
        <v>4673.1239999999998</v>
      </c>
      <c r="D14" s="46">
        <v>477.89300000000003</v>
      </c>
      <c r="E14" s="46">
        <v>389.56700000000001</v>
      </c>
      <c r="I14" s="7" t="s">
        <v>137</v>
      </c>
      <c r="J14" s="7">
        <v>1182.4939999999999</v>
      </c>
      <c r="K14" s="7">
        <v>790.60199999999998</v>
      </c>
      <c r="L14" s="7">
        <v>748.95900000000006</v>
      </c>
      <c r="M14" s="7">
        <v>41.643000000000001</v>
      </c>
      <c r="N14" s="7">
        <v>116.236</v>
      </c>
    </row>
    <row r="15" spans="1:14" ht="15" customHeight="1">
      <c r="A15" s="167" t="s">
        <v>177</v>
      </c>
      <c r="B15" s="46">
        <v>790.60199999999998</v>
      </c>
      <c r="C15" s="46">
        <v>748.95900000000006</v>
      </c>
      <c r="D15" s="46">
        <v>41.643000000000001</v>
      </c>
      <c r="E15" s="46">
        <v>116.236</v>
      </c>
      <c r="I15" s="7" t="s">
        <v>138</v>
      </c>
      <c r="J15" s="7">
        <v>3582.5650000000001</v>
      </c>
      <c r="K15" s="7">
        <v>2187.4090000000001</v>
      </c>
      <c r="L15" s="7">
        <v>2000.6090000000002</v>
      </c>
      <c r="M15" s="7">
        <v>186.8</v>
      </c>
      <c r="N15" s="7">
        <v>311.48900000000003</v>
      </c>
    </row>
    <row r="16" spans="1:14" ht="15" customHeight="1">
      <c r="A16" s="167" t="s">
        <v>162</v>
      </c>
      <c r="B16" s="46">
        <v>2187.4090000000001</v>
      </c>
      <c r="C16" s="46">
        <v>2000.6090000000002</v>
      </c>
      <c r="D16" s="46">
        <v>186.8</v>
      </c>
      <c r="E16" s="46">
        <v>311.48900000000003</v>
      </c>
      <c r="I16" s="7" t="s">
        <v>139</v>
      </c>
      <c r="J16" s="7">
        <v>2332.1590000000001</v>
      </c>
      <c r="K16" s="7">
        <v>1549.9850000000001</v>
      </c>
      <c r="L16" s="7">
        <v>1509.049</v>
      </c>
      <c r="M16" s="7">
        <v>40.936</v>
      </c>
      <c r="N16" s="7">
        <v>195.374</v>
      </c>
    </row>
    <row r="17" spans="1:14" ht="15" customHeight="1">
      <c r="A17" s="167" t="s">
        <v>163</v>
      </c>
      <c r="B17" s="46">
        <v>1549.9850000000001</v>
      </c>
      <c r="C17" s="46">
        <v>1509.049</v>
      </c>
      <c r="D17" s="46">
        <v>40.936</v>
      </c>
      <c r="E17" s="46">
        <v>195.374</v>
      </c>
      <c r="I17" s="7" t="s">
        <v>140</v>
      </c>
      <c r="J17" s="7">
        <v>7244.4549999999999</v>
      </c>
      <c r="K17" s="7">
        <v>4396.0370000000003</v>
      </c>
      <c r="L17" s="7">
        <v>4023.5370000000003</v>
      </c>
      <c r="M17" s="7">
        <v>372.5</v>
      </c>
      <c r="N17" s="7">
        <v>380.91</v>
      </c>
    </row>
    <row r="18" spans="1:14" ht="15" customHeight="1">
      <c r="A18" s="167" t="s">
        <v>164</v>
      </c>
      <c r="B18" s="46">
        <v>4396.0370000000003</v>
      </c>
      <c r="C18" s="46">
        <v>4023.5370000000003</v>
      </c>
      <c r="D18" s="46">
        <v>372.5</v>
      </c>
      <c r="E18" s="46">
        <v>380.91</v>
      </c>
      <c r="I18" s="7" t="s">
        <v>120</v>
      </c>
      <c r="J18" s="7">
        <v>8509.1200000000008</v>
      </c>
      <c r="K18" s="7">
        <v>5483.3190000000004</v>
      </c>
      <c r="L18" s="7">
        <v>5013.6480000000001</v>
      </c>
      <c r="M18" s="7">
        <v>469.67099999999999</v>
      </c>
      <c r="N18" s="7">
        <v>921.05600000000004</v>
      </c>
    </row>
    <row r="19" spans="1:14" ht="15" customHeight="1">
      <c r="A19" s="167" t="s">
        <v>258</v>
      </c>
      <c r="B19" s="46">
        <v>5483.3190000000004</v>
      </c>
      <c r="C19" s="46">
        <v>5013.6480000000001</v>
      </c>
      <c r="D19" s="46">
        <v>469.67099999999999</v>
      </c>
      <c r="E19" s="46">
        <v>921.05600000000004</v>
      </c>
      <c r="I19" s="7" t="s">
        <v>121</v>
      </c>
      <c r="J19" s="7">
        <v>2025.1770000000001</v>
      </c>
      <c r="K19" s="7">
        <v>1339.69</v>
      </c>
      <c r="L19" s="7">
        <v>1295.847</v>
      </c>
      <c r="M19" s="7">
        <v>43.843000000000004</v>
      </c>
      <c r="N19" s="7">
        <v>287.791</v>
      </c>
    </row>
    <row r="20" spans="1:14" ht="15" customHeight="1">
      <c r="A20" s="167" t="s">
        <v>259</v>
      </c>
      <c r="B20" s="46">
        <v>1339.69</v>
      </c>
      <c r="C20" s="46">
        <v>1295.847</v>
      </c>
      <c r="D20" s="46">
        <v>43.843000000000004</v>
      </c>
      <c r="E20" s="46">
        <v>287.791</v>
      </c>
      <c r="I20" s="7" t="s">
        <v>122</v>
      </c>
      <c r="J20" s="7">
        <v>3937.154</v>
      </c>
      <c r="K20" s="7">
        <v>2443.9389999999999</v>
      </c>
      <c r="L20" s="7">
        <v>2290.8989999999999</v>
      </c>
      <c r="M20" s="7">
        <v>153.04</v>
      </c>
      <c r="N20" s="7">
        <v>637.37800000000004</v>
      </c>
    </row>
    <row r="21" spans="1:14" ht="15" customHeight="1">
      <c r="A21" s="167" t="s">
        <v>167</v>
      </c>
      <c r="B21" s="46">
        <v>2443.9389999999999</v>
      </c>
      <c r="C21" s="46">
        <v>2290.8989999999999</v>
      </c>
      <c r="D21" s="46">
        <v>153.04</v>
      </c>
      <c r="E21" s="46">
        <v>637.37800000000004</v>
      </c>
      <c r="I21" s="7" t="s">
        <v>123</v>
      </c>
      <c r="J21" s="7">
        <v>5316.9710000000005</v>
      </c>
      <c r="K21" s="7">
        <v>3336.491</v>
      </c>
      <c r="L21" s="7">
        <v>3135.7069999999999</v>
      </c>
      <c r="M21" s="7">
        <v>200.78399999999999</v>
      </c>
      <c r="N21" s="7">
        <v>669.76700000000005</v>
      </c>
    </row>
    <row r="22" spans="1:14" ht="15" customHeight="1">
      <c r="A22" s="167" t="s">
        <v>168</v>
      </c>
      <c r="B22" s="46">
        <v>3336.491</v>
      </c>
      <c r="C22" s="46">
        <v>3135.7069999999999</v>
      </c>
      <c r="D22" s="46">
        <v>200.78399999999999</v>
      </c>
      <c r="E22" s="46">
        <v>669.76700000000005</v>
      </c>
      <c r="I22" s="7" t="s">
        <v>124</v>
      </c>
      <c r="J22" s="7">
        <v>5057.8159999999998</v>
      </c>
      <c r="K22" s="7">
        <v>3442.1840000000002</v>
      </c>
      <c r="L22" s="7">
        <v>3220.8119999999999</v>
      </c>
      <c r="M22" s="7">
        <v>221.37200000000001</v>
      </c>
      <c r="N22" s="7">
        <v>609.51</v>
      </c>
    </row>
    <row r="23" spans="1:14" ht="15" customHeight="1">
      <c r="A23" s="167" t="s">
        <v>169</v>
      </c>
      <c r="B23" s="46">
        <v>3442.1840000000002</v>
      </c>
      <c r="C23" s="46">
        <v>3220.8119999999999</v>
      </c>
      <c r="D23" s="46">
        <v>221.37200000000001</v>
      </c>
      <c r="E23" s="46">
        <v>609.51</v>
      </c>
      <c r="I23" s="7" t="s">
        <v>125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</row>
    <row r="24" spans="1:14" ht="15" customHeight="1">
      <c r="A24" s="167" t="s">
        <v>170</v>
      </c>
      <c r="B24" s="46">
        <v>0</v>
      </c>
      <c r="C24" s="46">
        <v>0</v>
      </c>
      <c r="D24" s="46">
        <v>0</v>
      </c>
      <c r="E24" s="46">
        <v>0</v>
      </c>
      <c r="I24" s="7" t="s">
        <v>126</v>
      </c>
      <c r="J24" s="7">
        <v>2278.4650000000001</v>
      </c>
      <c r="K24" s="7">
        <v>1436.2809999999999</v>
      </c>
      <c r="L24" s="7">
        <v>1399.761</v>
      </c>
      <c r="M24" s="7">
        <v>36.520000000000003</v>
      </c>
      <c r="N24" s="7">
        <v>233.988</v>
      </c>
    </row>
    <row r="25" spans="1:14" ht="15" customHeight="1">
      <c r="A25" s="167" t="s">
        <v>171</v>
      </c>
      <c r="B25" s="46">
        <v>1436.2809999999999</v>
      </c>
      <c r="C25" s="46">
        <v>1399.761</v>
      </c>
      <c r="D25" s="46">
        <v>36.520000000000003</v>
      </c>
      <c r="E25" s="46">
        <v>233.988</v>
      </c>
      <c r="I25" s="7" t="s">
        <v>127</v>
      </c>
      <c r="J25" s="7">
        <v>3084.8220000000001</v>
      </c>
      <c r="K25" s="7">
        <v>2151.41</v>
      </c>
      <c r="L25" s="7">
        <v>2038.816</v>
      </c>
      <c r="M25" s="7">
        <v>112.59400000000001</v>
      </c>
      <c r="N25" s="7">
        <v>573.41700000000003</v>
      </c>
    </row>
    <row r="26" spans="1:14" ht="15" customHeight="1">
      <c r="A26" s="167" t="s">
        <v>172</v>
      </c>
      <c r="B26" s="46">
        <v>2151.41</v>
      </c>
      <c r="C26" s="46">
        <v>2038.816</v>
      </c>
      <c r="D26" s="46">
        <v>112.59400000000001</v>
      </c>
      <c r="E26" s="46">
        <v>573.41700000000003</v>
      </c>
      <c r="I26" s="7" t="s">
        <v>128</v>
      </c>
      <c r="J26" s="7">
        <v>3168.2980000000002</v>
      </c>
      <c r="K26" s="7">
        <v>2066.2179999999998</v>
      </c>
      <c r="L26" s="7">
        <v>1941.336</v>
      </c>
      <c r="M26" s="7">
        <v>124.88200000000001</v>
      </c>
      <c r="N26" s="7">
        <v>374.07499999999999</v>
      </c>
    </row>
    <row r="27" spans="1:14" ht="15" customHeight="1">
      <c r="A27" s="167" t="s">
        <v>173</v>
      </c>
      <c r="B27" s="46">
        <v>2066.2179999999998</v>
      </c>
      <c r="C27" s="46">
        <v>1941.336</v>
      </c>
      <c r="D27" s="46">
        <v>124.88200000000001</v>
      </c>
      <c r="E27" s="46">
        <v>374.07499999999999</v>
      </c>
      <c r="I27" s="7" t="s">
        <v>129</v>
      </c>
      <c r="J27" s="7">
        <v>2781.8319999999999</v>
      </c>
      <c r="K27" s="7">
        <v>1822.9670000000001</v>
      </c>
      <c r="L27" s="7">
        <v>1781.8790000000001</v>
      </c>
      <c r="M27" s="7">
        <v>41.088000000000001</v>
      </c>
      <c r="N27" s="7">
        <v>445.94299999999998</v>
      </c>
    </row>
    <row r="28" spans="1:14" ht="15" customHeight="1">
      <c r="A28" s="167" t="s">
        <v>174</v>
      </c>
      <c r="B28" s="46">
        <v>1822.9670000000001</v>
      </c>
      <c r="C28" s="46">
        <v>1781.8790000000001</v>
      </c>
      <c r="D28" s="46">
        <v>41.088000000000001</v>
      </c>
      <c r="E28" s="46">
        <v>445.94299999999998</v>
      </c>
      <c r="I28" s="7" t="s">
        <v>267</v>
      </c>
      <c r="J28" s="7">
        <v>1777.48</v>
      </c>
      <c r="K28" s="7">
        <v>1164.097</v>
      </c>
      <c r="L28" s="7">
        <v>1088.3050000000001</v>
      </c>
      <c r="M28" s="7">
        <v>75.790999999999997</v>
      </c>
      <c r="N28" s="7">
        <v>259.97500000000002</v>
      </c>
    </row>
    <row r="29" spans="1:14" ht="15" customHeight="1">
      <c r="A29" s="167" t="s">
        <v>179</v>
      </c>
      <c r="B29" s="46">
        <v>1164.097</v>
      </c>
      <c r="C29" s="46">
        <v>1088.3050000000001</v>
      </c>
      <c r="D29" s="46">
        <v>75.790999999999997</v>
      </c>
      <c r="E29" s="46">
        <v>259.97500000000002</v>
      </c>
      <c r="I29" s="7" t="s">
        <v>130</v>
      </c>
      <c r="J29" s="7">
        <v>2380.335</v>
      </c>
      <c r="K29" s="7">
        <v>1328.4850000000001</v>
      </c>
      <c r="L29" s="7">
        <v>1292.472</v>
      </c>
      <c r="M29" s="7">
        <v>36.012999999999998</v>
      </c>
      <c r="N29" s="7">
        <v>141.62299999999999</v>
      </c>
    </row>
    <row r="30" spans="1:14" ht="15" customHeight="1">
      <c r="A30" s="167" t="s">
        <v>178</v>
      </c>
      <c r="B30" s="46">
        <v>1328.4850000000001</v>
      </c>
      <c r="C30" s="46">
        <v>1292.472</v>
      </c>
      <c r="D30" s="46">
        <v>36.012999999999998</v>
      </c>
      <c r="E30" s="46">
        <v>141.62299999999999</v>
      </c>
    </row>
    <row r="31" spans="1:14" ht="7.5" customHeight="1">
      <c r="A31" s="168"/>
      <c r="B31" s="169"/>
      <c r="C31" s="249"/>
      <c r="D31" s="249"/>
      <c r="E31" s="249"/>
    </row>
    <row r="32" spans="1:14" ht="7.5" customHeight="1">
      <c r="A32" s="170"/>
      <c r="B32" s="161"/>
    </row>
    <row r="33" spans="1:9" ht="15" customHeight="1">
      <c r="A33" s="231" t="s">
        <v>415</v>
      </c>
    </row>
    <row r="34" spans="1:9" ht="15" customHeight="1">
      <c r="A34" s="218" t="s">
        <v>412</v>
      </c>
    </row>
    <row r="35" spans="1:9" ht="15" customHeight="1">
      <c r="A35" s="218" t="s">
        <v>400</v>
      </c>
    </row>
    <row r="36" spans="1:9" ht="15" customHeight="1">
      <c r="A36" s="180" t="s">
        <v>416</v>
      </c>
    </row>
    <row r="37" spans="1:9" ht="15" customHeight="1">
      <c r="A37" s="147"/>
    </row>
    <row r="39" spans="1:9" ht="15" customHeight="1">
      <c r="A39" s="287" t="s">
        <v>239</v>
      </c>
      <c r="B39" s="287"/>
      <c r="C39" s="287"/>
      <c r="D39" s="287"/>
      <c r="E39" s="287"/>
    </row>
    <row r="40" spans="1:9" ht="15" customHeight="1">
      <c r="A40" s="300" t="s">
        <v>420</v>
      </c>
      <c r="B40" s="300"/>
      <c r="C40" s="300"/>
      <c r="D40" s="300"/>
      <c r="E40" s="300"/>
    </row>
    <row r="41" spans="1:9" ht="6.75" customHeight="1">
      <c r="A41" s="87"/>
      <c r="B41" s="87"/>
      <c r="C41" s="87"/>
      <c r="D41" s="87"/>
      <c r="E41" s="87"/>
    </row>
    <row r="42" spans="1:9" ht="7.5" customHeight="1">
      <c r="A42" s="302"/>
      <c r="B42" s="302"/>
      <c r="E42" s="126"/>
    </row>
    <row r="43" spans="1:9" ht="15" customHeight="1">
      <c r="A43" s="269" t="s">
        <v>44</v>
      </c>
      <c r="B43" s="303" t="s">
        <v>51</v>
      </c>
      <c r="C43" s="303"/>
      <c r="D43" s="303"/>
      <c r="E43" s="273" t="s">
        <v>48</v>
      </c>
      <c r="I43" s="138"/>
    </row>
    <row r="44" spans="1:9" ht="15" customHeight="1">
      <c r="A44" s="270"/>
      <c r="B44" s="273" t="s">
        <v>24</v>
      </c>
      <c r="C44" s="279" t="s">
        <v>25</v>
      </c>
      <c r="D44" s="279" t="s">
        <v>26</v>
      </c>
      <c r="E44" s="274"/>
    </row>
    <row r="45" spans="1:9" ht="15" customHeight="1">
      <c r="A45" s="271"/>
      <c r="B45" s="275"/>
      <c r="C45" s="279"/>
      <c r="D45" s="279"/>
      <c r="E45" s="275"/>
    </row>
    <row r="46" spans="1:9" ht="15" customHeight="1">
      <c r="A46" s="74"/>
    </row>
    <row r="47" spans="1:9" ht="15" customHeight="1">
      <c r="A47" s="253" t="s">
        <v>50</v>
      </c>
      <c r="B47" s="116">
        <v>40090.131000000001</v>
      </c>
      <c r="C47" s="116">
        <v>37454.762000000002</v>
      </c>
      <c r="D47" s="116">
        <v>2635.3690000000001</v>
      </c>
      <c r="E47" s="116">
        <v>6548.0990000000002</v>
      </c>
    </row>
    <row r="48" spans="1:9" ht="15" customHeight="1">
      <c r="A48" s="252" t="s">
        <v>161</v>
      </c>
      <c r="B48" s="116"/>
      <c r="C48" s="116"/>
      <c r="D48" s="116"/>
      <c r="E48" s="116"/>
    </row>
    <row r="49" spans="1:5" ht="15" customHeight="1">
      <c r="A49" s="253"/>
      <c r="B49" s="165"/>
      <c r="C49" s="165"/>
      <c r="D49" s="165"/>
      <c r="E49" s="166"/>
    </row>
    <row r="50" spans="1:5" ht="15" customHeight="1">
      <c r="A50" s="253" t="s">
        <v>1</v>
      </c>
      <c r="B50" s="177">
        <f>SUM(B51:B67)</f>
        <v>99.999999999999986</v>
      </c>
      <c r="C50" s="177">
        <f t="shared" ref="C50:E50" si="0">SUM(C51:C67)</f>
        <v>99.99999466022507</v>
      </c>
      <c r="D50" s="177">
        <f t="shared" si="0"/>
        <v>100.00003794535036</v>
      </c>
      <c r="E50" s="177">
        <f t="shared" si="0"/>
        <v>100</v>
      </c>
    </row>
    <row r="51" spans="1:5" ht="15" customHeight="1">
      <c r="A51" s="167" t="s">
        <v>176</v>
      </c>
      <c r="B51" s="171">
        <f>B14/$B$10*100</f>
        <v>12.848591090909631</v>
      </c>
      <c r="C51" s="171">
        <f>C14/$C$10*100</f>
        <v>12.476715243845362</v>
      </c>
      <c r="D51" s="171">
        <f>D14/$D$10*100</f>
        <v>18.133817313628565</v>
      </c>
      <c r="E51" s="164">
        <f>E14/$E$10*100</f>
        <v>5.9493144498884334</v>
      </c>
    </row>
    <row r="52" spans="1:5" ht="15" customHeight="1">
      <c r="A52" s="167" t="s">
        <v>177</v>
      </c>
      <c r="B52" s="171">
        <f t="shared" ref="B52:B67" si="1">B15/$B$10*100</f>
        <v>1.9720614033413859</v>
      </c>
      <c r="C52" s="171">
        <f t="shared" ref="C52:C67" si="2">C15/$C$10*100</f>
        <v>1.9996362545301984</v>
      </c>
      <c r="D52" s="171">
        <f t="shared" ref="D52:D67" si="3">D15/$D$10*100</f>
        <v>1.580158224521879</v>
      </c>
      <c r="E52" s="164">
        <f t="shared" ref="E52:E67" si="4">E15/$E$10*100</f>
        <v>1.7751106084376551</v>
      </c>
    </row>
    <row r="53" spans="1:5" ht="15" customHeight="1">
      <c r="A53" s="167" t="s">
        <v>162</v>
      </c>
      <c r="B53" s="171">
        <f t="shared" si="1"/>
        <v>5.4562281175883411</v>
      </c>
      <c r="C53" s="171">
        <f t="shared" si="2"/>
        <v>5.3414009145218975</v>
      </c>
      <c r="D53" s="171">
        <f t="shared" si="3"/>
        <v>7.088191444917201</v>
      </c>
      <c r="E53" s="164">
        <f t="shared" si="4"/>
        <v>4.7569378532609239</v>
      </c>
    </row>
    <row r="54" spans="1:5" ht="15" customHeight="1">
      <c r="A54" s="167" t="s">
        <v>163</v>
      </c>
      <c r="B54" s="171">
        <f t="shared" si="1"/>
        <v>3.8662507737876939</v>
      </c>
      <c r="C54" s="171">
        <f t="shared" si="2"/>
        <v>4.0289910265615889</v>
      </c>
      <c r="D54" s="171">
        <f t="shared" si="3"/>
        <v>1.5533308618261805</v>
      </c>
      <c r="E54" s="164">
        <f t="shared" si="4"/>
        <v>2.9836751093714371</v>
      </c>
    </row>
    <row r="55" spans="1:5" ht="15" customHeight="1">
      <c r="A55" s="167" t="s">
        <v>164</v>
      </c>
      <c r="B55" s="171">
        <f t="shared" si="1"/>
        <v>10.965384473300924</v>
      </c>
      <c r="C55" s="171">
        <f t="shared" si="2"/>
        <v>10.74239104763234</v>
      </c>
      <c r="D55" s="171">
        <f t="shared" si="3"/>
        <v>14.134643004452126</v>
      </c>
      <c r="E55" s="164">
        <f t="shared" si="4"/>
        <v>5.8171081408512615</v>
      </c>
    </row>
    <row r="56" spans="1:5" ht="15" customHeight="1">
      <c r="A56" s="167" t="s">
        <v>258</v>
      </c>
      <c r="B56" s="171">
        <f t="shared" si="1"/>
        <v>13.677478379903524</v>
      </c>
      <c r="C56" s="171">
        <f t="shared" si="2"/>
        <v>13.385876006901338</v>
      </c>
      <c r="D56" s="171">
        <f t="shared" si="3"/>
        <v>17.821830643071234</v>
      </c>
      <c r="E56" s="164">
        <f t="shared" si="4"/>
        <v>14.066006027092747</v>
      </c>
    </row>
    <row r="57" spans="1:5" ht="15" customHeight="1">
      <c r="A57" s="167" t="s">
        <v>259</v>
      </c>
      <c r="B57" s="171">
        <f t="shared" si="1"/>
        <v>3.341695241654361</v>
      </c>
      <c r="C57" s="171">
        <f t="shared" si="2"/>
        <v>3.4597656767916449</v>
      </c>
      <c r="D57" s="171">
        <f t="shared" si="3"/>
        <v>1.6636379952864286</v>
      </c>
      <c r="E57" s="164">
        <f t="shared" si="4"/>
        <v>4.3950312907608762</v>
      </c>
    </row>
    <row r="58" spans="1:5" ht="15" customHeight="1">
      <c r="A58" s="167" t="s">
        <v>167</v>
      </c>
      <c r="B58" s="171">
        <f t="shared" si="1"/>
        <v>6.0961112848446408</v>
      </c>
      <c r="C58" s="171">
        <f t="shared" si="2"/>
        <v>6.1164425500821489</v>
      </c>
      <c r="D58" s="171">
        <f t="shared" si="3"/>
        <v>5.8071564171848413</v>
      </c>
      <c r="E58" s="164">
        <f t="shared" si="4"/>
        <v>9.7337868593617785</v>
      </c>
    </row>
    <row r="59" spans="1:5" ht="15" customHeight="1">
      <c r="A59" s="167" t="s">
        <v>168</v>
      </c>
      <c r="B59" s="171">
        <f t="shared" si="1"/>
        <v>8.3224746758747177</v>
      </c>
      <c r="C59" s="171">
        <f t="shared" si="2"/>
        <v>8.3719848493497295</v>
      </c>
      <c r="D59" s="171">
        <f t="shared" si="3"/>
        <v>7.6188192241769555</v>
      </c>
      <c r="E59" s="164">
        <f t="shared" si="4"/>
        <v>10.228418965565426</v>
      </c>
    </row>
    <row r="60" spans="1:5" ht="15" customHeight="1">
      <c r="A60" s="167" t="s">
        <v>169</v>
      </c>
      <c r="B60" s="171">
        <f t="shared" si="1"/>
        <v>8.5861131259461327</v>
      </c>
      <c r="C60" s="171">
        <f t="shared" si="2"/>
        <v>8.5992056230393334</v>
      </c>
      <c r="D60" s="171">
        <f t="shared" si="3"/>
        <v>8.4000380971317483</v>
      </c>
      <c r="E60" s="164">
        <f t="shared" si="4"/>
        <v>9.3081976921851659</v>
      </c>
    </row>
    <row r="61" spans="1:5" ht="15" customHeight="1">
      <c r="A61" s="167" t="s">
        <v>170</v>
      </c>
      <c r="B61" s="164" t="s">
        <v>160</v>
      </c>
      <c r="C61" s="164" t="s">
        <v>160</v>
      </c>
      <c r="D61" s="164" t="s">
        <v>160</v>
      </c>
      <c r="E61" s="164" t="s">
        <v>160</v>
      </c>
    </row>
    <row r="62" spans="1:5" ht="15" customHeight="1">
      <c r="A62" s="167" t="s">
        <v>171</v>
      </c>
      <c r="B62" s="171">
        <f t="shared" si="1"/>
        <v>3.5826298497253597</v>
      </c>
      <c r="C62" s="171">
        <f t="shared" si="2"/>
        <v>3.7372043640271961</v>
      </c>
      <c r="D62" s="171">
        <f t="shared" si="3"/>
        <v>1.3857641946915216</v>
      </c>
      <c r="E62" s="164">
        <f t="shared" si="4"/>
        <v>3.573372974354847</v>
      </c>
    </row>
    <row r="63" spans="1:5" ht="15" customHeight="1">
      <c r="A63" s="167" t="s">
        <v>172</v>
      </c>
      <c r="B63" s="171">
        <f t="shared" si="1"/>
        <v>5.3664329507928015</v>
      </c>
      <c r="C63" s="171">
        <f t="shared" si="2"/>
        <v>5.4434093053374628</v>
      </c>
      <c r="D63" s="171">
        <f t="shared" si="3"/>
        <v>4.2724187770289479</v>
      </c>
      <c r="E63" s="164">
        <f t="shared" si="4"/>
        <v>8.7569995505565821</v>
      </c>
    </row>
    <row r="64" spans="1:5" ht="15" customHeight="1">
      <c r="A64" s="167" t="s">
        <v>173</v>
      </c>
      <c r="B64" s="171">
        <f t="shared" si="1"/>
        <v>5.1539317743810811</v>
      </c>
      <c r="C64" s="171">
        <f t="shared" si="2"/>
        <v>5.183148674125869</v>
      </c>
      <c r="D64" s="171">
        <f t="shared" si="3"/>
        <v>4.7386912420993035</v>
      </c>
      <c r="E64" s="164">
        <f t="shared" si="4"/>
        <v>5.7127267012914738</v>
      </c>
    </row>
    <row r="65" spans="1:5" ht="15" customHeight="1">
      <c r="A65" s="167" t="s">
        <v>174</v>
      </c>
      <c r="B65" s="171">
        <f t="shared" si="1"/>
        <v>4.5471714722009766</v>
      </c>
      <c r="C65" s="171">
        <f t="shared" si="2"/>
        <v>4.7574164267817274</v>
      </c>
      <c r="D65" s="171">
        <f t="shared" si="3"/>
        <v>1.559098555079004</v>
      </c>
      <c r="E65" s="164">
        <f t="shared" si="4"/>
        <v>6.8102666132567631</v>
      </c>
    </row>
    <row r="66" spans="1:5" ht="15" customHeight="1">
      <c r="A66" s="167" t="s">
        <v>179</v>
      </c>
      <c r="B66" s="171">
        <f t="shared" si="1"/>
        <v>2.90369966613479</v>
      </c>
      <c r="C66" s="171">
        <f t="shared" si="2"/>
        <v>2.9056518901388295</v>
      </c>
      <c r="D66" s="171">
        <f t="shared" si="3"/>
        <v>2.8759160481890769</v>
      </c>
      <c r="E66" s="164">
        <f t="shared" si="4"/>
        <v>3.9702362471917425</v>
      </c>
    </row>
    <row r="67" spans="1:5" ht="15" customHeight="1">
      <c r="A67" s="167" t="s">
        <v>178</v>
      </c>
      <c r="B67" s="171">
        <f t="shared" si="1"/>
        <v>3.313745719613638</v>
      </c>
      <c r="C67" s="171">
        <f t="shared" si="2"/>
        <v>3.4507548065583751</v>
      </c>
      <c r="D67" s="171">
        <f t="shared" si="3"/>
        <v>1.3665259020653273</v>
      </c>
      <c r="E67" s="164">
        <f t="shared" si="4"/>
        <v>2.1628109165728859</v>
      </c>
    </row>
    <row r="68" spans="1:5" ht="7.5" customHeight="1">
      <c r="A68" s="168"/>
      <c r="B68" s="169"/>
      <c r="C68" s="249"/>
      <c r="D68" s="249"/>
      <c r="E68" s="249"/>
    </row>
    <row r="69" spans="1:5" ht="9" customHeight="1">
      <c r="A69" s="170"/>
      <c r="B69" s="161"/>
    </row>
    <row r="70" spans="1:5" ht="15" customHeight="1">
      <c r="A70" s="231" t="s">
        <v>415</v>
      </c>
    </row>
    <row r="71" spans="1:5" ht="15" customHeight="1">
      <c r="A71" s="218" t="s">
        <v>412</v>
      </c>
    </row>
    <row r="72" spans="1:5" ht="15" customHeight="1">
      <c r="A72" s="218" t="s">
        <v>400</v>
      </c>
    </row>
    <row r="73" spans="1:5" ht="15" customHeight="1">
      <c r="A73" s="180" t="s">
        <v>416</v>
      </c>
    </row>
  </sheetData>
  <mergeCells count="19">
    <mergeCell ref="A39:E39"/>
    <mergeCell ref="A40:E40"/>
    <mergeCell ref="A42:B42"/>
    <mergeCell ref="A43:A45"/>
    <mergeCell ref="B43:D43"/>
    <mergeCell ref="E43:E45"/>
    <mergeCell ref="B44:B45"/>
    <mergeCell ref="C44:C45"/>
    <mergeCell ref="D44:D45"/>
    <mergeCell ref="A1:E1"/>
    <mergeCell ref="A2:E2"/>
    <mergeCell ref="A4:E4"/>
    <mergeCell ref="A5:B5"/>
    <mergeCell ref="A6:A8"/>
    <mergeCell ref="B6:D6"/>
    <mergeCell ref="E6:E8"/>
    <mergeCell ref="B7:B8"/>
    <mergeCell ref="C7:C8"/>
    <mergeCell ref="D7:D8"/>
  </mergeCells>
  <printOptions horizontalCentered="1"/>
  <pageMargins left="0.71" right="0.54" top="0.56000000000000005" bottom="0.2" header="0.17" footer="0.16"/>
  <pageSetup scale="6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N96"/>
  <sheetViews>
    <sheetView topLeftCell="A58" zoomScale="80" zoomScaleNormal="80" zoomScaleSheetLayoutView="80" workbookViewId="0">
      <selection activeCell="A97" sqref="A97"/>
    </sheetView>
  </sheetViews>
  <sheetFormatPr defaultRowHeight="14.25"/>
  <cols>
    <col min="1" max="1" width="24.5" style="3" customWidth="1"/>
    <col min="2" max="2" width="18.375" style="3" customWidth="1"/>
    <col min="3" max="3" width="15.25" style="3" customWidth="1"/>
    <col min="4" max="4" width="15.125" style="3" customWidth="1"/>
    <col min="5" max="5" width="15" style="3" customWidth="1"/>
    <col min="6" max="6" width="16.625" style="3" customWidth="1"/>
    <col min="7" max="7" width="9.75" style="3" customWidth="1"/>
    <col min="8" max="8" width="6.75" style="3" customWidth="1"/>
    <col min="9" max="9" width="14.125" style="3" customWidth="1"/>
    <col min="10" max="10" width="8.125" style="3" customWidth="1"/>
    <col min="11" max="11" width="7.75" style="3" customWidth="1"/>
    <col min="12" max="12" width="8.125" style="3" customWidth="1"/>
    <col min="13" max="13" width="7.375" style="3" customWidth="1"/>
    <col min="14" max="14" width="7.75" style="3" customWidth="1"/>
    <col min="15" max="15" width="4" style="3" customWidth="1"/>
    <col min="16" max="16384" width="9" style="3"/>
  </cols>
  <sheetData>
    <row r="1" spans="1:14" ht="18" customHeight="1">
      <c r="A1" s="265" t="s">
        <v>391</v>
      </c>
      <c r="B1" s="265"/>
      <c r="C1" s="265"/>
      <c r="D1" s="265"/>
      <c r="E1" s="265"/>
      <c r="F1" s="265"/>
    </row>
    <row r="2" spans="1:14" ht="18" customHeight="1">
      <c r="A2" s="265" t="s">
        <v>421</v>
      </c>
      <c r="B2" s="265"/>
      <c r="C2" s="265"/>
      <c r="D2" s="265"/>
      <c r="E2" s="265"/>
      <c r="F2" s="265"/>
    </row>
    <row r="3" spans="1:14" ht="12" customHeight="1"/>
    <row r="4" spans="1:14" ht="18" customHeight="1">
      <c r="A4" s="287" t="s">
        <v>188</v>
      </c>
      <c r="B4" s="287"/>
      <c r="C4" s="287"/>
      <c r="D4" s="287"/>
      <c r="E4" s="287"/>
      <c r="F4" s="287"/>
    </row>
    <row r="5" spans="1:14" ht="12.75" customHeight="1">
      <c r="A5" s="6"/>
      <c r="B5" s="4"/>
      <c r="C5" s="6"/>
    </row>
    <row r="6" spans="1:14" ht="54.75" customHeight="1">
      <c r="A6" s="84" t="s">
        <v>132</v>
      </c>
      <c r="B6" s="85" t="s">
        <v>115</v>
      </c>
      <c r="C6" s="248" t="s">
        <v>46</v>
      </c>
      <c r="D6" s="248" t="s">
        <v>28</v>
      </c>
      <c r="E6" s="248" t="s">
        <v>29</v>
      </c>
      <c r="F6" s="248" t="s">
        <v>27</v>
      </c>
      <c r="I6" s="12" t="s">
        <v>398</v>
      </c>
    </row>
    <row r="7" spans="1:14" ht="14.25" customHeight="1">
      <c r="A7" s="86"/>
      <c r="B7" s="87"/>
      <c r="C7" s="87"/>
      <c r="D7" s="87"/>
      <c r="E7" s="87"/>
      <c r="F7" s="87"/>
      <c r="I7" s="3" t="s">
        <v>380</v>
      </c>
    </row>
    <row r="8" spans="1:14" ht="15" customHeight="1">
      <c r="A8" s="11" t="s">
        <v>50</v>
      </c>
      <c r="B8" s="87"/>
      <c r="H8" s="101">
        <v>1E-3</v>
      </c>
      <c r="J8" s="3" t="s">
        <v>262</v>
      </c>
    </row>
    <row r="9" spans="1:14" ht="15" customHeight="1">
      <c r="B9" s="67"/>
      <c r="J9" s="3" t="s">
        <v>1</v>
      </c>
      <c r="K9" s="3" t="s">
        <v>263</v>
      </c>
      <c r="L9" s="3" t="s">
        <v>264</v>
      </c>
      <c r="M9" s="3" t="s">
        <v>265</v>
      </c>
      <c r="N9" s="3" t="s">
        <v>266</v>
      </c>
    </row>
    <row r="10" spans="1:14" ht="15" customHeight="1">
      <c r="A10" s="88" t="s">
        <v>16</v>
      </c>
      <c r="B10" s="116">
        <v>62870.194000000003</v>
      </c>
      <c r="C10" s="116">
        <v>40090.131000000001</v>
      </c>
      <c r="D10" s="116">
        <v>37454.762000000002</v>
      </c>
      <c r="E10" s="116">
        <v>2635.3690000000001</v>
      </c>
      <c r="F10" s="116">
        <v>22780.064000000002</v>
      </c>
      <c r="G10" s="54">
        <f>F10/B10*100</f>
        <v>36.233487684163975</v>
      </c>
      <c r="I10" s="3" t="s">
        <v>192</v>
      </c>
    </row>
    <row r="11" spans="1:14" ht="15" customHeight="1">
      <c r="A11" s="58" t="s">
        <v>161</v>
      </c>
      <c r="B11" s="123"/>
      <c r="C11" s="123"/>
      <c r="D11" s="123"/>
      <c r="E11" s="123"/>
      <c r="F11" s="123"/>
      <c r="I11" s="3" t="s">
        <v>195</v>
      </c>
    </row>
    <row r="12" spans="1:14" ht="15" customHeight="1">
      <c r="A12" s="58"/>
      <c r="B12" s="123"/>
      <c r="C12" s="123"/>
      <c r="D12" s="123"/>
      <c r="E12" s="123"/>
      <c r="F12" s="123"/>
      <c r="I12" s="3" t="s">
        <v>270</v>
      </c>
    </row>
    <row r="13" spans="1:14" ht="15" customHeight="1">
      <c r="A13" s="3" t="s">
        <v>1</v>
      </c>
      <c r="B13" s="90"/>
      <c r="C13" s="33"/>
      <c r="D13" s="90"/>
      <c r="E13" s="90"/>
      <c r="F13" s="90"/>
      <c r="I13" s="3" t="s">
        <v>1</v>
      </c>
      <c r="J13" s="3">
        <v>62870.194000000003</v>
      </c>
      <c r="K13" s="3">
        <v>40090.131000000001</v>
      </c>
      <c r="L13" s="3">
        <v>37454.762000000002</v>
      </c>
      <c r="M13" s="3">
        <v>2635.3690000000001</v>
      </c>
      <c r="N13" s="3">
        <v>22780.064000000002</v>
      </c>
    </row>
    <row r="14" spans="1:14" ht="15" customHeight="1">
      <c r="A14" s="58" t="s">
        <v>182</v>
      </c>
      <c r="B14" s="46">
        <v>18832.473000000002</v>
      </c>
      <c r="C14" s="46">
        <v>8284.7800000000007</v>
      </c>
      <c r="D14" s="46">
        <v>7038.9009999999998</v>
      </c>
      <c r="E14" s="46">
        <v>1245.8790000000001</v>
      </c>
      <c r="F14" s="46">
        <v>10547.693000000001</v>
      </c>
      <c r="I14" s="3" t="s">
        <v>18</v>
      </c>
      <c r="J14" s="3">
        <v>18832.473000000002</v>
      </c>
      <c r="K14" s="3">
        <v>8284.7800000000007</v>
      </c>
      <c r="L14" s="3">
        <v>7038.9009999999998</v>
      </c>
      <c r="M14" s="3">
        <v>1245.8790000000001</v>
      </c>
      <c r="N14" s="3">
        <v>10547.693000000001</v>
      </c>
    </row>
    <row r="15" spans="1:14" ht="15" customHeight="1">
      <c r="A15" s="58" t="s">
        <v>183</v>
      </c>
      <c r="B15" s="46">
        <v>14460.929</v>
      </c>
      <c r="C15" s="46">
        <v>10809.159</v>
      </c>
      <c r="D15" s="46">
        <v>9976.2119999999995</v>
      </c>
      <c r="E15" s="46">
        <v>832.947</v>
      </c>
      <c r="F15" s="46">
        <v>3651.77</v>
      </c>
      <c r="I15" s="3" t="s">
        <v>19</v>
      </c>
      <c r="J15" s="3">
        <v>14460.929</v>
      </c>
      <c r="K15" s="3">
        <v>10809.159</v>
      </c>
      <c r="L15" s="3">
        <v>9976.2119999999995</v>
      </c>
      <c r="M15" s="3">
        <v>832.947</v>
      </c>
      <c r="N15" s="3">
        <v>3651.77</v>
      </c>
    </row>
    <row r="16" spans="1:14" ht="15" customHeight="1">
      <c r="A16" s="58" t="s">
        <v>184</v>
      </c>
      <c r="B16" s="46">
        <v>11301.355</v>
      </c>
      <c r="C16" s="46">
        <v>8964.2839999999997</v>
      </c>
      <c r="D16" s="46">
        <v>8677.8909999999996</v>
      </c>
      <c r="E16" s="46">
        <v>286.39300000000003</v>
      </c>
      <c r="F16" s="46">
        <v>2337.0709999999999</v>
      </c>
      <c r="I16" s="3" t="s">
        <v>20</v>
      </c>
      <c r="J16" s="3">
        <v>11301.355</v>
      </c>
      <c r="K16" s="3">
        <v>8964.2839999999997</v>
      </c>
      <c r="L16" s="3">
        <v>8677.8909999999996</v>
      </c>
      <c r="M16" s="3">
        <v>286.39300000000003</v>
      </c>
      <c r="N16" s="3">
        <v>2337.0709999999999</v>
      </c>
    </row>
    <row r="17" spans="1:14" ht="15" customHeight="1">
      <c r="A17" s="58" t="s">
        <v>185</v>
      </c>
      <c r="B17" s="46">
        <v>8665.1010000000006</v>
      </c>
      <c r="C17" s="46">
        <v>6870.424</v>
      </c>
      <c r="D17" s="46">
        <v>6702.51</v>
      </c>
      <c r="E17" s="46">
        <v>167.91499999999999</v>
      </c>
      <c r="F17" s="46">
        <v>1794.6770000000001</v>
      </c>
      <c r="I17" s="3" t="s">
        <v>21</v>
      </c>
      <c r="J17" s="3">
        <v>8665.1010000000006</v>
      </c>
      <c r="K17" s="3">
        <v>6870.424</v>
      </c>
      <c r="L17" s="3">
        <v>6702.51</v>
      </c>
      <c r="M17" s="3">
        <v>167.91499999999999</v>
      </c>
      <c r="N17" s="3">
        <v>1794.6770000000001</v>
      </c>
    </row>
    <row r="18" spans="1:14" ht="15" customHeight="1">
      <c r="A18" s="58" t="s">
        <v>186</v>
      </c>
      <c r="B18" s="46">
        <v>5462.4549999999999</v>
      </c>
      <c r="C18" s="46">
        <v>3695.98</v>
      </c>
      <c r="D18" s="46">
        <v>3613.442</v>
      </c>
      <c r="E18" s="46">
        <v>82.537999999999997</v>
      </c>
      <c r="F18" s="46">
        <v>1766.4750000000001</v>
      </c>
      <c r="I18" s="3" t="s">
        <v>22</v>
      </c>
      <c r="J18" s="3">
        <v>5462.4549999999999</v>
      </c>
      <c r="K18" s="3">
        <v>3695.98</v>
      </c>
      <c r="L18" s="3">
        <v>3613.442</v>
      </c>
      <c r="M18" s="3">
        <v>82.537999999999997</v>
      </c>
      <c r="N18" s="3">
        <v>1766.4750000000001</v>
      </c>
    </row>
    <row r="19" spans="1:14" ht="15" customHeight="1">
      <c r="A19" s="58" t="s">
        <v>371</v>
      </c>
      <c r="B19" s="46">
        <v>4144.7420000000002</v>
      </c>
      <c r="C19" s="46">
        <v>1465.222</v>
      </c>
      <c r="D19" s="46">
        <v>1445.5240000000001</v>
      </c>
      <c r="E19" s="46">
        <v>19.698</v>
      </c>
      <c r="F19" s="46">
        <v>2679.52</v>
      </c>
      <c r="I19" s="3" t="s">
        <v>271</v>
      </c>
      <c r="J19" s="3">
        <v>4144.7420000000002</v>
      </c>
      <c r="K19" s="3">
        <v>1465.222</v>
      </c>
      <c r="L19" s="3">
        <v>1445.5240000000001</v>
      </c>
      <c r="M19" s="3">
        <v>19.698</v>
      </c>
      <c r="N19" s="3">
        <v>2679.52</v>
      </c>
    </row>
    <row r="20" spans="1:14" ht="15" customHeight="1">
      <c r="A20" s="58" t="s">
        <v>372</v>
      </c>
      <c r="B20" s="46">
        <v>3.14</v>
      </c>
      <c r="C20" s="46">
        <v>0.28100000000000003</v>
      </c>
      <c r="D20" s="46">
        <v>0.28100000000000003</v>
      </c>
      <c r="E20" s="46">
        <v>0</v>
      </c>
      <c r="F20" s="46">
        <v>2.859</v>
      </c>
      <c r="I20" s="3" t="s">
        <v>23</v>
      </c>
      <c r="J20" s="3">
        <v>3.14</v>
      </c>
      <c r="K20" s="3">
        <v>0.28100000000000003</v>
      </c>
      <c r="L20" s="3">
        <v>0.28100000000000003</v>
      </c>
      <c r="M20" s="3">
        <v>0</v>
      </c>
      <c r="N20" s="3">
        <v>2.859</v>
      </c>
    </row>
    <row r="21" spans="1:14" ht="15" customHeight="1">
      <c r="A21" s="58"/>
      <c r="B21" s="14"/>
      <c r="C21" s="46"/>
      <c r="D21" s="14"/>
      <c r="E21" s="14"/>
      <c r="F21" s="14"/>
      <c r="I21" s="3" t="s">
        <v>196</v>
      </c>
    </row>
    <row r="22" spans="1:14" ht="15" customHeight="1">
      <c r="A22" s="88" t="s">
        <v>17</v>
      </c>
      <c r="B22" s="116">
        <v>31338.058000000001</v>
      </c>
      <c r="C22" s="116">
        <v>24390.809000000001</v>
      </c>
      <c r="D22" s="116">
        <v>22650.234</v>
      </c>
      <c r="E22" s="116">
        <v>1740.575</v>
      </c>
      <c r="F22" s="116">
        <v>6947.25</v>
      </c>
      <c r="I22" s="3" t="s">
        <v>270</v>
      </c>
    </row>
    <row r="23" spans="1:14" ht="15" customHeight="1">
      <c r="A23" s="58"/>
      <c r="B23" s="36"/>
      <c r="C23" s="46"/>
      <c r="D23" s="36"/>
      <c r="E23" s="36"/>
      <c r="F23" s="36"/>
      <c r="I23" s="3" t="s">
        <v>1</v>
      </c>
      <c r="J23" s="3">
        <v>31338.058000000001</v>
      </c>
      <c r="K23" s="3">
        <v>24390.809000000001</v>
      </c>
      <c r="L23" s="3">
        <v>22650.234</v>
      </c>
      <c r="M23" s="3">
        <v>1740.575</v>
      </c>
      <c r="N23" s="3">
        <v>6947.25</v>
      </c>
    </row>
    <row r="24" spans="1:14" ht="15" customHeight="1">
      <c r="A24" s="58" t="s">
        <v>182</v>
      </c>
      <c r="B24" s="46">
        <v>9577.1020000000008</v>
      </c>
      <c r="C24" s="46">
        <v>5205.4440000000004</v>
      </c>
      <c r="D24" s="46">
        <v>4440.9470000000001</v>
      </c>
      <c r="E24" s="46">
        <v>764.49700000000007</v>
      </c>
      <c r="F24" s="46">
        <v>4371.6580000000004</v>
      </c>
      <c r="I24" s="3" t="s">
        <v>18</v>
      </c>
      <c r="J24" s="3">
        <v>9577.1020000000008</v>
      </c>
      <c r="K24" s="3">
        <v>5205.4440000000004</v>
      </c>
      <c r="L24" s="3">
        <v>4440.9470000000001</v>
      </c>
      <c r="M24" s="3">
        <v>764.49700000000007</v>
      </c>
      <c r="N24" s="3">
        <v>4371.6580000000004</v>
      </c>
    </row>
    <row r="25" spans="1:14" ht="15" customHeight="1">
      <c r="A25" s="58" t="s">
        <v>183</v>
      </c>
      <c r="B25" s="46">
        <v>7233.5</v>
      </c>
      <c r="C25" s="46">
        <v>6729.64</v>
      </c>
      <c r="D25" s="46">
        <v>6176.5460000000003</v>
      </c>
      <c r="E25" s="46">
        <v>553.09400000000005</v>
      </c>
      <c r="F25" s="46">
        <v>503.86</v>
      </c>
      <c r="I25" s="3" t="s">
        <v>19</v>
      </c>
      <c r="J25" s="3">
        <v>7233.5</v>
      </c>
      <c r="K25" s="3">
        <v>6729.64</v>
      </c>
      <c r="L25" s="3">
        <v>6176.5460000000003</v>
      </c>
      <c r="M25" s="3">
        <v>553.09400000000005</v>
      </c>
      <c r="N25" s="3">
        <v>503.86</v>
      </c>
    </row>
    <row r="26" spans="1:14" ht="15" customHeight="1">
      <c r="A26" s="58" t="s">
        <v>184</v>
      </c>
      <c r="B26" s="46">
        <v>5671.902</v>
      </c>
      <c r="C26" s="46">
        <v>5404.47</v>
      </c>
      <c r="D26" s="46">
        <v>5186.2420000000002</v>
      </c>
      <c r="E26" s="46">
        <v>218.22800000000001</v>
      </c>
      <c r="F26" s="46">
        <v>267.43099999999998</v>
      </c>
      <c r="I26" s="3" t="s">
        <v>20</v>
      </c>
      <c r="J26" s="3">
        <v>5671.902</v>
      </c>
      <c r="K26" s="3">
        <v>5404.47</v>
      </c>
      <c r="L26" s="3">
        <v>5186.2420000000002</v>
      </c>
      <c r="M26" s="3">
        <v>218.22800000000001</v>
      </c>
      <c r="N26" s="3">
        <v>267.43099999999998</v>
      </c>
    </row>
    <row r="27" spans="1:14" ht="15" customHeight="1">
      <c r="A27" s="58" t="s">
        <v>185</v>
      </c>
      <c r="B27" s="46">
        <v>4330.4179999999997</v>
      </c>
      <c r="C27" s="46">
        <v>4031.7460000000001</v>
      </c>
      <c r="D27" s="46">
        <v>3905.2510000000002</v>
      </c>
      <c r="E27" s="46">
        <v>126.49600000000001</v>
      </c>
      <c r="F27" s="46">
        <v>298.67099999999999</v>
      </c>
      <c r="I27" s="3" t="s">
        <v>21</v>
      </c>
      <c r="J27" s="3">
        <v>4330.4179999999997</v>
      </c>
      <c r="K27" s="3">
        <v>4031.7460000000001</v>
      </c>
      <c r="L27" s="3">
        <v>3905.2510000000002</v>
      </c>
      <c r="M27" s="3">
        <v>126.49600000000001</v>
      </c>
      <c r="N27" s="3">
        <v>298.67099999999999</v>
      </c>
    </row>
    <row r="28" spans="1:14" ht="15" customHeight="1">
      <c r="A28" s="58" t="s">
        <v>186</v>
      </c>
      <c r="B28" s="46">
        <v>2681.529</v>
      </c>
      <c r="C28" s="46">
        <v>2164.3009999999999</v>
      </c>
      <c r="D28" s="46">
        <v>2099.14</v>
      </c>
      <c r="E28" s="46">
        <v>65.162000000000006</v>
      </c>
      <c r="F28" s="46">
        <v>517.22800000000007</v>
      </c>
      <c r="I28" s="3" t="s">
        <v>22</v>
      </c>
      <c r="J28" s="3">
        <v>2681.529</v>
      </c>
      <c r="K28" s="3">
        <v>2164.3009999999999</v>
      </c>
      <c r="L28" s="3">
        <v>2099.14</v>
      </c>
      <c r="M28" s="3">
        <v>65.162000000000006</v>
      </c>
      <c r="N28" s="3">
        <v>517.22800000000007</v>
      </c>
    </row>
    <row r="29" spans="1:14" ht="15" customHeight="1">
      <c r="A29" s="58" t="s">
        <v>371</v>
      </c>
      <c r="B29" s="46">
        <v>1842.8040000000001</v>
      </c>
      <c r="C29" s="46">
        <v>855.20600000000002</v>
      </c>
      <c r="D29" s="46">
        <v>842.10800000000006</v>
      </c>
      <c r="E29" s="46">
        <v>13.098000000000001</v>
      </c>
      <c r="F29" s="46">
        <v>987.59800000000007</v>
      </c>
      <c r="I29" s="3" t="s">
        <v>271</v>
      </c>
      <c r="J29" s="3">
        <v>1842.8040000000001</v>
      </c>
      <c r="K29" s="3">
        <v>855.20600000000002</v>
      </c>
      <c r="L29" s="3">
        <v>842.10800000000006</v>
      </c>
      <c r="M29" s="3">
        <v>13.098000000000001</v>
      </c>
      <c r="N29" s="3">
        <v>987.59800000000007</v>
      </c>
    </row>
    <row r="30" spans="1:14" ht="15" customHeight="1">
      <c r="A30" s="58" t="s">
        <v>372</v>
      </c>
      <c r="B30" s="46">
        <v>0.80300000000000005</v>
      </c>
      <c r="C30" s="46">
        <v>0</v>
      </c>
      <c r="D30" s="46">
        <v>0</v>
      </c>
      <c r="E30" s="46">
        <v>0</v>
      </c>
      <c r="F30" s="46">
        <v>0.80300000000000005</v>
      </c>
      <c r="I30" s="3" t="s">
        <v>23</v>
      </c>
      <c r="J30" s="3">
        <v>0.80300000000000005</v>
      </c>
      <c r="K30" s="3">
        <v>0</v>
      </c>
      <c r="L30" s="3">
        <v>0</v>
      </c>
      <c r="M30" s="3">
        <v>0</v>
      </c>
      <c r="N30" s="3">
        <v>0.80300000000000005</v>
      </c>
    </row>
    <row r="31" spans="1:14" ht="15" customHeight="1">
      <c r="A31" s="58"/>
      <c r="B31" s="14"/>
      <c r="C31" s="46"/>
      <c r="D31" s="14"/>
      <c r="E31" s="14"/>
      <c r="F31" s="14"/>
      <c r="I31" s="3" t="s">
        <v>197</v>
      </c>
    </row>
    <row r="32" spans="1:14" ht="15" customHeight="1">
      <c r="A32" s="88" t="s">
        <v>317</v>
      </c>
      <c r="B32" s="116">
        <v>31532.136000000002</v>
      </c>
      <c r="C32" s="116">
        <v>15699.322</v>
      </c>
      <c r="D32" s="116">
        <v>14804.528</v>
      </c>
      <c r="E32" s="116">
        <v>894.79399999999998</v>
      </c>
      <c r="F32" s="116">
        <v>15832.814</v>
      </c>
      <c r="I32" s="3" t="s">
        <v>270</v>
      </c>
    </row>
    <row r="33" spans="1:14" ht="15" customHeight="1">
      <c r="A33" s="58"/>
      <c r="B33" s="36"/>
      <c r="C33" s="46"/>
      <c r="D33" s="36"/>
      <c r="E33" s="36"/>
      <c r="F33" s="36"/>
      <c r="I33" s="3" t="s">
        <v>1</v>
      </c>
      <c r="J33" s="3">
        <v>31532.136000000002</v>
      </c>
      <c r="K33" s="3">
        <v>15699.322</v>
      </c>
      <c r="L33" s="3">
        <v>14804.528</v>
      </c>
      <c r="M33" s="3">
        <v>894.79399999999998</v>
      </c>
      <c r="N33" s="3">
        <v>15832.814</v>
      </c>
    </row>
    <row r="34" spans="1:14" ht="15" customHeight="1">
      <c r="A34" s="58" t="s">
        <v>182</v>
      </c>
      <c r="B34" s="46">
        <v>9255.371000000001</v>
      </c>
      <c r="C34" s="46">
        <v>3079.3360000000002</v>
      </c>
      <c r="D34" s="46">
        <v>2597.9540000000002</v>
      </c>
      <c r="E34" s="46">
        <v>481.38200000000001</v>
      </c>
      <c r="F34" s="46">
        <v>6176.0349999999999</v>
      </c>
      <c r="I34" s="3" t="s">
        <v>18</v>
      </c>
      <c r="J34" s="3">
        <v>9255.371000000001</v>
      </c>
      <c r="K34" s="3">
        <v>3079.3360000000002</v>
      </c>
      <c r="L34" s="3">
        <v>2597.9540000000002</v>
      </c>
      <c r="M34" s="3">
        <v>481.38200000000001</v>
      </c>
      <c r="N34" s="3">
        <v>6176.0349999999999</v>
      </c>
    </row>
    <row r="35" spans="1:14" ht="15" customHeight="1">
      <c r="A35" s="58" t="s">
        <v>183</v>
      </c>
      <c r="B35" s="46">
        <v>7227.4279999999999</v>
      </c>
      <c r="C35" s="46">
        <v>4079.5190000000002</v>
      </c>
      <c r="D35" s="46">
        <v>3799.6660000000002</v>
      </c>
      <c r="E35" s="46">
        <v>279.85200000000003</v>
      </c>
      <c r="F35" s="46">
        <v>3147.9090000000001</v>
      </c>
      <c r="I35" s="3" t="s">
        <v>19</v>
      </c>
      <c r="J35" s="3">
        <v>7227.4279999999999</v>
      </c>
      <c r="K35" s="3">
        <v>4079.5190000000002</v>
      </c>
      <c r="L35" s="3">
        <v>3799.6660000000002</v>
      </c>
      <c r="M35" s="3">
        <v>279.85200000000003</v>
      </c>
      <c r="N35" s="3">
        <v>3147.9090000000001</v>
      </c>
    </row>
    <row r="36" spans="1:14" ht="15" customHeight="1">
      <c r="A36" s="58" t="s">
        <v>184</v>
      </c>
      <c r="B36" s="46">
        <v>5629.4530000000004</v>
      </c>
      <c r="C36" s="46">
        <v>3559.8139999999999</v>
      </c>
      <c r="D36" s="46">
        <v>3491.6489999999999</v>
      </c>
      <c r="E36" s="46">
        <v>68.165000000000006</v>
      </c>
      <c r="F36" s="46">
        <v>2069.6390000000001</v>
      </c>
      <c r="I36" s="3" t="s">
        <v>20</v>
      </c>
      <c r="J36" s="3">
        <v>5629.4530000000004</v>
      </c>
      <c r="K36" s="3">
        <v>3559.8139999999999</v>
      </c>
      <c r="L36" s="3">
        <v>3491.6489999999999</v>
      </c>
      <c r="M36" s="3">
        <v>68.165000000000006</v>
      </c>
      <c r="N36" s="3">
        <v>2069.6390000000001</v>
      </c>
    </row>
    <row r="37" spans="1:14" ht="15" customHeight="1">
      <c r="A37" s="58" t="s">
        <v>185</v>
      </c>
      <c r="B37" s="46">
        <v>4334.6840000000002</v>
      </c>
      <c r="C37" s="46">
        <v>2838.6779999999999</v>
      </c>
      <c r="D37" s="46">
        <v>2797.259</v>
      </c>
      <c r="E37" s="46">
        <v>41.419000000000004</v>
      </c>
      <c r="F37" s="46">
        <v>1496.0060000000001</v>
      </c>
      <c r="I37" s="3" t="s">
        <v>21</v>
      </c>
      <c r="J37" s="3">
        <v>4334.6840000000002</v>
      </c>
      <c r="K37" s="3">
        <v>2838.6779999999999</v>
      </c>
      <c r="L37" s="3">
        <v>2797.259</v>
      </c>
      <c r="M37" s="3">
        <v>41.419000000000004</v>
      </c>
      <c r="N37" s="3">
        <v>1496.0060000000001</v>
      </c>
    </row>
    <row r="38" spans="1:14" ht="15" customHeight="1">
      <c r="A38" s="58" t="s">
        <v>186</v>
      </c>
      <c r="B38" s="46">
        <v>2780.9250000000002</v>
      </c>
      <c r="C38" s="46">
        <v>1531.6780000000001</v>
      </c>
      <c r="D38" s="46">
        <v>1514.3030000000001</v>
      </c>
      <c r="E38" s="46">
        <v>17.376000000000001</v>
      </c>
      <c r="F38" s="46">
        <v>1249.2470000000001</v>
      </c>
      <c r="I38" s="3" t="s">
        <v>22</v>
      </c>
      <c r="J38" s="3">
        <v>2780.9250000000002</v>
      </c>
      <c r="K38" s="3">
        <v>1531.6780000000001</v>
      </c>
      <c r="L38" s="3">
        <v>1514.3030000000001</v>
      </c>
      <c r="M38" s="3">
        <v>17.376000000000001</v>
      </c>
      <c r="N38" s="3">
        <v>1249.2470000000001</v>
      </c>
    </row>
    <row r="39" spans="1:14" ht="15" customHeight="1">
      <c r="A39" s="58" t="s">
        <v>371</v>
      </c>
      <c r="B39" s="46">
        <v>2301.9369999999999</v>
      </c>
      <c r="C39" s="46">
        <v>610.01599999999996</v>
      </c>
      <c r="D39" s="46">
        <v>603.41600000000005</v>
      </c>
      <c r="E39" s="46">
        <v>6.6000000000000005</v>
      </c>
      <c r="F39" s="46">
        <v>1691.922</v>
      </c>
      <c r="I39" s="3" t="s">
        <v>271</v>
      </c>
      <c r="J39" s="3">
        <v>2301.9369999999999</v>
      </c>
      <c r="K39" s="3">
        <v>610.01599999999996</v>
      </c>
      <c r="L39" s="3">
        <v>603.41600000000005</v>
      </c>
      <c r="M39" s="3">
        <v>6.6000000000000005</v>
      </c>
      <c r="N39" s="3">
        <v>1691.922</v>
      </c>
    </row>
    <row r="40" spans="1:14" ht="15" customHeight="1">
      <c r="A40" s="58" t="s">
        <v>372</v>
      </c>
      <c r="B40" s="46">
        <v>2.3370000000000002</v>
      </c>
      <c r="C40" s="46">
        <v>0.28100000000000003</v>
      </c>
      <c r="D40" s="46">
        <v>0.28100000000000003</v>
      </c>
      <c r="E40" s="46">
        <v>0</v>
      </c>
      <c r="F40" s="46">
        <v>2.056</v>
      </c>
      <c r="I40" s="3" t="s">
        <v>23</v>
      </c>
      <c r="J40" s="3">
        <v>2.3370000000000002</v>
      </c>
      <c r="K40" s="3">
        <v>0.28100000000000003</v>
      </c>
      <c r="L40" s="3">
        <v>0.28100000000000003</v>
      </c>
      <c r="M40" s="3">
        <v>0</v>
      </c>
      <c r="N40" s="3">
        <v>2.056</v>
      </c>
    </row>
    <row r="41" spans="1:14" ht="7.5" customHeight="1">
      <c r="A41" s="4"/>
      <c r="B41" s="89"/>
      <c r="C41" s="4"/>
      <c r="D41" s="4"/>
      <c r="E41" s="4"/>
      <c r="F41" s="4"/>
    </row>
    <row r="42" spans="1:14" ht="7.5" customHeight="1">
      <c r="A42" s="6"/>
      <c r="B42" s="6"/>
      <c r="C42" s="6"/>
      <c r="D42" s="6"/>
      <c r="E42" s="6"/>
      <c r="F42" s="6"/>
    </row>
    <row r="43" spans="1:14" ht="15" customHeight="1">
      <c r="A43" s="231" t="s">
        <v>422</v>
      </c>
      <c r="B43" s="6"/>
      <c r="C43" s="6"/>
      <c r="D43" s="6"/>
      <c r="E43" s="6"/>
      <c r="F43" s="6"/>
    </row>
    <row r="44" spans="1:14" ht="15" customHeight="1">
      <c r="A44" s="3" t="s">
        <v>386</v>
      </c>
      <c r="B44" s="6"/>
      <c r="C44" s="6"/>
      <c r="D44" s="6"/>
      <c r="E44" s="6"/>
      <c r="F44" s="6"/>
    </row>
    <row r="45" spans="1:14" ht="15" customHeight="1">
      <c r="A45" s="218" t="s">
        <v>412</v>
      </c>
      <c r="B45" s="6"/>
      <c r="C45" s="6"/>
      <c r="D45" s="6"/>
      <c r="E45" s="6"/>
      <c r="F45" s="6"/>
    </row>
    <row r="46" spans="1:14" ht="15" customHeight="1">
      <c r="A46" s="218" t="s">
        <v>400</v>
      </c>
      <c r="B46" s="6"/>
      <c r="C46" s="6"/>
      <c r="D46" s="6"/>
      <c r="E46" s="6"/>
      <c r="F46" s="6"/>
    </row>
    <row r="47" spans="1:14" ht="18" customHeight="1">
      <c r="A47" s="180" t="s">
        <v>416</v>
      </c>
    </row>
    <row r="48" spans="1:14" ht="18" customHeight="1">
      <c r="A48" s="10"/>
    </row>
    <row r="49" spans="1:9">
      <c r="A49" s="265" t="s">
        <v>240</v>
      </c>
      <c r="B49" s="265"/>
      <c r="C49" s="265"/>
      <c r="D49" s="265"/>
      <c r="E49" s="265"/>
      <c r="F49" s="265"/>
    </row>
    <row r="50" spans="1:9">
      <c r="A50" s="265" t="s">
        <v>423</v>
      </c>
      <c r="B50" s="265"/>
      <c r="C50" s="265"/>
      <c r="D50" s="265"/>
      <c r="E50" s="265"/>
      <c r="F50" s="265"/>
    </row>
    <row r="51" spans="1:9" ht="7.5" customHeight="1"/>
    <row r="52" spans="1:9">
      <c r="A52" s="265"/>
      <c r="B52" s="265"/>
      <c r="C52" s="265"/>
      <c r="D52" s="265"/>
      <c r="E52" s="265"/>
      <c r="F52" s="265"/>
      <c r="I52" s="101">
        <v>1E-3</v>
      </c>
    </row>
    <row r="53" spans="1:9" ht="7.5" customHeight="1">
      <c r="A53" s="6"/>
      <c r="B53" s="4"/>
      <c r="C53" s="6"/>
    </row>
    <row r="54" spans="1:9" ht="38.25" customHeight="1">
      <c r="A54" s="84" t="s">
        <v>132</v>
      </c>
      <c r="B54" s="85" t="s">
        <v>115</v>
      </c>
      <c r="C54" s="248" t="s">
        <v>46</v>
      </c>
      <c r="D54" s="248" t="s">
        <v>28</v>
      </c>
      <c r="E54" s="248" t="s">
        <v>29</v>
      </c>
      <c r="F54" s="248" t="s">
        <v>27</v>
      </c>
    </row>
    <row r="55" spans="1:9" ht="12.75" customHeight="1">
      <c r="A55" s="86"/>
      <c r="B55" s="87"/>
      <c r="C55" s="87"/>
      <c r="D55" s="87"/>
      <c r="E55" s="87"/>
      <c r="F55" s="87"/>
    </row>
    <row r="56" spans="1:9" ht="15" customHeight="1">
      <c r="A56" s="11" t="s">
        <v>50</v>
      </c>
      <c r="B56" s="87"/>
    </row>
    <row r="57" spans="1:9" ht="15" customHeight="1">
      <c r="B57" s="67"/>
    </row>
    <row r="58" spans="1:9" ht="15" customHeight="1">
      <c r="A58" s="88" t="s">
        <v>16</v>
      </c>
      <c r="B58" s="116">
        <v>62870.194000000003</v>
      </c>
      <c r="C58" s="116">
        <v>40090.131000000001</v>
      </c>
      <c r="D58" s="116">
        <v>37454.762000000002</v>
      </c>
      <c r="E58" s="116">
        <v>2635.3690000000001</v>
      </c>
      <c r="F58" s="116">
        <v>22780.064000000002</v>
      </c>
      <c r="G58" s="54">
        <f>F58/B58*100</f>
        <v>36.233487684163975</v>
      </c>
    </row>
    <row r="59" spans="1:9" ht="15" customHeight="1">
      <c r="A59" s="58" t="s">
        <v>161</v>
      </c>
      <c r="B59" s="123"/>
      <c r="C59" s="123"/>
      <c r="D59" s="123"/>
      <c r="E59" s="123"/>
      <c r="F59" s="123"/>
    </row>
    <row r="60" spans="1:9" ht="15" customHeight="1">
      <c r="A60" s="58"/>
      <c r="B60" s="123"/>
      <c r="C60" s="123"/>
      <c r="D60" s="123"/>
      <c r="E60" s="123"/>
      <c r="F60" s="123"/>
    </row>
    <row r="61" spans="1:9" ht="15" customHeight="1">
      <c r="A61" s="58"/>
      <c r="B61" s="123"/>
      <c r="C61" s="123"/>
      <c r="D61" s="123"/>
      <c r="E61" s="123"/>
      <c r="F61" s="123"/>
    </row>
    <row r="62" spans="1:9" ht="15" customHeight="1">
      <c r="A62" s="12" t="s">
        <v>1</v>
      </c>
      <c r="B62" s="90">
        <f>SUM(B63:B69)</f>
        <v>100.00000159057882</v>
      </c>
      <c r="C62" s="90">
        <f t="shared" ref="C62:F62" si="0">SUM(C63:C69)</f>
        <v>99.999997505620527</v>
      </c>
      <c r="D62" s="90">
        <f t="shared" si="0"/>
        <v>99.999997330112507</v>
      </c>
      <c r="E62" s="90">
        <f t="shared" si="0"/>
        <v>100.00003794535034</v>
      </c>
      <c r="F62" s="90">
        <f t="shared" si="0"/>
        <v>100.00000438980328</v>
      </c>
    </row>
    <row r="63" spans="1:9" ht="15" customHeight="1">
      <c r="A63" s="58" t="s">
        <v>182</v>
      </c>
      <c r="B63" s="118">
        <f>B14/$B$10*100</f>
        <v>29.954532985853362</v>
      </c>
      <c r="C63" s="118">
        <f t="shared" ref="C63:C69" si="1">C14/$C$10*100</f>
        <v>20.665385204154109</v>
      </c>
      <c r="D63" s="118">
        <f t="shared" ref="D63:D69" si="2">D14/$D$10*100</f>
        <v>18.793073628394698</v>
      </c>
      <c r="E63" s="118">
        <f t="shared" ref="E63:E68" si="3">E14/$E$10*100</f>
        <v>47.275315145620979</v>
      </c>
      <c r="F63" s="118">
        <f>F14/$F$10*100</f>
        <v>46.302297482570722</v>
      </c>
    </row>
    <row r="64" spans="1:9" ht="15" customHeight="1">
      <c r="A64" s="58" t="s">
        <v>183</v>
      </c>
      <c r="B64" s="118">
        <f t="shared" ref="B64:B68" si="4">B15/$B$10*100</f>
        <v>23.001247618227485</v>
      </c>
      <c r="C64" s="118">
        <f t="shared" si="1"/>
        <v>26.962144374135367</v>
      </c>
      <c r="D64" s="118">
        <f t="shared" si="2"/>
        <v>26.635363481951906</v>
      </c>
      <c r="E64" s="118">
        <f t="shared" si="3"/>
        <v>31.606465735917816</v>
      </c>
      <c r="F64" s="118">
        <f t="shared" ref="F64:F69" si="5">F15/$F$10*100</f>
        <v>16.030551977378114</v>
      </c>
    </row>
    <row r="65" spans="1:6" ht="15" customHeight="1">
      <c r="A65" s="58" t="s">
        <v>184</v>
      </c>
      <c r="B65" s="118">
        <f t="shared" si="4"/>
        <v>17.975696082630186</v>
      </c>
      <c r="C65" s="118">
        <f t="shared" si="1"/>
        <v>22.360326036350443</v>
      </c>
      <c r="D65" s="118">
        <f t="shared" si="2"/>
        <v>23.16899250354334</v>
      </c>
      <c r="E65" s="118">
        <f t="shared" si="3"/>
        <v>10.867282722078009</v>
      </c>
      <c r="F65" s="118">
        <f t="shared" si="5"/>
        <v>10.259281975678382</v>
      </c>
    </row>
    <row r="66" spans="1:6" ht="15" customHeight="1">
      <c r="A66" s="58" t="s">
        <v>185</v>
      </c>
      <c r="B66" s="118">
        <f t="shared" si="4"/>
        <v>13.782526263558214</v>
      </c>
      <c r="C66" s="118">
        <f t="shared" si="1"/>
        <v>17.137444624463811</v>
      </c>
      <c r="D66" s="118">
        <f t="shared" si="2"/>
        <v>17.894947510279199</v>
      </c>
      <c r="E66" s="118">
        <f t="shared" si="3"/>
        <v>6.3715935036042382</v>
      </c>
      <c r="F66" s="118">
        <f t="shared" si="5"/>
        <v>7.8782790074689872</v>
      </c>
    </row>
    <row r="67" spans="1:6" ht="15" customHeight="1">
      <c r="A67" s="58" t="s">
        <v>186</v>
      </c>
      <c r="B67" s="118">
        <f t="shared" si="4"/>
        <v>8.6884653163309782</v>
      </c>
      <c r="C67" s="118">
        <f t="shared" si="1"/>
        <v>9.2191766597120868</v>
      </c>
      <c r="D67" s="118">
        <f t="shared" si="2"/>
        <v>9.6474835429470893</v>
      </c>
      <c r="E67" s="118">
        <f t="shared" si="3"/>
        <v>3.1319333269838108</v>
      </c>
      <c r="F67" s="118">
        <f t="shared" si="5"/>
        <v>7.7544777749526954</v>
      </c>
    </row>
    <row r="68" spans="1:6" ht="15" customHeight="1">
      <c r="A68" s="58" t="s">
        <v>371</v>
      </c>
      <c r="B68" s="118">
        <f t="shared" si="4"/>
        <v>6.5925389064331501</v>
      </c>
      <c r="C68" s="118">
        <f t="shared" si="1"/>
        <v>3.6548196861716411</v>
      </c>
      <c r="D68" s="118">
        <f t="shared" si="2"/>
        <v>3.85938642461538</v>
      </c>
      <c r="E68" s="118">
        <f t="shared" si="3"/>
        <v>0.74744751114549801</v>
      </c>
      <c r="F68" s="118">
        <f t="shared" si="5"/>
        <v>11.762565724134927</v>
      </c>
    </row>
    <row r="69" spans="1:6" ht="15" customHeight="1">
      <c r="A69" s="58" t="s">
        <v>372</v>
      </c>
      <c r="B69" s="118">
        <f>B20/$B$10*100</f>
        <v>4.9944175454588223E-3</v>
      </c>
      <c r="C69" s="118">
        <f t="shared" si="1"/>
        <v>7.0092063306054057E-4</v>
      </c>
      <c r="D69" s="118">
        <f t="shared" si="2"/>
        <v>7.502383809033415E-4</v>
      </c>
      <c r="E69" s="210" t="s">
        <v>160</v>
      </c>
      <c r="F69" s="118">
        <f t="shared" si="5"/>
        <v>1.2550447619462351E-2</v>
      </c>
    </row>
    <row r="70" spans="1:6" ht="15" customHeight="1">
      <c r="A70" s="58"/>
      <c r="B70" s="14"/>
      <c r="C70" s="46"/>
      <c r="D70" s="14"/>
      <c r="E70" s="14"/>
      <c r="F70" s="14"/>
    </row>
    <row r="71" spans="1:6" ht="15" customHeight="1">
      <c r="A71" s="88" t="s">
        <v>17</v>
      </c>
      <c r="B71" s="117">
        <f>B22/B10*100</f>
        <v>49.845651820320455</v>
      </c>
      <c r="C71" s="117">
        <f>C22/C10*100</f>
        <v>60.839933399070212</v>
      </c>
      <c r="D71" s="117">
        <f>D22/D10*100</f>
        <v>60.473576096945955</v>
      </c>
      <c r="E71" s="117">
        <f>E22/E10*100</f>
        <v>66.04672818113896</v>
      </c>
      <c r="F71" s="117">
        <f>F22/F10*100</f>
        <v>30.497060938898152</v>
      </c>
    </row>
    <row r="72" spans="1:6" ht="15" customHeight="1">
      <c r="A72" s="58"/>
      <c r="B72" s="36"/>
      <c r="C72" s="37"/>
      <c r="D72" s="36"/>
      <c r="E72" s="36"/>
      <c r="F72" s="187"/>
    </row>
    <row r="73" spans="1:6" ht="15" customHeight="1">
      <c r="A73" s="58" t="s">
        <v>182</v>
      </c>
      <c r="B73" s="118">
        <f>B24/$B$10*100</f>
        <v>15.233135752690696</v>
      </c>
      <c r="C73" s="118">
        <f t="shared" ref="C73:C78" si="6">C24/$C$10*100</f>
        <v>12.984352682708868</v>
      </c>
      <c r="D73" s="118">
        <f>D24/$D$10*100</f>
        <v>11.856828779208369</v>
      </c>
      <c r="E73" s="118">
        <f>E24/$E$10*100</f>
        <v>29.009106504629905</v>
      </c>
      <c r="F73" s="118">
        <f>F24/$F$10*100</f>
        <v>19.190718691571718</v>
      </c>
    </row>
    <row r="74" spans="1:6" ht="15" customHeight="1">
      <c r="A74" s="58" t="s">
        <v>183</v>
      </c>
      <c r="B74" s="118">
        <f t="shared" ref="B74:B79" si="7">B25/$B$10*100</f>
        <v>11.505452011170826</v>
      </c>
      <c r="C74" s="118">
        <f t="shared" si="6"/>
        <v>16.78627590416205</v>
      </c>
      <c r="D74" s="118">
        <f t="shared" ref="D74:D78" si="8">D25/$D$10*100</f>
        <v>16.490682813576548</v>
      </c>
      <c r="E74" s="118">
        <f t="shared" ref="E74:E78" si="9">E25/$E$10*100</f>
        <v>20.987345605112605</v>
      </c>
      <c r="F74" s="118">
        <f>F25/$F$10*100</f>
        <v>2.2118462880525707</v>
      </c>
    </row>
    <row r="75" spans="1:6" ht="15" customHeight="1">
      <c r="A75" s="58" t="s">
        <v>184</v>
      </c>
      <c r="B75" s="118">
        <f t="shared" si="7"/>
        <v>9.0216072818226056</v>
      </c>
      <c r="C75" s="118">
        <f t="shared" si="6"/>
        <v>13.480799052514945</v>
      </c>
      <c r="D75" s="118">
        <f t="shared" si="8"/>
        <v>13.846682566024581</v>
      </c>
      <c r="E75" s="118">
        <f t="shared" si="9"/>
        <v>8.2807379156391381</v>
      </c>
      <c r="F75" s="118">
        <f t="shared" ref="F75:F79" si="10">F26/$F$10*100</f>
        <v>1.1739694848969693</v>
      </c>
    </row>
    <row r="76" spans="1:6" ht="15" customHeight="1">
      <c r="A76" s="58" t="s">
        <v>185</v>
      </c>
      <c r="B76" s="118">
        <f t="shared" si="7"/>
        <v>6.8878712224110519</v>
      </c>
      <c r="C76" s="118">
        <f t="shared" si="6"/>
        <v>10.056704479214599</v>
      </c>
      <c r="D76" s="118">
        <f t="shared" si="8"/>
        <v>10.426580737584182</v>
      </c>
      <c r="E76" s="118">
        <f t="shared" si="9"/>
        <v>4.7999350375602052</v>
      </c>
      <c r="F76" s="118">
        <f t="shared" si="10"/>
        <v>1.3111069398224693</v>
      </c>
    </row>
    <row r="77" spans="1:6" ht="15" customHeight="1">
      <c r="A77" s="58" t="s">
        <v>186</v>
      </c>
      <c r="B77" s="118">
        <f t="shared" si="7"/>
        <v>4.2651832758779147</v>
      </c>
      <c r="C77" s="118">
        <f t="shared" si="6"/>
        <v>5.398587996631889</v>
      </c>
      <c r="D77" s="118">
        <f t="shared" si="8"/>
        <v>5.6044675974713165</v>
      </c>
      <c r="E77" s="118">
        <f t="shared" si="9"/>
        <v>2.4725949193452603</v>
      </c>
      <c r="F77" s="118">
        <f t="shared" si="10"/>
        <v>2.2705291784957233</v>
      </c>
    </row>
    <row r="78" spans="1:6" ht="15" customHeight="1">
      <c r="A78" s="58" t="s">
        <v>371</v>
      </c>
      <c r="B78" s="118">
        <f t="shared" si="7"/>
        <v>2.931125041541943</v>
      </c>
      <c r="C78" s="118">
        <f t="shared" si="6"/>
        <v>2.133208295078906</v>
      </c>
      <c r="D78" s="118">
        <f t="shared" si="8"/>
        <v>2.2483336030809644</v>
      </c>
      <c r="E78" s="118">
        <f t="shared" si="9"/>
        <v>0.49700819885184955</v>
      </c>
      <c r="F78" s="118">
        <f t="shared" si="10"/>
        <v>4.3353609542097864</v>
      </c>
    </row>
    <row r="79" spans="1:6" ht="15" customHeight="1">
      <c r="A79" s="58" t="s">
        <v>372</v>
      </c>
      <c r="B79" s="118">
        <f t="shared" si="7"/>
        <v>1.2772348054151067E-3</v>
      </c>
      <c r="C79" s="118" t="s">
        <v>160</v>
      </c>
      <c r="D79" s="118" t="s">
        <v>160</v>
      </c>
      <c r="E79" s="210" t="s">
        <v>160</v>
      </c>
      <c r="F79" s="118">
        <f t="shared" si="10"/>
        <v>3.5250120456202403E-3</v>
      </c>
    </row>
    <row r="80" spans="1:6" ht="15" customHeight="1">
      <c r="A80" s="58"/>
      <c r="B80" s="14"/>
      <c r="C80" s="46"/>
      <c r="D80" s="14"/>
      <c r="E80" s="14"/>
      <c r="F80" s="14"/>
    </row>
    <row r="81" spans="1:6" ht="15" customHeight="1">
      <c r="A81" s="88" t="s">
        <v>317</v>
      </c>
      <c r="B81" s="117">
        <f>B32/B10*100</f>
        <v>50.154348179679552</v>
      </c>
      <c r="C81" s="117">
        <f>C32/C10*100</f>
        <v>39.160066600929788</v>
      </c>
      <c r="D81" s="117">
        <f>D32/D10*100</f>
        <v>39.526423903054038</v>
      </c>
      <c r="E81" s="117">
        <f>E32/E10*100</f>
        <v>33.953271818861033</v>
      </c>
      <c r="F81" s="117">
        <f>F32/F10*100</f>
        <v>69.502939061101841</v>
      </c>
    </row>
    <row r="82" spans="1:6" ht="15" customHeight="1">
      <c r="A82" s="58"/>
      <c r="B82" s="36"/>
      <c r="C82" s="46"/>
      <c r="D82" s="36"/>
      <c r="E82" s="36"/>
      <c r="F82" s="36"/>
    </row>
    <row r="83" spans="1:6" ht="15" customHeight="1">
      <c r="A83" s="58" t="s">
        <v>182</v>
      </c>
      <c r="B83" s="118">
        <f>B34/$B$10*100</f>
        <v>14.721397233162667</v>
      </c>
      <c r="C83" s="118">
        <f>C34/$C$10*100</f>
        <v>7.6810325214452408</v>
      </c>
      <c r="D83" s="118">
        <f>D34/$D$10*100</f>
        <v>6.9362448491863331</v>
      </c>
      <c r="E83" s="118">
        <f>E34/$E$10*100</f>
        <v>18.266208640991071</v>
      </c>
      <c r="F83" s="118">
        <f>F34/$F$10*100</f>
        <v>27.111578790999001</v>
      </c>
    </row>
    <row r="84" spans="1:6" ht="15" customHeight="1">
      <c r="A84" s="58" t="s">
        <v>183</v>
      </c>
      <c r="B84" s="118">
        <f t="shared" ref="B84:B87" si="11">B35/$B$10*100</f>
        <v>11.495794016477824</v>
      </c>
      <c r="C84" s="118">
        <f t="shared" ref="C84:C89" si="12">C35/$C$10*100</f>
        <v>10.175868469973322</v>
      </c>
      <c r="D84" s="118">
        <f t="shared" ref="D84:D89" si="13">D35/$D$10*100</f>
        <v>10.144680668375358</v>
      </c>
      <c r="E84" s="118">
        <f t="shared" ref="E84:E88" si="14">E35/$E$10*100</f>
        <v>10.619082185454864</v>
      </c>
      <c r="F84" s="118">
        <f t="shared" ref="F84:F89" si="15">F35/$F$10*100</f>
        <v>13.818701299522248</v>
      </c>
    </row>
    <row r="85" spans="1:6" ht="15" customHeight="1">
      <c r="A85" s="58" t="s">
        <v>184</v>
      </c>
      <c r="B85" s="118">
        <f t="shared" si="11"/>
        <v>8.9540888008075825</v>
      </c>
      <c r="C85" s="118">
        <f t="shared" si="12"/>
        <v>8.8795269838354987</v>
      </c>
      <c r="D85" s="118">
        <f t="shared" si="13"/>
        <v>9.3223099375187584</v>
      </c>
      <c r="E85" s="118">
        <f t="shared" si="14"/>
        <v>2.5865448064388707</v>
      </c>
      <c r="F85" s="118">
        <f t="shared" si="15"/>
        <v>9.0853081009781178</v>
      </c>
    </row>
    <row r="86" spans="1:6" ht="15" customHeight="1">
      <c r="A86" s="58" t="s">
        <v>185</v>
      </c>
      <c r="B86" s="118">
        <f t="shared" si="11"/>
        <v>6.8946566317259972</v>
      </c>
      <c r="C86" s="118">
        <f>C37/$C$10*100</f>
        <v>7.0807401452492131</v>
      </c>
      <c r="D86" s="118">
        <f t="shared" si="13"/>
        <v>7.4683667726950178</v>
      </c>
      <c r="E86" s="118">
        <f t="shared" si="14"/>
        <v>1.571658466044034</v>
      </c>
      <c r="F86" s="118">
        <f t="shared" si="15"/>
        <v>6.567172067646518</v>
      </c>
    </row>
    <row r="87" spans="1:6" ht="15" customHeight="1">
      <c r="A87" s="58" t="s">
        <v>186</v>
      </c>
      <c r="B87" s="118">
        <f t="shared" si="11"/>
        <v>4.4232804498742286</v>
      </c>
      <c r="C87" s="118">
        <f t="shared" si="12"/>
        <v>3.820586168700721</v>
      </c>
      <c r="D87" s="118">
        <f t="shared" si="13"/>
        <v>4.0430186153632484</v>
      </c>
      <c r="E87" s="118">
        <f t="shared" si="14"/>
        <v>0.65933840763855078</v>
      </c>
      <c r="F87" s="118">
        <f t="shared" si="15"/>
        <v>5.4839485964569725</v>
      </c>
    </row>
    <row r="88" spans="1:6" ht="15" customHeight="1">
      <c r="A88" s="58" t="s">
        <v>371</v>
      </c>
      <c r="B88" s="118">
        <f>B39/$B$10*100</f>
        <v>3.6614122743123709</v>
      </c>
      <c r="C88" s="118">
        <f t="shared" si="12"/>
        <v>1.5216113910927354</v>
      </c>
      <c r="D88" s="118">
        <f t="shared" si="13"/>
        <v>1.6110528215344155</v>
      </c>
      <c r="E88" s="118">
        <f t="shared" si="14"/>
        <v>0.25043931229364846</v>
      </c>
      <c r="F88" s="118">
        <f t="shared" si="15"/>
        <v>7.4272047699251411</v>
      </c>
    </row>
    <row r="89" spans="1:6" ht="15" customHeight="1">
      <c r="A89" s="58" t="s">
        <v>372</v>
      </c>
      <c r="B89" s="118">
        <f>B40/$B$10*100</f>
        <v>3.7171827400437158E-3</v>
      </c>
      <c r="C89" s="118">
        <f t="shared" si="12"/>
        <v>7.0092063306054057E-4</v>
      </c>
      <c r="D89" s="118">
        <f t="shared" si="13"/>
        <v>7.502383809033415E-4</v>
      </c>
      <c r="E89" s="210" t="s">
        <v>160</v>
      </c>
      <c r="F89" s="118">
        <f t="shared" si="15"/>
        <v>9.0254355738421093E-3</v>
      </c>
    </row>
    <row r="90" spans="1:6" ht="7.5" customHeight="1">
      <c r="A90" s="4"/>
      <c r="B90" s="89"/>
      <c r="C90" s="4"/>
      <c r="D90" s="4"/>
      <c r="E90" s="4"/>
      <c r="F90" s="4"/>
    </row>
    <row r="91" spans="1:6" ht="7.5" customHeight="1">
      <c r="A91" s="6"/>
      <c r="B91" s="6"/>
      <c r="C91" s="6"/>
      <c r="D91" s="6"/>
      <c r="E91" s="6"/>
      <c r="F91" s="6"/>
    </row>
    <row r="92" spans="1:6" ht="15" customHeight="1">
      <c r="A92" s="231" t="s">
        <v>422</v>
      </c>
    </row>
    <row r="93" spans="1:6">
      <c r="A93" s="3" t="s">
        <v>386</v>
      </c>
    </row>
    <row r="94" spans="1:6">
      <c r="A94" s="218" t="s">
        <v>412</v>
      </c>
    </row>
    <row r="95" spans="1:6">
      <c r="A95" s="218" t="s">
        <v>400</v>
      </c>
    </row>
    <row r="96" spans="1:6">
      <c r="A96" s="180" t="s">
        <v>416</v>
      </c>
    </row>
  </sheetData>
  <mergeCells count="6">
    <mergeCell ref="A52:F52"/>
    <mergeCell ref="A1:F1"/>
    <mergeCell ref="A2:F2"/>
    <mergeCell ref="A4:F4"/>
    <mergeCell ref="A49:F49"/>
    <mergeCell ref="A50:F50"/>
  </mergeCells>
  <printOptions horizontalCentered="1"/>
  <pageMargins left="0.5" right="0.5" top="1.01" bottom="0.67" header="0.5" footer="0.25"/>
  <pageSetup scale="75" orientation="portrait" r:id="rId1"/>
  <headerFooter alignWithMargins="0"/>
  <rowBreaks count="1" manualBreakCount="1">
    <brk id="48" max="5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J97"/>
  <sheetViews>
    <sheetView zoomScale="80" zoomScaleNormal="80" zoomScaleSheetLayoutView="80" workbookViewId="0">
      <selection activeCell="C90" sqref="C90"/>
    </sheetView>
  </sheetViews>
  <sheetFormatPr defaultColWidth="9.75" defaultRowHeight="15" customHeight="1"/>
  <cols>
    <col min="1" max="1" width="72.625" style="3" customWidth="1"/>
    <col min="2" max="3" width="18.625" style="3" customWidth="1"/>
    <col min="4" max="4" width="2.875" style="54" customWidth="1"/>
    <col min="5" max="5" width="3" style="3" customWidth="1"/>
    <col min="6" max="6" width="28.375" style="3" customWidth="1"/>
    <col min="7" max="7" width="17.25" style="3" customWidth="1"/>
    <col min="8" max="8" width="9.75" style="3"/>
    <col min="9" max="9" width="21.75" style="3" customWidth="1"/>
    <col min="10" max="10" width="15.125" style="3" customWidth="1"/>
    <col min="11" max="16384" width="9.75" style="3"/>
  </cols>
  <sheetData>
    <row r="1" spans="1:10" ht="15" customHeight="1">
      <c r="A1" s="301" t="s">
        <v>425</v>
      </c>
      <c r="B1" s="301"/>
      <c r="C1" s="301"/>
      <c r="D1" s="259"/>
    </row>
    <row r="2" spans="1:10" ht="15" customHeight="1">
      <c r="A2" s="91"/>
      <c r="B2" s="91"/>
      <c r="C2" s="91"/>
      <c r="D2" s="172"/>
    </row>
    <row r="3" spans="1:10" ht="15" customHeight="1">
      <c r="A3" s="301" t="s">
        <v>2</v>
      </c>
      <c r="B3" s="301"/>
      <c r="C3" s="301"/>
      <c r="D3" s="259"/>
    </row>
    <row r="4" spans="1:10" ht="13.5" customHeight="1">
      <c r="A4" s="260"/>
      <c r="B4" s="260"/>
      <c r="C4" s="260"/>
      <c r="D4" s="189"/>
    </row>
    <row r="5" spans="1:10" ht="18.75" customHeight="1">
      <c r="A5" s="304" t="s">
        <v>41</v>
      </c>
      <c r="B5" s="216" t="s">
        <v>424</v>
      </c>
      <c r="C5" s="216" t="s">
        <v>389</v>
      </c>
      <c r="D5" s="189"/>
      <c r="F5" s="66" t="s">
        <v>398</v>
      </c>
      <c r="G5" s="101">
        <v>1E-3</v>
      </c>
      <c r="I5" s="12" t="s">
        <v>399</v>
      </c>
    </row>
    <row r="6" spans="1:10" ht="18" customHeight="1">
      <c r="A6" s="308"/>
      <c r="B6" s="47" t="s">
        <v>3</v>
      </c>
      <c r="C6" s="47" t="s">
        <v>3</v>
      </c>
      <c r="D6" s="50"/>
      <c r="F6" s="52" t="s">
        <v>357</v>
      </c>
      <c r="I6" s="3" t="s">
        <v>357</v>
      </c>
    </row>
    <row r="7" spans="1:10" ht="15" customHeight="1">
      <c r="A7" s="305"/>
      <c r="B7" s="48" t="s">
        <v>31</v>
      </c>
      <c r="C7" s="48" t="s">
        <v>31</v>
      </c>
      <c r="D7" s="190"/>
      <c r="F7" s="52" t="s">
        <v>358</v>
      </c>
      <c r="G7" s="3" t="s">
        <v>1</v>
      </c>
      <c r="I7" s="3" t="s">
        <v>358</v>
      </c>
      <c r="J7" s="3" t="s">
        <v>1</v>
      </c>
    </row>
    <row r="8" spans="1:10" ht="15" customHeight="1">
      <c r="A8" s="13"/>
      <c r="B8" s="13"/>
      <c r="C8" s="13"/>
      <c r="D8" s="191"/>
      <c r="F8" s="52" t="s">
        <v>1</v>
      </c>
      <c r="G8" s="3">
        <v>37454.762000000002</v>
      </c>
      <c r="I8" s="3" t="s">
        <v>1</v>
      </c>
      <c r="J8" s="3">
        <v>38461.491000000002</v>
      </c>
    </row>
    <row r="9" spans="1:10" ht="15" customHeight="1">
      <c r="A9" s="35" t="s">
        <v>50</v>
      </c>
      <c r="B9" s="234">
        <v>37454.762000000002</v>
      </c>
      <c r="C9" s="234">
        <v>37454.762000000002</v>
      </c>
      <c r="D9" s="49"/>
      <c r="F9" s="52" t="s">
        <v>200</v>
      </c>
      <c r="G9" s="3">
        <v>11049.016</v>
      </c>
      <c r="I9" s="3" t="s">
        <v>200</v>
      </c>
      <c r="J9" s="3">
        <v>11490.28</v>
      </c>
    </row>
    <row r="10" spans="1:10" ht="15" customHeight="1">
      <c r="A10" s="35"/>
      <c r="B10" s="233"/>
      <c r="C10" s="233"/>
      <c r="D10" s="195"/>
      <c r="E10" s="101"/>
      <c r="F10" s="52" t="s">
        <v>201</v>
      </c>
      <c r="G10" s="3">
        <v>9850.16</v>
      </c>
      <c r="I10" s="3" t="s">
        <v>201</v>
      </c>
      <c r="J10" s="3">
        <v>10180.003000000001</v>
      </c>
    </row>
    <row r="11" spans="1:10" ht="15" customHeight="1">
      <c r="A11" s="59"/>
      <c r="B11" s="233"/>
      <c r="C11" s="233"/>
      <c r="D11" s="195"/>
      <c r="F11" s="52" t="s">
        <v>94</v>
      </c>
      <c r="G11" s="3">
        <v>1198.856</v>
      </c>
      <c r="I11" s="3" t="s">
        <v>94</v>
      </c>
      <c r="J11" s="3">
        <v>1310.2760000000001</v>
      </c>
    </row>
    <row r="12" spans="1:10" ht="15" customHeight="1">
      <c r="A12" s="35" t="s">
        <v>4</v>
      </c>
      <c r="B12" s="234">
        <v>11049.016</v>
      </c>
      <c r="C12" s="234">
        <v>11049.016</v>
      </c>
      <c r="D12" s="58"/>
      <c r="F12" s="52" t="s">
        <v>202</v>
      </c>
      <c r="G12" s="3">
        <v>5947.4310000000005</v>
      </c>
      <c r="I12" s="3" t="s">
        <v>202</v>
      </c>
      <c r="J12" s="3">
        <v>6062.9340000000002</v>
      </c>
    </row>
    <row r="13" spans="1:10" ht="15" customHeight="1">
      <c r="A13" s="197" t="s">
        <v>273</v>
      </c>
      <c r="B13" s="233">
        <v>9850.16</v>
      </c>
      <c r="C13" s="233">
        <v>9850.16</v>
      </c>
      <c r="D13" s="88"/>
      <c r="F13" s="52" t="s">
        <v>274</v>
      </c>
      <c r="G13" s="3">
        <v>219.989</v>
      </c>
      <c r="I13" s="3" t="s">
        <v>274</v>
      </c>
      <c r="J13" s="3">
        <v>231.06100000000001</v>
      </c>
    </row>
    <row r="14" spans="1:10" ht="15" customHeight="1">
      <c r="A14" s="197" t="s">
        <v>94</v>
      </c>
      <c r="B14" s="233">
        <v>1198.856</v>
      </c>
      <c r="C14" s="233">
        <v>1198.856</v>
      </c>
      <c r="D14" s="88"/>
      <c r="F14" s="52" t="s">
        <v>96</v>
      </c>
      <c r="G14" s="3">
        <v>3140.547</v>
      </c>
      <c r="I14" s="3" t="s">
        <v>96</v>
      </c>
      <c r="J14" s="3">
        <v>3177.424</v>
      </c>
    </row>
    <row r="15" spans="1:10" ht="15" customHeight="1">
      <c r="A15" s="59"/>
      <c r="B15" s="233"/>
      <c r="C15" s="233"/>
      <c r="D15" s="196"/>
      <c r="F15" s="52" t="s">
        <v>359</v>
      </c>
      <c r="G15" s="3">
        <v>91.97</v>
      </c>
      <c r="I15" s="3" t="s">
        <v>359</v>
      </c>
      <c r="J15" s="3">
        <v>92.896000000000001</v>
      </c>
    </row>
    <row r="16" spans="1:10" ht="15" customHeight="1">
      <c r="A16" s="35" t="s">
        <v>6</v>
      </c>
      <c r="B16" s="234">
        <v>5947.4310000000005</v>
      </c>
      <c r="C16" s="234">
        <v>5947.4310000000005</v>
      </c>
      <c r="D16" s="196"/>
      <c r="F16" s="52" t="s">
        <v>360</v>
      </c>
      <c r="G16" s="3">
        <v>42.61</v>
      </c>
      <c r="I16" s="3" t="s">
        <v>360</v>
      </c>
      <c r="J16" s="3">
        <v>42.938000000000002</v>
      </c>
    </row>
    <row r="17" spans="1:10" ht="15" customHeight="1">
      <c r="A17" s="197" t="s">
        <v>274</v>
      </c>
      <c r="B17" s="233">
        <v>219.989</v>
      </c>
      <c r="C17" s="233">
        <v>219.989</v>
      </c>
      <c r="D17" s="58"/>
      <c r="F17" s="52" t="s">
        <v>108</v>
      </c>
      <c r="G17" s="3">
        <v>2452.3139999999999</v>
      </c>
      <c r="I17" s="3" t="s">
        <v>108</v>
      </c>
      <c r="J17" s="3">
        <v>2518.616</v>
      </c>
    </row>
    <row r="18" spans="1:10" ht="15" customHeight="1">
      <c r="A18" s="197" t="s">
        <v>96</v>
      </c>
      <c r="B18" s="233">
        <v>3140.547</v>
      </c>
      <c r="C18" s="233">
        <v>3140.547</v>
      </c>
      <c r="D18" s="88"/>
      <c r="F18" s="52" t="s">
        <v>204</v>
      </c>
      <c r="G18" s="3">
        <v>20458.314999999999</v>
      </c>
      <c r="I18" s="3" t="s">
        <v>204</v>
      </c>
      <c r="J18" s="3">
        <v>20908.277000000002</v>
      </c>
    </row>
    <row r="19" spans="1:10" ht="15" customHeight="1">
      <c r="A19" s="197" t="s">
        <v>342</v>
      </c>
      <c r="B19" s="233">
        <v>91.97</v>
      </c>
      <c r="C19" s="233">
        <v>91.97</v>
      </c>
      <c r="D19" s="196"/>
      <c r="F19" s="52" t="s">
        <v>361</v>
      </c>
      <c r="G19" s="3">
        <v>7088.8010000000004</v>
      </c>
      <c r="I19" s="3" t="s">
        <v>361</v>
      </c>
      <c r="J19" s="3">
        <v>7252.2709999999997</v>
      </c>
    </row>
    <row r="20" spans="1:10" ht="15" customHeight="1">
      <c r="A20" s="197" t="s">
        <v>343</v>
      </c>
      <c r="B20" s="233">
        <v>42.61</v>
      </c>
      <c r="C20" s="233">
        <v>42.61</v>
      </c>
      <c r="D20" s="196"/>
      <c r="F20" s="52" t="s">
        <v>291</v>
      </c>
      <c r="G20" s="3">
        <v>2725.2919999999999</v>
      </c>
      <c r="I20" s="3" t="s">
        <v>291</v>
      </c>
      <c r="J20" s="3">
        <v>2783.2370000000001</v>
      </c>
    </row>
    <row r="21" spans="1:10" ht="15" customHeight="1">
      <c r="A21" s="197" t="s">
        <v>108</v>
      </c>
      <c r="B21" s="233">
        <v>2452.3139999999999</v>
      </c>
      <c r="C21" s="233">
        <v>2452.3139999999999</v>
      </c>
      <c r="D21" s="196"/>
      <c r="F21" s="52" t="s">
        <v>292</v>
      </c>
      <c r="G21" s="3">
        <v>1689.0219999999999</v>
      </c>
      <c r="I21" s="3" t="s">
        <v>292</v>
      </c>
      <c r="J21" s="3">
        <v>1709.297</v>
      </c>
    </row>
    <row r="22" spans="1:10" ht="15" customHeight="1">
      <c r="A22" s="59"/>
      <c r="B22" s="233"/>
      <c r="C22" s="233"/>
      <c r="D22" s="196"/>
      <c r="F22" s="52" t="s">
        <v>293</v>
      </c>
      <c r="G22" s="3">
        <v>372.22199999999998</v>
      </c>
      <c r="I22" s="3" t="s">
        <v>293</v>
      </c>
      <c r="J22" s="3">
        <v>375.166</v>
      </c>
    </row>
    <row r="23" spans="1:10" ht="15" customHeight="1">
      <c r="A23" s="35" t="s">
        <v>7</v>
      </c>
      <c r="B23" s="234">
        <v>20458.314999999999</v>
      </c>
      <c r="C23" s="234">
        <v>20458.314999999999</v>
      </c>
      <c r="D23" s="196"/>
      <c r="F23" s="52" t="s">
        <v>294</v>
      </c>
      <c r="G23" s="3">
        <v>494.45</v>
      </c>
      <c r="I23" s="3" t="s">
        <v>294</v>
      </c>
      <c r="J23" s="3">
        <v>499.68400000000003</v>
      </c>
    </row>
    <row r="24" spans="1:10" ht="15" customHeight="1">
      <c r="A24" s="197" t="s">
        <v>344</v>
      </c>
      <c r="B24" s="233"/>
      <c r="C24" s="233"/>
      <c r="D24" s="58"/>
      <c r="F24" s="52" t="s">
        <v>295</v>
      </c>
      <c r="G24" s="3">
        <v>175.75800000000001</v>
      </c>
      <c r="I24" s="3" t="s">
        <v>295</v>
      </c>
      <c r="J24" s="3">
        <v>176.17699999999999</v>
      </c>
    </row>
    <row r="25" spans="1:10" ht="15" customHeight="1">
      <c r="A25" s="197" t="s">
        <v>277</v>
      </c>
      <c r="B25" s="233">
        <v>7088.8010000000004</v>
      </c>
      <c r="C25" s="233">
        <v>7088.8010000000004</v>
      </c>
      <c r="D25" s="88"/>
      <c r="F25" s="52" t="s">
        <v>362</v>
      </c>
      <c r="G25" s="3">
        <v>209.41300000000001</v>
      </c>
      <c r="I25" s="3" t="s">
        <v>362</v>
      </c>
      <c r="J25" s="3">
        <v>210.54900000000001</v>
      </c>
    </row>
    <row r="26" spans="1:10" ht="15" customHeight="1">
      <c r="A26" s="197" t="s">
        <v>291</v>
      </c>
      <c r="B26" s="233">
        <v>2725.2919999999999</v>
      </c>
      <c r="C26" s="233">
        <v>2725.2919999999999</v>
      </c>
      <c r="D26" s="88"/>
      <c r="F26" s="52" t="s">
        <v>297</v>
      </c>
      <c r="G26" s="3">
        <v>1151.8779999999999</v>
      </c>
      <c r="I26" s="3" t="s">
        <v>297</v>
      </c>
      <c r="J26" s="3">
        <v>1157.875</v>
      </c>
    </row>
    <row r="27" spans="1:10" ht="15" customHeight="1">
      <c r="A27" s="197" t="s">
        <v>292</v>
      </c>
      <c r="B27" s="233">
        <v>1689.0219999999999</v>
      </c>
      <c r="C27" s="233">
        <v>1689.0219999999999</v>
      </c>
      <c r="D27" s="88"/>
      <c r="F27" s="52" t="s">
        <v>363</v>
      </c>
      <c r="G27" s="3">
        <v>1904.5889999999999</v>
      </c>
      <c r="I27" s="3" t="s">
        <v>363</v>
      </c>
      <c r="J27" s="3">
        <v>1978.1079999999999</v>
      </c>
    </row>
    <row r="28" spans="1:10" ht="15" customHeight="1">
      <c r="A28" s="197" t="s">
        <v>293</v>
      </c>
      <c r="B28" s="233">
        <v>372.22199999999998</v>
      </c>
      <c r="C28" s="233">
        <v>372.22199999999998</v>
      </c>
      <c r="D28" s="196"/>
      <c r="F28" s="52" t="s">
        <v>103</v>
      </c>
      <c r="G28" s="3">
        <v>1222.412</v>
      </c>
      <c r="I28" s="3" t="s">
        <v>103</v>
      </c>
      <c r="J28" s="3">
        <v>1260.625</v>
      </c>
    </row>
    <row r="29" spans="1:10" ht="15" customHeight="1">
      <c r="A29" s="197" t="s">
        <v>294</v>
      </c>
      <c r="B29" s="233">
        <v>494.45</v>
      </c>
      <c r="C29" s="233">
        <v>494.45</v>
      </c>
      <c r="D29" s="196"/>
      <c r="F29" s="52" t="s">
        <v>298</v>
      </c>
      <c r="G29" s="3">
        <v>460.67400000000004</v>
      </c>
      <c r="I29" s="3" t="s">
        <v>298</v>
      </c>
      <c r="J29" s="3">
        <v>468.36599999999999</v>
      </c>
    </row>
    <row r="30" spans="1:10" ht="15" customHeight="1">
      <c r="A30" s="198" t="s">
        <v>295</v>
      </c>
      <c r="B30" s="233">
        <v>175.75800000000001</v>
      </c>
      <c r="C30" s="233">
        <v>175.75800000000001</v>
      </c>
      <c r="D30" s="196"/>
      <c r="F30" s="52" t="s">
        <v>364</v>
      </c>
      <c r="G30" s="3">
        <v>322.81400000000002</v>
      </c>
      <c r="I30" s="3" t="s">
        <v>364</v>
      </c>
      <c r="J30" s="3">
        <v>328.82900000000001</v>
      </c>
    </row>
    <row r="31" spans="1:10" ht="15" customHeight="1">
      <c r="A31" s="198" t="s">
        <v>296</v>
      </c>
      <c r="B31" s="233">
        <v>209.41300000000001</v>
      </c>
      <c r="C31" s="233">
        <v>209.41300000000001</v>
      </c>
      <c r="D31" s="196"/>
      <c r="F31" s="52" t="s">
        <v>299</v>
      </c>
      <c r="G31" s="3">
        <v>2129.1410000000001</v>
      </c>
      <c r="I31" s="3" t="s">
        <v>299</v>
      </c>
      <c r="J31" s="3">
        <v>2189.8420000000001</v>
      </c>
    </row>
    <row r="32" spans="1:10" ht="15" customHeight="1">
      <c r="A32" s="198" t="s">
        <v>297</v>
      </c>
      <c r="B32" s="233">
        <v>1151.8779999999999</v>
      </c>
      <c r="C32" s="233">
        <v>1151.8779999999999</v>
      </c>
      <c r="D32" s="196"/>
      <c r="F32" s="52" t="s">
        <v>365</v>
      </c>
      <c r="G32" s="3">
        <v>509.041</v>
      </c>
      <c r="I32" s="3" t="s">
        <v>365</v>
      </c>
      <c r="J32" s="3">
        <v>514.22500000000002</v>
      </c>
    </row>
    <row r="33" spans="1:10" ht="15" customHeight="1">
      <c r="A33" s="198" t="s">
        <v>345</v>
      </c>
      <c r="B33" s="233"/>
      <c r="C33" s="233"/>
      <c r="D33" s="58"/>
      <c r="F33" s="3" t="s">
        <v>301</v>
      </c>
      <c r="G33" s="3">
        <v>2.8069999999999999</v>
      </c>
      <c r="I33" s="3" t="s">
        <v>301</v>
      </c>
      <c r="J33" s="3">
        <v>4.0250000000000004</v>
      </c>
    </row>
    <row r="34" spans="1:10" ht="15" customHeight="1">
      <c r="A34" s="198" t="s">
        <v>303</v>
      </c>
      <c r="B34" s="233">
        <v>1904.5889999999999</v>
      </c>
      <c r="C34" s="233">
        <v>1904.5889999999999</v>
      </c>
      <c r="D34" s="196"/>
    </row>
    <row r="35" spans="1:10" ht="15" customHeight="1">
      <c r="A35" s="198" t="s">
        <v>103</v>
      </c>
      <c r="B35" s="233">
        <v>1222.412</v>
      </c>
      <c r="C35" s="233">
        <v>1222.412</v>
      </c>
      <c r="D35" s="196"/>
    </row>
    <row r="36" spans="1:10" ht="15" customHeight="1">
      <c r="A36" s="198" t="s">
        <v>298</v>
      </c>
      <c r="B36" s="233">
        <v>460.67400000000004</v>
      </c>
      <c r="C36" s="233">
        <v>460.67400000000004</v>
      </c>
      <c r="D36" s="196"/>
    </row>
    <row r="37" spans="1:10" ht="15" customHeight="1">
      <c r="A37" s="198" t="s">
        <v>346</v>
      </c>
      <c r="B37" s="233">
        <v>322.81400000000002</v>
      </c>
      <c r="C37" s="233">
        <v>322.81400000000002</v>
      </c>
      <c r="D37" s="196"/>
    </row>
    <row r="38" spans="1:10" ht="15" customHeight="1">
      <c r="A38" s="198" t="s">
        <v>299</v>
      </c>
      <c r="B38" s="233">
        <v>2129.1410000000001</v>
      </c>
      <c r="C38" s="233">
        <v>2129.1410000000001</v>
      </c>
      <c r="D38" s="196"/>
    </row>
    <row r="39" spans="1:10" ht="15" customHeight="1">
      <c r="A39" s="198" t="s">
        <v>300</v>
      </c>
      <c r="B39" s="233"/>
      <c r="C39" s="233"/>
      <c r="D39" s="196"/>
    </row>
    <row r="40" spans="1:10" ht="15" customHeight="1">
      <c r="A40" s="198" t="s">
        <v>302</v>
      </c>
      <c r="B40" s="233">
        <v>509.041</v>
      </c>
      <c r="C40" s="233">
        <v>509.041</v>
      </c>
      <c r="D40" s="196"/>
    </row>
    <row r="41" spans="1:10" ht="15" customHeight="1">
      <c r="A41" s="198" t="s">
        <v>301</v>
      </c>
      <c r="B41" s="233">
        <v>2.8069999999999999</v>
      </c>
      <c r="C41" s="233">
        <v>2.8069999999999999</v>
      </c>
      <c r="D41" s="196"/>
    </row>
    <row r="42" spans="1:10" ht="7.5" customHeight="1">
      <c r="A42" s="93"/>
      <c r="B42" s="93"/>
      <c r="C42" s="93"/>
      <c r="D42" s="196"/>
    </row>
    <row r="43" spans="1:10" ht="7.5" customHeight="1">
      <c r="A43" s="94"/>
      <c r="B43" s="50"/>
      <c r="C43" s="50"/>
      <c r="D43" s="196"/>
    </row>
    <row r="44" spans="1:10" ht="15" customHeight="1">
      <c r="A44" s="231" t="s">
        <v>422</v>
      </c>
      <c r="B44" s="10"/>
      <c r="C44" s="10"/>
    </row>
    <row r="45" spans="1:10" ht="15" customHeight="1">
      <c r="A45" s="218" t="s">
        <v>412</v>
      </c>
      <c r="B45" s="10"/>
      <c r="C45" s="10"/>
    </row>
    <row r="46" spans="1:10" ht="15" customHeight="1">
      <c r="A46" s="218" t="s">
        <v>400</v>
      </c>
      <c r="B46" s="10"/>
      <c r="C46" s="10"/>
    </row>
    <row r="47" spans="1:10" ht="15" customHeight="1">
      <c r="A47" s="180" t="s">
        <v>416</v>
      </c>
      <c r="B47" s="10"/>
      <c r="C47" s="10"/>
    </row>
    <row r="49" spans="1:4" ht="15" customHeight="1">
      <c r="A49" s="301" t="s">
        <v>247</v>
      </c>
      <c r="B49" s="301"/>
      <c r="C49" s="301"/>
    </row>
    <row r="50" spans="1:4" ht="15" customHeight="1">
      <c r="A50" s="309" t="s">
        <v>426</v>
      </c>
      <c r="B50" s="309"/>
      <c r="C50" s="309"/>
    </row>
    <row r="51" spans="1:4" ht="15" customHeight="1">
      <c r="A51" s="260"/>
      <c r="B51" s="260"/>
      <c r="C51" s="260"/>
    </row>
    <row r="52" spans="1:4" ht="15" customHeight="1">
      <c r="A52" s="304" t="s">
        <v>41</v>
      </c>
      <c r="B52" s="306" t="s">
        <v>424</v>
      </c>
      <c r="C52" s="306" t="s">
        <v>389</v>
      </c>
      <c r="D52" s="261"/>
    </row>
    <row r="53" spans="1:4" ht="15" customHeight="1">
      <c r="A53" s="305"/>
      <c r="B53" s="307"/>
      <c r="C53" s="307"/>
      <c r="D53" s="194"/>
    </row>
    <row r="54" spans="1:4" ht="15" customHeight="1">
      <c r="A54" s="13"/>
      <c r="B54" s="13"/>
      <c r="C54" s="13"/>
      <c r="D54" s="174"/>
    </row>
    <row r="55" spans="1:4" ht="15" customHeight="1">
      <c r="A55" s="35" t="s">
        <v>50</v>
      </c>
      <c r="B55" s="234">
        <v>37454.762000000002</v>
      </c>
      <c r="C55" s="211">
        <v>37454.762000000002</v>
      </c>
      <c r="D55" s="261"/>
    </row>
    <row r="56" spans="1:4" ht="15" customHeight="1">
      <c r="A56" s="59" t="s">
        <v>161</v>
      </c>
      <c r="B56" s="59"/>
      <c r="C56" s="212"/>
      <c r="D56" s="192"/>
    </row>
    <row r="57" spans="1:4" ht="15" customHeight="1">
      <c r="A57" s="35"/>
      <c r="B57" s="35"/>
      <c r="C57" s="211"/>
      <c r="D57" s="193"/>
    </row>
    <row r="58" spans="1:4" ht="15" customHeight="1">
      <c r="A58" s="263" t="s">
        <v>1</v>
      </c>
      <c r="B58" s="213">
        <f>B60+B64+B71</f>
        <v>100</v>
      </c>
      <c r="C58" s="213">
        <f>C60+C64+C71</f>
        <v>100</v>
      </c>
      <c r="D58" s="193"/>
    </row>
    <row r="59" spans="1:4" ht="15" customHeight="1">
      <c r="A59" s="263"/>
      <c r="B59" s="213"/>
      <c r="C59" s="213"/>
      <c r="D59" s="173"/>
    </row>
    <row r="60" spans="1:4" ht="15" customHeight="1">
      <c r="A60" s="35" t="s">
        <v>4</v>
      </c>
      <c r="B60" s="213">
        <f>B12/$B$9*100</f>
        <v>29.499629446317133</v>
      </c>
      <c r="C60" s="213">
        <f>C12/$C$9*100</f>
        <v>29.499629446317133</v>
      </c>
      <c r="D60" s="116"/>
    </row>
    <row r="61" spans="1:4" ht="15" customHeight="1">
      <c r="A61" s="59" t="s">
        <v>75</v>
      </c>
      <c r="B61" s="179">
        <f t="shared" ref="B61:B62" si="0">B13/$B$9*100</f>
        <v>26.29881882576106</v>
      </c>
      <c r="C61" s="179">
        <f>C13/$C$9*100</f>
        <v>26.29881882576106</v>
      </c>
      <c r="D61" s="37"/>
    </row>
    <row r="62" spans="1:4" ht="15" customHeight="1">
      <c r="A62" s="59" t="s">
        <v>5</v>
      </c>
      <c r="B62" s="179">
        <f t="shared" si="0"/>
        <v>3.2008106205560725</v>
      </c>
      <c r="C62" s="179">
        <f>C14/$C$9*100</f>
        <v>3.2008106205560725</v>
      </c>
      <c r="D62" s="37"/>
    </row>
    <row r="63" spans="1:4" ht="15" customHeight="1">
      <c r="A63" s="59"/>
      <c r="B63" s="179"/>
      <c r="C63" s="179"/>
      <c r="D63" s="177"/>
    </row>
    <row r="64" spans="1:4" ht="15" customHeight="1">
      <c r="A64" s="35" t="s">
        <v>6</v>
      </c>
      <c r="B64" s="213">
        <f t="shared" ref="B64:B69" si="1">B16/$B$9*100</f>
        <v>15.878971544392673</v>
      </c>
      <c r="C64" s="213">
        <f t="shared" ref="C64:C69" si="2">C16/$C$9*100</f>
        <v>15.878971544392673</v>
      </c>
      <c r="D64" s="37"/>
    </row>
    <row r="65" spans="1:4" ht="15" customHeight="1">
      <c r="A65" s="197" t="s">
        <v>274</v>
      </c>
      <c r="B65" s="179">
        <f t="shared" si="1"/>
        <v>0.5873458760731145</v>
      </c>
      <c r="C65" s="179">
        <f t="shared" si="2"/>
        <v>0.5873458760731145</v>
      </c>
      <c r="D65" s="177"/>
    </row>
    <row r="66" spans="1:4" ht="15" customHeight="1">
      <c r="A66" s="197" t="s">
        <v>96</v>
      </c>
      <c r="B66" s="179">
        <f t="shared" si="1"/>
        <v>8.3849071047361079</v>
      </c>
      <c r="C66" s="179">
        <f t="shared" si="2"/>
        <v>8.3849071047361079</v>
      </c>
      <c r="D66" s="37"/>
    </row>
    <row r="67" spans="1:4" ht="15" customHeight="1">
      <c r="A67" s="197" t="s">
        <v>275</v>
      </c>
      <c r="B67" s="179">
        <f t="shared" si="1"/>
        <v>0.24554955121594418</v>
      </c>
      <c r="C67" s="179">
        <f t="shared" si="2"/>
        <v>0.24554955121594418</v>
      </c>
      <c r="D67" s="37"/>
    </row>
    <row r="68" spans="1:4" ht="15" customHeight="1">
      <c r="A68" s="197" t="s">
        <v>272</v>
      </c>
      <c r="B68" s="179">
        <f t="shared" si="1"/>
        <v>0.11376390537470242</v>
      </c>
      <c r="C68" s="179">
        <f t="shared" si="2"/>
        <v>0.11376390537470242</v>
      </c>
      <c r="D68" s="179"/>
    </row>
    <row r="69" spans="1:4" ht="15" customHeight="1">
      <c r="A69" s="197" t="s">
        <v>108</v>
      </c>
      <c r="B69" s="179">
        <f t="shared" si="1"/>
        <v>6.5474024371053261</v>
      </c>
      <c r="C69" s="179">
        <f t="shared" si="2"/>
        <v>6.5474024371053261</v>
      </c>
      <c r="D69" s="177"/>
    </row>
    <row r="70" spans="1:4" ht="15" customHeight="1">
      <c r="A70" s="59"/>
      <c r="B70" s="179"/>
      <c r="C70" s="179"/>
      <c r="D70" s="37"/>
    </row>
    <row r="71" spans="1:4" ht="15" customHeight="1">
      <c r="A71" s="35" t="s">
        <v>7</v>
      </c>
      <c r="B71" s="213">
        <f>B23/$B$9*100</f>
        <v>54.621399009290187</v>
      </c>
      <c r="C71" s="213">
        <f>C23/$C$9*100</f>
        <v>54.621399009290187</v>
      </c>
      <c r="D71" s="37"/>
    </row>
    <row r="72" spans="1:4" ht="15" customHeight="1">
      <c r="A72" s="59" t="s">
        <v>276</v>
      </c>
      <c r="B72" s="179"/>
      <c r="C72" s="179"/>
      <c r="D72" s="37"/>
    </row>
    <row r="73" spans="1:4" ht="15" customHeight="1">
      <c r="A73" s="59" t="s">
        <v>277</v>
      </c>
      <c r="B73" s="179">
        <f t="shared" ref="B73:B80" si="3">B25/$B$9*100</f>
        <v>18.926301013473267</v>
      </c>
      <c r="C73" s="179">
        <f t="shared" ref="C73:C80" si="4">C25/$C$9*100</f>
        <v>18.926301013473267</v>
      </c>
      <c r="D73" s="37"/>
    </row>
    <row r="74" spans="1:4" ht="15" customHeight="1">
      <c r="A74" s="59" t="s">
        <v>278</v>
      </c>
      <c r="B74" s="179">
        <f t="shared" si="3"/>
        <v>7.2762229806719896</v>
      </c>
      <c r="C74" s="179">
        <f t="shared" si="4"/>
        <v>7.2762229806719896</v>
      </c>
      <c r="D74" s="37"/>
    </row>
    <row r="75" spans="1:4" ht="15" customHeight="1">
      <c r="A75" s="59" t="s">
        <v>279</v>
      </c>
      <c r="B75" s="179">
        <f t="shared" si="3"/>
        <v>4.5094986853741048</v>
      </c>
      <c r="C75" s="179">
        <f t="shared" si="4"/>
        <v>4.5094986853741048</v>
      </c>
      <c r="D75" s="179"/>
    </row>
    <row r="76" spans="1:4" ht="15" customHeight="1">
      <c r="A76" s="3" t="s">
        <v>288</v>
      </c>
      <c r="B76" s="179">
        <f t="shared" si="3"/>
        <v>0.99379085628684538</v>
      </c>
      <c r="C76" s="179">
        <f t="shared" si="4"/>
        <v>0.99379085628684538</v>
      </c>
      <c r="D76" s="177"/>
    </row>
    <row r="77" spans="1:4" ht="15" customHeight="1">
      <c r="A77" s="59" t="s">
        <v>280</v>
      </c>
      <c r="B77" s="179">
        <f t="shared" si="3"/>
        <v>1.3201258627674632</v>
      </c>
      <c r="C77" s="179">
        <f t="shared" si="4"/>
        <v>1.3201258627674632</v>
      </c>
      <c r="D77" s="46"/>
    </row>
    <row r="78" spans="1:4" ht="15" customHeight="1">
      <c r="A78" s="92" t="s">
        <v>281</v>
      </c>
      <c r="B78" s="179">
        <f t="shared" si="3"/>
        <v>0.46925408309896621</v>
      </c>
      <c r="C78" s="179">
        <f t="shared" si="4"/>
        <v>0.46925408309896621</v>
      </c>
      <c r="D78" s="37"/>
    </row>
    <row r="79" spans="1:4" ht="15" customHeight="1">
      <c r="A79" s="92" t="s">
        <v>289</v>
      </c>
      <c r="B79" s="179">
        <f t="shared" si="3"/>
        <v>0.55910914612139306</v>
      </c>
      <c r="C79" s="179">
        <f t="shared" si="4"/>
        <v>0.55910914612139306</v>
      </c>
      <c r="D79" s="37"/>
    </row>
    <row r="80" spans="1:4" ht="15" customHeight="1">
      <c r="A80" s="92" t="s">
        <v>290</v>
      </c>
      <c r="B80" s="179">
        <f t="shared" si="3"/>
        <v>3.0753846466839114</v>
      </c>
      <c r="C80" s="179">
        <f t="shared" si="4"/>
        <v>3.0753846466839114</v>
      </c>
      <c r="D80" s="37"/>
    </row>
    <row r="81" spans="1:4" ht="15" customHeight="1">
      <c r="A81" s="92" t="s">
        <v>76</v>
      </c>
      <c r="B81" s="214"/>
      <c r="C81" s="214"/>
      <c r="D81" s="46"/>
    </row>
    <row r="82" spans="1:4" ht="15" customHeight="1">
      <c r="A82" s="92" t="s">
        <v>77</v>
      </c>
      <c r="B82" s="179">
        <f t="shared" ref="B82:B86" si="5">B34/$B$9*100</f>
        <v>5.0850383190260287</v>
      </c>
      <c r="C82" s="179">
        <f>C34/$C$9*100</f>
        <v>5.0850383190260287</v>
      </c>
      <c r="D82" s="37"/>
    </row>
    <row r="83" spans="1:4" ht="15" customHeight="1">
      <c r="A83" s="92" t="s">
        <v>8</v>
      </c>
      <c r="B83" s="179">
        <f t="shared" si="5"/>
        <v>3.2637024899530798</v>
      </c>
      <c r="C83" s="179">
        <f>C35/$C$9*100</f>
        <v>3.2637024899530798</v>
      </c>
      <c r="D83" s="37"/>
    </row>
    <row r="84" spans="1:4" ht="15" customHeight="1">
      <c r="A84" s="92" t="s">
        <v>282</v>
      </c>
      <c r="B84" s="179">
        <f t="shared" si="5"/>
        <v>1.2299477433603772</v>
      </c>
      <c r="C84" s="179">
        <f>C36/$C$9*100</f>
        <v>1.2299477433603772</v>
      </c>
      <c r="D84" s="37"/>
    </row>
    <row r="85" spans="1:4" ht="15" customHeight="1">
      <c r="A85" s="92" t="s">
        <v>283</v>
      </c>
      <c r="B85" s="179">
        <f t="shared" si="5"/>
        <v>0.86187705584673047</v>
      </c>
      <c r="C85" s="179">
        <f>C37/$C$9*100</f>
        <v>0.86187705584673047</v>
      </c>
      <c r="D85" s="37"/>
    </row>
    <row r="86" spans="1:4" ht="15" customHeight="1">
      <c r="A86" s="92" t="s">
        <v>284</v>
      </c>
      <c r="B86" s="179">
        <f t="shared" si="5"/>
        <v>5.6845668916545247</v>
      </c>
      <c r="C86" s="179">
        <f>C38/$C$9*100</f>
        <v>5.6845668916545247</v>
      </c>
      <c r="D86" s="37"/>
    </row>
    <row r="87" spans="1:4" ht="15" customHeight="1">
      <c r="A87" s="92" t="s">
        <v>285</v>
      </c>
      <c r="B87" s="214"/>
      <c r="C87" s="214"/>
      <c r="D87" s="37"/>
    </row>
    <row r="88" spans="1:4" ht="15" customHeight="1">
      <c r="A88" s="92" t="s">
        <v>286</v>
      </c>
      <c r="B88" s="179">
        <f t="shared" ref="B88:B89" si="6">B40/$B$9*100</f>
        <v>1.35908219093743</v>
      </c>
      <c r="C88" s="179">
        <f>C40/$C$9*100</f>
        <v>1.35908219093743</v>
      </c>
      <c r="D88" s="37"/>
    </row>
    <row r="89" spans="1:4" ht="15" customHeight="1">
      <c r="A89" s="92" t="s">
        <v>287</v>
      </c>
      <c r="B89" s="179">
        <f t="shared" si="6"/>
        <v>7.4943741466038409E-3</v>
      </c>
      <c r="C89" s="238">
        <f>C41/$C$9*100</f>
        <v>7.4943741466038409E-3</v>
      </c>
      <c r="D89" s="37"/>
    </row>
    <row r="90" spans="1:4" ht="6" customHeight="1">
      <c r="A90" s="93"/>
      <c r="B90" s="93"/>
      <c r="C90" s="93"/>
      <c r="D90" s="37"/>
    </row>
    <row r="91" spans="1:4" ht="6" customHeight="1">
      <c r="A91" s="94"/>
      <c r="B91" s="50"/>
      <c r="C91" s="50"/>
      <c r="D91" s="37"/>
    </row>
    <row r="92" spans="1:4" ht="15" customHeight="1">
      <c r="A92" s="231" t="s">
        <v>422</v>
      </c>
      <c r="B92" s="50"/>
      <c r="C92" s="50"/>
      <c r="D92" s="37"/>
    </row>
    <row r="93" spans="1:4" ht="15" customHeight="1">
      <c r="A93" s="218" t="s">
        <v>412</v>
      </c>
      <c r="B93" s="50"/>
      <c r="C93" s="50"/>
      <c r="D93" s="37"/>
    </row>
    <row r="94" spans="1:4" ht="15" customHeight="1">
      <c r="A94" s="218" t="s">
        <v>400</v>
      </c>
      <c r="B94" s="50"/>
      <c r="C94" s="50"/>
      <c r="D94" s="37"/>
    </row>
    <row r="95" spans="1:4" ht="15" customHeight="1">
      <c r="A95" s="3" t="s">
        <v>386</v>
      </c>
      <c r="B95" s="50"/>
      <c r="C95" s="50"/>
      <c r="D95" s="37"/>
    </row>
    <row r="96" spans="1:4" ht="15" customHeight="1">
      <c r="A96" s="180" t="s">
        <v>427</v>
      </c>
      <c r="B96" s="50"/>
      <c r="C96" s="50"/>
      <c r="D96" s="37"/>
    </row>
    <row r="97" spans="1:4" ht="15" customHeight="1">
      <c r="A97" s="50"/>
      <c r="B97" s="50"/>
      <c r="C97" s="50"/>
      <c r="D97" s="37"/>
    </row>
  </sheetData>
  <mergeCells count="8">
    <mergeCell ref="A52:A53"/>
    <mergeCell ref="B52:B53"/>
    <mergeCell ref="C52:C53"/>
    <mergeCell ref="A1:C1"/>
    <mergeCell ref="A3:C3"/>
    <mergeCell ref="A5:A7"/>
    <mergeCell ref="A49:C49"/>
    <mergeCell ref="A50:C50"/>
  </mergeCells>
  <printOptions horizontalCentered="1"/>
  <pageMargins left="0.92" right="0.5" top="1" bottom="0.75" header="0.5" footer="0.5"/>
  <pageSetup scale="80" orientation="portrait" r:id="rId1"/>
  <headerFooter alignWithMargins="0"/>
  <rowBreaks count="1" manualBreakCount="1">
    <brk id="47" max="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L72"/>
  <sheetViews>
    <sheetView zoomScale="80" zoomScaleNormal="80" zoomScaleSheetLayoutView="80" workbookViewId="0">
      <selection activeCell="B41" sqref="B41"/>
    </sheetView>
  </sheetViews>
  <sheetFormatPr defaultColWidth="9.75" defaultRowHeight="15" customHeight="1"/>
  <cols>
    <col min="1" max="1" width="55.25" style="3" customWidth="1"/>
    <col min="2" max="3" width="22.125" style="3" customWidth="1"/>
    <col min="4" max="4" width="2.25" style="3" customWidth="1"/>
    <col min="5" max="5" width="1.75" style="3" customWidth="1"/>
    <col min="6" max="6" width="2" style="3" customWidth="1"/>
    <col min="7" max="7" width="10.625" style="3" customWidth="1"/>
    <col min="8" max="8" width="26.25" style="3" customWidth="1"/>
    <col min="9" max="9" width="15.125" style="3" customWidth="1"/>
    <col min="10" max="10" width="9.75" style="3"/>
    <col min="11" max="11" width="19.625" style="3" customWidth="1"/>
    <col min="12" max="12" width="14.125" style="3" customWidth="1"/>
    <col min="13" max="16384" width="9.75" style="3"/>
  </cols>
  <sheetData>
    <row r="2" spans="1:12" ht="15" customHeight="1">
      <c r="A2" s="267" t="s">
        <v>392</v>
      </c>
      <c r="B2" s="267"/>
      <c r="C2" s="267"/>
      <c r="D2" s="259"/>
    </row>
    <row r="3" spans="1:12" ht="15" customHeight="1">
      <c r="A3" s="312" t="s">
        <v>428</v>
      </c>
      <c r="B3" s="312"/>
      <c r="C3" s="312"/>
      <c r="D3" s="262"/>
    </row>
    <row r="4" spans="1:12" ht="15" customHeight="1">
      <c r="A4" s="262"/>
      <c r="B4" s="262"/>
      <c r="C4" s="262"/>
      <c r="D4" s="262"/>
    </row>
    <row r="5" spans="1:12" ht="15" customHeight="1">
      <c r="A5" s="266" t="s">
        <v>232</v>
      </c>
      <c r="B5" s="266"/>
      <c r="C5" s="266"/>
      <c r="D5" s="258"/>
    </row>
    <row r="6" spans="1:12" ht="15" customHeight="1">
      <c r="A6" s="100"/>
      <c r="B6" s="100"/>
      <c r="H6" s="12" t="s">
        <v>398</v>
      </c>
      <c r="K6" s="12" t="s">
        <v>399</v>
      </c>
    </row>
    <row r="7" spans="1:12" ht="19.5" customHeight="1">
      <c r="A7" s="120" t="s">
        <v>43</v>
      </c>
      <c r="B7" s="209" t="s">
        <v>424</v>
      </c>
      <c r="C7" s="209" t="s">
        <v>389</v>
      </c>
      <c r="D7" s="153"/>
      <c r="G7" s="3">
        <v>1E-3</v>
      </c>
      <c r="H7" s="3" t="s">
        <v>366</v>
      </c>
      <c r="K7" s="3" t="s">
        <v>366</v>
      </c>
    </row>
    <row r="8" spans="1:12" ht="10.5" customHeight="1">
      <c r="D8" s="100"/>
      <c r="F8" s="52"/>
      <c r="H8" s="3" t="s">
        <v>367</v>
      </c>
      <c r="I8" s="3" t="s">
        <v>1</v>
      </c>
      <c r="K8" s="3" t="s">
        <v>367</v>
      </c>
      <c r="L8" s="3" t="s">
        <v>1</v>
      </c>
    </row>
    <row r="9" spans="1:12" ht="15" customHeight="1">
      <c r="A9" s="11" t="s">
        <v>50</v>
      </c>
      <c r="B9" s="234">
        <v>37454.762000000002</v>
      </c>
      <c r="C9" s="234">
        <v>37454.762000000002</v>
      </c>
      <c r="D9" s="12"/>
      <c r="F9" s="52"/>
      <c r="H9" s="3" t="s">
        <v>1</v>
      </c>
      <c r="I9" s="3">
        <v>37454.762000000002</v>
      </c>
      <c r="K9" s="3" t="s">
        <v>1</v>
      </c>
      <c r="L9" s="3">
        <v>38461.491000000002</v>
      </c>
    </row>
    <row r="10" spans="1:12" ht="15" customHeight="1">
      <c r="A10" s="5" t="s">
        <v>161</v>
      </c>
      <c r="B10" s="233"/>
      <c r="C10" s="233"/>
      <c r="D10" s="12"/>
      <c r="F10" s="52"/>
      <c r="H10" s="3" t="s">
        <v>318</v>
      </c>
      <c r="I10" s="3">
        <v>6193.3339999999998</v>
      </c>
      <c r="K10" s="3" t="s">
        <v>318</v>
      </c>
      <c r="L10" s="3">
        <v>6337.1419999999998</v>
      </c>
    </row>
    <row r="11" spans="1:12" ht="15" customHeight="1">
      <c r="A11" s="11"/>
      <c r="B11" s="233"/>
      <c r="C11" s="233"/>
      <c r="D11" s="12"/>
      <c r="F11" s="52"/>
      <c r="H11" s="3" t="s">
        <v>9</v>
      </c>
      <c r="I11" s="3">
        <v>1907.63</v>
      </c>
      <c r="K11" s="3" t="s">
        <v>9</v>
      </c>
      <c r="L11" s="3">
        <v>1953.645</v>
      </c>
    </row>
    <row r="12" spans="1:12" ht="15" customHeight="1">
      <c r="A12" s="11" t="s">
        <v>1</v>
      </c>
      <c r="B12" s="233"/>
      <c r="C12" s="233"/>
      <c r="D12" s="98"/>
      <c r="F12" s="52"/>
      <c r="H12" s="3" t="s">
        <v>319</v>
      </c>
      <c r="I12" s="236">
        <v>997.65200000000004</v>
      </c>
      <c r="K12" s="3" t="s">
        <v>319</v>
      </c>
      <c r="L12" s="3">
        <v>1011.2950000000001</v>
      </c>
    </row>
    <row r="13" spans="1:12" ht="15" customHeight="1">
      <c r="A13" s="11"/>
      <c r="B13" s="233"/>
      <c r="C13" s="233"/>
      <c r="D13" s="98"/>
      <c r="F13" s="52"/>
      <c r="H13" s="3" t="s">
        <v>10</v>
      </c>
      <c r="I13" s="3">
        <v>2358.1889999999999</v>
      </c>
      <c r="K13" s="3" t="s">
        <v>10</v>
      </c>
      <c r="L13" s="3">
        <v>2384.5990000000002</v>
      </c>
    </row>
    <row r="14" spans="1:12" ht="15" customHeight="1">
      <c r="A14" s="3" t="s">
        <v>78</v>
      </c>
      <c r="B14" s="233"/>
      <c r="C14" s="233"/>
      <c r="D14" s="99"/>
      <c r="F14" s="52"/>
      <c r="H14" s="3" t="s">
        <v>320</v>
      </c>
      <c r="I14" s="3">
        <v>4827.7960000000003</v>
      </c>
      <c r="K14" s="3" t="s">
        <v>320</v>
      </c>
      <c r="L14" s="3">
        <v>4929.5820000000003</v>
      </c>
    </row>
    <row r="15" spans="1:12" ht="15" customHeight="1">
      <c r="A15" s="3" t="s">
        <v>79</v>
      </c>
      <c r="B15" s="233"/>
      <c r="C15" s="233"/>
      <c r="D15" s="99"/>
      <c r="F15" s="52"/>
      <c r="H15" s="3" t="s">
        <v>321</v>
      </c>
      <c r="I15" s="3">
        <v>4910.2619999999997</v>
      </c>
      <c r="K15" s="3" t="s">
        <v>321</v>
      </c>
      <c r="L15" s="3">
        <v>5148.8130000000001</v>
      </c>
    </row>
    <row r="16" spans="1:12" ht="15" customHeight="1">
      <c r="A16" s="51" t="s">
        <v>80</v>
      </c>
      <c r="B16" s="233"/>
      <c r="C16" s="233"/>
      <c r="D16" s="99"/>
      <c r="F16" s="52"/>
      <c r="H16" s="3" t="s">
        <v>322</v>
      </c>
      <c r="I16" s="3">
        <v>2464.0309999999999</v>
      </c>
      <c r="K16" s="3" t="s">
        <v>322</v>
      </c>
      <c r="L16" s="3">
        <v>2509.326</v>
      </c>
    </row>
    <row r="17" spans="1:12" ht="15" customHeight="1">
      <c r="A17" s="3" t="s">
        <v>81</v>
      </c>
      <c r="B17" s="233">
        <v>6193.3339999999998</v>
      </c>
      <c r="C17" s="233">
        <v>6193.3339999999998</v>
      </c>
      <c r="D17" s="56"/>
      <c r="F17" s="52"/>
      <c r="H17" s="3" t="s">
        <v>323</v>
      </c>
      <c r="I17" s="3">
        <v>2064.09</v>
      </c>
      <c r="K17" s="3" t="s">
        <v>323</v>
      </c>
      <c r="L17" s="3">
        <v>2085.83</v>
      </c>
    </row>
    <row r="18" spans="1:12" ht="15" customHeight="1">
      <c r="A18" s="51" t="s">
        <v>9</v>
      </c>
      <c r="B18" s="233">
        <v>1907.63</v>
      </c>
      <c r="C18" s="233">
        <v>1907.63</v>
      </c>
      <c r="D18" s="56"/>
      <c r="F18" s="52"/>
      <c r="H18" s="3" t="s">
        <v>324</v>
      </c>
      <c r="I18" s="3">
        <v>11629.695</v>
      </c>
      <c r="K18" s="3" t="s">
        <v>324</v>
      </c>
      <c r="L18" s="3">
        <v>11998.804</v>
      </c>
    </row>
    <row r="19" spans="1:12" s="6" customFormat="1" ht="15" customHeight="1">
      <c r="A19" s="51" t="s">
        <v>82</v>
      </c>
      <c r="B19" s="235">
        <v>997.65200000000004</v>
      </c>
      <c r="C19" s="235">
        <v>997.65200000000004</v>
      </c>
      <c r="D19" s="56"/>
      <c r="E19" s="3"/>
      <c r="F19" s="52"/>
      <c r="G19" s="3"/>
      <c r="H19" s="6" t="s">
        <v>325</v>
      </c>
      <c r="I19" s="6">
        <v>102.08200000000001</v>
      </c>
      <c r="K19" s="6" t="s">
        <v>325</v>
      </c>
      <c r="L19" s="6">
        <v>102.455</v>
      </c>
    </row>
    <row r="20" spans="1:12" s="6" customFormat="1" ht="15" customHeight="1">
      <c r="A20" s="51" t="s">
        <v>10</v>
      </c>
      <c r="B20" s="235">
        <v>2358.1889999999999</v>
      </c>
      <c r="C20" s="235">
        <v>2358.1889999999999</v>
      </c>
      <c r="D20" s="56"/>
      <c r="E20" s="3"/>
      <c r="F20" s="52"/>
      <c r="G20" s="3"/>
    </row>
    <row r="21" spans="1:12" s="6" customFormat="1" ht="15" customHeight="1">
      <c r="A21" s="51" t="s">
        <v>83</v>
      </c>
      <c r="B21" s="235"/>
      <c r="C21" s="235"/>
      <c r="D21" s="56"/>
      <c r="E21" s="3"/>
      <c r="F21" s="3"/>
      <c r="G21" s="3"/>
    </row>
    <row r="22" spans="1:12" ht="15" customHeight="1">
      <c r="A22" s="3" t="s">
        <v>84</v>
      </c>
      <c r="B22" s="233">
        <v>4827.7960000000003</v>
      </c>
      <c r="C22" s="233">
        <v>4827.7960000000003</v>
      </c>
      <c r="D22" s="56"/>
    </row>
    <row r="23" spans="1:12" ht="15" customHeight="1">
      <c r="A23" s="96" t="s">
        <v>85</v>
      </c>
      <c r="B23" s="233">
        <v>4910.2619999999997</v>
      </c>
      <c r="C23" s="233">
        <v>4910.2619999999997</v>
      </c>
      <c r="D23" s="56"/>
    </row>
    <row r="24" spans="1:12" ht="15" customHeight="1">
      <c r="A24" s="96" t="s">
        <v>86</v>
      </c>
      <c r="B24" s="233">
        <v>2464.0309999999999</v>
      </c>
      <c r="C24" s="233">
        <v>2464.0309999999999</v>
      </c>
      <c r="D24" s="56"/>
    </row>
    <row r="25" spans="1:12" ht="15" customHeight="1">
      <c r="A25" s="96" t="s">
        <v>87</v>
      </c>
      <c r="B25" s="233"/>
      <c r="C25" s="233"/>
      <c r="D25" s="106"/>
    </row>
    <row r="26" spans="1:12" ht="15" customHeight="1">
      <c r="A26" s="3" t="s">
        <v>88</v>
      </c>
      <c r="B26" s="233">
        <v>2064.09</v>
      </c>
      <c r="C26" s="233">
        <v>2064.09</v>
      </c>
      <c r="D26" s="56"/>
    </row>
    <row r="27" spans="1:12" ht="15" customHeight="1">
      <c r="A27" s="96" t="s">
        <v>89</v>
      </c>
      <c r="B27" s="233">
        <v>11629.695</v>
      </c>
      <c r="C27" s="233">
        <v>11629.695</v>
      </c>
      <c r="D27" s="56"/>
    </row>
    <row r="28" spans="1:12" ht="15" customHeight="1">
      <c r="A28" s="96" t="s">
        <v>90</v>
      </c>
      <c r="B28" s="233">
        <v>102.08200000000001</v>
      </c>
      <c r="C28" s="233">
        <v>102.08200000000001</v>
      </c>
      <c r="D28" s="56"/>
    </row>
    <row r="29" spans="1:12" ht="7.5" customHeight="1">
      <c r="A29" s="107"/>
      <c r="B29" s="107"/>
      <c r="C29" s="206"/>
      <c r="D29" s="108"/>
    </row>
    <row r="30" spans="1:12" ht="7.5" customHeight="1">
      <c r="A30" s="108"/>
      <c r="B30" s="108"/>
    </row>
    <row r="31" spans="1:12" ht="15" customHeight="1">
      <c r="A31" s="231" t="s">
        <v>422</v>
      </c>
      <c r="B31" s="7"/>
    </row>
    <row r="32" spans="1:12" ht="15" customHeight="1">
      <c r="A32" s="218" t="s">
        <v>412</v>
      </c>
      <c r="B32" s="7"/>
    </row>
    <row r="33" spans="1:9" ht="15" customHeight="1">
      <c r="A33" s="218" t="s">
        <v>400</v>
      </c>
      <c r="B33" s="7"/>
    </row>
    <row r="34" spans="1:9" ht="15" customHeight="1">
      <c r="A34" s="180" t="s">
        <v>416</v>
      </c>
      <c r="B34" s="147"/>
    </row>
    <row r="36" spans="1:9" ht="15" customHeight="1">
      <c r="A36" s="267" t="s">
        <v>241</v>
      </c>
      <c r="B36" s="267"/>
      <c r="C36" s="267"/>
      <c r="D36" s="259"/>
    </row>
    <row r="37" spans="1:9" ht="15" customHeight="1">
      <c r="A37" s="312" t="s">
        <v>429</v>
      </c>
      <c r="B37" s="312"/>
      <c r="C37" s="312"/>
      <c r="D37" s="262"/>
    </row>
    <row r="38" spans="1:9" ht="15" customHeight="1">
      <c r="A38" s="100"/>
      <c r="B38" s="100"/>
    </row>
    <row r="39" spans="1:9" ht="12" customHeight="1">
      <c r="A39" s="304" t="s">
        <v>43</v>
      </c>
      <c r="B39" s="310" t="s">
        <v>424</v>
      </c>
      <c r="C39" s="310" t="s">
        <v>389</v>
      </c>
      <c r="D39" s="153"/>
    </row>
    <row r="40" spans="1:9" ht="12" customHeight="1">
      <c r="A40" s="305"/>
      <c r="B40" s="311"/>
      <c r="C40" s="311"/>
      <c r="D40" s="153"/>
    </row>
    <row r="41" spans="1:9" ht="15" customHeight="1">
      <c r="C41" s="104"/>
      <c r="D41" s="104"/>
    </row>
    <row r="42" spans="1:9" ht="15" customHeight="1">
      <c r="A42" s="11" t="s">
        <v>50</v>
      </c>
      <c r="B42" s="211">
        <v>37454.762000000002</v>
      </c>
      <c r="C42" s="116">
        <v>37454.762000000002</v>
      </c>
      <c r="D42" s="116"/>
    </row>
    <row r="43" spans="1:9" ht="15" customHeight="1">
      <c r="A43" s="5" t="s">
        <v>161</v>
      </c>
      <c r="B43" s="212"/>
      <c r="C43" s="46"/>
      <c r="D43" s="116"/>
    </row>
    <row r="44" spans="1:9" ht="15" customHeight="1">
      <c r="A44" s="11"/>
      <c r="B44" s="211"/>
      <c r="C44" s="46"/>
      <c r="D44" s="116"/>
    </row>
    <row r="45" spans="1:9" ht="15" customHeight="1">
      <c r="A45" s="11" t="s">
        <v>1</v>
      </c>
      <c r="B45" s="177">
        <f>SUM(B50:B61)</f>
        <v>99.999997330112535</v>
      </c>
      <c r="C45" s="177">
        <f>SUM(C50:C61)</f>
        <v>99.999997330112535</v>
      </c>
      <c r="D45" s="33"/>
    </row>
    <row r="46" spans="1:9" ht="15" customHeight="1">
      <c r="A46" s="11"/>
      <c r="B46" s="46"/>
      <c r="C46" s="46"/>
      <c r="D46" s="33"/>
    </row>
    <row r="47" spans="1:9" ht="15" customHeight="1">
      <c r="A47" s="3" t="s">
        <v>78</v>
      </c>
      <c r="B47" s="46"/>
      <c r="C47" s="46"/>
      <c r="D47" s="34"/>
      <c r="I47" s="264">
        <f>2938-2937.86</f>
        <v>0.13999999999987267</v>
      </c>
    </row>
    <row r="48" spans="1:9" ht="15" customHeight="1">
      <c r="A48" s="3" t="s">
        <v>79</v>
      </c>
      <c r="B48" s="46"/>
      <c r="C48" s="46"/>
      <c r="D48" s="34"/>
    </row>
    <row r="49" spans="1:9" ht="15" customHeight="1">
      <c r="A49" s="51" t="s">
        <v>80</v>
      </c>
      <c r="B49" s="46"/>
      <c r="C49" s="46"/>
      <c r="D49" s="34"/>
      <c r="F49" s="54"/>
    </row>
    <row r="50" spans="1:9" ht="15" customHeight="1">
      <c r="A50" s="3" t="s">
        <v>81</v>
      </c>
      <c r="B50" s="37">
        <f>B17/$B$9*100</f>
        <v>16.535504884532436</v>
      </c>
      <c r="C50" s="37">
        <f>C17/$C$9*100</f>
        <v>16.535504884532436</v>
      </c>
      <c r="D50" s="37"/>
      <c r="F50" s="54"/>
      <c r="I50" s="264">
        <f>I47*12</f>
        <v>1.679999999998472</v>
      </c>
    </row>
    <row r="51" spans="1:9" ht="15" customHeight="1">
      <c r="A51" s="51" t="s">
        <v>9</v>
      </c>
      <c r="B51" s="37">
        <f t="shared" ref="B51:B53" si="0">B18/$B$9*100</f>
        <v>5.0931574468421399</v>
      </c>
      <c r="C51" s="37">
        <f>C18/$C$9*100</f>
        <v>5.0931574468421399</v>
      </c>
      <c r="D51" s="37"/>
      <c r="F51" s="54"/>
    </row>
    <row r="52" spans="1:9" ht="15" customHeight="1">
      <c r="A52" s="51" t="s">
        <v>82</v>
      </c>
      <c r="B52" s="37">
        <f t="shared" si="0"/>
        <v>2.6636185807294677</v>
      </c>
      <c r="C52" s="37">
        <f>C19/$C$9*100</f>
        <v>2.6636185807294677</v>
      </c>
      <c r="D52" s="37"/>
      <c r="F52" s="54"/>
    </row>
    <row r="53" spans="1:9" ht="15" customHeight="1">
      <c r="A53" s="51" t="s">
        <v>10</v>
      </c>
      <c r="B53" s="37">
        <f t="shared" si="0"/>
        <v>6.2960992783774721</v>
      </c>
      <c r="C53" s="37">
        <f>C20/$C$9*100</f>
        <v>6.2960992783774721</v>
      </c>
      <c r="D53" s="37"/>
      <c r="F53" s="54"/>
    </row>
    <row r="54" spans="1:9" ht="15" customHeight="1">
      <c r="A54" s="51" t="s">
        <v>83</v>
      </c>
      <c r="B54" s="37"/>
      <c r="C54" s="37"/>
      <c r="D54" s="37"/>
      <c r="F54" s="54"/>
    </row>
    <row r="55" spans="1:9" ht="15" customHeight="1">
      <c r="A55" s="3" t="s">
        <v>84</v>
      </c>
      <c r="B55" s="37">
        <f t="shared" ref="B55:B57" si="1">B22/$B$9*100</f>
        <v>12.889672079614337</v>
      </c>
      <c r="C55" s="37">
        <f>C22/$C$9*100</f>
        <v>12.889672079614337</v>
      </c>
      <c r="D55" s="37"/>
      <c r="F55" s="54"/>
    </row>
    <row r="56" spans="1:9" ht="15" customHeight="1">
      <c r="A56" s="96" t="s">
        <v>85</v>
      </c>
      <c r="B56" s="37">
        <f t="shared" si="1"/>
        <v>13.10984702025339</v>
      </c>
      <c r="C56" s="37">
        <f>C23/$C$9*100</f>
        <v>13.10984702025339</v>
      </c>
      <c r="D56" s="37"/>
      <c r="F56" s="54"/>
    </row>
    <row r="57" spans="1:9" ht="15" customHeight="1">
      <c r="A57" s="96" t="s">
        <v>86</v>
      </c>
      <c r="B57" s="37">
        <f t="shared" si="1"/>
        <v>6.5786855086677631</v>
      </c>
      <c r="C57" s="37">
        <f>C24/$C$9*100</f>
        <v>6.5786855086677631</v>
      </c>
      <c r="D57" s="37"/>
      <c r="F57" s="54"/>
    </row>
    <row r="58" spans="1:9" ht="15" customHeight="1">
      <c r="A58" s="96" t="s">
        <v>87</v>
      </c>
      <c r="B58" s="37"/>
      <c r="C58" s="37"/>
      <c r="D58" s="175"/>
      <c r="F58" s="54"/>
    </row>
    <row r="59" spans="1:9" ht="15" customHeight="1">
      <c r="A59" s="3" t="s">
        <v>88</v>
      </c>
      <c r="B59" s="37">
        <f t="shared" ref="B59:B61" si="2">B26/$B$9*100</f>
        <v>5.5108880414191397</v>
      </c>
      <c r="C59" s="37">
        <f>C26/$C$9*100</f>
        <v>5.5108880414191397</v>
      </c>
      <c r="D59" s="37"/>
      <c r="F59" s="54"/>
    </row>
    <row r="60" spans="1:9" ht="15" customHeight="1">
      <c r="A60" s="96" t="s">
        <v>89</v>
      </c>
      <c r="B60" s="37">
        <f t="shared" si="2"/>
        <v>31.049977036297811</v>
      </c>
      <c r="C60" s="37">
        <f>C27/$C$9*100</f>
        <v>31.049977036297811</v>
      </c>
      <c r="D60" s="37"/>
    </row>
    <row r="61" spans="1:9" ht="15" customHeight="1">
      <c r="A61" s="96" t="s">
        <v>90</v>
      </c>
      <c r="B61" s="37">
        <f t="shared" si="2"/>
        <v>0.27254745337855835</v>
      </c>
      <c r="C61" s="37">
        <f>C28/$C$9*100</f>
        <v>0.27254745337855835</v>
      </c>
      <c r="D61" s="37"/>
    </row>
    <row r="62" spans="1:9" ht="7.5" customHeight="1">
      <c r="A62" s="107"/>
      <c r="B62" s="107"/>
      <c r="C62" s="107"/>
      <c r="D62" s="108"/>
    </row>
    <row r="63" spans="1:9" ht="7.5" customHeight="1">
      <c r="A63" s="108"/>
      <c r="B63" s="108"/>
    </row>
    <row r="64" spans="1:9" ht="15" customHeight="1">
      <c r="A64" s="231" t="s">
        <v>422</v>
      </c>
      <c r="B64" s="147"/>
    </row>
    <row r="65" spans="1:2" ht="15" customHeight="1">
      <c r="A65" s="218" t="s">
        <v>412</v>
      </c>
      <c r="B65" s="147"/>
    </row>
    <row r="66" spans="1:2" ht="15" customHeight="1">
      <c r="A66" s="218" t="s">
        <v>400</v>
      </c>
      <c r="B66" s="147"/>
    </row>
    <row r="67" spans="1:2" ht="15" customHeight="1">
      <c r="A67" s="180" t="s">
        <v>427</v>
      </c>
    </row>
    <row r="72" spans="1:2" ht="7.5" customHeight="1"/>
  </sheetData>
  <mergeCells count="8">
    <mergeCell ref="A39:A40"/>
    <mergeCell ref="B39:B40"/>
    <mergeCell ref="C39:C40"/>
    <mergeCell ref="A2:C2"/>
    <mergeCell ref="A3:C3"/>
    <mergeCell ref="A5:C5"/>
    <mergeCell ref="A36:C36"/>
    <mergeCell ref="A37:C37"/>
  </mergeCells>
  <printOptions horizontalCentered="1"/>
  <pageMargins left="1.33" right="0.75" top="0.28999999999999998" bottom="0.4" header="0.21" footer="0.26"/>
  <pageSetup scale="70" orientation="portrait" r:id="rId1"/>
  <headerFooter alignWithMargins="0"/>
  <rowBreaks count="1" manualBreakCount="1">
    <brk id="68" max="5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M82"/>
  <sheetViews>
    <sheetView zoomScale="80" zoomScaleNormal="80" zoomScaleSheetLayoutView="80" workbookViewId="0">
      <selection activeCell="C59" sqref="C59"/>
    </sheetView>
  </sheetViews>
  <sheetFormatPr defaultRowHeight="14.25"/>
  <cols>
    <col min="1" max="1" width="55.375" style="3" customWidth="1"/>
    <col min="2" max="2" width="22.25" style="3" customWidth="1"/>
    <col min="3" max="3" width="22.125" style="3" customWidth="1"/>
    <col min="4" max="4" width="1.875" style="3" customWidth="1"/>
    <col min="5" max="6" width="1.375" style="3" customWidth="1"/>
    <col min="7" max="8" width="9" style="3"/>
    <col min="9" max="9" width="26.625" style="3" customWidth="1"/>
    <col min="10" max="10" width="18.125" style="3" customWidth="1"/>
    <col min="11" max="11" width="9" style="3"/>
    <col min="12" max="12" width="18.375" style="3" customWidth="1"/>
    <col min="13" max="13" width="12.625" style="3" customWidth="1"/>
    <col min="14" max="16384" width="9" style="3"/>
  </cols>
  <sheetData>
    <row r="1" spans="1:13" ht="15" customHeight="1">
      <c r="A1" s="267" t="s">
        <v>304</v>
      </c>
      <c r="B1" s="267"/>
      <c r="C1" s="267"/>
      <c r="D1" s="259"/>
    </row>
    <row r="2" spans="1:13" ht="15" customHeight="1">
      <c r="A2" s="267" t="s">
        <v>430</v>
      </c>
      <c r="B2" s="267"/>
      <c r="C2" s="267"/>
      <c r="D2" s="9"/>
    </row>
    <row r="3" spans="1:13" ht="15" customHeight="1">
      <c r="A3" s="259"/>
      <c r="B3" s="259"/>
      <c r="C3" s="259"/>
      <c r="D3" s="257"/>
    </row>
    <row r="4" spans="1:13" ht="15" customHeight="1">
      <c r="A4" s="265" t="s">
        <v>232</v>
      </c>
      <c r="B4" s="265"/>
      <c r="C4" s="265"/>
      <c r="D4" s="32"/>
      <c r="I4" s="12" t="s">
        <v>398</v>
      </c>
      <c r="L4" s="12" t="s">
        <v>399</v>
      </c>
    </row>
    <row r="5" spans="1:13" ht="18" customHeight="1">
      <c r="D5" s="135"/>
      <c r="G5" s="3">
        <v>1E-3</v>
      </c>
      <c r="I5" s="3" t="s">
        <v>368</v>
      </c>
      <c r="L5" s="3" t="s">
        <v>368</v>
      </c>
    </row>
    <row r="6" spans="1:13" ht="19.5" customHeight="1">
      <c r="A6" s="146" t="s">
        <v>15</v>
      </c>
      <c r="B6" s="148" t="s">
        <v>424</v>
      </c>
      <c r="C6" s="148" t="s">
        <v>389</v>
      </c>
      <c r="D6" s="256"/>
      <c r="I6" s="3" t="s">
        <v>347</v>
      </c>
      <c r="J6" s="3" t="s">
        <v>1</v>
      </c>
      <c r="L6" s="3" t="s">
        <v>347</v>
      </c>
      <c r="M6" s="3" t="s">
        <v>1</v>
      </c>
    </row>
    <row r="7" spans="1:13" ht="15" customHeight="1">
      <c r="A7" s="6"/>
      <c r="B7" s="6"/>
      <c r="C7" s="6"/>
      <c r="D7" s="256"/>
      <c r="I7" s="3" t="s">
        <v>1</v>
      </c>
      <c r="J7" s="3">
        <v>37454.762000000002</v>
      </c>
      <c r="L7" s="3" t="s">
        <v>1</v>
      </c>
      <c r="M7" s="3">
        <v>38461491</v>
      </c>
    </row>
    <row r="8" spans="1:13" ht="15" customHeight="1">
      <c r="A8" s="35" t="s">
        <v>50</v>
      </c>
      <c r="B8" s="219">
        <v>37454.762000000002</v>
      </c>
      <c r="C8" s="219">
        <v>37454.762000000002</v>
      </c>
      <c r="D8" s="100"/>
      <c r="I8" s="3" t="s">
        <v>145</v>
      </c>
      <c r="J8" s="3">
        <v>21667.255000000001</v>
      </c>
      <c r="L8" s="3" t="s">
        <v>145</v>
      </c>
      <c r="M8" s="3">
        <v>22133840</v>
      </c>
    </row>
    <row r="9" spans="1:13" ht="15" customHeight="1">
      <c r="A9" s="59" t="s">
        <v>161</v>
      </c>
      <c r="B9" s="220"/>
      <c r="C9" s="220"/>
      <c r="D9" s="98"/>
      <c r="I9" s="3" t="s">
        <v>205</v>
      </c>
      <c r="J9" s="3">
        <v>1869.866</v>
      </c>
      <c r="L9" s="3" t="s">
        <v>205</v>
      </c>
      <c r="M9" s="3">
        <v>1916923</v>
      </c>
    </row>
    <row r="10" spans="1:13" ht="15" customHeight="1">
      <c r="A10" s="58"/>
      <c r="B10" s="221"/>
      <c r="C10" s="221"/>
      <c r="D10" s="99"/>
      <c r="I10" s="3" t="s">
        <v>306</v>
      </c>
      <c r="J10" s="3">
        <v>16741.275000000001</v>
      </c>
      <c r="L10" s="3" t="s">
        <v>306</v>
      </c>
      <c r="M10" s="3">
        <v>17046602</v>
      </c>
    </row>
    <row r="11" spans="1:13" ht="15" customHeight="1">
      <c r="A11" s="141" t="s">
        <v>145</v>
      </c>
      <c r="B11" s="123">
        <v>21667.255000000001</v>
      </c>
      <c r="C11" s="123">
        <v>21667.255000000001</v>
      </c>
      <c r="D11" s="99"/>
      <c r="I11" s="3" t="s">
        <v>307</v>
      </c>
      <c r="J11" s="3">
        <v>2946.03</v>
      </c>
      <c r="L11" s="3" t="s">
        <v>307</v>
      </c>
      <c r="M11" s="3">
        <v>3059810</v>
      </c>
    </row>
    <row r="12" spans="1:13" ht="15" customHeight="1">
      <c r="A12" s="142" t="s">
        <v>205</v>
      </c>
      <c r="B12" s="221">
        <v>1869.866</v>
      </c>
      <c r="C12" s="221">
        <v>1869.866</v>
      </c>
      <c r="D12" s="99"/>
      <c r="I12" s="3" t="s">
        <v>308</v>
      </c>
      <c r="J12" s="3">
        <v>110.084</v>
      </c>
      <c r="L12" s="3" t="s">
        <v>308</v>
      </c>
      <c r="M12" s="3">
        <v>110504</v>
      </c>
    </row>
    <row r="13" spans="1:13" ht="15" customHeight="1">
      <c r="A13" s="142" t="s">
        <v>206</v>
      </c>
      <c r="B13" s="221">
        <v>16741.275000000001</v>
      </c>
      <c r="C13" s="221">
        <v>16741.275000000001</v>
      </c>
      <c r="D13" s="99"/>
      <c r="I13" s="3" t="s">
        <v>209</v>
      </c>
      <c r="J13" s="3">
        <v>10568.974</v>
      </c>
      <c r="L13" s="3" t="s">
        <v>209</v>
      </c>
      <c r="M13" s="3">
        <v>10944487</v>
      </c>
    </row>
    <row r="14" spans="1:13" ht="15" customHeight="1">
      <c r="A14" s="142" t="s">
        <v>245</v>
      </c>
      <c r="B14" s="221"/>
      <c r="C14" s="221"/>
      <c r="D14" s="99"/>
      <c r="I14" s="3" t="s">
        <v>210</v>
      </c>
      <c r="J14" s="3">
        <v>1149.3399999999999</v>
      </c>
      <c r="L14" s="3" t="s">
        <v>210</v>
      </c>
      <c r="M14" s="3">
        <v>1169655</v>
      </c>
    </row>
    <row r="15" spans="1:13" ht="15" customHeight="1">
      <c r="A15" s="143" t="s">
        <v>146</v>
      </c>
      <c r="B15" s="221">
        <v>2946.03</v>
      </c>
      <c r="C15" s="221">
        <v>2946.03</v>
      </c>
      <c r="D15" s="98"/>
      <c r="I15" s="3" t="s">
        <v>309</v>
      </c>
      <c r="J15" s="3">
        <v>4069.192</v>
      </c>
      <c r="L15" s="3" t="s">
        <v>309</v>
      </c>
      <c r="M15" s="3">
        <v>4213509</v>
      </c>
    </row>
    <row r="16" spans="1:13" ht="15" customHeight="1">
      <c r="A16" s="142" t="s">
        <v>207</v>
      </c>
      <c r="B16" s="221"/>
      <c r="C16" s="221"/>
      <c r="D16" s="99"/>
      <c r="I16" s="3" t="s">
        <v>23</v>
      </c>
      <c r="J16" s="3">
        <v>0</v>
      </c>
      <c r="L16" s="3" t="s">
        <v>23</v>
      </c>
      <c r="M16" s="3">
        <v>0</v>
      </c>
    </row>
    <row r="17" spans="1:13" ht="15" customHeight="1">
      <c r="A17" s="143" t="s">
        <v>208</v>
      </c>
      <c r="B17" s="221">
        <v>110.084</v>
      </c>
      <c r="C17" s="221">
        <v>110.084</v>
      </c>
      <c r="D17" s="99"/>
      <c r="I17" s="3" t="s">
        <v>268</v>
      </c>
      <c r="J17" s="3">
        <v>0</v>
      </c>
      <c r="L17" s="3" t="s">
        <v>268</v>
      </c>
      <c r="M17" s="3">
        <v>0</v>
      </c>
    </row>
    <row r="18" spans="1:13" ht="15" customHeight="1">
      <c r="A18" s="58"/>
      <c r="B18" s="221"/>
      <c r="C18" s="221"/>
      <c r="D18" s="99"/>
    </row>
    <row r="19" spans="1:13" ht="15" customHeight="1">
      <c r="A19" s="141" t="s">
        <v>209</v>
      </c>
      <c r="B19" s="123">
        <v>10568.974</v>
      </c>
      <c r="C19" s="123">
        <v>10568.974</v>
      </c>
      <c r="D19" s="98"/>
    </row>
    <row r="20" spans="1:13" ht="15" customHeight="1">
      <c r="A20" s="144"/>
      <c r="B20" s="221"/>
      <c r="C20" s="221"/>
      <c r="D20" s="6"/>
    </row>
    <row r="21" spans="1:13" ht="15" customHeight="1">
      <c r="A21" s="141" t="s">
        <v>210</v>
      </c>
      <c r="B21" s="123">
        <v>1149.3399999999999</v>
      </c>
      <c r="C21" s="123">
        <v>1149.3399999999999</v>
      </c>
    </row>
    <row r="22" spans="1:13" ht="15" customHeight="1">
      <c r="A22" s="58"/>
      <c r="B22" s="221"/>
      <c r="C22" s="221"/>
    </row>
    <row r="23" spans="1:13" ht="15" customHeight="1">
      <c r="A23" s="141" t="s">
        <v>211</v>
      </c>
      <c r="B23" s="123"/>
      <c r="C23" s="123"/>
      <c r="D23" s="102"/>
    </row>
    <row r="24" spans="1:13" ht="15" customHeight="1">
      <c r="A24" s="145" t="s">
        <v>212</v>
      </c>
      <c r="B24" s="123">
        <v>4069.192</v>
      </c>
      <c r="C24" s="123">
        <v>4069.192</v>
      </c>
      <c r="D24" s="103"/>
    </row>
    <row r="25" spans="1:13" ht="7.5" customHeight="1">
      <c r="A25" s="4"/>
      <c r="B25" s="4"/>
      <c r="C25" s="4"/>
    </row>
    <row r="26" spans="1:13" ht="7.5" customHeight="1">
      <c r="A26" s="6"/>
      <c r="B26" s="6"/>
      <c r="C26" s="6"/>
    </row>
    <row r="27" spans="1:13" ht="15" customHeight="1">
      <c r="A27" s="231" t="s">
        <v>422</v>
      </c>
      <c r="B27" s="147"/>
    </row>
    <row r="28" spans="1:13" ht="15" customHeight="1">
      <c r="A28" s="218" t="s">
        <v>412</v>
      </c>
      <c r="B28" s="147"/>
    </row>
    <row r="29" spans="1:13" ht="15" customHeight="1">
      <c r="A29" s="218" t="s">
        <v>400</v>
      </c>
      <c r="B29" s="147"/>
    </row>
    <row r="30" spans="1:13" ht="15" customHeight="1">
      <c r="A30" s="180" t="s">
        <v>427</v>
      </c>
      <c r="B30" s="147"/>
    </row>
    <row r="31" spans="1:13">
      <c r="A31" s="147"/>
      <c r="B31" s="147"/>
    </row>
    <row r="32" spans="1:13">
      <c r="A32" s="147"/>
      <c r="B32" s="147"/>
    </row>
    <row r="33" spans="1:5">
      <c r="A33" s="147"/>
      <c r="B33" s="147"/>
    </row>
    <row r="34" spans="1:5" ht="15" customHeight="1">
      <c r="A34" s="267" t="s">
        <v>242</v>
      </c>
      <c r="B34" s="267"/>
      <c r="C34" s="267"/>
      <c r="D34" s="259"/>
    </row>
    <row r="35" spans="1:5" ht="15" customHeight="1">
      <c r="A35" s="267" t="s">
        <v>429</v>
      </c>
      <c r="B35" s="267"/>
      <c r="C35" s="267"/>
      <c r="D35" s="9"/>
    </row>
    <row r="36" spans="1:5">
      <c r="D36" s="32"/>
    </row>
    <row r="37" spans="1:5" ht="15" customHeight="1">
      <c r="A37" s="313" t="s">
        <v>15</v>
      </c>
      <c r="B37" s="314" t="s">
        <v>424</v>
      </c>
      <c r="C37" s="314" t="s">
        <v>389</v>
      </c>
      <c r="D37" s="135"/>
    </row>
    <row r="38" spans="1:5" ht="15" customHeight="1">
      <c r="A38" s="271"/>
      <c r="B38" s="315"/>
      <c r="C38" s="315"/>
      <c r="D38" s="135"/>
    </row>
    <row r="39" spans="1:5" ht="7.5" customHeight="1">
      <c r="A39" s="6"/>
      <c r="B39" s="6"/>
      <c r="C39" s="100"/>
      <c r="D39" s="256"/>
    </row>
    <row r="40" spans="1:5" ht="15" customHeight="1">
      <c r="A40" s="35" t="s">
        <v>50</v>
      </c>
      <c r="B40" s="211">
        <v>37454.762000000002</v>
      </c>
      <c r="C40" s="116">
        <v>37454.762000000002</v>
      </c>
      <c r="D40" s="256"/>
    </row>
    <row r="41" spans="1:5" ht="15" customHeight="1">
      <c r="A41" s="59" t="s">
        <v>161</v>
      </c>
      <c r="B41" s="212"/>
      <c r="C41" s="46"/>
      <c r="D41" s="256"/>
    </row>
    <row r="42" spans="1:5" ht="15" customHeight="1">
      <c r="A42" s="58"/>
      <c r="B42" s="46"/>
      <c r="C42" s="46"/>
      <c r="D42" s="100"/>
    </row>
    <row r="43" spans="1:5" ht="15" customHeight="1">
      <c r="A43" s="88" t="s">
        <v>1</v>
      </c>
      <c r="B43" s="177">
        <f>B45+B53+B55+B58</f>
        <v>99.999997330112535</v>
      </c>
      <c r="C43" s="177">
        <f>C45+C53+C55+C58</f>
        <v>99.999997330112535</v>
      </c>
      <c r="D43" s="98"/>
    </row>
    <row r="44" spans="1:5" ht="15" customHeight="1">
      <c r="A44" s="58"/>
      <c r="B44" s="37"/>
      <c r="C44" s="37"/>
      <c r="D44" s="105"/>
    </row>
    <row r="45" spans="1:5" ht="15" customHeight="1">
      <c r="A45" s="141" t="s">
        <v>145</v>
      </c>
      <c r="B45" s="177">
        <f>B11/$B$8*100</f>
        <v>57.849132775159539</v>
      </c>
      <c r="C45" s="177">
        <f>C11/$C$8*100</f>
        <v>57.849132775159539</v>
      </c>
      <c r="D45" s="105"/>
    </row>
    <row r="46" spans="1:5" ht="15" customHeight="1">
      <c r="A46" s="142" t="s">
        <v>205</v>
      </c>
      <c r="B46" s="37">
        <f>B12/$B$8*100</f>
        <v>4.9923318161786741</v>
      </c>
      <c r="C46" s="37">
        <f>C12/$C$8*100</f>
        <v>4.9923318161786741</v>
      </c>
      <c r="D46" s="105"/>
    </row>
    <row r="47" spans="1:5" ht="15" customHeight="1">
      <c r="A47" s="142" t="s">
        <v>206</v>
      </c>
      <c r="B47" s="37">
        <f>B13/$B$8*100</f>
        <v>44.697320463550142</v>
      </c>
      <c r="C47" s="37">
        <f>C13/$C$8*100</f>
        <v>44.697320463550142</v>
      </c>
      <c r="D47" s="98"/>
    </row>
    <row r="48" spans="1:5" ht="15" customHeight="1">
      <c r="A48" s="142" t="s">
        <v>245</v>
      </c>
      <c r="B48" s="37"/>
      <c r="C48" s="37"/>
      <c r="D48" s="99"/>
      <c r="E48" s="116"/>
    </row>
    <row r="49" spans="1:5" ht="15" customHeight="1">
      <c r="A49" s="143" t="s">
        <v>146</v>
      </c>
      <c r="B49" s="37">
        <f>B15/$B$8*100</f>
        <v>7.8655686024650215</v>
      </c>
      <c r="C49" s="37">
        <f>C15/$C$8*100</f>
        <v>7.8655686024650215</v>
      </c>
      <c r="D49" s="99"/>
      <c r="E49" s="116"/>
    </row>
    <row r="50" spans="1:5" ht="15" customHeight="1">
      <c r="A50" s="142" t="s">
        <v>207</v>
      </c>
      <c r="B50" s="37"/>
      <c r="C50" s="37"/>
      <c r="E50" s="14"/>
    </row>
    <row r="51" spans="1:5" ht="15" customHeight="1">
      <c r="A51" s="143" t="s">
        <v>208</v>
      </c>
      <c r="B51" s="37">
        <f>B17/$B$8*100</f>
        <v>0.29391189296570619</v>
      </c>
      <c r="C51" s="37">
        <f>C17/$C$8*100</f>
        <v>0.29391189296570619</v>
      </c>
      <c r="D51" s="99"/>
      <c r="E51" s="199"/>
    </row>
    <row r="52" spans="1:5" ht="15" customHeight="1">
      <c r="A52" s="58"/>
      <c r="B52" s="37"/>
      <c r="C52" s="37"/>
      <c r="E52" s="199"/>
    </row>
    <row r="53" spans="1:5" ht="15" customHeight="1">
      <c r="A53" s="141" t="s">
        <v>209</v>
      </c>
      <c r="B53" s="177">
        <f>B19/$B$8*100</f>
        <v>28.217971322311431</v>
      </c>
      <c r="C53" s="177">
        <f>C19/$C$8*100</f>
        <v>28.217971322311431</v>
      </c>
      <c r="D53" s="99"/>
      <c r="E53" s="199"/>
    </row>
    <row r="54" spans="1:5" ht="15" customHeight="1">
      <c r="A54" s="144"/>
      <c r="B54" s="37"/>
      <c r="C54" s="37"/>
      <c r="E54" s="46"/>
    </row>
    <row r="55" spans="1:5" ht="15" customHeight="1">
      <c r="A55" s="141" t="s">
        <v>210</v>
      </c>
      <c r="B55" s="177">
        <f>B21/$B$8*100</f>
        <v>3.0686084722684925</v>
      </c>
      <c r="C55" s="177">
        <f>C21/$C$8*100</f>
        <v>3.0686084722684925</v>
      </c>
      <c r="D55" s="98"/>
      <c r="E55" s="199"/>
    </row>
    <row r="56" spans="1:5" ht="15" customHeight="1">
      <c r="A56" s="58"/>
      <c r="B56" s="37"/>
      <c r="C56" s="37"/>
      <c r="E56" s="199"/>
    </row>
    <row r="57" spans="1:5" ht="15" customHeight="1">
      <c r="A57" s="141" t="s">
        <v>211</v>
      </c>
      <c r="B57" s="37"/>
      <c r="C57" s="37"/>
      <c r="D57" s="98"/>
      <c r="E57" s="207"/>
    </row>
    <row r="58" spans="1:5" ht="15" customHeight="1">
      <c r="A58" s="145" t="s">
        <v>212</v>
      </c>
      <c r="B58" s="177">
        <f>B24/$B$8*100</f>
        <v>10.86428476037306</v>
      </c>
      <c r="C58" s="177">
        <f>C24/$C$8*100</f>
        <v>10.86428476037306</v>
      </c>
      <c r="D58" s="99"/>
      <c r="E58" s="199"/>
    </row>
    <row r="59" spans="1:5" ht="6.6" customHeight="1">
      <c r="A59" s="4"/>
      <c r="B59" s="4"/>
      <c r="C59" s="4"/>
      <c r="E59" s="208"/>
    </row>
    <row r="60" spans="1:5" ht="6.6" customHeight="1">
      <c r="A60" s="6"/>
      <c r="B60" s="6"/>
      <c r="C60" s="6"/>
      <c r="D60" s="98"/>
      <c r="E60" s="199"/>
    </row>
    <row r="61" spans="1:5" ht="15" customHeight="1">
      <c r="A61" s="231" t="s">
        <v>422</v>
      </c>
      <c r="B61" s="147"/>
      <c r="E61" s="178"/>
    </row>
    <row r="62" spans="1:5" ht="15" customHeight="1">
      <c r="A62" s="218" t="s">
        <v>412</v>
      </c>
      <c r="B62" s="147"/>
      <c r="E62" s="178"/>
    </row>
    <row r="63" spans="1:5" ht="15" customHeight="1">
      <c r="A63" s="218" t="s">
        <v>400</v>
      </c>
      <c r="B63" s="147"/>
      <c r="E63" s="178"/>
    </row>
    <row r="64" spans="1:5" ht="15" customHeight="1">
      <c r="A64" s="180" t="s">
        <v>427</v>
      </c>
      <c r="E64" s="207"/>
    </row>
    <row r="65" spans="1:5">
      <c r="D65" s="102"/>
      <c r="E65" s="199"/>
    </row>
    <row r="66" spans="1:5">
      <c r="E66" s="208"/>
    </row>
    <row r="67" spans="1:5" ht="8.25" customHeight="1"/>
    <row r="68" spans="1:5" ht="15" customHeight="1">
      <c r="A68" s="8"/>
      <c r="B68" s="8"/>
    </row>
    <row r="69" spans="1:5">
      <c r="A69" s="144"/>
      <c r="B69" s="144"/>
    </row>
    <row r="70" spans="1:5">
      <c r="A70" s="142"/>
      <c r="B70" s="142"/>
    </row>
    <row r="71" spans="1:5">
      <c r="A71" s="142"/>
      <c r="B71" s="142"/>
    </row>
    <row r="72" spans="1:5">
      <c r="A72" s="142"/>
      <c r="B72" s="142"/>
    </row>
    <row r="73" spans="1:5">
      <c r="A73" s="143"/>
      <c r="B73" s="143"/>
    </row>
    <row r="74" spans="1:5">
      <c r="A74" s="142"/>
      <c r="B74" s="142"/>
    </row>
    <row r="75" spans="1:5">
      <c r="A75" s="143"/>
      <c r="B75" s="143"/>
    </row>
    <row r="76" spans="1:5">
      <c r="A76" s="144"/>
      <c r="B76" s="144"/>
    </row>
    <row r="77" spans="1:5">
      <c r="A77" s="144"/>
      <c r="B77" s="144"/>
    </row>
    <row r="78" spans="1:5">
      <c r="A78" s="144"/>
      <c r="B78" s="144"/>
    </row>
    <row r="79" spans="1:5">
      <c r="A79" s="144"/>
      <c r="B79" s="144"/>
    </row>
    <row r="80" spans="1:5">
      <c r="A80" s="144"/>
      <c r="B80" s="144"/>
    </row>
    <row r="81" spans="1:2">
      <c r="A81" s="144"/>
      <c r="B81" s="144"/>
    </row>
    <row r="82" spans="1:2">
      <c r="A82" s="142"/>
      <c r="B82" s="142"/>
    </row>
  </sheetData>
  <mergeCells count="8">
    <mergeCell ref="A37:A38"/>
    <mergeCell ref="B37:B38"/>
    <mergeCell ref="C37:C38"/>
    <mergeCell ref="A1:C1"/>
    <mergeCell ref="A2:C2"/>
    <mergeCell ref="A4:C4"/>
    <mergeCell ref="A34:C34"/>
    <mergeCell ref="A35:C35"/>
  </mergeCells>
  <printOptions horizontalCentered="1"/>
  <pageMargins left="0.75" right="0.53" top="0.69" bottom="0.43" header="0.5" footer="0.35"/>
  <pageSetup scale="72" orientation="portrait" r:id="rId1"/>
  <headerFooter alignWithMargins="0"/>
  <rowBreaks count="1" manualBreakCount="1">
    <brk id="64" max="4" man="1"/>
  </rowBreaks>
  <colBreaks count="1" manualBreakCount="1">
    <brk id="4" max="64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2:T92"/>
  <sheetViews>
    <sheetView topLeftCell="A28" zoomScale="80" zoomScaleNormal="80" zoomScaleSheetLayoutView="80" workbookViewId="0">
      <selection activeCell="A66" sqref="A66"/>
    </sheetView>
  </sheetViews>
  <sheetFormatPr defaultRowHeight="15" customHeight="1"/>
  <cols>
    <col min="1" max="1" width="51.75" style="96" customWidth="1"/>
    <col min="2" max="2" width="23.125" style="96" customWidth="1"/>
    <col min="3" max="3" width="23.625" style="96" customWidth="1"/>
    <col min="4" max="4" width="3.5" style="96" customWidth="1"/>
    <col min="5" max="5" width="4.75" style="96" customWidth="1"/>
    <col min="6" max="6" width="3.875" style="96" customWidth="1"/>
    <col min="7" max="7" width="19.375" style="96" customWidth="1"/>
    <col min="8" max="8" width="13.875" style="96" customWidth="1"/>
    <col min="9" max="9" width="9.625" style="96" customWidth="1"/>
    <col min="10" max="10" width="13.5" style="96" customWidth="1"/>
    <col min="11" max="11" width="18.5" style="96" customWidth="1"/>
    <col min="12" max="12" width="12.25" style="96" customWidth="1"/>
    <col min="13" max="15" width="9" style="96"/>
    <col min="16" max="16" width="19.375" style="96" customWidth="1"/>
    <col min="17" max="17" width="12.125" style="96" customWidth="1"/>
    <col min="18" max="18" width="4.125" style="96" customWidth="1"/>
    <col min="19" max="19" width="11.25" style="96" customWidth="1"/>
    <col min="20" max="20" width="15.625" style="96" customWidth="1"/>
    <col min="21" max="16384" width="9" style="96"/>
  </cols>
  <sheetData>
    <row r="2" spans="1:20" ht="15" customHeight="1">
      <c r="A2" s="267" t="s">
        <v>393</v>
      </c>
      <c r="B2" s="267"/>
      <c r="C2" s="267"/>
      <c r="D2" s="259"/>
    </row>
    <row r="3" spans="1:20" ht="15" customHeight="1">
      <c r="A3" s="267" t="s">
        <v>432</v>
      </c>
      <c r="B3" s="267"/>
      <c r="C3" s="267"/>
      <c r="D3" s="259"/>
    </row>
    <row r="4" spans="1:20" ht="15" customHeight="1">
      <c r="A4" s="259"/>
      <c r="B4" s="259"/>
      <c r="C4" s="259"/>
      <c r="D4" s="259"/>
    </row>
    <row r="5" spans="1:20" ht="15" customHeight="1">
      <c r="A5" s="267" t="s">
        <v>2</v>
      </c>
      <c r="B5" s="267"/>
      <c r="C5" s="267"/>
      <c r="D5" s="259"/>
      <c r="G5" s="97" t="s">
        <v>398</v>
      </c>
      <c r="H5" s="96">
        <v>1E-3</v>
      </c>
      <c r="P5" s="97" t="s">
        <v>399</v>
      </c>
    </row>
    <row r="6" spans="1:20" ht="8.25" customHeight="1">
      <c r="A6" s="260"/>
      <c r="B6" s="67"/>
      <c r="C6" s="9"/>
      <c r="D6" s="108"/>
    </row>
    <row r="7" spans="1:20" ht="21.75" customHeight="1">
      <c r="A7" s="146" t="s">
        <v>42</v>
      </c>
      <c r="B7" s="140" t="s">
        <v>431</v>
      </c>
      <c r="C7" s="140" t="s">
        <v>394</v>
      </c>
      <c r="D7" s="153"/>
      <c r="G7" s="96" t="s">
        <v>401</v>
      </c>
      <c r="P7" s="96" t="s">
        <v>402</v>
      </c>
      <c r="S7" s="96" t="s">
        <v>381</v>
      </c>
    </row>
    <row r="8" spans="1:20" ht="15" customHeight="1">
      <c r="A8" s="186"/>
      <c r="B8" s="186"/>
      <c r="C8" s="186"/>
      <c r="D8" s="153"/>
      <c r="H8" s="96" t="s">
        <v>1</v>
      </c>
      <c r="J8" s="96" t="s">
        <v>381</v>
      </c>
      <c r="P8" s="96" t="s">
        <v>1</v>
      </c>
      <c r="Q8" s="96">
        <v>38461491</v>
      </c>
      <c r="S8" s="96" t="s">
        <v>348</v>
      </c>
      <c r="T8" s="96" t="s">
        <v>1</v>
      </c>
    </row>
    <row r="9" spans="1:20" ht="15" customHeight="1">
      <c r="A9" s="11" t="s">
        <v>50</v>
      </c>
      <c r="B9" s="222">
        <v>37454.762000000002</v>
      </c>
      <c r="C9" s="222">
        <v>37454.762000000002</v>
      </c>
      <c r="G9" s="96" t="s">
        <v>402</v>
      </c>
      <c r="J9" s="96" t="s">
        <v>348</v>
      </c>
      <c r="K9" s="96" t="s">
        <v>1</v>
      </c>
      <c r="P9" s="96" t="s">
        <v>349</v>
      </c>
      <c r="Q9" s="96">
        <v>38017676</v>
      </c>
      <c r="S9" s="96" t="s">
        <v>1</v>
      </c>
      <c r="T9" s="96">
        <v>1533631257</v>
      </c>
    </row>
    <row r="10" spans="1:20" ht="15" customHeight="1">
      <c r="A10" s="5" t="s">
        <v>161</v>
      </c>
      <c r="B10" s="223"/>
      <c r="C10" s="223"/>
      <c r="D10" s="178"/>
      <c r="G10" s="96" t="s">
        <v>1</v>
      </c>
      <c r="H10" s="237">
        <v>37454.762000000002</v>
      </c>
      <c r="J10" s="96" t="s">
        <v>1</v>
      </c>
      <c r="K10" s="96">
        <v>1499916.351</v>
      </c>
      <c r="P10" s="96" t="s">
        <v>149</v>
      </c>
      <c r="Q10" s="96">
        <v>14335159</v>
      </c>
      <c r="S10" s="96" t="s">
        <v>349</v>
      </c>
      <c r="T10" s="96">
        <v>1533631257</v>
      </c>
    </row>
    <row r="11" spans="1:20" ht="15" customHeight="1">
      <c r="A11" s="11"/>
      <c r="B11" s="222"/>
      <c r="C11" s="222"/>
      <c r="D11" s="199"/>
      <c r="G11" s="96" t="s">
        <v>349</v>
      </c>
      <c r="H11" s="237">
        <v>37032.342000000004</v>
      </c>
      <c r="J11" s="96" t="s">
        <v>349</v>
      </c>
      <c r="K11" s="96">
        <v>1499916.351</v>
      </c>
      <c r="P11" s="96" t="s">
        <v>150</v>
      </c>
      <c r="Q11" s="96">
        <v>5834709</v>
      </c>
      <c r="S11" s="96" t="s">
        <v>149</v>
      </c>
      <c r="T11" s="96">
        <v>305389296</v>
      </c>
    </row>
    <row r="12" spans="1:20" ht="15" customHeight="1">
      <c r="A12" s="11" t="s">
        <v>92</v>
      </c>
      <c r="B12" s="222">
        <v>37032.342000000004</v>
      </c>
      <c r="C12" s="222">
        <v>37032.342000000004</v>
      </c>
      <c r="D12" s="199"/>
      <c r="G12" s="96" t="s">
        <v>149</v>
      </c>
      <c r="H12" s="237">
        <v>13820.813</v>
      </c>
      <c r="J12" s="96" t="s">
        <v>149</v>
      </c>
      <c r="K12" s="96">
        <v>295544.77799999999</v>
      </c>
      <c r="P12" s="96" t="s">
        <v>151</v>
      </c>
      <c r="Q12" s="96">
        <v>4417985</v>
      </c>
      <c r="S12" s="96" t="s">
        <v>150</v>
      </c>
      <c r="T12" s="96">
        <v>65128517</v>
      </c>
    </row>
    <row r="13" spans="1:20" ht="15" customHeight="1">
      <c r="A13" s="11"/>
      <c r="B13" s="222"/>
      <c r="C13" s="222"/>
      <c r="D13" s="178"/>
      <c r="G13" s="96" t="s">
        <v>150</v>
      </c>
      <c r="H13" s="237">
        <v>5571.1980000000003</v>
      </c>
      <c r="J13" s="96" t="s">
        <v>150</v>
      </c>
      <c r="K13" s="96">
        <v>62403.192000000003</v>
      </c>
      <c r="P13" s="96" t="s">
        <v>152</v>
      </c>
      <c r="Q13" s="96">
        <v>4082465</v>
      </c>
      <c r="S13" s="96" t="s">
        <v>151</v>
      </c>
      <c r="T13" s="96">
        <v>104864493</v>
      </c>
    </row>
    <row r="14" spans="1:20" ht="15" customHeight="1">
      <c r="A14" s="11" t="s">
        <v>11</v>
      </c>
      <c r="B14" s="222">
        <v>13820.813</v>
      </c>
      <c r="C14" s="222">
        <v>13820.813</v>
      </c>
      <c r="D14" s="199"/>
      <c r="G14" s="96" t="s">
        <v>151</v>
      </c>
      <c r="H14" s="237">
        <v>4290.8720000000003</v>
      </c>
      <c r="J14" s="96" t="s">
        <v>151</v>
      </c>
      <c r="K14" s="96">
        <v>101855.80100000001</v>
      </c>
      <c r="P14" s="96" t="s">
        <v>153</v>
      </c>
      <c r="Q14" s="96">
        <v>23682517</v>
      </c>
      <c r="S14" s="96" t="s">
        <v>152</v>
      </c>
      <c r="T14" s="96">
        <v>135396286</v>
      </c>
    </row>
    <row r="15" spans="1:20" ht="15" customHeight="1">
      <c r="A15" s="15" t="s">
        <v>12</v>
      </c>
      <c r="B15" s="224">
        <v>5571.1980000000003</v>
      </c>
      <c r="C15" s="224">
        <v>5571.1980000000003</v>
      </c>
      <c r="D15" s="178"/>
      <c r="G15" s="96" t="s">
        <v>152</v>
      </c>
      <c r="H15" s="237">
        <v>3958.7429999999999</v>
      </c>
      <c r="J15" s="96" t="s">
        <v>152</v>
      </c>
      <c r="K15" s="96">
        <v>131285.78599999999</v>
      </c>
      <c r="P15" s="96" t="s">
        <v>154</v>
      </c>
      <c r="Q15" s="96">
        <v>15713439</v>
      </c>
      <c r="S15" s="96" t="s">
        <v>153</v>
      </c>
      <c r="T15" s="96">
        <v>1228241961</v>
      </c>
    </row>
    <row r="16" spans="1:20" ht="15" customHeight="1">
      <c r="A16" s="5" t="s">
        <v>32</v>
      </c>
      <c r="B16" s="223">
        <v>4290.8720000000003</v>
      </c>
      <c r="C16" s="223">
        <v>4290.8720000000003</v>
      </c>
      <c r="D16" s="199"/>
      <c r="G16" s="96" t="s">
        <v>153</v>
      </c>
      <c r="H16" s="237">
        <v>23211.529000000002</v>
      </c>
      <c r="J16" s="96" t="s">
        <v>153</v>
      </c>
      <c r="K16" s="96">
        <v>1204371.5730000001</v>
      </c>
      <c r="P16" s="96" t="s">
        <v>155</v>
      </c>
      <c r="Q16" s="96">
        <v>7969078</v>
      </c>
      <c r="S16" s="96" t="s">
        <v>154</v>
      </c>
      <c r="T16" s="96">
        <v>705416695</v>
      </c>
    </row>
    <row r="17" spans="1:20" ht="15" customHeight="1">
      <c r="A17" s="5" t="s">
        <v>33</v>
      </c>
      <c r="B17" s="223">
        <v>3958.7429999999999</v>
      </c>
      <c r="C17" s="223">
        <v>3958.7429999999999</v>
      </c>
      <c r="D17" s="199"/>
      <c r="G17" s="96" t="s">
        <v>154</v>
      </c>
      <c r="H17" s="237">
        <v>15421.827000000001</v>
      </c>
      <c r="J17" s="96" t="s">
        <v>154</v>
      </c>
      <c r="K17" s="96">
        <v>692812.09299999999</v>
      </c>
      <c r="P17" s="96" t="s">
        <v>217</v>
      </c>
      <c r="Q17" s="96">
        <v>443815</v>
      </c>
      <c r="S17" s="96" t="s">
        <v>155</v>
      </c>
      <c r="T17" s="96">
        <v>522825265</v>
      </c>
    </row>
    <row r="18" spans="1:20" ht="15" customHeight="1">
      <c r="A18" s="5"/>
      <c r="B18" s="223"/>
      <c r="C18" s="223"/>
      <c r="D18" s="199"/>
      <c r="G18" s="96" t="s">
        <v>155</v>
      </c>
      <c r="H18" s="237">
        <v>7789.701</v>
      </c>
      <c r="J18" s="96" t="s">
        <v>155</v>
      </c>
      <c r="K18" s="96">
        <v>511559.48000000004</v>
      </c>
      <c r="P18" s="96" t="s">
        <v>23</v>
      </c>
      <c r="Q18" s="96">
        <v>0</v>
      </c>
      <c r="S18" s="96" t="s">
        <v>217</v>
      </c>
      <c r="T18" s="96">
        <v>0</v>
      </c>
    </row>
    <row r="19" spans="1:20" ht="15" customHeight="1">
      <c r="A19" s="16" t="s">
        <v>13</v>
      </c>
      <c r="B19" s="225">
        <v>23211.529000000002</v>
      </c>
      <c r="C19" s="225">
        <v>23211.529000000002</v>
      </c>
      <c r="D19" s="199"/>
      <c r="G19" s="96" t="s">
        <v>217</v>
      </c>
      <c r="H19" s="237">
        <v>422.41899999999998</v>
      </c>
      <c r="J19" s="96" t="s">
        <v>217</v>
      </c>
      <c r="K19" s="96">
        <v>0</v>
      </c>
      <c r="S19" s="96" t="s">
        <v>23</v>
      </c>
      <c r="T19" s="96">
        <v>0</v>
      </c>
    </row>
    <row r="20" spans="1:20" ht="15" customHeight="1">
      <c r="A20" s="5" t="s">
        <v>35</v>
      </c>
      <c r="B20" s="223">
        <v>15421.827000000001</v>
      </c>
      <c r="C20" s="223">
        <v>15421.827000000001</v>
      </c>
      <c r="D20" s="178"/>
      <c r="G20" s="96" t="s">
        <v>23</v>
      </c>
      <c r="H20" s="237">
        <v>0</v>
      </c>
      <c r="J20" s="96" t="s">
        <v>23</v>
      </c>
      <c r="K20" s="96">
        <v>0</v>
      </c>
    </row>
    <row r="21" spans="1:20" ht="15" customHeight="1">
      <c r="A21" s="5" t="s">
        <v>34</v>
      </c>
      <c r="B21" s="223">
        <v>7789.701</v>
      </c>
      <c r="C21" s="223">
        <v>7789.701</v>
      </c>
      <c r="D21" s="199"/>
    </row>
    <row r="22" spans="1:20" ht="15" customHeight="1">
      <c r="A22" s="5"/>
      <c r="B22" s="223"/>
      <c r="C22" s="223"/>
      <c r="D22" s="199"/>
      <c r="G22" s="96" t="s">
        <v>382</v>
      </c>
    </row>
    <row r="23" spans="1:20" ht="15" customHeight="1">
      <c r="A23" s="11" t="s">
        <v>14</v>
      </c>
      <c r="B23" s="222">
        <v>422.41899999999998</v>
      </c>
      <c r="C23" s="222">
        <v>422.41899999999998</v>
      </c>
      <c r="D23" s="199"/>
      <c r="H23" s="109">
        <f>K11/H11</f>
        <v>40.502875864561844</v>
      </c>
    </row>
    <row r="24" spans="1:20" ht="15" customHeight="1">
      <c r="A24" s="5"/>
      <c r="B24" s="223"/>
      <c r="C24" s="223"/>
      <c r="D24" s="178"/>
      <c r="H24" s="109">
        <f>K10/(H10-H19)</f>
        <v>40.50287477084558</v>
      </c>
    </row>
    <row r="25" spans="1:20" ht="15" customHeight="1">
      <c r="A25" s="11" t="s">
        <v>91</v>
      </c>
      <c r="B25" s="213">
        <v>40.502875864561844</v>
      </c>
      <c r="C25" s="213">
        <v>40.502875864561844</v>
      </c>
      <c r="D25" s="37"/>
    </row>
    <row r="26" spans="1:20" ht="7.5" customHeight="1">
      <c r="A26" s="107"/>
      <c r="B26" s="107"/>
      <c r="C26" s="107"/>
      <c r="D26" s="177"/>
    </row>
    <row r="27" spans="1:20" ht="7.5" customHeight="1">
      <c r="A27" s="108"/>
      <c r="B27" s="108"/>
      <c r="C27" s="108"/>
      <c r="D27" s="108"/>
    </row>
    <row r="28" spans="1:20" ht="15" customHeight="1">
      <c r="A28" s="231" t="s">
        <v>422</v>
      </c>
      <c r="B28" s="108"/>
      <c r="C28" s="108"/>
    </row>
    <row r="29" spans="1:20" ht="15" customHeight="1">
      <c r="A29" s="218" t="s">
        <v>412</v>
      </c>
      <c r="B29" s="108"/>
      <c r="C29" s="108"/>
    </row>
    <row r="30" spans="1:20" ht="15" customHeight="1">
      <c r="A30" s="218" t="s">
        <v>400</v>
      </c>
      <c r="B30" s="108"/>
      <c r="C30" s="108"/>
    </row>
    <row r="31" spans="1:20" ht="15" customHeight="1">
      <c r="A31" s="180" t="s">
        <v>427</v>
      </c>
      <c r="B31" s="108"/>
      <c r="C31" s="108"/>
    </row>
    <row r="34" spans="1:4" ht="15" customHeight="1">
      <c r="A34" s="267" t="s">
        <v>373</v>
      </c>
      <c r="B34" s="267"/>
      <c r="C34" s="267"/>
    </row>
    <row r="35" spans="1:4" ht="15" customHeight="1">
      <c r="A35" s="267" t="s">
        <v>433</v>
      </c>
      <c r="B35" s="267"/>
      <c r="C35" s="267"/>
      <c r="D35" s="259"/>
    </row>
    <row r="36" spans="1:4" ht="15" customHeight="1">
      <c r="A36" s="259"/>
      <c r="B36" s="259"/>
      <c r="C36" s="259"/>
      <c r="D36" s="259"/>
    </row>
    <row r="37" spans="1:4" ht="7.5" customHeight="1">
      <c r="A37" s="260"/>
      <c r="B37" s="67"/>
      <c r="C37" s="9"/>
      <c r="D37" s="259"/>
    </row>
    <row r="38" spans="1:4" ht="11.1" customHeight="1">
      <c r="A38" s="313" t="s">
        <v>42</v>
      </c>
      <c r="B38" s="316" t="s">
        <v>394</v>
      </c>
      <c r="C38" s="316" t="s">
        <v>394</v>
      </c>
      <c r="D38" s="108"/>
    </row>
    <row r="39" spans="1:4" ht="11.1" customHeight="1">
      <c r="A39" s="271"/>
      <c r="B39" s="311"/>
      <c r="C39" s="311"/>
      <c r="D39" s="153"/>
    </row>
    <row r="40" spans="1:4" ht="15" customHeight="1">
      <c r="A40" s="13"/>
      <c r="B40" s="13"/>
      <c r="D40" s="153"/>
    </row>
    <row r="41" spans="1:4" ht="15" customHeight="1">
      <c r="A41" s="11" t="s">
        <v>50</v>
      </c>
      <c r="B41" s="222">
        <v>37454.762000000002</v>
      </c>
      <c r="C41" s="222">
        <v>37454.762000000002</v>
      </c>
    </row>
    <row r="42" spans="1:4" ht="15" customHeight="1">
      <c r="A42" s="5" t="s">
        <v>161</v>
      </c>
      <c r="B42" s="212"/>
      <c r="D42" s="116"/>
    </row>
    <row r="43" spans="1:4" ht="15" customHeight="1">
      <c r="A43" s="11"/>
      <c r="B43" s="211"/>
      <c r="D43" s="46"/>
    </row>
    <row r="44" spans="1:4" ht="15" customHeight="1">
      <c r="A44" s="11" t="s">
        <v>1</v>
      </c>
      <c r="B44" s="177">
        <f>B48+B53+B57</f>
        <v>99.999997330112507</v>
      </c>
      <c r="C44" s="177">
        <f>C48+C53+C57</f>
        <v>99.999997330112507</v>
      </c>
      <c r="D44" s="46"/>
    </row>
    <row r="45" spans="1:4" ht="15" customHeight="1">
      <c r="B45" s="37"/>
      <c r="C45" s="37"/>
      <c r="D45" s="177"/>
    </row>
    <row r="46" spans="1:4" ht="15" customHeight="1">
      <c r="A46" s="11" t="s">
        <v>92</v>
      </c>
      <c r="B46" s="177">
        <f>B12/$B$9*100</f>
        <v>98.87218613216659</v>
      </c>
      <c r="C46" s="177">
        <f>C12/$C$9*100</f>
        <v>98.87218613216659</v>
      </c>
      <c r="D46" s="37"/>
    </row>
    <row r="47" spans="1:4" ht="15" customHeight="1">
      <c r="A47" s="11"/>
      <c r="B47" s="37"/>
      <c r="C47" s="37"/>
      <c r="D47" s="177"/>
    </row>
    <row r="48" spans="1:4" ht="15" customHeight="1">
      <c r="A48" s="11" t="s">
        <v>11</v>
      </c>
      <c r="B48" s="177">
        <f t="shared" ref="B48:B51" si="0">B14/$B$9*100</f>
        <v>36.900015544084887</v>
      </c>
      <c r="C48" s="177">
        <f>C14/$C$9*100</f>
        <v>36.900015544084887</v>
      </c>
      <c r="D48" s="37"/>
    </row>
    <row r="49" spans="1:4" ht="15" customHeight="1">
      <c r="A49" s="15" t="s">
        <v>12</v>
      </c>
      <c r="B49" s="37">
        <f t="shared" si="0"/>
        <v>14.874471769437489</v>
      </c>
      <c r="C49" s="37">
        <f>C15/$C$9*100</f>
        <v>14.874471769437489</v>
      </c>
      <c r="D49" s="177"/>
    </row>
    <row r="50" spans="1:4" ht="15" customHeight="1">
      <c r="A50" s="5" t="s">
        <v>32</v>
      </c>
      <c r="B50" s="37">
        <f t="shared" si="0"/>
        <v>11.456145416168978</v>
      </c>
      <c r="C50" s="37">
        <f>C16/$C$9*100</f>
        <v>11.456145416168978</v>
      </c>
      <c r="D50" s="37"/>
    </row>
    <row r="51" spans="1:4" ht="15" customHeight="1">
      <c r="A51" s="5" t="s">
        <v>33</v>
      </c>
      <c r="B51" s="37">
        <f t="shared" si="0"/>
        <v>10.569398358478422</v>
      </c>
      <c r="C51" s="37">
        <f>C17/$C$9*100</f>
        <v>10.569398358478422</v>
      </c>
      <c r="D51" s="37"/>
    </row>
    <row r="52" spans="1:4" ht="15" customHeight="1">
      <c r="A52" s="5"/>
      <c r="B52" s="37"/>
      <c r="C52" s="37"/>
      <c r="D52" s="37"/>
    </row>
    <row r="53" spans="1:4" ht="15" customHeight="1">
      <c r="A53" s="16" t="s">
        <v>13</v>
      </c>
      <c r="B53" s="177">
        <f t="shared" ref="B53:B55" si="1">B19/$B$9*100</f>
        <v>61.972170588081696</v>
      </c>
      <c r="C53" s="177">
        <f>C19/$C$9*100</f>
        <v>61.972170588081696</v>
      </c>
      <c r="D53" s="37"/>
    </row>
    <row r="54" spans="1:4" ht="15" customHeight="1">
      <c r="A54" s="5" t="s">
        <v>35</v>
      </c>
      <c r="B54" s="37">
        <f t="shared" si="1"/>
        <v>41.174542772425035</v>
      </c>
      <c r="C54" s="37">
        <f>C20/$C$9*100</f>
        <v>41.174542772425035</v>
      </c>
      <c r="D54" s="177"/>
    </row>
    <row r="55" spans="1:4" ht="15" customHeight="1">
      <c r="A55" s="5" t="s">
        <v>34</v>
      </c>
      <c r="B55" s="37">
        <f t="shared" si="1"/>
        <v>20.797625145769182</v>
      </c>
      <c r="C55" s="37">
        <f>C21/$C$9*100</f>
        <v>20.797625145769182</v>
      </c>
      <c r="D55" s="37"/>
    </row>
    <row r="56" spans="1:4" ht="15" customHeight="1">
      <c r="A56" s="5"/>
      <c r="B56" s="37"/>
      <c r="C56" s="37"/>
      <c r="D56" s="37"/>
    </row>
    <row r="57" spans="1:4" ht="15" customHeight="1">
      <c r="A57" s="11" t="s">
        <v>14</v>
      </c>
      <c r="B57" s="177">
        <f>B23/$B$9*100</f>
        <v>1.127811197945938</v>
      </c>
      <c r="C57" s="177">
        <f>C23/$C$9*100</f>
        <v>1.127811197945938</v>
      </c>
      <c r="D57" s="37"/>
    </row>
    <row r="58" spans="1:4" ht="15" customHeight="1">
      <c r="A58" s="5"/>
      <c r="B58" s="212"/>
      <c r="C58" s="37"/>
      <c r="D58" s="177"/>
    </row>
    <row r="59" spans="1:4" ht="15" customHeight="1">
      <c r="A59" s="11" t="s">
        <v>91</v>
      </c>
      <c r="B59" s="213">
        <v>40.502875864561844</v>
      </c>
      <c r="C59" s="177">
        <v>40.502875864561844</v>
      </c>
      <c r="D59" s="37"/>
    </row>
    <row r="60" spans="1:4" ht="7.5" customHeight="1">
      <c r="A60" s="107"/>
      <c r="B60" s="107"/>
      <c r="C60" s="107"/>
      <c r="D60" s="177"/>
    </row>
    <row r="61" spans="1:4" ht="7.5" customHeight="1">
      <c r="A61" s="108"/>
      <c r="B61" s="108"/>
      <c r="C61" s="108"/>
      <c r="D61" s="108"/>
    </row>
    <row r="62" spans="1:4" ht="15" customHeight="1">
      <c r="A62" s="231" t="s">
        <v>422</v>
      </c>
      <c r="B62" s="147"/>
    </row>
    <row r="63" spans="1:4" ht="15" customHeight="1">
      <c r="A63" s="218" t="s">
        <v>412</v>
      </c>
      <c r="B63" s="147"/>
    </row>
    <row r="64" spans="1:4" ht="15" customHeight="1">
      <c r="A64" s="218" t="s">
        <v>400</v>
      </c>
      <c r="B64" s="147"/>
    </row>
    <row r="65" spans="1:12" ht="15" customHeight="1">
      <c r="A65" s="180" t="s">
        <v>427</v>
      </c>
    </row>
    <row r="66" spans="1:12" ht="15" customHeight="1">
      <c r="G66" s="97" t="s">
        <v>398</v>
      </c>
      <c r="K66" s="97" t="s">
        <v>399</v>
      </c>
    </row>
    <row r="67" spans="1:12" ht="15" customHeight="1">
      <c r="G67" s="96" t="s">
        <v>401</v>
      </c>
      <c r="K67" s="96" t="s">
        <v>401</v>
      </c>
    </row>
    <row r="68" spans="1:12" ht="15" customHeight="1">
      <c r="H68" s="96" t="s">
        <v>1</v>
      </c>
      <c r="L68" s="96" t="s">
        <v>1</v>
      </c>
    </row>
    <row r="69" spans="1:12" ht="15" customHeight="1">
      <c r="G69" s="96" t="s">
        <v>402</v>
      </c>
      <c r="K69" s="96" t="s">
        <v>402</v>
      </c>
    </row>
    <row r="70" spans="1:12" ht="15" customHeight="1">
      <c r="G70" s="96" t="s">
        <v>1</v>
      </c>
      <c r="H70" s="96">
        <v>6548099</v>
      </c>
      <c r="K70" s="96" t="s">
        <v>1</v>
      </c>
      <c r="L70" s="96">
        <v>6882589</v>
      </c>
    </row>
    <row r="71" spans="1:12" ht="15" customHeight="1">
      <c r="G71" s="96" t="s">
        <v>349</v>
      </c>
      <c r="H71" s="96">
        <v>6423917</v>
      </c>
      <c r="K71" s="96" t="s">
        <v>349</v>
      </c>
      <c r="L71" s="96">
        <v>6750238</v>
      </c>
    </row>
    <row r="72" spans="1:12" ht="15" customHeight="1">
      <c r="G72" s="96" t="s">
        <v>149</v>
      </c>
      <c r="H72" s="96">
        <v>3977345</v>
      </c>
      <c r="K72" s="96" t="s">
        <v>149</v>
      </c>
      <c r="L72" s="96">
        <v>4185379</v>
      </c>
    </row>
    <row r="73" spans="1:12" ht="15" customHeight="1">
      <c r="G73" s="96" t="s">
        <v>150</v>
      </c>
      <c r="H73" s="96">
        <v>1787955</v>
      </c>
      <c r="K73" s="96" t="s">
        <v>150</v>
      </c>
      <c r="L73" s="96">
        <v>1898178</v>
      </c>
    </row>
    <row r="74" spans="1:12" ht="15" customHeight="1">
      <c r="G74" s="96" t="s">
        <v>151</v>
      </c>
      <c r="H74" s="96">
        <v>1248153</v>
      </c>
      <c r="K74" s="96" t="s">
        <v>151</v>
      </c>
      <c r="L74" s="96">
        <v>1296666</v>
      </c>
    </row>
    <row r="75" spans="1:12" ht="15" customHeight="1">
      <c r="G75" s="96" t="s">
        <v>152</v>
      </c>
      <c r="H75" s="96">
        <v>941237</v>
      </c>
      <c r="K75" s="96" t="s">
        <v>152</v>
      </c>
      <c r="L75" s="96">
        <v>990535</v>
      </c>
    </row>
    <row r="76" spans="1:12" ht="15" customHeight="1">
      <c r="G76" s="96" t="s">
        <v>153</v>
      </c>
      <c r="H76" s="96">
        <v>2446572</v>
      </c>
      <c r="K76" s="96" t="s">
        <v>153</v>
      </c>
      <c r="L76" s="96">
        <v>2564859</v>
      </c>
    </row>
    <row r="77" spans="1:12" ht="15" customHeight="1">
      <c r="G77" s="96" t="s">
        <v>154</v>
      </c>
      <c r="H77" s="96">
        <v>1817238</v>
      </c>
      <c r="K77" s="96" t="s">
        <v>154</v>
      </c>
      <c r="L77" s="96">
        <v>1888029</v>
      </c>
    </row>
    <row r="78" spans="1:12" ht="15" customHeight="1">
      <c r="G78" s="96" t="s">
        <v>155</v>
      </c>
      <c r="H78" s="96">
        <v>629334</v>
      </c>
      <c r="K78" s="96" t="s">
        <v>155</v>
      </c>
      <c r="L78" s="96">
        <v>676830</v>
      </c>
    </row>
    <row r="79" spans="1:12" ht="15" customHeight="1">
      <c r="G79" s="96" t="s">
        <v>217</v>
      </c>
      <c r="H79" s="96">
        <v>124182</v>
      </c>
      <c r="K79" s="96" t="s">
        <v>217</v>
      </c>
      <c r="L79" s="96">
        <v>132351</v>
      </c>
    </row>
    <row r="80" spans="1:12" ht="15" customHeight="1">
      <c r="G80" s="96" t="s">
        <v>23</v>
      </c>
      <c r="H80" s="96">
        <v>0</v>
      </c>
      <c r="K80" s="96" t="s">
        <v>23</v>
      </c>
      <c r="L80" s="96">
        <v>0</v>
      </c>
    </row>
    <row r="81" spans="7:12" ht="15" customHeight="1">
      <c r="G81" s="96" t="s">
        <v>402</v>
      </c>
      <c r="K81" s="96" t="s">
        <v>402</v>
      </c>
    </row>
    <row r="82" spans="7:12" ht="15" customHeight="1">
      <c r="G82" s="96" t="s">
        <v>1</v>
      </c>
      <c r="H82" s="96">
        <v>37454762</v>
      </c>
      <c r="K82" s="96" t="s">
        <v>1</v>
      </c>
      <c r="L82" s="96">
        <v>38461491</v>
      </c>
    </row>
    <row r="83" spans="7:12" ht="15" customHeight="1">
      <c r="G83" s="96" t="s">
        <v>349</v>
      </c>
      <c r="H83" s="96">
        <v>37032342</v>
      </c>
      <c r="K83" s="96" t="s">
        <v>349</v>
      </c>
      <c r="L83" s="96">
        <v>38017676</v>
      </c>
    </row>
    <row r="84" spans="7:12" ht="15" customHeight="1">
      <c r="G84" s="96" t="s">
        <v>149</v>
      </c>
      <c r="H84" s="96">
        <v>13820813</v>
      </c>
      <c r="K84" s="96" t="s">
        <v>149</v>
      </c>
      <c r="L84" s="96">
        <v>14335159</v>
      </c>
    </row>
    <row r="85" spans="7:12" ht="15" customHeight="1">
      <c r="G85" s="96" t="s">
        <v>150</v>
      </c>
      <c r="H85" s="96">
        <v>5571198</v>
      </c>
      <c r="K85" s="96" t="s">
        <v>150</v>
      </c>
      <c r="L85" s="96">
        <v>5834709</v>
      </c>
    </row>
    <row r="86" spans="7:12" ht="15" customHeight="1">
      <c r="G86" s="96" t="s">
        <v>151</v>
      </c>
      <c r="H86" s="96">
        <v>4290872</v>
      </c>
      <c r="K86" s="96" t="s">
        <v>151</v>
      </c>
      <c r="L86" s="96">
        <v>4417985</v>
      </c>
    </row>
    <row r="87" spans="7:12" ht="15" customHeight="1">
      <c r="G87" s="96" t="s">
        <v>152</v>
      </c>
      <c r="H87" s="96">
        <v>3958743</v>
      </c>
      <c r="K87" s="96" t="s">
        <v>152</v>
      </c>
      <c r="L87" s="96">
        <v>4082465</v>
      </c>
    </row>
    <row r="88" spans="7:12" ht="15" customHeight="1">
      <c r="G88" s="96" t="s">
        <v>153</v>
      </c>
      <c r="H88" s="96">
        <v>23211529</v>
      </c>
      <c r="K88" s="96" t="s">
        <v>153</v>
      </c>
      <c r="L88" s="96">
        <v>23682517</v>
      </c>
    </row>
    <row r="89" spans="7:12" ht="15" customHeight="1">
      <c r="G89" s="96" t="s">
        <v>154</v>
      </c>
      <c r="H89" s="96">
        <v>15421827</v>
      </c>
      <c r="K89" s="96" t="s">
        <v>154</v>
      </c>
      <c r="L89" s="96">
        <v>15713439</v>
      </c>
    </row>
    <row r="90" spans="7:12" ht="15" customHeight="1">
      <c r="G90" s="96" t="s">
        <v>155</v>
      </c>
      <c r="H90" s="96">
        <v>7789701</v>
      </c>
      <c r="K90" s="96" t="s">
        <v>155</v>
      </c>
      <c r="L90" s="96">
        <v>7969078</v>
      </c>
    </row>
    <row r="91" spans="7:12" ht="15" customHeight="1">
      <c r="G91" s="96" t="s">
        <v>217</v>
      </c>
      <c r="H91" s="96">
        <v>422419</v>
      </c>
      <c r="K91" s="96" t="s">
        <v>217</v>
      </c>
      <c r="L91" s="96">
        <v>443815</v>
      </c>
    </row>
    <row r="92" spans="7:12" ht="15" customHeight="1">
      <c r="G92" s="96" t="s">
        <v>23</v>
      </c>
      <c r="H92" s="96">
        <v>0</v>
      </c>
      <c r="K92" s="96" t="s">
        <v>23</v>
      </c>
      <c r="L92" s="96">
        <v>0</v>
      </c>
    </row>
  </sheetData>
  <mergeCells count="8">
    <mergeCell ref="A38:A39"/>
    <mergeCell ref="B38:B39"/>
    <mergeCell ref="C38:C39"/>
    <mergeCell ref="A2:C2"/>
    <mergeCell ref="A3:C3"/>
    <mergeCell ref="A5:C5"/>
    <mergeCell ref="A34:C34"/>
    <mergeCell ref="A35:C35"/>
  </mergeCells>
  <printOptions horizontalCentered="1"/>
  <pageMargins left="0.76" right="0.75" top="0.46" bottom="0.48" header="0.23" footer="0.2"/>
  <pageSetup scale="70" orientation="portrait" r:id="rId1"/>
  <headerFooter alignWithMargins="0"/>
  <rowBreaks count="1" manualBreakCount="1">
    <brk id="66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tab2-new</vt:lpstr>
      <vt:lpstr>tab1-noR08</vt:lpstr>
      <vt:lpstr>tab 3</vt:lpstr>
      <vt:lpstr>tab2-noR08</vt:lpstr>
      <vt:lpstr>tab3-noR08</vt:lpstr>
      <vt:lpstr>tab 4-noR08</vt:lpstr>
      <vt:lpstr>tab 5_noR08</vt:lpstr>
      <vt:lpstr>tab 6-noR08</vt:lpstr>
      <vt:lpstr>tab 8-noR08</vt:lpstr>
      <vt:lpstr>tab7-noR08</vt:lpstr>
      <vt:lpstr>tab9</vt:lpstr>
      <vt:lpstr>tab9-noR08</vt:lpstr>
      <vt:lpstr>tab10-noR08</vt:lpstr>
      <vt:lpstr>tab8-luma</vt:lpstr>
      <vt:lpstr>tab9-luma</vt:lpstr>
      <vt:lpstr>Sheet1</vt:lpstr>
      <vt:lpstr>'tab 3'!Print_Area</vt:lpstr>
      <vt:lpstr>'tab 4-noR08'!Print_Area</vt:lpstr>
      <vt:lpstr>'tab 5_noR08'!Print_Area</vt:lpstr>
      <vt:lpstr>'tab 6-noR08'!Print_Area</vt:lpstr>
      <vt:lpstr>'tab 8-noR08'!Print_Area</vt:lpstr>
      <vt:lpstr>'tab10-noR08'!Print_Area</vt:lpstr>
      <vt:lpstr>'tab1-noR08'!Print_Area</vt:lpstr>
      <vt:lpstr>'tab2-new'!Print_Area</vt:lpstr>
      <vt:lpstr>'tab2-noR08'!Print_Area</vt:lpstr>
      <vt:lpstr>'tab3-noR08'!Print_Area</vt:lpstr>
      <vt:lpstr>'tab8-luma'!Print_Area</vt:lpstr>
      <vt:lpstr>'tab9-luma'!Print_Area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Delia Belmonte</cp:lastModifiedBy>
  <cp:lastPrinted>2017-03-18T05:43:33Z</cp:lastPrinted>
  <dcterms:created xsi:type="dcterms:W3CDTF">2000-03-01T16:14:28Z</dcterms:created>
  <dcterms:modified xsi:type="dcterms:W3CDTF">2017-03-29T05:52:34Z</dcterms:modified>
</cp:coreProperties>
</file>